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tey\Desktop\"/>
    </mc:Choice>
  </mc:AlternateContent>
  <xr:revisionPtr revIDLastSave="0" documentId="13_ncr:1_{FCFA38B8-305A-46C6-A877-DCC6E2D5596D}" xr6:coauthVersionLast="47" xr6:coauthVersionMax="47" xr10:uidLastSave="{00000000-0000-0000-0000-000000000000}"/>
  <bookViews>
    <workbookView xWindow="-120" yWindow="-120" windowWidth="29040" windowHeight="16440" tabRatio="759" firstSheet="1" activeTab="1" xr2:uid="{B5FE6867-F89E-4975-ACA1-93DC43EEB485}"/>
  </bookViews>
  <sheets>
    <sheet name="OG Table over 30 values" sheetId="1" state="hidden" r:id="rId1"/>
    <sheet name="Dashboard" sheetId="11" r:id="rId2"/>
    <sheet name="Egypt DataBase" sheetId="3" r:id="rId3"/>
    <sheet name="Call Data here" sheetId="12" state="hidden" r:id="rId4"/>
    <sheet name="Top 10 positive&amp;negativ change%" sheetId="5" state="hidden" r:id="rId5"/>
    <sheet name="Population through years" sheetId="6" state="hidden" r:id="rId6"/>
    <sheet name="Employment&amp;Female Education" sheetId="8" state="hidden" r:id="rId7"/>
    <sheet name="Employment&amp;Female before edit" sheetId="13" state="hidden" r:id="rId8"/>
    <sheet name="Employment in different fields" sheetId="10" state="hidden" r:id="rId9"/>
  </sheets>
  <definedNames>
    <definedName name="Columns" localSheetId="7">Transposed[[#Headers],[Population, female (% of total population)]:[Repeaters, primary, male (% of male enrollment)]]</definedName>
    <definedName name="Columns">Transposed[[#Headers],[Population, female (% of total population)]:[Repeaters, primary, male (% of male enrollment)]]</definedName>
    <definedName name="ExternalData_1" localSheetId="0" hidden="1">'OG Table over 30 values'!$A$1:$BP$1497</definedName>
    <definedName name="population">Dashboard!$M$6</definedName>
    <definedName name="TopPN">Dashboard!$AA$39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egypt arabic world_8bc0b48c-0400-4640-8595-f8d2e79d956c" name="egypt arabic world" connection="Query - egypt arabic worl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39" i="11" l="1"/>
  <c r="Z2" i="12" a="1"/>
  <c r="Z2" i="12" s="1"/>
  <c r="Y2" i="12" a="1"/>
  <c r="Y2" i="12" s="1"/>
  <c r="X2" i="12" a="1"/>
  <c r="X2" i="12" s="1"/>
  <c r="W2" i="12" a="1"/>
  <c r="W2" i="12" s="1"/>
  <c r="U2" i="12" a="1"/>
  <c r="U2" i="12" s="1"/>
  <c r="T2" i="12" a="1"/>
  <c r="T2" i="12" s="1"/>
  <c r="S2" i="12" a="1"/>
  <c r="S2" i="12" s="1"/>
  <c r="Q2" i="12" a="1"/>
  <c r="Q2" i="12" s="1"/>
  <c r="P2" i="12" a="1"/>
  <c r="P2" i="12" s="1"/>
  <c r="O2" i="12" a="1"/>
  <c r="O2" i="12" s="1"/>
  <c r="N2" i="12" a="1"/>
  <c r="N2" i="12" s="1"/>
  <c r="L2" i="12" a="1"/>
  <c r="L2" i="12" s="1"/>
  <c r="K2" i="12" a="1"/>
  <c r="K2" i="12" s="1"/>
  <c r="J2" i="12" a="1"/>
  <c r="J2" i="12" s="1"/>
  <c r="H2" i="12" a="1"/>
  <c r="H2" i="12" s="1"/>
  <c r="G2" i="12" a="1"/>
  <c r="G2" i="12" s="1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R69" i="3"/>
  <c r="S69" i="3"/>
  <c r="T69" i="3"/>
  <c r="U69" i="3"/>
  <c r="V69" i="3"/>
  <c r="W69" i="3"/>
  <c r="X69" i="3"/>
  <c r="Y69" i="3"/>
  <c r="Z69" i="3"/>
  <c r="AA69" i="3"/>
  <c r="AB69" i="3"/>
  <c r="AC69" i="3"/>
  <c r="AD69" i="3"/>
  <c r="AE69" i="3"/>
  <c r="AF69" i="3"/>
  <c r="AG69" i="3"/>
  <c r="AH69" i="3"/>
  <c r="AI69" i="3"/>
  <c r="AJ69" i="3"/>
  <c r="AK69" i="3"/>
  <c r="AL69" i="3"/>
  <c r="AM69" i="3"/>
  <c r="AN69" i="3"/>
  <c r="AO69" i="3"/>
  <c r="AP69" i="3"/>
  <c r="AQ69" i="3"/>
  <c r="AR69" i="3"/>
  <c r="AS69" i="3"/>
  <c r="AT69" i="3"/>
  <c r="AU69" i="3"/>
  <c r="AV69" i="3"/>
  <c r="AW69" i="3"/>
  <c r="AX69" i="3"/>
  <c r="AY69" i="3"/>
  <c r="AZ69" i="3"/>
  <c r="BA69" i="3"/>
  <c r="BB69" i="3"/>
  <c r="BC69" i="3"/>
  <c r="BD69" i="3"/>
  <c r="BE69" i="3"/>
  <c r="BF69" i="3"/>
  <c r="BG69" i="3"/>
  <c r="BH69" i="3"/>
  <c r="BI69" i="3"/>
  <c r="BJ69" i="3"/>
  <c r="BK69" i="3"/>
  <c r="BL69" i="3"/>
  <c r="BM69" i="3"/>
  <c r="BN69" i="3"/>
  <c r="BO69" i="3"/>
  <c r="BP69" i="3"/>
  <c r="BQ69" i="3"/>
  <c r="BR69" i="3"/>
  <c r="BS69" i="3"/>
  <c r="BT69" i="3"/>
  <c r="BU69" i="3"/>
  <c r="BV69" i="3"/>
  <c r="BW69" i="3"/>
  <c r="BX69" i="3"/>
  <c r="BY69" i="3"/>
  <c r="BZ69" i="3"/>
  <c r="CA69" i="3"/>
  <c r="CB69" i="3"/>
  <c r="CC69" i="3"/>
  <c r="CD69" i="3"/>
  <c r="CE69" i="3"/>
  <c r="CF69" i="3"/>
  <c r="CG69" i="3"/>
  <c r="CH69" i="3"/>
  <c r="CI69" i="3"/>
  <c r="CJ69" i="3"/>
  <c r="CK69" i="3"/>
  <c r="CL69" i="3"/>
  <c r="CM69" i="3"/>
  <c r="CN69" i="3"/>
  <c r="CO69" i="3"/>
  <c r="CP69" i="3"/>
  <c r="CQ69" i="3"/>
  <c r="CR69" i="3"/>
  <c r="CS69" i="3"/>
  <c r="CT69" i="3"/>
  <c r="CU69" i="3"/>
  <c r="CV69" i="3"/>
  <c r="CW69" i="3"/>
  <c r="CX69" i="3"/>
  <c r="CY69" i="3"/>
  <c r="CZ69" i="3"/>
  <c r="DA69" i="3"/>
  <c r="DB69" i="3"/>
  <c r="DC69" i="3"/>
  <c r="DD69" i="3"/>
  <c r="DE69" i="3"/>
  <c r="DF69" i="3"/>
  <c r="DG69" i="3"/>
  <c r="DH69" i="3"/>
  <c r="DI69" i="3"/>
  <c r="DJ69" i="3"/>
  <c r="DK69" i="3"/>
  <c r="DL69" i="3"/>
  <c r="DM69" i="3"/>
  <c r="DN69" i="3"/>
  <c r="DO69" i="3"/>
  <c r="DP69" i="3"/>
  <c r="DQ69" i="3"/>
  <c r="DR69" i="3"/>
  <c r="DS69" i="3"/>
  <c r="DT69" i="3"/>
  <c r="DU69" i="3"/>
  <c r="DV69" i="3"/>
  <c r="DW69" i="3"/>
  <c r="DX69" i="3"/>
  <c r="DY69" i="3"/>
  <c r="DZ69" i="3"/>
  <c r="EA69" i="3"/>
  <c r="EB69" i="3"/>
  <c r="EC69" i="3"/>
  <c r="ED69" i="3"/>
  <c r="EE69" i="3"/>
  <c r="EF69" i="3"/>
  <c r="EG69" i="3"/>
  <c r="EH69" i="3"/>
  <c r="EI69" i="3"/>
  <c r="EJ69" i="3"/>
  <c r="EK69" i="3"/>
  <c r="EL69" i="3"/>
  <c r="EM69" i="3"/>
  <c r="EN69" i="3"/>
  <c r="EO69" i="3"/>
  <c r="EP69" i="3"/>
  <c r="EQ69" i="3"/>
  <c r="ER69" i="3"/>
  <c r="ES69" i="3"/>
  <c r="ET69" i="3"/>
  <c r="EU69" i="3"/>
  <c r="EV69" i="3"/>
  <c r="EW69" i="3"/>
  <c r="EX69" i="3"/>
  <c r="EY69" i="3"/>
  <c r="EZ69" i="3"/>
  <c r="FA69" i="3"/>
  <c r="FB69" i="3"/>
  <c r="FC69" i="3"/>
  <c r="FD69" i="3"/>
  <c r="FE69" i="3"/>
  <c r="FF69" i="3"/>
  <c r="FG69" i="3"/>
  <c r="FH69" i="3"/>
  <c r="FI69" i="3"/>
  <c r="FJ69" i="3"/>
  <c r="FK69" i="3"/>
  <c r="FL69" i="3"/>
  <c r="FM69" i="3"/>
  <c r="FN69" i="3"/>
  <c r="FO69" i="3"/>
  <c r="FP69" i="3"/>
  <c r="FQ69" i="3"/>
  <c r="FR69" i="3"/>
  <c r="FS69" i="3"/>
  <c r="FT69" i="3"/>
  <c r="FU69" i="3"/>
  <c r="FV69" i="3"/>
  <c r="FW69" i="3"/>
  <c r="FX69" i="3"/>
  <c r="FY69" i="3"/>
  <c r="FZ69" i="3"/>
  <c r="GA69" i="3"/>
  <c r="GB69" i="3"/>
  <c r="GC69" i="3"/>
  <c r="GD69" i="3"/>
  <c r="GE69" i="3"/>
  <c r="GF69" i="3"/>
  <c r="GG69" i="3"/>
  <c r="GH69" i="3"/>
  <c r="GI69" i="3"/>
  <c r="GJ69" i="3"/>
  <c r="GK69" i="3"/>
  <c r="GL69" i="3"/>
  <c r="GM69" i="3"/>
  <c r="GN69" i="3"/>
  <c r="GO69" i="3"/>
  <c r="GP69" i="3"/>
  <c r="GQ69" i="3"/>
  <c r="GR69" i="3"/>
  <c r="GS69" i="3"/>
  <c r="GT69" i="3"/>
  <c r="GU69" i="3"/>
  <c r="GV69" i="3"/>
  <c r="GW69" i="3"/>
  <c r="GX69" i="3"/>
  <c r="GY69" i="3"/>
  <c r="GZ69" i="3"/>
  <c r="HA69" i="3"/>
  <c r="HB69" i="3"/>
  <c r="HC69" i="3"/>
  <c r="HD69" i="3"/>
  <c r="HE69" i="3"/>
  <c r="HF69" i="3"/>
  <c r="HG69" i="3"/>
  <c r="HH69" i="3"/>
  <c r="HI69" i="3"/>
  <c r="HJ69" i="3"/>
  <c r="HK69" i="3"/>
  <c r="HL69" i="3"/>
  <c r="HM69" i="3"/>
  <c r="HN69" i="3"/>
  <c r="HO69" i="3"/>
  <c r="HP69" i="3"/>
  <c r="HQ69" i="3"/>
  <c r="HR69" i="3"/>
  <c r="HS69" i="3"/>
  <c r="HT69" i="3"/>
  <c r="HU69" i="3"/>
  <c r="HV69" i="3"/>
  <c r="HW69" i="3"/>
  <c r="HX69" i="3"/>
  <c r="HY69" i="3"/>
  <c r="HZ69" i="3"/>
  <c r="IA69" i="3"/>
  <c r="IB69" i="3"/>
  <c r="IC69" i="3"/>
  <c r="ID69" i="3"/>
  <c r="IE69" i="3"/>
  <c r="IF69" i="3"/>
  <c r="IG69" i="3"/>
  <c r="IH69" i="3"/>
  <c r="II69" i="3"/>
  <c r="IJ69" i="3"/>
  <c r="IK69" i="3"/>
  <c r="IL69" i="3"/>
  <c r="IM69" i="3"/>
  <c r="IN69" i="3"/>
  <c r="IO69" i="3"/>
  <c r="IP69" i="3"/>
  <c r="IQ69" i="3"/>
  <c r="IR69" i="3"/>
  <c r="IS69" i="3"/>
  <c r="IT69" i="3"/>
  <c r="IU69" i="3"/>
  <c r="IV69" i="3"/>
  <c r="IW69" i="3"/>
  <c r="IX69" i="3"/>
  <c r="IY69" i="3"/>
  <c r="IZ69" i="3"/>
  <c r="JA69" i="3"/>
  <c r="JB69" i="3"/>
  <c r="JC69" i="3"/>
  <c r="JD69" i="3"/>
  <c r="JE69" i="3"/>
  <c r="JF69" i="3"/>
  <c r="JG69" i="3"/>
  <c r="JH69" i="3"/>
  <c r="JI69" i="3"/>
  <c r="JJ69" i="3"/>
  <c r="JK69" i="3"/>
  <c r="JL69" i="3"/>
  <c r="JM69" i="3"/>
  <c r="JN69" i="3"/>
  <c r="JO69" i="3"/>
  <c r="JP69" i="3"/>
  <c r="JQ69" i="3"/>
  <c r="JR69" i="3"/>
  <c r="JS69" i="3"/>
  <c r="JT69" i="3"/>
  <c r="JU69" i="3"/>
  <c r="JV69" i="3"/>
  <c r="JW69" i="3"/>
  <c r="JX69" i="3"/>
  <c r="JY69" i="3"/>
  <c r="JZ69" i="3"/>
  <c r="KA69" i="3"/>
  <c r="KB69" i="3"/>
  <c r="KC69" i="3"/>
  <c r="KD69" i="3"/>
  <c r="KE69" i="3"/>
  <c r="KF69" i="3"/>
  <c r="KG69" i="3"/>
  <c r="KH69" i="3"/>
  <c r="KI69" i="3"/>
  <c r="KJ69" i="3"/>
  <c r="KK69" i="3"/>
  <c r="KL69" i="3"/>
  <c r="KM69" i="3"/>
  <c r="KN69" i="3"/>
  <c r="KO69" i="3"/>
  <c r="KP69" i="3"/>
  <c r="KQ69" i="3"/>
  <c r="KR69" i="3"/>
  <c r="KS69" i="3"/>
  <c r="KT69" i="3"/>
  <c r="KU69" i="3"/>
  <c r="KV69" i="3"/>
  <c r="KW69" i="3"/>
  <c r="KX69" i="3"/>
  <c r="KY69" i="3"/>
  <c r="KZ69" i="3"/>
  <c r="LA69" i="3"/>
  <c r="LB69" i="3"/>
  <c r="LC69" i="3"/>
  <c r="LD69" i="3"/>
  <c r="LE69" i="3"/>
  <c r="LF69" i="3"/>
  <c r="LG69" i="3"/>
  <c r="LH69" i="3"/>
  <c r="LI69" i="3"/>
  <c r="LJ69" i="3"/>
  <c r="LK69" i="3"/>
  <c r="LL69" i="3"/>
  <c r="LM69" i="3"/>
  <c r="LN69" i="3"/>
  <c r="LO69" i="3"/>
  <c r="LP69" i="3"/>
  <c r="LQ69" i="3"/>
  <c r="LR69" i="3"/>
  <c r="LS69" i="3"/>
  <c r="LT69" i="3"/>
  <c r="LU69" i="3"/>
  <c r="LV69" i="3"/>
  <c r="LW69" i="3"/>
  <c r="LX69" i="3"/>
  <c r="LY69" i="3"/>
  <c r="LZ69" i="3"/>
  <c r="MA69" i="3"/>
  <c r="MB69" i="3"/>
  <c r="MC69" i="3"/>
  <c r="MD69" i="3"/>
  <c r="ME69" i="3"/>
  <c r="MF69" i="3"/>
  <c r="MG69" i="3"/>
  <c r="MH69" i="3"/>
  <c r="MI69" i="3"/>
  <c r="MJ69" i="3"/>
  <c r="MK69" i="3"/>
  <c r="ML69" i="3"/>
  <c r="MM69" i="3"/>
  <c r="MN69" i="3"/>
  <c r="MO69" i="3"/>
  <c r="MP69" i="3"/>
  <c r="MQ69" i="3"/>
  <c r="MR69" i="3"/>
  <c r="MS69" i="3"/>
  <c r="MT69" i="3"/>
  <c r="MU69" i="3"/>
  <c r="MV69" i="3"/>
  <c r="MW69" i="3"/>
  <c r="MX69" i="3"/>
  <c r="MY69" i="3"/>
  <c r="MZ69" i="3"/>
  <c r="NA69" i="3"/>
  <c r="NB69" i="3"/>
  <c r="NC69" i="3"/>
  <c r="ND69" i="3"/>
  <c r="NE69" i="3"/>
  <c r="NF69" i="3"/>
  <c r="NG69" i="3"/>
  <c r="NH69" i="3"/>
  <c r="NI69" i="3"/>
  <c r="NJ69" i="3"/>
  <c r="NK69" i="3"/>
  <c r="NL69" i="3"/>
  <c r="NM69" i="3"/>
  <c r="NN69" i="3"/>
  <c r="NO69" i="3"/>
  <c r="NP69" i="3"/>
  <c r="NQ69" i="3"/>
  <c r="NR69" i="3"/>
  <c r="NS69" i="3"/>
  <c r="NT69" i="3"/>
  <c r="NU69" i="3"/>
  <c r="NV69" i="3"/>
  <c r="NW69" i="3"/>
  <c r="NX69" i="3"/>
  <c r="NY69" i="3"/>
  <c r="NZ69" i="3"/>
  <c r="OA69" i="3"/>
  <c r="OB69" i="3"/>
  <c r="OC69" i="3"/>
  <c r="OD69" i="3"/>
  <c r="OE69" i="3"/>
  <c r="OF69" i="3"/>
  <c r="OG69" i="3"/>
  <c r="OH69" i="3"/>
  <c r="OI69" i="3"/>
  <c r="OJ69" i="3"/>
  <c r="OK69" i="3"/>
  <c r="OL69" i="3"/>
  <c r="OM69" i="3"/>
  <c r="ON69" i="3"/>
  <c r="OO69" i="3"/>
  <c r="OP69" i="3"/>
  <c r="OQ69" i="3"/>
  <c r="OR69" i="3"/>
  <c r="OS69" i="3"/>
  <c r="OT69" i="3"/>
  <c r="OU69" i="3"/>
  <c r="OV69" i="3"/>
  <c r="OW69" i="3"/>
  <c r="OX69" i="3"/>
  <c r="OY69" i="3"/>
  <c r="OZ69" i="3"/>
  <c r="PA69" i="3"/>
  <c r="PB69" i="3"/>
  <c r="PC69" i="3"/>
  <c r="PD69" i="3"/>
  <c r="PE69" i="3"/>
  <c r="PF69" i="3"/>
  <c r="PG69" i="3"/>
  <c r="PH69" i="3"/>
  <c r="PI69" i="3"/>
  <c r="PJ69" i="3"/>
  <c r="PK69" i="3"/>
  <c r="PL69" i="3"/>
  <c r="PM69" i="3"/>
  <c r="PN69" i="3"/>
  <c r="PO69" i="3"/>
  <c r="PP69" i="3"/>
  <c r="PQ69" i="3"/>
  <c r="PR69" i="3"/>
  <c r="PS69" i="3"/>
  <c r="PT69" i="3"/>
  <c r="PU69" i="3"/>
  <c r="PV69" i="3"/>
  <c r="PW69" i="3"/>
  <c r="PX69" i="3"/>
  <c r="PY69" i="3"/>
  <c r="PZ69" i="3"/>
  <c r="QA69" i="3"/>
  <c r="QB69" i="3"/>
  <c r="QC69" i="3"/>
  <c r="QD69" i="3"/>
  <c r="QE69" i="3"/>
  <c r="QF69" i="3"/>
  <c r="QG69" i="3"/>
  <c r="QH69" i="3"/>
  <c r="QI69" i="3"/>
  <c r="QJ69" i="3"/>
  <c r="QK69" i="3"/>
  <c r="QL69" i="3"/>
  <c r="QM69" i="3"/>
  <c r="QN69" i="3"/>
  <c r="QO69" i="3"/>
  <c r="QP69" i="3"/>
  <c r="QQ69" i="3"/>
  <c r="QR69" i="3"/>
  <c r="QS69" i="3"/>
  <c r="QT69" i="3"/>
  <c r="QU69" i="3"/>
  <c r="QV69" i="3"/>
  <c r="QW69" i="3"/>
  <c r="QX69" i="3"/>
  <c r="QY69" i="3"/>
  <c r="QZ69" i="3"/>
  <c r="RA69" i="3"/>
  <c r="RB69" i="3"/>
  <c r="RC69" i="3"/>
  <c r="RD69" i="3"/>
  <c r="RE69" i="3"/>
  <c r="RF69" i="3"/>
  <c r="RG69" i="3"/>
  <c r="RH69" i="3"/>
  <c r="RI69" i="3"/>
  <c r="RJ69" i="3"/>
  <c r="RK69" i="3"/>
  <c r="RL69" i="3"/>
  <c r="RM69" i="3"/>
  <c r="RN69" i="3"/>
  <c r="RO69" i="3"/>
  <c r="RP69" i="3"/>
  <c r="RQ69" i="3"/>
  <c r="RR69" i="3"/>
  <c r="RS69" i="3"/>
  <c r="RT69" i="3"/>
  <c r="RU69" i="3"/>
  <c r="RV69" i="3"/>
  <c r="RW69" i="3"/>
  <c r="RX69" i="3"/>
  <c r="RY69" i="3"/>
  <c r="RZ69" i="3"/>
  <c r="SA69" i="3"/>
  <c r="SB69" i="3"/>
  <c r="SC69" i="3"/>
  <c r="SD69" i="3"/>
  <c r="SE69" i="3"/>
  <c r="SF69" i="3"/>
  <c r="SG69" i="3"/>
  <c r="SH69" i="3"/>
  <c r="SI69" i="3"/>
  <c r="SJ69" i="3"/>
  <c r="SK69" i="3"/>
  <c r="SL69" i="3"/>
  <c r="SM69" i="3"/>
  <c r="SN69" i="3"/>
  <c r="SO69" i="3"/>
  <c r="SP69" i="3"/>
  <c r="SQ69" i="3"/>
  <c r="SR69" i="3"/>
  <c r="SS69" i="3"/>
  <c r="ST69" i="3"/>
  <c r="SU69" i="3"/>
  <c r="SV69" i="3"/>
  <c r="SW69" i="3"/>
  <c r="SX69" i="3"/>
  <c r="SY69" i="3"/>
  <c r="SZ69" i="3"/>
  <c r="TA69" i="3"/>
  <c r="TB69" i="3"/>
  <c r="TC69" i="3"/>
  <c r="TD69" i="3"/>
  <c r="TE69" i="3"/>
  <c r="TF69" i="3"/>
  <c r="TG69" i="3"/>
  <c r="TH69" i="3"/>
  <c r="TI69" i="3"/>
  <c r="TJ69" i="3"/>
  <c r="TK69" i="3"/>
  <c r="TL69" i="3"/>
  <c r="TM69" i="3"/>
  <c r="TN69" i="3"/>
  <c r="TO69" i="3"/>
  <c r="TP69" i="3"/>
  <c r="TQ69" i="3"/>
  <c r="TR69" i="3"/>
  <c r="TS69" i="3"/>
  <c r="TT69" i="3"/>
  <c r="TU69" i="3"/>
  <c r="TV69" i="3"/>
  <c r="TW69" i="3"/>
  <c r="TX69" i="3"/>
  <c r="TY69" i="3"/>
  <c r="TZ69" i="3"/>
  <c r="UA69" i="3"/>
  <c r="UB69" i="3"/>
  <c r="UC69" i="3"/>
  <c r="UD69" i="3"/>
  <c r="UE69" i="3"/>
  <c r="UF69" i="3"/>
  <c r="UG69" i="3"/>
  <c r="UH69" i="3"/>
  <c r="UI69" i="3"/>
  <c r="UJ69" i="3"/>
  <c r="UK69" i="3"/>
  <c r="UL69" i="3"/>
  <c r="UM69" i="3"/>
  <c r="UN69" i="3"/>
  <c r="UO69" i="3"/>
  <c r="UP69" i="3"/>
  <c r="UQ69" i="3"/>
  <c r="UR69" i="3"/>
  <c r="US69" i="3"/>
  <c r="UT69" i="3"/>
  <c r="UU69" i="3"/>
  <c r="UV69" i="3"/>
  <c r="UW69" i="3"/>
  <c r="UX69" i="3"/>
  <c r="UY69" i="3"/>
  <c r="UZ69" i="3"/>
  <c r="VA69" i="3"/>
  <c r="VB69" i="3"/>
  <c r="VC69" i="3"/>
  <c r="VD69" i="3"/>
  <c r="VE69" i="3"/>
  <c r="VF69" i="3"/>
  <c r="VG69" i="3"/>
  <c r="VH69" i="3"/>
  <c r="VI69" i="3"/>
  <c r="VJ69" i="3"/>
  <c r="VK69" i="3"/>
  <c r="VL69" i="3"/>
  <c r="VM69" i="3"/>
  <c r="VN69" i="3"/>
  <c r="VO69" i="3"/>
  <c r="VP69" i="3"/>
  <c r="VQ69" i="3"/>
  <c r="VR69" i="3"/>
  <c r="VS69" i="3"/>
  <c r="VT69" i="3"/>
  <c r="VU69" i="3"/>
  <c r="VV69" i="3"/>
  <c r="VW69" i="3"/>
  <c r="VX69" i="3"/>
  <c r="VY69" i="3"/>
  <c r="VZ69" i="3"/>
  <c r="WA69" i="3"/>
  <c r="WB69" i="3"/>
  <c r="WC69" i="3"/>
  <c r="WD69" i="3"/>
  <c r="WE69" i="3"/>
  <c r="WF69" i="3"/>
  <c r="WG69" i="3"/>
  <c r="WH69" i="3"/>
  <c r="WI69" i="3"/>
  <c r="WJ69" i="3"/>
  <c r="WK69" i="3"/>
  <c r="WL69" i="3"/>
  <c r="WM69" i="3"/>
  <c r="WN69" i="3"/>
  <c r="WO69" i="3"/>
  <c r="WP69" i="3"/>
  <c r="WQ69" i="3"/>
  <c r="WR69" i="3"/>
  <c r="WS69" i="3"/>
  <c r="WT69" i="3"/>
  <c r="WU69" i="3"/>
  <c r="WV69" i="3"/>
  <c r="WW69" i="3"/>
  <c r="WX69" i="3"/>
  <c r="WY69" i="3"/>
  <c r="WZ69" i="3"/>
  <c r="XA69" i="3"/>
  <c r="XB69" i="3"/>
  <c r="XC69" i="3"/>
  <c r="XD69" i="3"/>
  <c r="XE69" i="3"/>
  <c r="XF69" i="3"/>
  <c r="XG69" i="3"/>
  <c r="XH69" i="3"/>
  <c r="XI69" i="3"/>
  <c r="XJ69" i="3"/>
  <c r="XK69" i="3"/>
  <c r="XL69" i="3"/>
  <c r="XM69" i="3"/>
  <c r="XN69" i="3"/>
  <c r="XO69" i="3"/>
  <c r="XP69" i="3"/>
  <c r="XQ69" i="3"/>
  <c r="XR69" i="3"/>
  <c r="XS69" i="3"/>
  <c r="XT69" i="3"/>
  <c r="XU69" i="3"/>
  <c r="XV69" i="3"/>
  <c r="XW69" i="3"/>
  <c r="XX69" i="3"/>
  <c r="XY69" i="3"/>
  <c r="XZ69" i="3"/>
  <c r="YA69" i="3"/>
  <c r="YB69" i="3"/>
  <c r="YC69" i="3"/>
  <c r="YD69" i="3"/>
  <c r="YE69" i="3"/>
  <c r="YF69" i="3"/>
  <c r="YG69" i="3"/>
  <c r="YH69" i="3"/>
  <c r="YI69" i="3"/>
  <c r="YJ69" i="3"/>
  <c r="YK69" i="3"/>
  <c r="YL69" i="3"/>
  <c r="YM69" i="3"/>
  <c r="YN69" i="3"/>
  <c r="YO69" i="3"/>
  <c r="YP69" i="3"/>
  <c r="YQ69" i="3"/>
  <c r="YR69" i="3"/>
  <c r="YS69" i="3"/>
  <c r="YT69" i="3"/>
  <c r="YU69" i="3"/>
  <c r="YV69" i="3"/>
  <c r="YW69" i="3"/>
  <c r="YX69" i="3"/>
  <c r="YY69" i="3"/>
  <c r="YZ69" i="3"/>
  <c r="ZA69" i="3"/>
  <c r="ZB69" i="3"/>
  <c r="ZC69" i="3"/>
  <c r="ZD69" i="3"/>
  <c r="ZE69" i="3"/>
  <c r="ZF69" i="3"/>
  <c r="ZG69" i="3"/>
  <c r="ZH69" i="3"/>
  <c r="ZI69" i="3"/>
  <c r="ZJ69" i="3"/>
  <c r="ZK69" i="3"/>
  <c r="ZL69" i="3"/>
  <c r="ZM69" i="3"/>
  <c r="ZN69" i="3"/>
  <c r="ZO69" i="3"/>
  <c r="ZP69" i="3"/>
  <c r="ZQ69" i="3"/>
  <c r="ZR69" i="3"/>
  <c r="ZS69" i="3"/>
  <c r="ZT69" i="3"/>
  <c r="ZU69" i="3"/>
  <c r="ZV69" i="3"/>
  <c r="ZW69" i="3"/>
  <c r="ZX69" i="3"/>
  <c r="ZY69" i="3"/>
  <c r="ZZ69" i="3"/>
  <c r="AAA69" i="3"/>
  <c r="AAB69" i="3"/>
  <c r="AAC69" i="3"/>
  <c r="AAD69" i="3"/>
  <c r="AAE69" i="3"/>
  <c r="AAF69" i="3"/>
  <c r="AAG69" i="3"/>
  <c r="AAH69" i="3"/>
  <c r="AAI69" i="3"/>
  <c r="AAJ69" i="3"/>
  <c r="AAK69" i="3"/>
  <c r="AAL69" i="3"/>
  <c r="AAM69" i="3"/>
  <c r="AAN69" i="3"/>
  <c r="AAO69" i="3"/>
  <c r="AAP69" i="3"/>
  <c r="AAQ69" i="3"/>
  <c r="AAR69" i="3"/>
  <c r="AAS69" i="3"/>
  <c r="AAT69" i="3"/>
  <c r="AAU69" i="3"/>
  <c r="AAV69" i="3"/>
  <c r="AAW69" i="3"/>
  <c r="AAX69" i="3"/>
  <c r="AAY69" i="3"/>
  <c r="AAZ69" i="3"/>
  <c r="ABA69" i="3"/>
  <c r="ABB69" i="3"/>
  <c r="ABC69" i="3"/>
  <c r="ABD69" i="3"/>
  <c r="ABE69" i="3"/>
  <c r="ABF69" i="3"/>
  <c r="ABG69" i="3"/>
  <c r="ABH69" i="3"/>
  <c r="ABI69" i="3"/>
  <c r="ABJ69" i="3"/>
  <c r="ABK69" i="3"/>
  <c r="ABL69" i="3"/>
  <c r="ABM69" i="3"/>
  <c r="ABN69" i="3"/>
  <c r="ABO69" i="3"/>
  <c r="ABP69" i="3"/>
  <c r="ABQ69" i="3"/>
  <c r="ABR69" i="3"/>
  <c r="ABS69" i="3"/>
  <c r="C67" i="3" a="1"/>
  <c r="C67" i="3" s="1"/>
  <c r="D67" i="3" a="1"/>
  <c r="D67" i="3" s="1"/>
  <c r="E67" i="3" a="1"/>
  <c r="E67" i="3" s="1"/>
  <c r="F67" i="3" a="1"/>
  <c r="F67" i="3" s="1"/>
  <c r="G67" i="3" a="1"/>
  <c r="G67" i="3" s="1"/>
  <c r="H67" i="3" a="1"/>
  <c r="H67" i="3" s="1"/>
  <c r="I67" i="3" a="1"/>
  <c r="I67" i="3" s="1"/>
  <c r="J67" i="3" a="1"/>
  <c r="J67" i="3" s="1"/>
  <c r="K67" i="3" a="1"/>
  <c r="K67" i="3" s="1"/>
  <c r="L67" i="3" a="1"/>
  <c r="L67" i="3" s="1"/>
  <c r="M67" i="3" a="1"/>
  <c r="M67" i="3" s="1"/>
  <c r="N67" i="3" a="1"/>
  <c r="N67" i="3" s="1"/>
  <c r="O67" i="3" a="1"/>
  <c r="O67" i="3" s="1"/>
  <c r="P67" i="3" a="1"/>
  <c r="P67" i="3" s="1"/>
  <c r="Q67" i="3" a="1"/>
  <c r="Q67" i="3" s="1"/>
  <c r="R67" i="3" a="1"/>
  <c r="R67" i="3" s="1"/>
  <c r="S67" i="3" a="1"/>
  <c r="S67" i="3" s="1"/>
  <c r="T67" i="3" a="1"/>
  <c r="T67" i="3" s="1"/>
  <c r="U67" i="3" a="1"/>
  <c r="U67" i="3" s="1"/>
  <c r="V67" i="3" a="1"/>
  <c r="V67" i="3" s="1"/>
  <c r="W67" i="3" a="1"/>
  <c r="W67" i="3" s="1"/>
  <c r="X67" i="3" a="1"/>
  <c r="X67" i="3" s="1"/>
  <c r="Y67" i="3" a="1"/>
  <c r="Y67" i="3" s="1"/>
  <c r="Z67" i="3" a="1"/>
  <c r="Z67" i="3"/>
  <c r="AA67" i="3" a="1"/>
  <c r="AA67" i="3" s="1"/>
  <c r="AB67" i="3" a="1"/>
  <c r="AB67" i="3" s="1"/>
  <c r="AC67" i="3" a="1"/>
  <c r="AC67" i="3" s="1"/>
  <c r="AD67" i="3" a="1"/>
  <c r="AD67" i="3" s="1"/>
  <c r="AE67" i="3" a="1"/>
  <c r="AE67" i="3" s="1"/>
  <c r="AF67" i="3" a="1"/>
  <c r="AF67" i="3"/>
  <c r="AG67" i="3" a="1"/>
  <c r="AG67" i="3" s="1"/>
  <c r="AH67" i="3" a="1"/>
  <c r="AH67" i="3" s="1"/>
  <c r="AI67" i="3" a="1"/>
  <c r="AI67" i="3" s="1"/>
  <c r="AJ67" i="3" a="1"/>
  <c r="AJ67" i="3" s="1"/>
  <c r="AK67" i="3" a="1"/>
  <c r="AK67" i="3" s="1"/>
  <c r="AL67" i="3" a="1"/>
  <c r="AL67" i="3" s="1"/>
  <c r="AM67" i="3" a="1"/>
  <c r="AM67" i="3" s="1"/>
  <c r="AN67" i="3" a="1"/>
  <c r="AN67" i="3" s="1"/>
  <c r="AO67" i="3" a="1"/>
  <c r="AO67" i="3" s="1"/>
  <c r="AP67" i="3" a="1"/>
  <c r="AP67" i="3" s="1"/>
  <c r="AQ67" i="3" a="1"/>
  <c r="AQ67" i="3" s="1"/>
  <c r="AR67" i="3" a="1"/>
  <c r="AR67" i="3" s="1"/>
  <c r="AS67" i="3" a="1"/>
  <c r="AS67" i="3" s="1"/>
  <c r="AT67" i="3" a="1"/>
  <c r="AT67" i="3" s="1"/>
  <c r="AU67" i="3" a="1"/>
  <c r="AU67" i="3" s="1"/>
  <c r="AV67" i="3" a="1"/>
  <c r="AV67" i="3" s="1"/>
  <c r="AW67" i="3" a="1"/>
  <c r="AW67" i="3" s="1"/>
  <c r="AX67" i="3" a="1"/>
  <c r="AX67" i="3" s="1"/>
  <c r="AY67" i="3" a="1"/>
  <c r="AY67" i="3" s="1"/>
  <c r="AZ67" i="3" a="1"/>
  <c r="AZ67" i="3" s="1"/>
  <c r="BA67" i="3" a="1"/>
  <c r="BA67" i="3" s="1"/>
  <c r="BB67" i="3" a="1"/>
  <c r="BB67" i="3" s="1"/>
  <c r="BC67" i="3" a="1"/>
  <c r="BC67" i="3" s="1"/>
  <c r="BD67" i="3" a="1"/>
  <c r="BD67" i="3" s="1"/>
  <c r="BE67" i="3" a="1"/>
  <c r="BE67" i="3" s="1"/>
  <c r="BF67" i="3" a="1"/>
  <c r="BF67" i="3" s="1"/>
  <c r="BG67" i="3" a="1"/>
  <c r="BG67" i="3" s="1"/>
  <c r="BH67" i="3" a="1"/>
  <c r="BH67" i="3" s="1"/>
  <c r="BI67" i="3" a="1"/>
  <c r="BI67" i="3" s="1"/>
  <c r="BJ67" i="3" a="1"/>
  <c r="BJ67" i="3" s="1"/>
  <c r="BK67" i="3" a="1"/>
  <c r="BK67" i="3" s="1"/>
  <c r="BL67" i="3" a="1"/>
  <c r="BL67" i="3" s="1"/>
  <c r="BM67" i="3" a="1"/>
  <c r="BM67" i="3" s="1"/>
  <c r="BN67" i="3" a="1"/>
  <c r="BN67" i="3" s="1"/>
  <c r="BO67" i="3" a="1"/>
  <c r="BO67" i="3" s="1"/>
  <c r="BP67" i="3" a="1"/>
  <c r="BP67" i="3" s="1"/>
  <c r="BQ67" i="3" a="1"/>
  <c r="BQ67" i="3" s="1"/>
  <c r="BR67" i="3" a="1"/>
  <c r="BR67" i="3" s="1"/>
  <c r="BS67" i="3" a="1"/>
  <c r="BS67" i="3" s="1"/>
  <c r="BT67" i="3" a="1"/>
  <c r="BT67" i="3" s="1"/>
  <c r="BU67" i="3" a="1"/>
  <c r="BU67" i="3" s="1"/>
  <c r="BV67" i="3" a="1"/>
  <c r="BV67" i="3" s="1"/>
  <c r="BW67" i="3" a="1"/>
  <c r="BW67" i="3" s="1"/>
  <c r="BX67" i="3" a="1"/>
  <c r="BX67" i="3" s="1"/>
  <c r="BY67" i="3" a="1"/>
  <c r="BY67" i="3" s="1"/>
  <c r="BZ67" i="3" a="1"/>
  <c r="BZ67" i="3" s="1"/>
  <c r="CA67" i="3" a="1"/>
  <c r="CA67" i="3" s="1"/>
  <c r="CB67" i="3" a="1"/>
  <c r="CB67" i="3"/>
  <c r="CC67" i="3" a="1"/>
  <c r="CC67" i="3" s="1"/>
  <c r="CD67" i="3" a="1"/>
  <c r="CD67" i="3" s="1"/>
  <c r="CE67" i="3" a="1"/>
  <c r="CE67" i="3" s="1"/>
  <c r="CF67" i="3" a="1"/>
  <c r="CF67" i="3" s="1"/>
  <c r="CG67" i="3" a="1"/>
  <c r="CG67" i="3" s="1"/>
  <c r="CH67" i="3" a="1"/>
  <c r="CH67" i="3" s="1"/>
  <c r="CI67" i="3" a="1"/>
  <c r="CI67" i="3" s="1"/>
  <c r="CJ67" i="3" a="1"/>
  <c r="CJ67" i="3" s="1"/>
  <c r="CK67" i="3" a="1"/>
  <c r="CK67" i="3" s="1"/>
  <c r="CL67" i="3" a="1"/>
  <c r="CL67" i="3" s="1"/>
  <c r="CM67" i="3" a="1"/>
  <c r="CM67" i="3" s="1"/>
  <c r="CN67" i="3" a="1"/>
  <c r="CN67" i="3" s="1"/>
  <c r="CO67" i="3" a="1"/>
  <c r="CO67" i="3" s="1"/>
  <c r="CP67" i="3" a="1"/>
  <c r="CP67" i="3" s="1"/>
  <c r="CQ67" i="3" a="1"/>
  <c r="CQ67" i="3" s="1"/>
  <c r="CR67" i="3" a="1"/>
  <c r="CR67" i="3" s="1"/>
  <c r="CS67" i="3" a="1"/>
  <c r="CS67" i="3" s="1"/>
  <c r="CT67" i="3" a="1"/>
  <c r="CT67" i="3"/>
  <c r="CU67" i="3" a="1"/>
  <c r="CU67" i="3" s="1"/>
  <c r="CV67" i="3" a="1"/>
  <c r="CV67" i="3" s="1"/>
  <c r="CW67" i="3" a="1"/>
  <c r="CW67" i="3" s="1"/>
  <c r="CX67" i="3" a="1"/>
  <c r="CX67" i="3" s="1"/>
  <c r="CY67" i="3" a="1"/>
  <c r="CY67" i="3" s="1"/>
  <c r="CZ67" i="3" a="1"/>
  <c r="CZ67" i="3"/>
  <c r="DA67" i="3" a="1"/>
  <c r="DA67" i="3" s="1"/>
  <c r="DB67" i="3" a="1"/>
  <c r="DB67" i="3" s="1"/>
  <c r="DC67" i="3" a="1"/>
  <c r="DC67" i="3" s="1"/>
  <c r="DD67" i="3" a="1"/>
  <c r="DD67" i="3" s="1"/>
  <c r="DE67" i="3" a="1"/>
  <c r="DE67" i="3" s="1"/>
  <c r="DF67" i="3" a="1"/>
  <c r="DF67" i="3" s="1"/>
  <c r="DG67" i="3" a="1"/>
  <c r="DG67" i="3" s="1"/>
  <c r="DH67" i="3" a="1"/>
  <c r="DH67" i="3" s="1"/>
  <c r="DI67" i="3" a="1"/>
  <c r="DI67" i="3" s="1"/>
  <c r="DJ67" i="3" a="1"/>
  <c r="DJ67" i="3" s="1"/>
  <c r="DK67" i="3" a="1"/>
  <c r="DK67" i="3" s="1"/>
  <c r="DL67" i="3" a="1"/>
  <c r="DL67" i="3" s="1"/>
  <c r="DM67" i="3" a="1"/>
  <c r="DM67" i="3" s="1"/>
  <c r="DN67" i="3" a="1"/>
  <c r="DN67" i="3" s="1"/>
  <c r="DO67" i="3" a="1"/>
  <c r="DO67" i="3" s="1"/>
  <c r="DP67" i="3" a="1"/>
  <c r="DP67" i="3" s="1"/>
  <c r="DQ67" i="3" a="1"/>
  <c r="DQ67" i="3" s="1"/>
  <c r="DR67" i="3" a="1"/>
  <c r="DR67" i="3"/>
  <c r="DS67" i="3" a="1"/>
  <c r="DS67" i="3" s="1"/>
  <c r="DT67" i="3" a="1"/>
  <c r="DT67" i="3" s="1"/>
  <c r="DU67" i="3" a="1"/>
  <c r="DU67" i="3" s="1"/>
  <c r="DV67" i="3" a="1"/>
  <c r="DV67" i="3" s="1"/>
  <c r="DW67" i="3" a="1"/>
  <c r="DW67" i="3" s="1"/>
  <c r="DX67" i="3" a="1"/>
  <c r="DX67" i="3" s="1"/>
  <c r="DY67" i="3" a="1"/>
  <c r="DY67" i="3" s="1"/>
  <c r="DZ67" i="3" a="1"/>
  <c r="DZ67" i="3" s="1"/>
  <c r="EA67" i="3" a="1"/>
  <c r="EA67" i="3" s="1"/>
  <c r="EB67" i="3" a="1"/>
  <c r="EB67" i="3" s="1"/>
  <c r="EC67" i="3" a="1"/>
  <c r="EC67" i="3" s="1"/>
  <c r="ED67" i="3" a="1"/>
  <c r="ED67" i="3" s="1"/>
  <c r="EE67" i="3" a="1"/>
  <c r="EE67" i="3" s="1"/>
  <c r="EF67" i="3" a="1"/>
  <c r="EF67" i="3" s="1"/>
  <c r="EG67" i="3" a="1"/>
  <c r="EG67" i="3" s="1"/>
  <c r="EH67" i="3" a="1"/>
  <c r="EH67" i="3" s="1"/>
  <c r="EI67" i="3" a="1"/>
  <c r="EI67" i="3" s="1"/>
  <c r="EJ67" i="3" a="1"/>
  <c r="EJ67" i="3" s="1"/>
  <c r="EK67" i="3" a="1"/>
  <c r="EK67" i="3" s="1"/>
  <c r="EL67" i="3" a="1"/>
  <c r="EL67" i="3" s="1"/>
  <c r="EM67" i="3" a="1"/>
  <c r="EM67" i="3" s="1"/>
  <c r="EN67" i="3" a="1"/>
  <c r="EN67" i="3" s="1"/>
  <c r="EO67" i="3" a="1"/>
  <c r="EO67" i="3" s="1"/>
  <c r="EP67" i="3" a="1"/>
  <c r="EP67" i="3" s="1"/>
  <c r="EQ67" i="3" a="1"/>
  <c r="EQ67" i="3" s="1"/>
  <c r="ER67" i="3" a="1"/>
  <c r="ER67" i="3" s="1"/>
  <c r="ES67" i="3" a="1"/>
  <c r="ES67" i="3" s="1"/>
  <c r="ET67" i="3" a="1"/>
  <c r="ET67" i="3" s="1"/>
  <c r="EU67" i="3" a="1"/>
  <c r="EU67" i="3" s="1"/>
  <c r="EV67" i="3" a="1"/>
  <c r="EV67" i="3" s="1"/>
  <c r="EW67" i="3" a="1"/>
  <c r="EW67" i="3" s="1"/>
  <c r="EX67" i="3" a="1"/>
  <c r="EX67" i="3" s="1"/>
  <c r="EY67" i="3" a="1"/>
  <c r="EY67" i="3" s="1"/>
  <c r="EZ67" i="3" a="1"/>
  <c r="EZ67" i="3" s="1"/>
  <c r="FA67" i="3" a="1"/>
  <c r="FA67" i="3" s="1"/>
  <c r="FB67" i="3" a="1"/>
  <c r="FB67" i="3" s="1"/>
  <c r="FC67" i="3" a="1"/>
  <c r="FC67" i="3" s="1"/>
  <c r="FD67" i="3" a="1"/>
  <c r="FD67" i="3" s="1"/>
  <c r="FE67" i="3" a="1"/>
  <c r="FE67" i="3" s="1"/>
  <c r="FF67" i="3" a="1"/>
  <c r="FF67" i="3" s="1"/>
  <c r="FG67" i="3" a="1"/>
  <c r="FG67" i="3" s="1"/>
  <c r="FH67" i="3" a="1"/>
  <c r="FH67" i="3" s="1"/>
  <c r="FI67" i="3" a="1"/>
  <c r="FI67" i="3" s="1"/>
  <c r="FJ67" i="3" a="1"/>
  <c r="FJ67" i="3" s="1"/>
  <c r="FK67" i="3" a="1"/>
  <c r="FK67" i="3" s="1"/>
  <c r="FL67" i="3" a="1"/>
  <c r="FL67" i="3" s="1"/>
  <c r="FM67" i="3" a="1"/>
  <c r="FM67" i="3" s="1"/>
  <c r="FN67" i="3" a="1"/>
  <c r="FN67" i="3"/>
  <c r="FO67" i="3" a="1"/>
  <c r="FO67" i="3" s="1"/>
  <c r="FP67" i="3" a="1"/>
  <c r="FP67" i="3" s="1"/>
  <c r="FQ67" i="3" a="1"/>
  <c r="FQ67" i="3" s="1"/>
  <c r="FR67" i="3" a="1"/>
  <c r="FR67" i="3" s="1"/>
  <c r="FS67" i="3" a="1"/>
  <c r="FS67" i="3" s="1"/>
  <c r="FT67" i="3" a="1"/>
  <c r="FT67" i="3"/>
  <c r="FU67" i="3" a="1"/>
  <c r="FU67" i="3" s="1"/>
  <c r="FV67" i="3" a="1"/>
  <c r="FV67" i="3" s="1"/>
  <c r="FW67" i="3" a="1"/>
  <c r="FW67" i="3" s="1"/>
  <c r="FX67" i="3" a="1"/>
  <c r="FX67" i="3" s="1"/>
  <c r="FY67" i="3" a="1"/>
  <c r="FY67" i="3" s="1"/>
  <c r="FZ67" i="3" a="1"/>
  <c r="FZ67" i="3" s="1"/>
  <c r="GA67" i="3" a="1"/>
  <c r="GA67" i="3" s="1"/>
  <c r="GB67" i="3" a="1"/>
  <c r="GB67" i="3" s="1"/>
  <c r="GC67" i="3" a="1"/>
  <c r="GC67" i="3" s="1"/>
  <c r="GD67" i="3" a="1"/>
  <c r="GD67" i="3" s="1"/>
  <c r="GE67" i="3" a="1"/>
  <c r="GE67" i="3" s="1"/>
  <c r="GF67" i="3" a="1"/>
  <c r="GF67" i="3"/>
  <c r="GG67" i="3" a="1"/>
  <c r="GG67" i="3" s="1"/>
  <c r="GH67" i="3" a="1"/>
  <c r="GH67" i="3" s="1"/>
  <c r="GI67" i="3" a="1"/>
  <c r="GI67" i="3" s="1"/>
  <c r="GJ67" i="3" a="1"/>
  <c r="GJ67" i="3" s="1"/>
  <c r="GK67" i="3" a="1"/>
  <c r="GK67" i="3" s="1"/>
  <c r="GL67" i="3" a="1"/>
  <c r="GL67" i="3"/>
  <c r="GM67" i="3" a="1"/>
  <c r="GM67" i="3" s="1"/>
  <c r="GN67" i="3" a="1"/>
  <c r="GN67" i="3" s="1"/>
  <c r="GO67" i="3" a="1"/>
  <c r="GO67" i="3" s="1"/>
  <c r="GP67" i="3" a="1"/>
  <c r="GP67" i="3" s="1"/>
  <c r="GQ67" i="3" a="1"/>
  <c r="GQ67" i="3" s="1"/>
  <c r="GR67" i="3" a="1"/>
  <c r="GR67" i="3" s="1"/>
  <c r="GS67" i="3" a="1"/>
  <c r="GS67" i="3" s="1"/>
  <c r="GT67" i="3" a="1"/>
  <c r="GT67" i="3" s="1"/>
  <c r="GU67" i="3" a="1"/>
  <c r="GU67" i="3" s="1"/>
  <c r="GV67" i="3" a="1"/>
  <c r="GV67" i="3" s="1"/>
  <c r="GW67" i="3" a="1"/>
  <c r="GW67" i="3" s="1"/>
  <c r="GX67" i="3" a="1"/>
  <c r="GX67" i="3" s="1"/>
  <c r="GY67" i="3" a="1"/>
  <c r="GY67" i="3" s="1"/>
  <c r="GZ67" i="3" a="1"/>
  <c r="GZ67" i="3" s="1"/>
  <c r="HA67" i="3" a="1"/>
  <c r="HA67" i="3" s="1"/>
  <c r="HB67" i="3" a="1"/>
  <c r="HB67" i="3" s="1"/>
  <c r="HC67" i="3" a="1"/>
  <c r="HC67" i="3" s="1"/>
  <c r="HD67" i="3" a="1"/>
  <c r="HD67" i="3" s="1"/>
  <c r="HE67" i="3" a="1"/>
  <c r="HE67" i="3" s="1"/>
  <c r="HF67" i="3" a="1"/>
  <c r="HF67" i="3" s="1"/>
  <c r="HG67" i="3" a="1"/>
  <c r="HG67" i="3" s="1"/>
  <c r="HH67" i="3" a="1"/>
  <c r="HH67" i="3" s="1"/>
  <c r="HI67" i="3" a="1"/>
  <c r="HI67" i="3" s="1"/>
  <c r="HJ67" i="3" a="1"/>
  <c r="HJ67" i="3" s="1"/>
  <c r="HK67" i="3" a="1"/>
  <c r="HK67" i="3" s="1"/>
  <c r="HL67" i="3" a="1"/>
  <c r="HL67" i="3" s="1"/>
  <c r="HM67" i="3" a="1"/>
  <c r="HM67" i="3" s="1"/>
  <c r="HN67" i="3" a="1"/>
  <c r="HN67" i="3" s="1"/>
  <c r="HO67" i="3" a="1"/>
  <c r="HO67" i="3" s="1"/>
  <c r="HP67" i="3" a="1"/>
  <c r="HP67" i="3"/>
  <c r="HQ67" i="3" a="1"/>
  <c r="HQ67" i="3" s="1"/>
  <c r="HR67" i="3" a="1"/>
  <c r="HR67" i="3" s="1"/>
  <c r="HS67" i="3" a="1"/>
  <c r="HS67" i="3" s="1"/>
  <c r="HT67" i="3" a="1"/>
  <c r="HT67" i="3" s="1"/>
  <c r="HU67" i="3" a="1"/>
  <c r="HU67" i="3" s="1"/>
  <c r="HV67" i="3" a="1"/>
  <c r="HV67" i="3" s="1"/>
  <c r="HW67" i="3" a="1"/>
  <c r="HW67" i="3" s="1"/>
  <c r="HX67" i="3" a="1"/>
  <c r="HX67" i="3" s="1"/>
  <c r="HY67" i="3" a="1"/>
  <c r="HY67" i="3" s="1"/>
  <c r="HZ67" i="3" a="1"/>
  <c r="HZ67" i="3" s="1"/>
  <c r="IA67" i="3" a="1"/>
  <c r="IA67" i="3" s="1"/>
  <c r="IB67" i="3" a="1"/>
  <c r="IB67" i="3" s="1"/>
  <c r="IC67" i="3" a="1"/>
  <c r="IC67" i="3" s="1"/>
  <c r="ID67" i="3" a="1"/>
  <c r="ID67" i="3" s="1"/>
  <c r="IE67" i="3" a="1"/>
  <c r="IE67" i="3" s="1"/>
  <c r="IF67" i="3" a="1"/>
  <c r="IF67" i="3" s="1"/>
  <c r="IG67" i="3" a="1"/>
  <c r="IG67" i="3" s="1"/>
  <c r="IH67" i="3" a="1"/>
  <c r="IH67" i="3"/>
  <c r="II67" i="3" a="1"/>
  <c r="II67" i="3" s="1"/>
  <c r="IJ67" i="3" a="1"/>
  <c r="IJ67" i="3" s="1"/>
  <c r="IK67" i="3" a="1"/>
  <c r="IK67" i="3" s="1"/>
  <c r="IL67" i="3" a="1"/>
  <c r="IL67" i="3" s="1"/>
  <c r="IM67" i="3" a="1"/>
  <c r="IM67" i="3" s="1"/>
  <c r="IN67" i="3" a="1"/>
  <c r="IN67" i="3"/>
  <c r="IO67" i="3" a="1"/>
  <c r="IO67" i="3" s="1"/>
  <c r="IP67" i="3" a="1"/>
  <c r="IP67" i="3" s="1"/>
  <c r="IQ67" i="3" a="1"/>
  <c r="IQ67" i="3" s="1"/>
  <c r="IR67" i="3" a="1"/>
  <c r="IR67" i="3" s="1"/>
  <c r="IS67" i="3" a="1"/>
  <c r="IS67" i="3" s="1"/>
  <c r="IT67" i="3" a="1"/>
  <c r="IT67" i="3" s="1"/>
  <c r="IU67" i="3" a="1"/>
  <c r="IU67" i="3" s="1"/>
  <c r="IV67" i="3" a="1"/>
  <c r="IV67" i="3" s="1"/>
  <c r="IW67" i="3" a="1"/>
  <c r="IW67" i="3" s="1"/>
  <c r="IX67" i="3" a="1"/>
  <c r="IX67" i="3" s="1"/>
  <c r="IY67" i="3" a="1"/>
  <c r="IY67" i="3" s="1"/>
  <c r="IZ67" i="3" a="1"/>
  <c r="IZ67" i="3"/>
  <c r="JA67" i="3" a="1"/>
  <c r="JA67" i="3" s="1"/>
  <c r="JB67" i="3" a="1"/>
  <c r="JB67" i="3" s="1"/>
  <c r="JC67" i="3" a="1"/>
  <c r="JC67" i="3" s="1"/>
  <c r="JD67" i="3" a="1"/>
  <c r="JD67" i="3" s="1"/>
  <c r="JE67" i="3" a="1"/>
  <c r="JE67" i="3" s="1"/>
  <c r="JF67" i="3" a="1"/>
  <c r="JF67" i="3"/>
  <c r="JG67" i="3" a="1"/>
  <c r="JG67" i="3" s="1"/>
  <c r="JH67" i="3" a="1"/>
  <c r="JH67" i="3" s="1"/>
  <c r="JI67" i="3" a="1"/>
  <c r="JI67" i="3" s="1"/>
  <c r="JJ67" i="3" a="1"/>
  <c r="JJ67" i="3" s="1"/>
  <c r="JK67" i="3" a="1"/>
  <c r="JK67" i="3" s="1"/>
  <c r="JL67" i="3" a="1"/>
  <c r="JL67" i="3" s="1"/>
  <c r="JM67" i="3" a="1"/>
  <c r="JM67" i="3" s="1"/>
  <c r="JN67" i="3" a="1"/>
  <c r="JN67" i="3" s="1"/>
  <c r="JO67" i="3" a="1"/>
  <c r="JO67" i="3" s="1"/>
  <c r="JP67" i="3" a="1"/>
  <c r="JP67" i="3" s="1"/>
  <c r="JQ67" i="3" a="1"/>
  <c r="JQ67" i="3" s="1"/>
  <c r="JR67" i="3" a="1"/>
  <c r="JR67" i="3" s="1"/>
  <c r="JS67" i="3" a="1"/>
  <c r="JS67" i="3" s="1"/>
  <c r="JT67" i="3" a="1"/>
  <c r="JT67" i="3" s="1"/>
  <c r="JU67" i="3" a="1"/>
  <c r="JU67" i="3" s="1"/>
  <c r="JV67" i="3" a="1"/>
  <c r="JV67" i="3" s="1"/>
  <c r="JW67" i="3" a="1"/>
  <c r="JW67" i="3" s="1"/>
  <c r="JX67" i="3" a="1"/>
  <c r="JX67" i="3" s="1"/>
  <c r="JY67" i="3" a="1"/>
  <c r="JY67" i="3" s="1"/>
  <c r="JZ67" i="3" a="1"/>
  <c r="JZ67" i="3" s="1"/>
  <c r="KA67" i="3" a="1"/>
  <c r="KA67" i="3" s="1"/>
  <c r="KB67" i="3" a="1"/>
  <c r="KB67" i="3" s="1"/>
  <c r="KC67" i="3" a="1"/>
  <c r="KC67" i="3" s="1"/>
  <c r="KD67" i="3" a="1"/>
  <c r="KD67" i="3" s="1"/>
  <c r="KE67" i="3" a="1"/>
  <c r="KE67" i="3" s="1"/>
  <c r="KF67" i="3" a="1"/>
  <c r="KF67" i="3" s="1"/>
  <c r="KG67" i="3" a="1"/>
  <c r="KG67" i="3" s="1"/>
  <c r="KH67" i="3" a="1"/>
  <c r="KH67" i="3" s="1"/>
  <c r="KI67" i="3" a="1"/>
  <c r="KI67" i="3" s="1"/>
  <c r="KJ67" i="3" a="1"/>
  <c r="KJ67" i="3"/>
  <c r="KK67" i="3" a="1"/>
  <c r="KK67" i="3" s="1"/>
  <c r="KL67" i="3" a="1"/>
  <c r="KL67" i="3" s="1"/>
  <c r="KM67" i="3" a="1"/>
  <c r="KM67" i="3" s="1"/>
  <c r="KN67" i="3" a="1"/>
  <c r="KN67" i="3" s="1"/>
  <c r="KO67" i="3" a="1"/>
  <c r="KO67" i="3" s="1"/>
  <c r="KP67" i="3" a="1"/>
  <c r="KP67" i="3" s="1"/>
  <c r="KQ67" i="3" a="1"/>
  <c r="KQ67" i="3" s="1"/>
  <c r="KR67" i="3" a="1"/>
  <c r="KR67" i="3" s="1"/>
  <c r="KS67" i="3" a="1"/>
  <c r="KS67" i="3" s="1"/>
  <c r="KT67" i="3" a="1"/>
  <c r="KT67" i="3" s="1"/>
  <c r="KU67" i="3" a="1"/>
  <c r="KU67" i="3" s="1"/>
  <c r="KV67" i="3" a="1"/>
  <c r="KV67" i="3" s="1"/>
  <c r="KW67" i="3" a="1"/>
  <c r="KW67" i="3" s="1"/>
  <c r="KX67" i="3" a="1"/>
  <c r="KX67" i="3" s="1"/>
  <c r="KY67" i="3" a="1"/>
  <c r="KY67" i="3" s="1"/>
  <c r="KZ67" i="3" a="1"/>
  <c r="KZ67" i="3" s="1"/>
  <c r="LA67" i="3" a="1"/>
  <c r="LA67" i="3" s="1"/>
  <c r="LB67" i="3" a="1"/>
  <c r="LB67" i="3"/>
  <c r="LC67" i="3" a="1"/>
  <c r="LC67" i="3" s="1"/>
  <c r="LD67" i="3" a="1"/>
  <c r="LD67" i="3" s="1"/>
  <c r="LE67" i="3" a="1"/>
  <c r="LE67" i="3" s="1"/>
  <c r="LF67" i="3" a="1"/>
  <c r="LF67" i="3" s="1"/>
  <c r="LG67" i="3" a="1"/>
  <c r="LG67" i="3" s="1"/>
  <c r="LH67" i="3" a="1"/>
  <c r="LH67" i="3"/>
  <c r="LI67" i="3" a="1"/>
  <c r="LI67" i="3" s="1"/>
  <c r="LJ67" i="3" a="1"/>
  <c r="LJ67" i="3" s="1"/>
  <c r="LK67" i="3" a="1"/>
  <c r="LK67" i="3" s="1"/>
  <c r="LL67" i="3" a="1"/>
  <c r="LL67" i="3" s="1"/>
  <c r="LM67" i="3" a="1"/>
  <c r="LM67" i="3" s="1"/>
  <c r="LN67" i="3" a="1"/>
  <c r="LN67" i="3" s="1"/>
  <c r="LO67" i="3" a="1"/>
  <c r="LO67" i="3" s="1"/>
  <c r="LP67" i="3" a="1"/>
  <c r="LP67" i="3" s="1"/>
  <c r="LQ67" i="3" a="1"/>
  <c r="LQ67" i="3" s="1"/>
  <c r="LR67" i="3" a="1"/>
  <c r="LR67" i="3" s="1"/>
  <c r="LS67" i="3" a="1"/>
  <c r="LS67" i="3" s="1"/>
  <c r="LT67" i="3" a="1"/>
  <c r="LT67" i="3"/>
  <c r="LU67" i="3" a="1"/>
  <c r="LU67" i="3" s="1"/>
  <c r="LV67" i="3" a="1"/>
  <c r="LV67" i="3" s="1"/>
  <c r="LW67" i="3" a="1"/>
  <c r="LW67" i="3" s="1"/>
  <c r="LX67" i="3" a="1"/>
  <c r="LX67" i="3" s="1"/>
  <c r="LY67" i="3" a="1"/>
  <c r="LY67" i="3" s="1"/>
  <c r="LZ67" i="3" a="1"/>
  <c r="LZ67" i="3"/>
  <c r="MA67" i="3" a="1"/>
  <c r="MA67" i="3" s="1"/>
  <c r="MB67" i="3" a="1"/>
  <c r="MB67" i="3" s="1"/>
  <c r="MC67" i="3" a="1"/>
  <c r="MC67" i="3" s="1"/>
  <c r="MD67" i="3" a="1"/>
  <c r="MD67" i="3" s="1"/>
  <c r="ME67" i="3" a="1"/>
  <c r="ME67" i="3" s="1"/>
  <c r="MF67" i="3" a="1"/>
  <c r="MF67" i="3" s="1"/>
  <c r="MG67" i="3" a="1"/>
  <c r="MG67" i="3" s="1"/>
  <c r="MH67" i="3" a="1"/>
  <c r="MH67" i="3" s="1"/>
  <c r="MI67" i="3" a="1"/>
  <c r="MI67" i="3" s="1"/>
  <c r="MJ67" i="3" a="1"/>
  <c r="MJ67" i="3" s="1"/>
  <c r="MK67" i="3" a="1"/>
  <c r="MK67" i="3" s="1"/>
  <c r="ML67" i="3" a="1"/>
  <c r="ML67" i="3" s="1"/>
  <c r="MM67" i="3" a="1"/>
  <c r="MM67" i="3" s="1"/>
  <c r="MN67" i="3" a="1"/>
  <c r="MN67" i="3" s="1"/>
  <c r="MO67" i="3" a="1"/>
  <c r="MO67" i="3" s="1"/>
  <c r="MP67" i="3" a="1"/>
  <c r="MP67" i="3" s="1"/>
  <c r="MQ67" i="3" a="1"/>
  <c r="MQ67" i="3" s="1"/>
  <c r="MR67" i="3" a="1"/>
  <c r="MR67" i="3" s="1"/>
  <c r="MS67" i="3" a="1"/>
  <c r="MS67" i="3" s="1"/>
  <c r="MT67" i="3" a="1"/>
  <c r="MT67" i="3" s="1"/>
  <c r="MU67" i="3" a="1"/>
  <c r="MU67" i="3" s="1"/>
  <c r="MV67" i="3" a="1"/>
  <c r="MV67" i="3" s="1"/>
  <c r="MW67" i="3" a="1"/>
  <c r="MW67" i="3" s="1"/>
  <c r="MX67" i="3" a="1"/>
  <c r="MX67" i="3" s="1"/>
  <c r="MY67" i="3" a="1"/>
  <c r="MY67" i="3" s="1"/>
  <c r="MZ67" i="3" a="1"/>
  <c r="MZ67" i="3" s="1"/>
  <c r="NA67" i="3" a="1"/>
  <c r="NA67" i="3" s="1"/>
  <c r="NB67" i="3" a="1"/>
  <c r="NB67" i="3" s="1"/>
  <c r="NC67" i="3" a="1"/>
  <c r="NC67" i="3" s="1"/>
  <c r="ND67" i="3" a="1"/>
  <c r="ND67" i="3"/>
  <c r="NE67" i="3" a="1"/>
  <c r="NE67" i="3" s="1"/>
  <c r="NF67" i="3" a="1"/>
  <c r="NF67" i="3" s="1"/>
  <c r="NG67" i="3" a="1"/>
  <c r="NG67" i="3" s="1"/>
  <c r="NH67" i="3" a="1"/>
  <c r="NH67" i="3" s="1"/>
  <c r="NI67" i="3" a="1"/>
  <c r="NI67" i="3" s="1"/>
  <c r="NJ67" i="3" a="1"/>
  <c r="NJ67" i="3" s="1"/>
  <c r="NK67" i="3" a="1"/>
  <c r="NK67" i="3" s="1"/>
  <c r="NL67" i="3" a="1"/>
  <c r="NL67" i="3" s="1"/>
  <c r="NM67" i="3" a="1"/>
  <c r="NM67" i="3" s="1"/>
  <c r="NN67" i="3" a="1"/>
  <c r="NN67" i="3" s="1"/>
  <c r="NO67" i="3" a="1"/>
  <c r="NO67" i="3" s="1"/>
  <c r="NP67" i="3" a="1"/>
  <c r="NP67" i="3" s="1"/>
  <c r="NQ67" i="3" a="1"/>
  <c r="NQ67" i="3" s="1"/>
  <c r="NR67" i="3" a="1"/>
  <c r="NR67" i="3" s="1"/>
  <c r="NS67" i="3" a="1"/>
  <c r="NS67" i="3" s="1"/>
  <c r="NT67" i="3" a="1"/>
  <c r="NT67" i="3" s="1"/>
  <c r="NU67" i="3" a="1"/>
  <c r="NU67" i="3" s="1"/>
  <c r="NV67" i="3" a="1"/>
  <c r="NV67" i="3"/>
  <c r="NW67" i="3" a="1"/>
  <c r="NW67" i="3" s="1"/>
  <c r="NX67" i="3" a="1"/>
  <c r="NX67" i="3" s="1"/>
  <c r="NY67" i="3" a="1"/>
  <c r="NY67" i="3" s="1"/>
  <c r="NZ67" i="3" a="1"/>
  <c r="NZ67" i="3" s="1"/>
  <c r="OA67" i="3" a="1"/>
  <c r="OA67" i="3" s="1"/>
  <c r="OB67" i="3" a="1"/>
  <c r="OB67" i="3"/>
  <c r="OC67" i="3" a="1"/>
  <c r="OC67" i="3" s="1"/>
  <c r="OD67" i="3" a="1"/>
  <c r="OD67" i="3" s="1"/>
  <c r="OE67" i="3" a="1"/>
  <c r="OE67" i="3" s="1"/>
  <c r="OF67" i="3" a="1"/>
  <c r="OF67" i="3" s="1"/>
  <c r="OG67" i="3" a="1"/>
  <c r="OG67" i="3" s="1"/>
  <c r="OH67" i="3" a="1"/>
  <c r="OH67" i="3" s="1"/>
  <c r="OI67" i="3" a="1"/>
  <c r="OI67" i="3" s="1"/>
  <c r="OJ67" i="3" a="1"/>
  <c r="OJ67" i="3" s="1"/>
  <c r="OK67" i="3" a="1"/>
  <c r="OK67" i="3" s="1"/>
  <c r="OL67" i="3" a="1"/>
  <c r="OL67" i="3" s="1"/>
  <c r="OM67" i="3" a="1"/>
  <c r="OM67" i="3" s="1"/>
  <c r="ON67" i="3" a="1"/>
  <c r="ON67" i="3"/>
  <c r="OO67" i="3" a="1"/>
  <c r="OO67" i="3" s="1"/>
  <c r="OP67" i="3" a="1"/>
  <c r="OP67" i="3" s="1"/>
  <c r="OQ67" i="3" a="1"/>
  <c r="OQ67" i="3" s="1"/>
  <c r="OR67" i="3" a="1"/>
  <c r="OR67" i="3" s="1"/>
  <c r="OS67" i="3" a="1"/>
  <c r="OS67" i="3" s="1"/>
  <c r="OT67" i="3" a="1"/>
  <c r="OT67" i="3"/>
  <c r="OU67" i="3" a="1"/>
  <c r="OU67" i="3" s="1"/>
  <c r="OV67" i="3" a="1"/>
  <c r="OV67" i="3" s="1"/>
  <c r="OW67" i="3" a="1"/>
  <c r="OW67" i="3" s="1"/>
  <c r="OX67" i="3" a="1"/>
  <c r="OX67" i="3" s="1"/>
  <c r="OY67" i="3" a="1"/>
  <c r="OY67" i="3" s="1"/>
  <c r="OZ67" i="3" a="1"/>
  <c r="OZ67" i="3" s="1"/>
  <c r="PA67" i="3" a="1"/>
  <c r="PA67" i="3" s="1"/>
  <c r="PB67" i="3" a="1"/>
  <c r="PB67" i="3" s="1"/>
  <c r="PC67" i="3" a="1"/>
  <c r="PC67" i="3" s="1"/>
  <c r="PD67" i="3" a="1"/>
  <c r="PD67" i="3" s="1"/>
  <c r="PE67" i="3" a="1"/>
  <c r="PE67" i="3" s="1"/>
  <c r="PF67" i="3" a="1"/>
  <c r="PF67" i="3" s="1"/>
  <c r="PG67" i="3" a="1"/>
  <c r="PG67" i="3" s="1"/>
  <c r="PH67" i="3" a="1"/>
  <c r="PH67" i="3" s="1"/>
  <c r="PI67" i="3" a="1"/>
  <c r="PI67" i="3" s="1"/>
  <c r="PJ67" i="3" a="1"/>
  <c r="PJ67" i="3" s="1"/>
  <c r="PK67" i="3" a="1"/>
  <c r="PK67" i="3" s="1"/>
  <c r="PL67" i="3" a="1"/>
  <c r="PL67" i="3" s="1"/>
  <c r="PM67" i="3" a="1"/>
  <c r="PM67" i="3" s="1"/>
  <c r="PN67" i="3" a="1"/>
  <c r="PN67" i="3" s="1"/>
  <c r="PO67" i="3" a="1"/>
  <c r="PO67" i="3" s="1"/>
  <c r="PP67" i="3" a="1"/>
  <c r="PP67" i="3" s="1"/>
  <c r="PQ67" i="3" a="1"/>
  <c r="PQ67" i="3" s="1"/>
  <c r="PR67" i="3" a="1"/>
  <c r="PR67" i="3" s="1"/>
  <c r="PS67" i="3" a="1"/>
  <c r="PS67" i="3" s="1"/>
  <c r="PT67" i="3" a="1"/>
  <c r="PT67" i="3" s="1"/>
  <c r="PU67" i="3" a="1"/>
  <c r="PU67" i="3" s="1"/>
  <c r="PV67" i="3" a="1"/>
  <c r="PV67" i="3" s="1"/>
  <c r="PW67" i="3" a="1"/>
  <c r="PW67" i="3" s="1"/>
  <c r="PX67" i="3" a="1"/>
  <c r="PX67" i="3"/>
  <c r="PY67" i="3" a="1"/>
  <c r="PY67" i="3" s="1"/>
  <c r="PZ67" i="3" a="1"/>
  <c r="PZ67" i="3" s="1"/>
  <c r="QA67" i="3" a="1"/>
  <c r="QA67" i="3" s="1"/>
  <c r="QB67" i="3" a="1"/>
  <c r="QB67" i="3" s="1"/>
  <c r="QC67" i="3" a="1"/>
  <c r="QC67" i="3" s="1"/>
  <c r="QD67" i="3" a="1"/>
  <c r="QD67" i="3" s="1"/>
  <c r="QE67" i="3" a="1"/>
  <c r="QE67" i="3" s="1"/>
  <c r="QF67" i="3" a="1"/>
  <c r="QF67" i="3" s="1"/>
  <c r="QG67" i="3" a="1"/>
  <c r="QG67" i="3" s="1"/>
  <c r="QH67" i="3" a="1"/>
  <c r="QH67" i="3" s="1"/>
  <c r="QI67" i="3" a="1"/>
  <c r="QI67" i="3" s="1"/>
  <c r="QJ67" i="3" a="1"/>
  <c r="QJ67" i="3"/>
  <c r="QK67" i="3" a="1"/>
  <c r="QK67" i="3" s="1"/>
  <c r="QL67" i="3" a="1"/>
  <c r="QL67" i="3" s="1"/>
  <c r="QM67" i="3" a="1"/>
  <c r="QM67" i="3" s="1"/>
  <c r="QN67" i="3" a="1"/>
  <c r="QN67" i="3"/>
  <c r="QO67" i="3" a="1"/>
  <c r="QO67" i="3" s="1"/>
  <c r="QP67" i="3" a="1"/>
  <c r="QP67" i="3"/>
  <c r="QQ67" i="3" a="1"/>
  <c r="QQ67" i="3" s="1"/>
  <c r="QR67" i="3" a="1"/>
  <c r="QR67" i="3" s="1"/>
  <c r="QS67" i="3" a="1"/>
  <c r="QS67" i="3" s="1"/>
  <c r="QT67" i="3" a="1"/>
  <c r="QT67" i="3"/>
  <c r="QU67" i="3" a="1"/>
  <c r="QU67" i="3" s="1"/>
  <c r="QV67" i="3" a="1"/>
  <c r="QV67" i="3" s="1"/>
  <c r="QW67" i="3" a="1"/>
  <c r="QW67" i="3" s="1"/>
  <c r="QX67" i="3" a="1"/>
  <c r="QX67" i="3" s="1"/>
  <c r="QY67" i="3" a="1"/>
  <c r="QY67" i="3" s="1"/>
  <c r="QZ67" i="3" a="1"/>
  <c r="QZ67" i="3" s="1"/>
  <c r="RA67" i="3" a="1"/>
  <c r="RA67" i="3" s="1"/>
  <c r="RB67" i="3" a="1"/>
  <c r="RB67" i="3" s="1"/>
  <c r="RC67" i="3" a="1"/>
  <c r="RC67" i="3" s="1"/>
  <c r="RD67" i="3" a="1"/>
  <c r="RD67" i="3" s="1"/>
  <c r="RE67" i="3" a="1"/>
  <c r="RE67" i="3" s="1"/>
  <c r="RF67" i="3" a="1"/>
  <c r="RF67" i="3"/>
  <c r="RG67" i="3" a="1"/>
  <c r="RG67" i="3" s="1"/>
  <c r="RH67" i="3" a="1"/>
  <c r="RH67" i="3" s="1"/>
  <c r="RI67" i="3" a="1"/>
  <c r="RI67" i="3" s="1"/>
  <c r="RJ67" i="3" a="1"/>
  <c r="RJ67" i="3" s="1"/>
  <c r="RK67" i="3" a="1"/>
  <c r="RK67" i="3" s="1"/>
  <c r="RL67" i="3" a="1"/>
  <c r="RL67" i="3"/>
  <c r="RM67" i="3" a="1"/>
  <c r="RM67" i="3"/>
  <c r="RN67" i="3" a="1"/>
  <c r="RN67" i="3" s="1"/>
  <c r="RO67" i="3" a="1"/>
  <c r="RO67" i="3" s="1"/>
  <c r="RP67" i="3" a="1"/>
  <c r="RP67" i="3"/>
  <c r="RQ67" i="3" a="1"/>
  <c r="RQ67" i="3" s="1"/>
  <c r="RR67" i="3" a="1"/>
  <c r="RR67" i="3"/>
  <c r="RS67" i="3" a="1"/>
  <c r="RS67" i="3" s="1"/>
  <c r="RT67" i="3" a="1"/>
  <c r="RT67" i="3"/>
  <c r="RU67" i="3" a="1"/>
  <c r="RU67" i="3" s="1"/>
  <c r="RV67" i="3" a="1"/>
  <c r="RV67" i="3"/>
  <c r="RW67" i="3" a="1"/>
  <c r="RW67" i="3" s="1"/>
  <c r="RX67" i="3" a="1"/>
  <c r="RX67" i="3" s="1"/>
  <c r="RY67" i="3" a="1"/>
  <c r="RY67" i="3"/>
  <c r="RZ67" i="3" a="1"/>
  <c r="RZ67" i="3" s="1"/>
  <c r="SA67" i="3" a="1"/>
  <c r="SA67" i="3" s="1"/>
  <c r="SB67" i="3" a="1"/>
  <c r="SB67" i="3"/>
  <c r="SC67" i="3" a="1"/>
  <c r="SC67" i="3" s="1"/>
  <c r="SD67" i="3" a="1"/>
  <c r="SD67" i="3" s="1"/>
  <c r="SE67" i="3" a="1"/>
  <c r="SE67" i="3" s="1"/>
  <c r="SF67" i="3" a="1"/>
  <c r="SF67" i="3"/>
  <c r="SG67" i="3" a="1"/>
  <c r="SG67" i="3" s="1"/>
  <c r="SH67" i="3" a="1"/>
  <c r="SH67" i="3"/>
  <c r="SI67" i="3" a="1"/>
  <c r="SI67" i="3" s="1"/>
  <c r="SJ67" i="3" a="1"/>
  <c r="SJ67" i="3" s="1"/>
  <c r="SK67" i="3" a="1"/>
  <c r="SK67" i="3" s="1"/>
  <c r="SL67" i="3" a="1"/>
  <c r="SL67" i="3" s="1"/>
  <c r="SM67" i="3" a="1"/>
  <c r="SM67" i="3" s="1"/>
  <c r="SN67" i="3" a="1"/>
  <c r="SN67" i="3" s="1"/>
  <c r="SO67" i="3" a="1"/>
  <c r="SO67" i="3" s="1"/>
  <c r="SP67" i="3" a="1"/>
  <c r="SP67" i="3"/>
  <c r="SQ67" i="3" a="1"/>
  <c r="SQ67" i="3" s="1"/>
  <c r="SR67" i="3" a="1"/>
  <c r="SR67" i="3" s="1"/>
  <c r="SS67" i="3" a="1"/>
  <c r="SS67" i="3" s="1"/>
  <c r="ST67" i="3" a="1"/>
  <c r="ST67" i="3"/>
  <c r="SU67" i="3" a="1"/>
  <c r="SU67" i="3" s="1"/>
  <c r="SV67" i="3" a="1"/>
  <c r="SV67" i="3"/>
  <c r="SW67" i="3" a="1"/>
  <c r="SW67" i="3" s="1"/>
  <c r="SX67" i="3" a="1"/>
  <c r="SX67" i="3" s="1"/>
  <c r="SY67" i="3" a="1"/>
  <c r="SY67" i="3" s="1"/>
  <c r="SZ67" i="3" a="1"/>
  <c r="SZ67" i="3"/>
  <c r="TA67" i="3" a="1"/>
  <c r="TA67" i="3" s="1"/>
  <c r="TB67" i="3" a="1"/>
  <c r="TB67" i="3" s="1"/>
  <c r="TC67" i="3" a="1"/>
  <c r="TC67" i="3" s="1"/>
  <c r="TD67" i="3" a="1"/>
  <c r="TD67" i="3" s="1"/>
  <c r="TE67" i="3" a="1"/>
  <c r="TE67" i="3" s="1"/>
  <c r="TF67" i="3" a="1"/>
  <c r="TF67" i="3" s="1"/>
  <c r="TG67" i="3" a="1"/>
  <c r="TG67" i="3" s="1"/>
  <c r="TH67" i="3" a="1"/>
  <c r="TH67" i="3" s="1"/>
  <c r="TI67" i="3" a="1"/>
  <c r="TI67" i="3" s="1"/>
  <c r="TJ67" i="3" a="1"/>
  <c r="TJ67" i="3" s="1"/>
  <c r="TK67" i="3" a="1"/>
  <c r="TK67" i="3" s="1"/>
  <c r="TL67" i="3" a="1"/>
  <c r="TL67" i="3" s="1"/>
  <c r="TM67" i="3" a="1"/>
  <c r="TM67" i="3" s="1"/>
  <c r="TN67" i="3" a="1"/>
  <c r="TN67" i="3" s="1"/>
  <c r="TO67" i="3" a="1"/>
  <c r="TO67" i="3" s="1"/>
  <c r="TP67" i="3" a="1"/>
  <c r="TP67" i="3" s="1"/>
  <c r="TQ67" i="3" a="1"/>
  <c r="TQ67" i="3" s="1"/>
  <c r="TR67" i="3" a="1"/>
  <c r="TR67" i="3" s="1"/>
  <c r="TS67" i="3" a="1"/>
  <c r="TS67" i="3" s="1"/>
  <c r="TT67" i="3" a="1"/>
  <c r="TT67" i="3" s="1"/>
  <c r="TU67" i="3" a="1"/>
  <c r="TU67" i="3" s="1"/>
  <c r="TV67" i="3" a="1"/>
  <c r="TV67" i="3" s="1"/>
  <c r="TW67" i="3" a="1"/>
  <c r="TW67" i="3" s="1"/>
  <c r="TX67" i="3" a="1"/>
  <c r="TX67" i="3" s="1"/>
  <c r="TY67" i="3" a="1"/>
  <c r="TY67" i="3" s="1"/>
  <c r="TZ67" i="3" a="1"/>
  <c r="TZ67" i="3" s="1"/>
  <c r="UA67" i="3" a="1"/>
  <c r="UA67" i="3" s="1"/>
  <c r="UB67" i="3" a="1"/>
  <c r="UB67" i="3" s="1"/>
  <c r="UC67" i="3" a="1"/>
  <c r="UC67" i="3" s="1"/>
  <c r="UD67" i="3" a="1"/>
  <c r="UD67" i="3" s="1"/>
  <c r="UE67" i="3" a="1"/>
  <c r="UE67" i="3" s="1"/>
  <c r="UF67" i="3" a="1"/>
  <c r="UF67" i="3" s="1"/>
  <c r="UG67" i="3" a="1"/>
  <c r="UG67" i="3" s="1"/>
  <c r="UH67" i="3" a="1"/>
  <c r="UH67" i="3" s="1"/>
  <c r="UI67" i="3" a="1"/>
  <c r="UI67" i="3" s="1"/>
  <c r="UJ67" i="3" a="1"/>
  <c r="UJ67" i="3" s="1"/>
  <c r="UK67" i="3" a="1"/>
  <c r="UK67" i="3" s="1"/>
  <c r="UL67" i="3" a="1"/>
  <c r="UL67" i="3" s="1"/>
  <c r="UM67" i="3" a="1"/>
  <c r="UM67" i="3" s="1"/>
  <c r="UN67" i="3" a="1"/>
  <c r="UN67" i="3" s="1"/>
  <c r="UO67" i="3" a="1"/>
  <c r="UO67" i="3" s="1"/>
  <c r="UP67" i="3" a="1"/>
  <c r="UP67" i="3" s="1"/>
  <c r="UQ67" i="3" a="1"/>
  <c r="UQ67" i="3" s="1"/>
  <c r="UR67" i="3" a="1"/>
  <c r="UR67" i="3" s="1"/>
  <c r="US67" i="3" a="1"/>
  <c r="US67" i="3" s="1"/>
  <c r="UT67" i="3" a="1"/>
  <c r="UT67" i="3" s="1"/>
  <c r="UU67" i="3" a="1"/>
  <c r="UU67" i="3" s="1"/>
  <c r="UV67" i="3" a="1"/>
  <c r="UV67" i="3" s="1"/>
  <c r="UW67" i="3" a="1"/>
  <c r="UW67" i="3" s="1"/>
  <c r="UX67" i="3" a="1"/>
  <c r="UX67" i="3" s="1"/>
  <c r="UY67" i="3" a="1"/>
  <c r="UY67" i="3" s="1"/>
  <c r="UZ67" i="3" a="1"/>
  <c r="UZ67" i="3" s="1"/>
  <c r="VA67" i="3" a="1"/>
  <c r="VA67" i="3" s="1"/>
  <c r="VB67" i="3" a="1"/>
  <c r="VB67" i="3" s="1"/>
  <c r="VC67" i="3" a="1"/>
  <c r="VC67" i="3" s="1"/>
  <c r="VD67" i="3" a="1"/>
  <c r="VD67" i="3" s="1"/>
  <c r="VE67" i="3" a="1"/>
  <c r="VE67" i="3" s="1"/>
  <c r="VF67" i="3" a="1"/>
  <c r="VF67" i="3" s="1"/>
  <c r="VG67" i="3" a="1"/>
  <c r="VG67" i="3" s="1"/>
  <c r="VH67" i="3" a="1"/>
  <c r="VH67" i="3" s="1"/>
  <c r="VI67" i="3" a="1"/>
  <c r="VI67" i="3" s="1"/>
  <c r="VJ67" i="3" a="1"/>
  <c r="VJ67" i="3" s="1"/>
  <c r="VK67" i="3" a="1"/>
  <c r="VK67" i="3" s="1"/>
  <c r="VL67" i="3" a="1"/>
  <c r="VL67" i="3" s="1"/>
  <c r="VM67" i="3" a="1"/>
  <c r="VM67" i="3" s="1"/>
  <c r="VN67" i="3" a="1"/>
  <c r="VN67" i="3" s="1"/>
  <c r="VO67" i="3" a="1"/>
  <c r="VO67" i="3" s="1"/>
  <c r="VP67" i="3" a="1"/>
  <c r="VP67" i="3" s="1"/>
  <c r="VQ67" i="3" a="1"/>
  <c r="VQ67" i="3" s="1"/>
  <c r="VR67" i="3" a="1"/>
  <c r="VR67" i="3" s="1"/>
  <c r="VS67" i="3" a="1"/>
  <c r="VS67" i="3" s="1"/>
  <c r="VT67" i="3" a="1"/>
  <c r="VT67" i="3" s="1"/>
  <c r="VU67" i="3" a="1"/>
  <c r="VU67" i="3" s="1"/>
  <c r="VV67" i="3" a="1"/>
  <c r="VV67" i="3" s="1"/>
  <c r="VW67" i="3" a="1"/>
  <c r="VW67" i="3" s="1"/>
  <c r="VX67" i="3" a="1"/>
  <c r="VX67" i="3" s="1"/>
  <c r="VY67" i="3" a="1"/>
  <c r="VY67" i="3" s="1"/>
  <c r="VZ67" i="3" a="1"/>
  <c r="VZ67" i="3" s="1"/>
  <c r="WA67" i="3" a="1"/>
  <c r="WA67" i="3" s="1"/>
  <c r="WB67" i="3" a="1"/>
  <c r="WB67" i="3" s="1"/>
  <c r="WC67" i="3" a="1"/>
  <c r="WC67" i="3" s="1"/>
  <c r="WD67" i="3" a="1"/>
  <c r="WD67" i="3" s="1"/>
  <c r="WE67" i="3" a="1"/>
  <c r="WE67" i="3" s="1"/>
  <c r="WF67" i="3" a="1"/>
  <c r="WF67" i="3" s="1"/>
  <c r="WG67" i="3" a="1"/>
  <c r="WG67" i="3" s="1"/>
  <c r="WH67" i="3" a="1"/>
  <c r="WH67" i="3" s="1"/>
  <c r="WI67" i="3" a="1"/>
  <c r="WI67" i="3" s="1"/>
  <c r="WJ67" i="3" a="1"/>
  <c r="WJ67" i="3" s="1"/>
  <c r="WK67" i="3" a="1"/>
  <c r="WK67" i="3" s="1"/>
  <c r="WL67" i="3" a="1"/>
  <c r="WL67" i="3" s="1"/>
  <c r="WM67" i="3" a="1"/>
  <c r="WM67" i="3" s="1"/>
  <c r="WN67" i="3" a="1"/>
  <c r="WN67" i="3" s="1"/>
  <c r="WO67" i="3" a="1"/>
  <c r="WO67" i="3" s="1"/>
  <c r="WP67" i="3" a="1"/>
  <c r="WP67" i="3" s="1"/>
  <c r="WQ67" i="3" a="1"/>
  <c r="WQ67" i="3" s="1"/>
  <c r="WR67" i="3" a="1"/>
  <c r="WR67" i="3" s="1"/>
  <c r="WS67" i="3" a="1"/>
  <c r="WS67" i="3" s="1"/>
  <c r="WT67" i="3" a="1"/>
  <c r="WT67" i="3" s="1"/>
  <c r="WU67" i="3" a="1"/>
  <c r="WU67" i="3" s="1"/>
  <c r="WV67" i="3" a="1"/>
  <c r="WV67" i="3" s="1"/>
  <c r="WW67" i="3" a="1"/>
  <c r="WW67" i="3" s="1"/>
  <c r="WX67" i="3" a="1"/>
  <c r="WX67" i="3" s="1"/>
  <c r="WY67" i="3" a="1"/>
  <c r="WY67" i="3" s="1"/>
  <c r="WZ67" i="3" a="1"/>
  <c r="WZ67" i="3" s="1"/>
  <c r="XA67" i="3" a="1"/>
  <c r="XA67" i="3" s="1"/>
  <c r="XB67" i="3" a="1"/>
  <c r="XB67" i="3" s="1"/>
  <c r="XC67" i="3" a="1"/>
  <c r="XC67" i="3" s="1"/>
  <c r="XD67" i="3" a="1"/>
  <c r="XD67" i="3" s="1"/>
  <c r="XE67" i="3" a="1"/>
  <c r="XE67" i="3" s="1"/>
  <c r="XF67" i="3" a="1"/>
  <c r="XF67" i="3" s="1"/>
  <c r="XG67" i="3" a="1"/>
  <c r="XG67" i="3" s="1"/>
  <c r="XH67" i="3" a="1"/>
  <c r="XH67" i="3" s="1"/>
  <c r="XI67" i="3" a="1"/>
  <c r="XI67" i="3" s="1"/>
  <c r="XJ67" i="3" a="1"/>
  <c r="XJ67" i="3" s="1"/>
  <c r="XK67" i="3" a="1"/>
  <c r="XK67" i="3" s="1"/>
  <c r="XL67" i="3" a="1"/>
  <c r="XL67" i="3" s="1"/>
  <c r="XM67" i="3" a="1"/>
  <c r="XM67" i="3" s="1"/>
  <c r="XN67" i="3" a="1"/>
  <c r="XN67" i="3" s="1"/>
  <c r="XO67" i="3" a="1"/>
  <c r="XO67" i="3" s="1"/>
  <c r="XP67" i="3" a="1"/>
  <c r="XP67" i="3" s="1"/>
  <c r="XQ67" i="3" a="1"/>
  <c r="XQ67" i="3" s="1"/>
  <c r="XR67" i="3" a="1"/>
  <c r="XR67" i="3" s="1"/>
  <c r="XS67" i="3" a="1"/>
  <c r="XS67" i="3" s="1"/>
  <c r="XT67" i="3" a="1"/>
  <c r="XT67" i="3" s="1"/>
  <c r="XU67" i="3" a="1"/>
  <c r="XU67" i="3" s="1"/>
  <c r="XV67" i="3" a="1"/>
  <c r="XV67" i="3" s="1"/>
  <c r="XW67" i="3" a="1"/>
  <c r="XW67" i="3" s="1"/>
  <c r="XX67" i="3" a="1"/>
  <c r="XX67" i="3" s="1"/>
  <c r="XY67" i="3" a="1"/>
  <c r="XY67" i="3" s="1"/>
  <c r="XZ67" i="3" a="1"/>
  <c r="XZ67" i="3" s="1"/>
  <c r="YA67" i="3" a="1"/>
  <c r="YA67" i="3" s="1"/>
  <c r="YB67" i="3" a="1"/>
  <c r="YB67" i="3" s="1"/>
  <c r="YC67" i="3" a="1"/>
  <c r="YC67" i="3" s="1"/>
  <c r="YD67" i="3" a="1"/>
  <c r="YD67" i="3" s="1"/>
  <c r="YE67" i="3" a="1"/>
  <c r="YE67" i="3" s="1"/>
  <c r="YF67" i="3" a="1"/>
  <c r="YF67" i="3" s="1"/>
  <c r="YG67" i="3" a="1"/>
  <c r="YG67" i="3" s="1"/>
  <c r="YH67" i="3" a="1"/>
  <c r="YH67" i="3" s="1"/>
  <c r="YI67" i="3" a="1"/>
  <c r="YI67" i="3" s="1"/>
  <c r="YJ67" i="3" a="1"/>
  <c r="YJ67" i="3" s="1"/>
  <c r="YK67" i="3" a="1"/>
  <c r="YK67" i="3" s="1"/>
  <c r="YL67" i="3" a="1"/>
  <c r="YL67" i="3" s="1"/>
  <c r="YM67" i="3" a="1"/>
  <c r="YM67" i="3" s="1"/>
  <c r="YN67" i="3" a="1"/>
  <c r="YN67" i="3" s="1"/>
  <c r="YO67" i="3" a="1"/>
  <c r="YO67" i="3" s="1"/>
  <c r="YP67" i="3" a="1"/>
  <c r="YP67" i="3" s="1"/>
  <c r="YQ67" i="3" a="1"/>
  <c r="YQ67" i="3" s="1"/>
  <c r="YR67" i="3" a="1"/>
  <c r="YR67" i="3" s="1"/>
  <c r="YS67" i="3" a="1"/>
  <c r="YS67" i="3" s="1"/>
  <c r="YT67" i="3" a="1"/>
  <c r="YT67" i="3" s="1"/>
  <c r="YU67" i="3" a="1"/>
  <c r="YU67" i="3" s="1"/>
  <c r="YV67" i="3" a="1"/>
  <c r="YV67" i="3" s="1"/>
  <c r="YW67" i="3" a="1"/>
  <c r="YW67" i="3" s="1"/>
  <c r="YX67" i="3" a="1"/>
  <c r="YX67" i="3" s="1"/>
  <c r="YY67" i="3" a="1"/>
  <c r="YY67" i="3" s="1"/>
  <c r="YZ67" i="3" a="1"/>
  <c r="YZ67" i="3" s="1"/>
  <c r="ZA67" i="3" a="1"/>
  <c r="ZA67" i="3" s="1"/>
  <c r="ZB67" i="3" a="1"/>
  <c r="ZB67" i="3" s="1"/>
  <c r="ZC67" i="3" a="1"/>
  <c r="ZC67" i="3" s="1"/>
  <c r="ZD67" i="3" a="1"/>
  <c r="ZD67" i="3" s="1"/>
  <c r="ZE67" i="3" a="1"/>
  <c r="ZE67" i="3" s="1"/>
  <c r="ZF67" i="3" a="1"/>
  <c r="ZF67" i="3" s="1"/>
  <c r="ZG67" i="3" a="1"/>
  <c r="ZG67" i="3" s="1"/>
  <c r="ZH67" i="3" a="1"/>
  <c r="ZH67" i="3" s="1"/>
  <c r="ZI67" i="3" a="1"/>
  <c r="ZI67" i="3" s="1"/>
  <c r="ZJ67" i="3" a="1"/>
  <c r="ZJ67" i="3" s="1"/>
  <c r="ZK67" i="3" a="1"/>
  <c r="ZK67" i="3" s="1"/>
  <c r="ZL67" i="3" a="1"/>
  <c r="ZL67" i="3" s="1"/>
  <c r="ZM67" i="3" a="1"/>
  <c r="ZM67" i="3" s="1"/>
  <c r="ZN67" i="3" a="1"/>
  <c r="ZN67" i="3" s="1"/>
  <c r="ZO67" i="3" a="1"/>
  <c r="ZO67" i="3" s="1"/>
  <c r="ZP67" i="3" a="1"/>
  <c r="ZP67" i="3" s="1"/>
  <c r="ZQ67" i="3" a="1"/>
  <c r="ZQ67" i="3" s="1"/>
  <c r="ZR67" i="3" a="1"/>
  <c r="ZR67" i="3" s="1"/>
  <c r="ZS67" i="3" a="1"/>
  <c r="ZS67" i="3" s="1"/>
  <c r="ZT67" i="3" a="1"/>
  <c r="ZT67" i="3" s="1"/>
  <c r="ZU67" i="3" a="1"/>
  <c r="ZU67" i="3" s="1"/>
  <c r="ZV67" i="3" a="1"/>
  <c r="ZV67" i="3" s="1"/>
  <c r="ZW67" i="3" a="1"/>
  <c r="ZW67" i="3" s="1"/>
  <c r="ZX67" i="3" a="1"/>
  <c r="ZX67" i="3" s="1"/>
  <c r="ZY67" i="3" a="1"/>
  <c r="ZY67" i="3" s="1"/>
  <c r="ZZ67" i="3" a="1"/>
  <c r="ZZ67" i="3" s="1"/>
  <c r="AAA67" i="3" a="1"/>
  <c r="AAA67" i="3" s="1"/>
  <c r="AAB67" i="3" a="1"/>
  <c r="AAB67" i="3" s="1"/>
  <c r="AAC67" i="3" a="1"/>
  <c r="AAC67" i="3" s="1"/>
  <c r="AAD67" i="3" a="1"/>
  <c r="AAD67" i="3" s="1"/>
  <c r="AAE67" i="3" a="1"/>
  <c r="AAE67" i="3" s="1"/>
  <c r="AAF67" i="3" a="1"/>
  <c r="AAF67" i="3" s="1"/>
  <c r="AAG67" i="3" a="1"/>
  <c r="AAG67" i="3" s="1"/>
  <c r="AAH67" i="3" a="1"/>
  <c r="AAH67" i="3" s="1"/>
  <c r="AAI67" i="3" a="1"/>
  <c r="AAI67" i="3" s="1"/>
  <c r="AAJ67" i="3" a="1"/>
  <c r="AAJ67" i="3" s="1"/>
  <c r="AAK67" i="3" a="1"/>
  <c r="AAK67" i="3" s="1"/>
  <c r="AAL67" i="3" a="1"/>
  <c r="AAL67" i="3" s="1"/>
  <c r="AAM67" i="3" a="1"/>
  <c r="AAM67" i="3" s="1"/>
  <c r="AAN67" i="3" a="1"/>
  <c r="AAN67" i="3" s="1"/>
  <c r="AAO67" i="3" a="1"/>
  <c r="AAO67" i="3" s="1"/>
  <c r="AAP67" i="3" a="1"/>
  <c r="AAP67" i="3" s="1"/>
  <c r="AAQ67" i="3" a="1"/>
  <c r="AAQ67" i="3" s="1"/>
  <c r="AAR67" i="3" a="1"/>
  <c r="AAR67" i="3" s="1"/>
  <c r="AAS67" i="3" a="1"/>
  <c r="AAS67" i="3" s="1"/>
  <c r="AAT67" i="3" a="1"/>
  <c r="AAT67" i="3" s="1"/>
  <c r="AAU67" i="3" a="1"/>
  <c r="AAU67" i="3" s="1"/>
  <c r="AAV67" i="3" a="1"/>
  <c r="AAV67" i="3" s="1"/>
  <c r="AAW67" i="3" a="1"/>
  <c r="AAW67" i="3" s="1"/>
  <c r="AAX67" i="3" a="1"/>
  <c r="AAX67" i="3" s="1"/>
  <c r="AAY67" i="3" a="1"/>
  <c r="AAY67" i="3" s="1"/>
  <c r="AAZ67" i="3" a="1"/>
  <c r="AAZ67" i="3" s="1"/>
  <c r="ABA67" i="3" a="1"/>
  <c r="ABA67" i="3" s="1"/>
  <c r="ABB67" i="3" a="1"/>
  <c r="ABB67" i="3" s="1"/>
  <c r="ABC67" i="3" a="1"/>
  <c r="ABC67" i="3" s="1"/>
  <c r="ABD67" i="3" a="1"/>
  <c r="ABD67" i="3" s="1"/>
  <c r="ABE67" i="3" a="1"/>
  <c r="ABE67" i="3" s="1"/>
  <c r="ABF67" i="3" a="1"/>
  <c r="ABF67" i="3" s="1"/>
  <c r="ABG67" i="3" a="1"/>
  <c r="ABG67" i="3" s="1"/>
  <c r="ABH67" i="3" a="1"/>
  <c r="ABH67" i="3" s="1"/>
  <c r="ABI67" i="3" a="1"/>
  <c r="ABI67" i="3" s="1"/>
  <c r="ABJ67" i="3" a="1"/>
  <c r="ABJ67" i="3" s="1"/>
  <c r="ABK67" i="3" a="1"/>
  <c r="ABK67" i="3" s="1"/>
  <c r="ABL67" i="3" a="1"/>
  <c r="ABL67" i="3" s="1"/>
  <c r="ABM67" i="3" a="1"/>
  <c r="ABM67" i="3" s="1"/>
  <c r="ABN67" i="3" a="1"/>
  <c r="ABN67" i="3" s="1"/>
  <c r="ABO67" i="3" a="1"/>
  <c r="ABO67" i="3" s="1"/>
  <c r="ABP67" i="3" a="1"/>
  <c r="ABP67" i="3" s="1"/>
  <c r="ABQ67" i="3" a="1"/>
  <c r="ABQ67" i="3" s="1"/>
  <c r="ABR67" i="3" a="1"/>
  <c r="ABR67" i="3" s="1"/>
  <c r="ABS67" i="3" a="1"/>
  <c r="ABS67" i="3" s="1"/>
  <c r="B67" i="3" a="1"/>
  <c r="B67" i="3" s="1"/>
  <c r="B66" i="3" a="1"/>
  <c r="B66" i="3" s="1"/>
  <c r="B68" i="3" s="1"/>
  <c r="C66" i="3" a="1"/>
  <c r="C66" i="3" s="1"/>
  <c r="D66" i="3" a="1"/>
  <c r="D66" i="3" s="1"/>
  <c r="E66" i="3" a="1"/>
  <c r="E66" i="3" s="1"/>
  <c r="F66" i="3" a="1"/>
  <c r="F66" i="3" s="1"/>
  <c r="G66" i="3" a="1"/>
  <c r="G66" i="3" s="1"/>
  <c r="H66" i="3" a="1"/>
  <c r="H66" i="3" s="1"/>
  <c r="I66" i="3" a="1"/>
  <c r="I66" i="3" s="1"/>
  <c r="J66" i="3" a="1"/>
  <c r="J66" i="3" s="1"/>
  <c r="K66" i="3" a="1"/>
  <c r="K66" i="3" s="1"/>
  <c r="L66" i="3" a="1"/>
  <c r="L66" i="3" s="1"/>
  <c r="M66" i="3" a="1"/>
  <c r="M66" i="3" s="1"/>
  <c r="N66" i="3" a="1"/>
  <c r="N66" i="3" s="1"/>
  <c r="O66" i="3" a="1"/>
  <c r="O66" i="3" s="1"/>
  <c r="P66" i="3" a="1"/>
  <c r="P66" i="3" s="1"/>
  <c r="Q66" i="3" a="1"/>
  <c r="Q66" i="3" s="1"/>
  <c r="R66" i="3" a="1"/>
  <c r="R66" i="3" s="1"/>
  <c r="S66" i="3" a="1"/>
  <c r="S66" i="3" s="1"/>
  <c r="T66" i="3" a="1"/>
  <c r="T66" i="3" s="1"/>
  <c r="U66" i="3" a="1"/>
  <c r="U66" i="3" s="1"/>
  <c r="V66" i="3" a="1"/>
  <c r="V66" i="3" s="1"/>
  <c r="W66" i="3" a="1"/>
  <c r="W66" i="3" s="1"/>
  <c r="X66" i="3" a="1"/>
  <c r="X66" i="3" s="1"/>
  <c r="Y66" i="3" a="1"/>
  <c r="Y66" i="3" s="1"/>
  <c r="Z66" i="3" a="1"/>
  <c r="Z66" i="3" s="1"/>
  <c r="AA66" i="3" a="1"/>
  <c r="AA66" i="3" s="1"/>
  <c r="AB66" i="3" a="1"/>
  <c r="AB66" i="3" s="1"/>
  <c r="AC66" i="3" a="1"/>
  <c r="AC66" i="3" s="1"/>
  <c r="AD66" i="3" a="1"/>
  <c r="AD66" i="3" s="1"/>
  <c r="AE66" i="3" a="1"/>
  <c r="AE66" i="3" s="1"/>
  <c r="AF66" i="3" a="1"/>
  <c r="AF66" i="3" s="1"/>
  <c r="AG66" i="3" a="1"/>
  <c r="AG66" i="3" s="1"/>
  <c r="AH66" i="3" a="1"/>
  <c r="AH66" i="3" s="1"/>
  <c r="AI66" i="3" a="1"/>
  <c r="AI66" i="3" s="1"/>
  <c r="AJ66" i="3" a="1"/>
  <c r="AJ66" i="3" s="1"/>
  <c r="AK66" i="3" a="1"/>
  <c r="AK66" i="3" s="1"/>
  <c r="AL66" i="3" a="1"/>
  <c r="AL66" i="3" s="1"/>
  <c r="AM66" i="3" a="1"/>
  <c r="AM66" i="3" s="1"/>
  <c r="AN66" i="3" a="1"/>
  <c r="AN66" i="3" s="1"/>
  <c r="AO66" i="3" a="1"/>
  <c r="AO66" i="3" s="1"/>
  <c r="AP66" i="3" a="1"/>
  <c r="AP66" i="3" s="1"/>
  <c r="AQ66" i="3" a="1"/>
  <c r="AQ66" i="3" s="1"/>
  <c r="AR66" i="3" a="1"/>
  <c r="AR66" i="3" s="1"/>
  <c r="AS66" i="3" a="1"/>
  <c r="AS66" i="3" s="1"/>
  <c r="AT66" i="3" a="1"/>
  <c r="AT66" i="3" s="1"/>
  <c r="AU66" i="3" a="1"/>
  <c r="AU66" i="3" s="1"/>
  <c r="AV66" i="3" a="1"/>
  <c r="AV66" i="3" s="1"/>
  <c r="AW66" i="3" a="1"/>
  <c r="AW66" i="3" s="1"/>
  <c r="AX66" i="3" a="1"/>
  <c r="AX66" i="3" s="1"/>
  <c r="AY66" i="3" a="1"/>
  <c r="AY66" i="3" s="1"/>
  <c r="AZ66" i="3" a="1"/>
  <c r="AZ66" i="3" s="1"/>
  <c r="BA66" i="3" a="1"/>
  <c r="BA66" i="3" s="1"/>
  <c r="BB66" i="3" a="1"/>
  <c r="BB66" i="3" s="1"/>
  <c r="BC66" i="3" a="1"/>
  <c r="BC66" i="3" s="1"/>
  <c r="BD66" i="3" a="1"/>
  <c r="BD66" i="3" s="1"/>
  <c r="BE66" i="3" a="1"/>
  <c r="BE66" i="3" s="1"/>
  <c r="BF66" i="3" a="1"/>
  <c r="BF66" i="3" s="1"/>
  <c r="BG66" i="3" a="1"/>
  <c r="BG66" i="3" s="1"/>
  <c r="BH66" i="3" a="1"/>
  <c r="BH66" i="3" s="1"/>
  <c r="BI66" i="3" a="1"/>
  <c r="BI66" i="3" s="1"/>
  <c r="BJ66" i="3" a="1"/>
  <c r="BJ66" i="3" s="1"/>
  <c r="BK66" i="3" a="1"/>
  <c r="BK66" i="3" s="1"/>
  <c r="BL66" i="3" a="1"/>
  <c r="BL66" i="3" s="1"/>
  <c r="BM66" i="3" a="1"/>
  <c r="BM66" i="3" s="1"/>
  <c r="BN66" i="3" a="1"/>
  <c r="BN66" i="3" s="1"/>
  <c r="BO66" i="3" a="1"/>
  <c r="BO66" i="3" s="1"/>
  <c r="BP66" i="3" a="1"/>
  <c r="BP66" i="3" s="1"/>
  <c r="BQ66" i="3" a="1"/>
  <c r="BQ66" i="3" s="1"/>
  <c r="BR66" i="3" a="1"/>
  <c r="BR66" i="3" s="1"/>
  <c r="BS66" i="3" a="1"/>
  <c r="BS66" i="3" s="1"/>
  <c r="BT66" i="3" a="1"/>
  <c r="BT66" i="3" s="1"/>
  <c r="BU66" i="3" a="1"/>
  <c r="BU66" i="3" s="1"/>
  <c r="BV66" i="3" a="1"/>
  <c r="BV66" i="3" s="1"/>
  <c r="BW66" i="3" a="1"/>
  <c r="BW66" i="3" s="1"/>
  <c r="BX66" i="3" a="1"/>
  <c r="BX66" i="3" s="1"/>
  <c r="BY66" i="3" a="1"/>
  <c r="BY66" i="3" s="1"/>
  <c r="BZ66" i="3" a="1"/>
  <c r="BZ66" i="3" s="1"/>
  <c r="CA66" i="3" a="1"/>
  <c r="CA66" i="3" s="1"/>
  <c r="CB66" i="3" a="1"/>
  <c r="CB66" i="3" s="1"/>
  <c r="CC66" i="3" a="1"/>
  <c r="CC66" i="3" s="1"/>
  <c r="CD66" i="3" a="1"/>
  <c r="CD66" i="3" s="1"/>
  <c r="CE66" i="3" a="1"/>
  <c r="CE66" i="3" s="1"/>
  <c r="CF66" i="3" a="1"/>
  <c r="CF66" i="3" s="1"/>
  <c r="CG66" i="3" a="1"/>
  <c r="CG66" i="3" s="1"/>
  <c r="CH66" i="3" a="1"/>
  <c r="CH66" i="3" s="1"/>
  <c r="CI66" i="3" a="1"/>
  <c r="CI66" i="3" s="1"/>
  <c r="CJ66" i="3" a="1"/>
  <c r="CJ66" i="3" s="1"/>
  <c r="CK66" i="3" a="1"/>
  <c r="CK66" i="3" s="1"/>
  <c r="CL66" i="3" a="1"/>
  <c r="CL66" i="3" s="1"/>
  <c r="CM66" i="3" a="1"/>
  <c r="CM66" i="3" s="1"/>
  <c r="CN66" i="3" a="1"/>
  <c r="CN66" i="3" s="1"/>
  <c r="CO66" i="3" a="1"/>
  <c r="CO66" i="3" s="1"/>
  <c r="CP66" i="3" a="1"/>
  <c r="CP66" i="3" s="1"/>
  <c r="CQ66" i="3" a="1"/>
  <c r="CQ66" i="3" s="1"/>
  <c r="CR66" i="3" a="1"/>
  <c r="CR66" i="3" s="1"/>
  <c r="CS66" i="3" a="1"/>
  <c r="CS66" i="3" s="1"/>
  <c r="CT66" i="3" a="1"/>
  <c r="CT66" i="3" s="1"/>
  <c r="CU66" i="3" a="1"/>
  <c r="CU66" i="3" s="1"/>
  <c r="CV66" i="3" a="1"/>
  <c r="CV66" i="3" s="1"/>
  <c r="CW66" i="3" a="1"/>
  <c r="CW66" i="3" s="1"/>
  <c r="CX66" i="3" a="1"/>
  <c r="CX66" i="3" s="1"/>
  <c r="CY66" i="3" a="1"/>
  <c r="CY66" i="3" s="1"/>
  <c r="CZ66" i="3" a="1"/>
  <c r="CZ66" i="3" s="1"/>
  <c r="DA66" i="3" a="1"/>
  <c r="DA66" i="3" s="1"/>
  <c r="DB66" i="3" a="1"/>
  <c r="DB66" i="3" s="1"/>
  <c r="DC66" i="3" a="1"/>
  <c r="DC66" i="3" s="1"/>
  <c r="DD66" i="3" a="1"/>
  <c r="DD66" i="3" s="1"/>
  <c r="DE66" i="3" a="1"/>
  <c r="DE66" i="3" s="1"/>
  <c r="DF66" i="3" a="1"/>
  <c r="DF66" i="3" s="1"/>
  <c r="DG66" i="3" a="1"/>
  <c r="DG66" i="3" s="1"/>
  <c r="DH66" i="3" a="1"/>
  <c r="DH66" i="3" s="1"/>
  <c r="DI66" i="3" a="1"/>
  <c r="DI66" i="3" s="1"/>
  <c r="DJ66" i="3" a="1"/>
  <c r="DJ66" i="3" s="1"/>
  <c r="DK66" i="3" a="1"/>
  <c r="DK66" i="3" s="1"/>
  <c r="DL66" i="3" a="1"/>
  <c r="DL66" i="3" s="1"/>
  <c r="DM66" i="3" a="1"/>
  <c r="DM66" i="3" s="1"/>
  <c r="DN66" i="3" a="1"/>
  <c r="DN66" i="3" s="1"/>
  <c r="DO66" i="3" a="1"/>
  <c r="DO66" i="3" s="1"/>
  <c r="DP66" i="3" a="1"/>
  <c r="DP66" i="3" s="1"/>
  <c r="DQ66" i="3" a="1"/>
  <c r="DQ66" i="3" s="1"/>
  <c r="DR66" i="3" a="1"/>
  <c r="DR66" i="3" s="1"/>
  <c r="DS66" i="3" a="1"/>
  <c r="DS66" i="3" s="1"/>
  <c r="DT66" i="3" a="1"/>
  <c r="DT66" i="3" s="1"/>
  <c r="DU66" i="3" a="1"/>
  <c r="DU66" i="3" s="1"/>
  <c r="DV66" i="3" a="1"/>
  <c r="DV66" i="3" s="1"/>
  <c r="DW66" i="3" a="1"/>
  <c r="DW66" i="3" s="1"/>
  <c r="DX66" i="3" a="1"/>
  <c r="DX66" i="3" s="1"/>
  <c r="DY66" i="3" a="1"/>
  <c r="DY66" i="3" s="1"/>
  <c r="DZ66" i="3" a="1"/>
  <c r="DZ66" i="3" s="1"/>
  <c r="EA66" i="3" a="1"/>
  <c r="EA66" i="3" s="1"/>
  <c r="EB66" i="3" a="1"/>
  <c r="EB66" i="3" s="1"/>
  <c r="EC66" i="3" a="1"/>
  <c r="EC66" i="3" s="1"/>
  <c r="ED66" i="3" a="1"/>
  <c r="ED66" i="3" s="1"/>
  <c r="EE66" i="3" a="1"/>
  <c r="EE66" i="3" s="1"/>
  <c r="EF66" i="3" a="1"/>
  <c r="EF66" i="3" s="1"/>
  <c r="EG66" i="3" a="1"/>
  <c r="EG66" i="3" s="1"/>
  <c r="EH66" i="3" a="1"/>
  <c r="EH66" i="3" s="1"/>
  <c r="EI66" i="3" a="1"/>
  <c r="EI66" i="3" s="1"/>
  <c r="EJ66" i="3" a="1"/>
  <c r="EJ66" i="3" s="1"/>
  <c r="EK66" i="3" a="1"/>
  <c r="EK66" i="3" s="1"/>
  <c r="EL66" i="3" a="1"/>
  <c r="EL66" i="3" s="1"/>
  <c r="EM66" i="3" a="1"/>
  <c r="EM66" i="3" s="1"/>
  <c r="EN66" i="3" a="1"/>
  <c r="EN66" i="3" s="1"/>
  <c r="EO66" i="3" a="1"/>
  <c r="EO66" i="3" s="1"/>
  <c r="EP66" i="3" a="1"/>
  <c r="EP66" i="3" s="1"/>
  <c r="EQ66" i="3" a="1"/>
  <c r="EQ66" i="3" s="1"/>
  <c r="ER66" i="3" a="1"/>
  <c r="ER66" i="3" s="1"/>
  <c r="ES66" i="3" a="1"/>
  <c r="ES66" i="3" s="1"/>
  <c r="ET66" i="3" a="1"/>
  <c r="ET66" i="3" s="1"/>
  <c r="EU66" i="3" a="1"/>
  <c r="EU66" i="3" s="1"/>
  <c r="EV66" i="3" a="1"/>
  <c r="EV66" i="3" s="1"/>
  <c r="EW66" i="3" a="1"/>
  <c r="EW66" i="3" s="1"/>
  <c r="EX66" i="3" a="1"/>
  <c r="EX66" i="3" s="1"/>
  <c r="EY66" i="3" a="1"/>
  <c r="EY66" i="3" s="1"/>
  <c r="EZ66" i="3" a="1"/>
  <c r="EZ66" i="3" s="1"/>
  <c r="FA66" i="3" a="1"/>
  <c r="FA66" i="3" s="1"/>
  <c r="FB66" i="3" a="1"/>
  <c r="FB66" i="3" s="1"/>
  <c r="FC66" i="3" a="1"/>
  <c r="FC66" i="3" s="1"/>
  <c r="FD66" i="3" a="1"/>
  <c r="FD66" i="3" s="1"/>
  <c r="FE66" i="3" a="1"/>
  <c r="FE66" i="3" s="1"/>
  <c r="FF66" i="3" a="1"/>
  <c r="FF66" i="3" s="1"/>
  <c r="FG66" i="3" a="1"/>
  <c r="FG66" i="3" s="1"/>
  <c r="FH66" i="3" a="1"/>
  <c r="FH66" i="3" s="1"/>
  <c r="FI66" i="3" a="1"/>
  <c r="FI66" i="3" s="1"/>
  <c r="FJ66" i="3" a="1"/>
  <c r="FJ66" i="3" s="1"/>
  <c r="FK66" i="3" a="1"/>
  <c r="FK66" i="3" s="1"/>
  <c r="FL66" i="3" a="1"/>
  <c r="FL66" i="3" s="1"/>
  <c r="FM66" i="3" a="1"/>
  <c r="FM66" i="3" s="1"/>
  <c r="FN66" i="3" a="1"/>
  <c r="FN66" i="3" s="1"/>
  <c r="FO66" i="3" a="1"/>
  <c r="FO66" i="3" s="1"/>
  <c r="FP66" i="3" a="1"/>
  <c r="FP66" i="3" s="1"/>
  <c r="FQ66" i="3" a="1"/>
  <c r="FQ66" i="3" s="1"/>
  <c r="FR66" i="3" a="1"/>
  <c r="FR66" i="3" s="1"/>
  <c r="FS66" i="3" a="1"/>
  <c r="FS66" i="3" s="1"/>
  <c r="FT66" i="3" a="1"/>
  <c r="FT66" i="3" s="1"/>
  <c r="FU66" i="3" a="1"/>
  <c r="FU66" i="3" s="1"/>
  <c r="FV66" i="3" a="1"/>
  <c r="FV66" i="3" s="1"/>
  <c r="FW66" i="3" a="1"/>
  <c r="FW66" i="3" s="1"/>
  <c r="FX66" i="3" a="1"/>
  <c r="FX66" i="3" s="1"/>
  <c r="FY66" i="3" a="1"/>
  <c r="FY66" i="3" s="1"/>
  <c r="FZ66" i="3" a="1"/>
  <c r="FZ66" i="3" s="1"/>
  <c r="GA66" i="3" a="1"/>
  <c r="GA66" i="3" s="1"/>
  <c r="GB66" i="3" a="1"/>
  <c r="GB66" i="3" s="1"/>
  <c r="GC66" i="3" a="1"/>
  <c r="GC66" i="3" s="1"/>
  <c r="GD66" i="3" a="1"/>
  <c r="GD66" i="3" s="1"/>
  <c r="GE66" i="3" a="1"/>
  <c r="GE66" i="3" s="1"/>
  <c r="GF66" i="3" a="1"/>
  <c r="GF66" i="3" s="1"/>
  <c r="GG66" i="3" a="1"/>
  <c r="GG66" i="3" s="1"/>
  <c r="GH66" i="3" a="1"/>
  <c r="GH66" i="3" s="1"/>
  <c r="GI66" i="3" a="1"/>
  <c r="GI66" i="3" s="1"/>
  <c r="GJ66" i="3" a="1"/>
  <c r="GJ66" i="3" s="1"/>
  <c r="GK66" i="3" a="1"/>
  <c r="GK66" i="3" s="1"/>
  <c r="GL66" i="3" a="1"/>
  <c r="GL66" i="3" s="1"/>
  <c r="GM66" i="3" a="1"/>
  <c r="GM66" i="3" s="1"/>
  <c r="GN66" i="3" a="1"/>
  <c r="GN66" i="3" s="1"/>
  <c r="GO66" i="3" a="1"/>
  <c r="GO66" i="3" s="1"/>
  <c r="GP66" i="3" a="1"/>
  <c r="GP66" i="3" s="1"/>
  <c r="GQ66" i="3" a="1"/>
  <c r="GQ66" i="3" s="1"/>
  <c r="GR66" i="3" a="1"/>
  <c r="GR66" i="3" s="1"/>
  <c r="GS66" i="3" a="1"/>
  <c r="GS66" i="3" s="1"/>
  <c r="GT66" i="3" a="1"/>
  <c r="GT66" i="3" s="1"/>
  <c r="GU66" i="3" a="1"/>
  <c r="GU66" i="3" s="1"/>
  <c r="GV66" i="3" a="1"/>
  <c r="GV66" i="3" s="1"/>
  <c r="GW66" i="3" a="1"/>
  <c r="GW66" i="3" s="1"/>
  <c r="GX66" i="3" a="1"/>
  <c r="GX66" i="3" s="1"/>
  <c r="GY66" i="3" a="1"/>
  <c r="GY66" i="3" s="1"/>
  <c r="GZ66" i="3" a="1"/>
  <c r="GZ66" i="3" s="1"/>
  <c r="HA66" i="3" a="1"/>
  <c r="HA66" i="3" s="1"/>
  <c r="HB66" i="3" a="1"/>
  <c r="HB66" i="3" s="1"/>
  <c r="HC66" i="3" a="1"/>
  <c r="HC66" i="3" s="1"/>
  <c r="HD66" i="3" a="1"/>
  <c r="HD66" i="3" s="1"/>
  <c r="HE66" i="3" a="1"/>
  <c r="HE66" i="3" s="1"/>
  <c r="HF66" i="3" a="1"/>
  <c r="HF66" i="3" s="1"/>
  <c r="HG66" i="3" a="1"/>
  <c r="HG66" i="3" s="1"/>
  <c r="HH66" i="3" a="1"/>
  <c r="HH66" i="3" s="1"/>
  <c r="HI66" i="3" a="1"/>
  <c r="HI66" i="3" s="1"/>
  <c r="HJ66" i="3" a="1"/>
  <c r="HJ66" i="3" s="1"/>
  <c r="HK66" i="3" a="1"/>
  <c r="HK66" i="3" s="1"/>
  <c r="HL66" i="3" a="1"/>
  <c r="HL66" i="3" s="1"/>
  <c r="HM66" i="3" a="1"/>
  <c r="HM66" i="3" s="1"/>
  <c r="HN66" i="3" a="1"/>
  <c r="HN66" i="3" s="1"/>
  <c r="HO66" i="3" a="1"/>
  <c r="HO66" i="3" s="1"/>
  <c r="HP66" i="3" a="1"/>
  <c r="HP66" i="3" s="1"/>
  <c r="HQ66" i="3" a="1"/>
  <c r="HQ66" i="3" s="1"/>
  <c r="HR66" i="3" a="1"/>
  <c r="HR66" i="3" s="1"/>
  <c r="HS66" i="3" a="1"/>
  <c r="HS66" i="3" s="1"/>
  <c r="HT66" i="3" a="1"/>
  <c r="HT66" i="3" s="1"/>
  <c r="HU66" i="3" a="1"/>
  <c r="HU66" i="3" s="1"/>
  <c r="HV66" i="3" a="1"/>
  <c r="HV66" i="3" s="1"/>
  <c r="HW66" i="3" a="1"/>
  <c r="HW66" i="3" s="1"/>
  <c r="HX66" i="3" a="1"/>
  <c r="HX66" i="3" s="1"/>
  <c r="HY66" i="3" a="1"/>
  <c r="HY66" i="3" s="1"/>
  <c r="HZ66" i="3" a="1"/>
  <c r="HZ66" i="3" s="1"/>
  <c r="IA66" i="3" a="1"/>
  <c r="IA66" i="3" s="1"/>
  <c r="IB66" i="3" a="1"/>
  <c r="IB66" i="3" s="1"/>
  <c r="IC66" i="3" a="1"/>
  <c r="IC66" i="3" s="1"/>
  <c r="ID66" i="3" a="1"/>
  <c r="ID66" i="3" s="1"/>
  <c r="IE66" i="3" a="1"/>
  <c r="IE66" i="3" s="1"/>
  <c r="IF66" i="3" a="1"/>
  <c r="IF66" i="3" s="1"/>
  <c r="IG66" i="3" a="1"/>
  <c r="IG66" i="3" s="1"/>
  <c r="IH66" i="3" a="1"/>
  <c r="IH66" i="3" s="1"/>
  <c r="II66" i="3" a="1"/>
  <c r="II66" i="3" s="1"/>
  <c r="IJ66" i="3" a="1"/>
  <c r="IJ66" i="3" s="1"/>
  <c r="IK66" i="3" a="1"/>
  <c r="IK66" i="3" s="1"/>
  <c r="IL66" i="3" a="1"/>
  <c r="IL66" i="3" s="1"/>
  <c r="IM66" i="3" a="1"/>
  <c r="IM66" i="3" s="1"/>
  <c r="IN66" i="3" a="1"/>
  <c r="IN66" i="3" s="1"/>
  <c r="IO66" i="3" a="1"/>
  <c r="IO66" i="3" s="1"/>
  <c r="IP66" i="3" a="1"/>
  <c r="IP66" i="3" s="1"/>
  <c r="IQ66" i="3" a="1"/>
  <c r="IQ66" i="3" s="1"/>
  <c r="IR66" i="3" a="1"/>
  <c r="IR66" i="3" s="1"/>
  <c r="IS66" i="3" a="1"/>
  <c r="IS66" i="3" s="1"/>
  <c r="IT66" i="3" a="1"/>
  <c r="IT66" i="3" s="1"/>
  <c r="IU66" i="3" a="1"/>
  <c r="IU66" i="3" s="1"/>
  <c r="IV66" i="3" a="1"/>
  <c r="IV66" i="3" s="1"/>
  <c r="IW66" i="3" a="1"/>
  <c r="IW66" i="3" s="1"/>
  <c r="IX66" i="3" a="1"/>
  <c r="IX66" i="3" s="1"/>
  <c r="IY66" i="3" a="1"/>
  <c r="IY66" i="3" s="1"/>
  <c r="IZ66" i="3" a="1"/>
  <c r="IZ66" i="3" s="1"/>
  <c r="JA66" i="3" a="1"/>
  <c r="JA66" i="3" s="1"/>
  <c r="JB66" i="3" a="1"/>
  <c r="JB66" i="3" s="1"/>
  <c r="JC66" i="3" a="1"/>
  <c r="JC66" i="3" s="1"/>
  <c r="JD66" i="3" a="1"/>
  <c r="JD66" i="3" s="1"/>
  <c r="JE66" i="3" a="1"/>
  <c r="JE66" i="3" s="1"/>
  <c r="JF66" i="3" a="1"/>
  <c r="JF66" i="3" s="1"/>
  <c r="JG66" i="3" a="1"/>
  <c r="JG66" i="3" s="1"/>
  <c r="JH66" i="3" a="1"/>
  <c r="JH66" i="3" s="1"/>
  <c r="JI66" i="3" a="1"/>
  <c r="JI66" i="3" s="1"/>
  <c r="JJ66" i="3" a="1"/>
  <c r="JJ66" i="3" s="1"/>
  <c r="JK66" i="3" a="1"/>
  <c r="JK66" i="3" s="1"/>
  <c r="JL66" i="3" a="1"/>
  <c r="JL66" i="3" s="1"/>
  <c r="JM66" i="3" a="1"/>
  <c r="JM66" i="3" s="1"/>
  <c r="JN66" i="3" a="1"/>
  <c r="JN66" i="3" s="1"/>
  <c r="JO66" i="3" a="1"/>
  <c r="JO66" i="3" s="1"/>
  <c r="JP66" i="3" a="1"/>
  <c r="JP66" i="3" s="1"/>
  <c r="JQ66" i="3" a="1"/>
  <c r="JQ66" i="3" s="1"/>
  <c r="JR66" i="3" a="1"/>
  <c r="JR66" i="3" s="1"/>
  <c r="JS66" i="3" a="1"/>
  <c r="JS66" i="3" s="1"/>
  <c r="JT66" i="3" a="1"/>
  <c r="JT66" i="3" s="1"/>
  <c r="JU66" i="3" a="1"/>
  <c r="JU66" i="3" s="1"/>
  <c r="JV66" i="3" a="1"/>
  <c r="JV66" i="3" s="1"/>
  <c r="JW66" i="3" a="1"/>
  <c r="JW66" i="3" s="1"/>
  <c r="JX66" i="3" a="1"/>
  <c r="JX66" i="3" s="1"/>
  <c r="JY66" i="3" a="1"/>
  <c r="JY66" i="3" s="1"/>
  <c r="JZ66" i="3" a="1"/>
  <c r="JZ66" i="3" s="1"/>
  <c r="KA66" i="3" a="1"/>
  <c r="KA66" i="3" s="1"/>
  <c r="KB66" i="3" a="1"/>
  <c r="KB66" i="3" s="1"/>
  <c r="KC66" i="3" a="1"/>
  <c r="KC66" i="3" s="1"/>
  <c r="KD66" i="3" a="1"/>
  <c r="KD66" i="3" s="1"/>
  <c r="KE66" i="3" a="1"/>
  <c r="KE66" i="3" s="1"/>
  <c r="KF66" i="3" a="1"/>
  <c r="KF66" i="3" s="1"/>
  <c r="KG66" i="3" a="1"/>
  <c r="KG66" i="3" s="1"/>
  <c r="KH66" i="3" a="1"/>
  <c r="KH66" i="3" s="1"/>
  <c r="KI66" i="3" a="1"/>
  <c r="KI66" i="3" s="1"/>
  <c r="KJ66" i="3" a="1"/>
  <c r="KJ66" i="3" s="1"/>
  <c r="KK66" i="3" a="1"/>
  <c r="KK66" i="3" s="1"/>
  <c r="KL66" i="3" a="1"/>
  <c r="KL66" i="3" s="1"/>
  <c r="KM66" i="3" a="1"/>
  <c r="KM66" i="3" s="1"/>
  <c r="KN66" i="3" a="1"/>
  <c r="KN66" i="3" s="1"/>
  <c r="KO66" i="3" a="1"/>
  <c r="KO66" i="3" s="1"/>
  <c r="KP66" i="3" a="1"/>
  <c r="KP66" i="3" s="1"/>
  <c r="KQ66" i="3" a="1"/>
  <c r="KQ66" i="3" s="1"/>
  <c r="KR66" i="3" a="1"/>
  <c r="KR66" i="3" s="1"/>
  <c r="KS66" i="3" a="1"/>
  <c r="KS66" i="3" s="1"/>
  <c r="KT66" i="3" a="1"/>
  <c r="KT66" i="3" s="1"/>
  <c r="KU66" i="3" a="1"/>
  <c r="KU66" i="3" s="1"/>
  <c r="KV66" i="3" a="1"/>
  <c r="KV66" i="3" s="1"/>
  <c r="KW66" i="3" a="1"/>
  <c r="KW66" i="3" s="1"/>
  <c r="KX66" i="3" a="1"/>
  <c r="KX66" i="3" s="1"/>
  <c r="KY66" i="3" a="1"/>
  <c r="KY66" i="3" s="1"/>
  <c r="KZ66" i="3" a="1"/>
  <c r="KZ66" i="3" s="1"/>
  <c r="LA66" i="3" a="1"/>
  <c r="LA66" i="3" s="1"/>
  <c r="LB66" i="3" a="1"/>
  <c r="LB66" i="3" s="1"/>
  <c r="LC66" i="3" a="1"/>
  <c r="LC66" i="3" s="1"/>
  <c r="LD66" i="3" a="1"/>
  <c r="LD66" i="3" s="1"/>
  <c r="LE66" i="3" a="1"/>
  <c r="LE66" i="3" s="1"/>
  <c r="LF66" i="3" a="1"/>
  <c r="LF66" i="3" s="1"/>
  <c r="LG66" i="3" a="1"/>
  <c r="LG66" i="3" s="1"/>
  <c r="LH66" i="3" a="1"/>
  <c r="LH66" i="3" s="1"/>
  <c r="LI66" i="3" a="1"/>
  <c r="LI66" i="3" s="1"/>
  <c r="LJ66" i="3" a="1"/>
  <c r="LJ66" i="3" s="1"/>
  <c r="LK66" i="3" a="1"/>
  <c r="LK66" i="3" s="1"/>
  <c r="LL66" i="3" a="1"/>
  <c r="LL66" i="3" s="1"/>
  <c r="LM66" i="3" a="1"/>
  <c r="LM66" i="3" s="1"/>
  <c r="LN66" i="3" a="1"/>
  <c r="LN66" i="3" s="1"/>
  <c r="LO66" i="3" a="1"/>
  <c r="LO66" i="3" s="1"/>
  <c r="LP66" i="3" a="1"/>
  <c r="LP66" i="3" s="1"/>
  <c r="LQ66" i="3" a="1"/>
  <c r="LQ66" i="3" s="1"/>
  <c r="LR66" i="3" a="1"/>
  <c r="LR66" i="3" s="1"/>
  <c r="LS66" i="3" a="1"/>
  <c r="LS66" i="3" s="1"/>
  <c r="LT66" i="3" a="1"/>
  <c r="LT66" i="3" s="1"/>
  <c r="LU66" i="3" a="1"/>
  <c r="LU66" i="3" s="1"/>
  <c r="LV66" i="3" a="1"/>
  <c r="LV66" i="3" s="1"/>
  <c r="LW66" i="3" a="1"/>
  <c r="LW66" i="3" s="1"/>
  <c r="LX66" i="3" a="1"/>
  <c r="LX66" i="3" s="1"/>
  <c r="LY66" i="3" a="1"/>
  <c r="LY66" i="3" s="1"/>
  <c r="LZ66" i="3" a="1"/>
  <c r="LZ66" i="3" s="1"/>
  <c r="MA66" i="3" a="1"/>
  <c r="MA66" i="3" s="1"/>
  <c r="MB66" i="3" a="1"/>
  <c r="MB66" i="3" s="1"/>
  <c r="MC66" i="3" a="1"/>
  <c r="MC66" i="3" s="1"/>
  <c r="MD66" i="3" a="1"/>
  <c r="MD66" i="3" s="1"/>
  <c r="ME66" i="3" a="1"/>
  <c r="ME66" i="3" s="1"/>
  <c r="MF66" i="3" a="1"/>
  <c r="MF66" i="3" s="1"/>
  <c r="MG66" i="3" a="1"/>
  <c r="MG66" i="3" s="1"/>
  <c r="MH66" i="3" a="1"/>
  <c r="MH66" i="3" s="1"/>
  <c r="MI66" i="3" a="1"/>
  <c r="MI66" i="3" s="1"/>
  <c r="MJ66" i="3" a="1"/>
  <c r="MJ66" i="3" s="1"/>
  <c r="MK66" i="3" a="1"/>
  <c r="MK66" i="3" s="1"/>
  <c r="ML66" i="3" a="1"/>
  <c r="ML66" i="3" s="1"/>
  <c r="MM66" i="3" a="1"/>
  <c r="MM66" i="3" s="1"/>
  <c r="MN66" i="3" a="1"/>
  <c r="MN66" i="3" s="1"/>
  <c r="MO66" i="3" a="1"/>
  <c r="MO66" i="3" s="1"/>
  <c r="MP66" i="3" a="1"/>
  <c r="MP66" i="3" s="1"/>
  <c r="MQ66" i="3" a="1"/>
  <c r="MQ66" i="3" s="1"/>
  <c r="MR66" i="3" a="1"/>
  <c r="MR66" i="3" s="1"/>
  <c r="MS66" i="3" a="1"/>
  <c r="MS66" i="3" s="1"/>
  <c r="MT66" i="3" a="1"/>
  <c r="MT66" i="3" s="1"/>
  <c r="MU66" i="3" a="1"/>
  <c r="MU66" i="3" s="1"/>
  <c r="MV66" i="3" a="1"/>
  <c r="MV66" i="3" s="1"/>
  <c r="MW66" i="3" a="1"/>
  <c r="MW66" i="3" s="1"/>
  <c r="MX66" i="3" a="1"/>
  <c r="MX66" i="3" s="1"/>
  <c r="MY66" i="3" a="1"/>
  <c r="MY66" i="3" s="1"/>
  <c r="MZ66" i="3" a="1"/>
  <c r="MZ66" i="3" s="1"/>
  <c r="NA66" i="3" a="1"/>
  <c r="NA66" i="3" s="1"/>
  <c r="NB66" i="3" a="1"/>
  <c r="NB66" i="3" s="1"/>
  <c r="NC66" i="3" a="1"/>
  <c r="NC66" i="3" s="1"/>
  <c r="ND66" i="3" a="1"/>
  <c r="ND66" i="3" s="1"/>
  <c r="NE66" i="3" a="1"/>
  <c r="NE66" i="3" s="1"/>
  <c r="NF66" i="3" a="1"/>
  <c r="NF66" i="3" s="1"/>
  <c r="NG66" i="3" a="1"/>
  <c r="NG66" i="3" s="1"/>
  <c r="NH66" i="3" a="1"/>
  <c r="NH66" i="3" s="1"/>
  <c r="NI66" i="3" a="1"/>
  <c r="NI66" i="3" s="1"/>
  <c r="NJ66" i="3" a="1"/>
  <c r="NJ66" i="3" s="1"/>
  <c r="NK66" i="3" a="1"/>
  <c r="NK66" i="3" s="1"/>
  <c r="NL66" i="3" a="1"/>
  <c r="NL66" i="3" s="1"/>
  <c r="NM66" i="3" a="1"/>
  <c r="NM66" i="3" s="1"/>
  <c r="NN66" i="3" a="1"/>
  <c r="NN66" i="3" s="1"/>
  <c r="NO66" i="3" a="1"/>
  <c r="NO66" i="3" s="1"/>
  <c r="NP66" i="3" a="1"/>
  <c r="NP66" i="3" s="1"/>
  <c r="NQ66" i="3" a="1"/>
  <c r="NQ66" i="3" s="1"/>
  <c r="NR66" i="3" a="1"/>
  <c r="NR66" i="3" s="1"/>
  <c r="NS66" i="3" a="1"/>
  <c r="NS66" i="3" s="1"/>
  <c r="NT66" i="3" a="1"/>
  <c r="NT66" i="3" s="1"/>
  <c r="NU66" i="3" a="1"/>
  <c r="NU66" i="3" s="1"/>
  <c r="NV66" i="3" a="1"/>
  <c r="NV66" i="3" s="1"/>
  <c r="NW66" i="3" a="1"/>
  <c r="NW66" i="3" s="1"/>
  <c r="NX66" i="3" a="1"/>
  <c r="NX66" i="3" s="1"/>
  <c r="NY66" i="3" a="1"/>
  <c r="NY66" i="3" s="1"/>
  <c r="NZ66" i="3" a="1"/>
  <c r="NZ66" i="3" s="1"/>
  <c r="OA66" i="3" a="1"/>
  <c r="OA66" i="3" s="1"/>
  <c r="OB66" i="3" a="1"/>
  <c r="OB66" i="3" s="1"/>
  <c r="OC66" i="3" a="1"/>
  <c r="OC66" i="3" s="1"/>
  <c r="OD66" i="3" a="1"/>
  <c r="OD66" i="3" s="1"/>
  <c r="OE66" i="3" a="1"/>
  <c r="OE66" i="3" s="1"/>
  <c r="OF66" i="3" a="1"/>
  <c r="OF66" i="3" s="1"/>
  <c r="OG66" i="3" a="1"/>
  <c r="OG66" i="3" s="1"/>
  <c r="OH66" i="3" a="1"/>
  <c r="OH66" i="3" s="1"/>
  <c r="OI66" i="3" a="1"/>
  <c r="OI66" i="3" s="1"/>
  <c r="OJ66" i="3" a="1"/>
  <c r="OJ66" i="3" s="1"/>
  <c r="OK66" i="3" a="1"/>
  <c r="OK66" i="3" s="1"/>
  <c r="OL66" i="3" a="1"/>
  <c r="OL66" i="3" s="1"/>
  <c r="OM66" i="3" a="1"/>
  <c r="OM66" i="3" s="1"/>
  <c r="ON66" i="3" a="1"/>
  <c r="ON66" i="3" s="1"/>
  <c r="OO66" i="3" a="1"/>
  <c r="OO66" i="3" s="1"/>
  <c r="OP66" i="3" a="1"/>
  <c r="OP66" i="3" s="1"/>
  <c r="OQ66" i="3" a="1"/>
  <c r="OQ66" i="3" s="1"/>
  <c r="OR66" i="3" a="1"/>
  <c r="OR66" i="3" s="1"/>
  <c r="OS66" i="3" a="1"/>
  <c r="OS66" i="3" s="1"/>
  <c r="OT66" i="3" a="1"/>
  <c r="OT66" i="3" s="1"/>
  <c r="OU66" i="3" a="1"/>
  <c r="OU66" i="3" s="1"/>
  <c r="OV66" i="3" a="1"/>
  <c r="OV66" i="3" s="1"/>
  <c r="OW66" i="3" a="1"/>
  <c r="OW66" i="3" s="1"/>
  <c r="OX66" i="3" a="1"/>
  <c r="OX66" i="3" s="1"/>
  <c r="OY66" i="3" a="1"/>
  <c r="OY66" i="3" s="1"/>
  <c r="OZ66" i="3" a="1"/>
  <c r="OZ66" i="3" s="1"/>
  <c r="PA66" i="3" a="1"/>
  <c r="PA66" i="3" s="1"/>
  <c r="PB66" i="3" a="1"/>
  <c r="PB66" i="3" s="1"/>
  <c r="PC66" i="3" a="1"/>
  <c r="PC66" i="3" s="1"/>
  <c r="PD66" i="3" a="1"/>
  <c r="PD66" i="3" s="1"/>
  <c r="PE66" i="3" a="1"/>
  <c r="PE66" i="3" s="1"/>
  <c r="PF66" i="3" a="1"/>
  <c r="PF66" i="3" s="1"/>
  <c r="PG66" i="3" a="1"/>
  <c r="PG66" i="3" s="1"/>
  <c r="PH66" i="3" a="1"/>
  <c r="PH66" i="3" s="1"/>
  <c r="PI66" i="3" a="1"/>
  <c r="PI66" i="3" s="1"/>
  <c r="PJ66" i="3" a="1"/>
  <c r="PJ66" i="3" s="1"/>
  <c r="PK66" i="3" a="1"/>
  <c r="PK66" i="3" s="1"/>
  <c r="PL66" i="3" a="1"/>
  <c r="PL66" i="3" s="1"/>
  <c r="PM66" i="3" a="1"/>
  <c r="PM66" i="3" s="1"/>
  <c r="PN66" i="3" a="1"/>
  <c r="PN66" i="3" s="1"/>
  <c r="PO66" i="3" a="1"/>
  <c r="PO66" i="3" s="1"/>
  <c r="PP66" i="3" a="1"/>
  <c r="PP66" i="3" s="1"/>
  <c r="PQ66" i="3" a="1"/>
  <c r="PQ66" i="3" s="1"/>
  <c r="PR66" i="3" a="1"/>
  <c r="PR66" i="3" s="1"/>
  <c r="PS66" i="3" a="1"/>
  <c r="PS66" i="3" s="1"/>
  <c r="PT66" i="3" a="1"/>
  <c r="PT66" i="3" s="1"/>
  <c r="PU66" i="3" a="1"/>
  <c r="PU66" i="3" s="1"/>
  <c r="PV66" i="3" a="1"/>
  <c r="PV66" i="3" s="1"/>
  <c r="PW66" i="3" a="1"/>
  <c r="PW66" i="3" s="1"/>
  <c r="PX66" i="3" a="1"/>
  <c r="PX66" i="3" s="1"/>
  <c r="PY66" i="3" a="1"/>
  <c r="PY66" i="3" s="1"/>
  <c r="PZ66" i="3" a="1"/>
  <c r="PZ66" i="3" s="1"/>
  <c r="QA66" i="3" a="1"/>
  <c r="QA66" i="3" s="1"/>
  <c r="QB66" i="3" a="1"/>
  <c r="QB66" i="3" s="1"/>
  <c r="QC66" i="3" a="1"/>
  <c r="QC66" i="3" s="1"/>
  <c r="QD66" i="3" a="1"/>
  <c r="QD66" i="3" s="1"/>
  <c r="QE66" i="3" a="1"/>
  <c r="QE66" i="3" s="1"/>
  <c r="QF66" i="3" a="1"/>
  <c r="QF66" i="3" s="1"/>
  <c r="QG66" i="3" a="1"/>
  <c r="QG66" i="3" s="1"/>
  <c r="QH66" i="3" a="1"/>
  <c r="QH66" i="3" s="1"/>
  <c r="QI66" i="3" a="1"/>
  <c r="QI66" i="3" s="1"/>
  <c r="QJ66" i="3" a="1"/>
  <c r="QJ66" i="3" s="1"/>
  <c r="QK66" i="3" a="1"/>
  <c r="QK66" i="3" s="1"/>
  <c r="QL66" i="3" a="1"/>
  <c r="QL66" i="3" s="1"/>
  <c r="QM66" i="3" a="1"/>
  <c r="QM66" i="3" s="1"/>
  <c r="QN66" i="3" a="1"/>
  <c r="QN66" i="3" s="1"/>
  <c r="QO66" i="3" a="1"/>
  <c r="QO66" i="3" s="1"/>
  <c r="QP66" i="3" a="1"/>
  <c r="QP66" i="3" s="1"/>
  <c r="QQ66" i="3" a="1"/>
  <c r="QQ66" i="3" s="1"/>
  <c r="QR66" i="3" a="1"/>
  <c r="QR66" i="3" s="1"/>
  <c r="QS66" i="3" a="1"/>
  <c r="QS66" i="3" s="1"/>
  <c r="QT66" i="3" a="1"/>
  <c r="QT66" i="3" s="1"/>
  <c r="QU66" i="3" a="1"/>
  <c r="QU66" i="3" s="1"/>
  <c r="QV66" i="3" a="1"/>
  <c r="QV66" i="3" s="1"/>
  <c r="QW66" i="3" a="1"/>
  <c r="QW66" i="3" s="1"/>
  <c r="QX66" i="3" a="1"/>
  <c r="QX66" i="3" s="1"/>
  <c r="QY66" i="3" a="1"/>
  <c r="QY66" i="3" s="1"/>
  <c r="QZ66" i="3" a="1"/>
  <c r="QZ66" i="3" s="1"/>
  <c r="RA66" i="3" a="1"/>
  <c r="RA66" i="3" s="1"/>
  <c r="RB66" i="3" a="1"/>
  <c r="RB66" i="3" s="1"/>
  <c r="RC66" i="3" a="1"/>
  <c r="RC66" i="3" s="1"/>
  <c r="RD66" i="3" a="1"/>
  <c r="RD66" i="3" s="1"/>
  <c r="RE66" i="3" a="1"/>
  <c r="RE66" i="3" s="1"/>
  <c r="RF66" i="3" a="1"/>
  <c r="RF66" i="3" s="1"/>
  <c r="RG66" i="3" a="1"/>
  <c r="RG66" i="3" s="1"/>
  <c r="RH66" i="3" a="1"/>
  <c r="RH66" i="3" s="1"/>
  <c r="RI66" i="3" a="1"/>
  <c r="RI66" i="3" s="1"/>
  <c r="RJ66" i="3" a="1"/>
  <c r="RJ66" i="3" s="1"/>
  <c r="RK66" i="3" a="1"/>
  <c r="RK66" i="3" s="1"/>
  <c r="RL66" i="3" a="1"/>
  <c r="RL66" i="3" s="1"/>
  <c r="RM66" i="3" a="1"/>
  <c r="RM66" i="3" s="1"/>
  <c r="RN66" i="3" a="1"/>
  <c r="RN66" i="3" s="1"/>
  <c r="RO66" i="3" a="1"/>
  <c r="RO66" i="3" s="1"/>
  <c r="RP66" i="3" a="1"/>
  <c r="RP66" i="3" s="1"/>
  <c r="RQ66" i="3" a="1"/>
  <c r="RQ66" i="3" s="1"/>
  <c r="RR66" i="3" a="1"/>
  <c r="RR66" i="3" s="1"/>
  <c r="RS66" i="3" a="1"/>
  <c r="RS66" i="3" s="1"/>
  <c r="RT66" i="3" a="1"/>
  <c r="RT66" i="3" s="1"/>
  <c r="RU66" i="3" a="1"/>
  <c r="RU66" i="3" s="1"/>
  <c r="RV66" i="3" a="1"/>
  <c r="RV66" i="3" s="1"/>
  <c r="RW66" i="3" a="1"/>
  <c r="RW66" i="3" s="1"/>
  <c r="RX66" i="3" a="1"/>
  <c r="RX66" i="3" s="1"/>
  <c r="RY66" i="3" a="1"/>
  <c r="RY66" i="3" s="1"/>
  <c r="RZ66" i="3" a="1"/>
  <c r="RZ66" i="3" s="1"/>
  <c r="SA66" i="3" a="1"/>
  <c r="SA66" i="3" s="1"/>
  <c r="SB66" i="3" a="1"/>
  <c r="SB66" i="3" s="1"/>
  <c r="SC66" i="3" a="1"/>
  <c r="SC66" i="3" s="1"/>
  <c r="SD66" i="3" a="1"/>
  <c r="SD66" i="3" s="1"/>
  <c r="SE66" i="3" a="1"/>
  <c r="SE66" i="3" s="1"/>
  <c r="SF66" i="3" a="1"/>
  <c r="SF66" i="3" s="1"/>
  <c r="SG66" i="3" a="1"/>
  <c r="SG66" i="3" s="1"/>
  <c r="SH66" i="3" a="1"/>
  <c r="SH66" i="3" s="1"/>
  <c r="SI66" i="3" a="1"/>
  <c r="SI66" i="3" s="1"/>
  <c r="SJ66" i="3" a="1"/>
  <c r="SJ66" i="3" s="1"/>
  <c r="SK66" i="3" a="1"/>
  <c r="SK66" i="3" s="1"/>
  <c r="SL66" i="3" a="1"/>
  <c r="SL66" i="3" s="1"/>
  <c r="SM66" i="3" a="1"/>
  <c r="SM66" i="3" s="1"/>
  <c r="SN66" i="3" a="1"/>
  <c r="SN66" i="3" s="1"/>
  <c r="SO66" i="3" a="1"/>
  <c r="SO66" i="3" s="1"/>
  <c r="SP66" i="3" a="1"/>
  <c r="SP66" i="3" s="1"/>
  <c r="SQ66" i="3" a="1"/>
  <c r="SQ66" i="3" s="1"/>
  <c r="SR66" i="3" a="1"/>
  <c r="SR66" i="3" s="1"/>
  <c r="SS66" i="3" a="1"/>
  <c r="SS66" i="3" s="1"/>
  <c r="ST66" i="3" a="1"/>
  <c r="ST66" i="3" s="1"/>
  <c r="SU66" i="3" a="1"/>
  <c r="SU66" i="3" s="1"/>
  <c r="SV66" i="3" a="1"/>
  <c r="SV66" i="3" s="1"/>
  <c r="SW66" i="3" a="1"/>
  <c r="SW66" i="3" s="1"/>
  <c r="SX66" i="3" a="1"/>
  <c r="SX66" i="3" s="1"/>
  <c r="SY66" i="3" a="1"/>
  <c r="SY66" i="3" s="1"/>
  <c r="SZ66" i="3" a="1"/>
  <c r="SZ66" i="3" s="1"/>
  <c r="TA66" i="3" a="1"/>
  <c r="TA66" i="3" s="1"/>
  <c r="TB66" i="3" a="1"/>
  <c r="TB66" i="3" s="1"/>
  <c r="TC66" i="3" a="1"/>
  <c r="TC66" i="3" s="1"/>
  <c r="TD66" i="3" a="1"/>
  <c r="TD66" i="3" s="1"/>
  <c r="TE66" i="3" a="1"/>
  <c r="TE66" i="3" s="1"/>
  <c r="TF66" i="3" a="1"/>
  <c r="TF66" i="3" s="1"/>
  <c r="TG66" i="3" a="1"/>
  <c r="TG66" i="3" s="1"/>
  <c r="TH66" i="3" a="1"/>
  <c r="TH66" i="3" s="1"/>
  <c r="TI66" i="3" a="1"/>
  <c r="TI66" i="3" s="1"/>
  <c r="TJ66" i="3" a="1"/>
  <c r="TJ66" i="3" s="1"/>
  <c r="TK66" i="3" a="1"/>
  <c r="TK66" i="3" s="1"/>
  <c r="TL66" i="3" a="1"/>
  <c r="TL66" i="3" s="1"/>
  <c r="TM66" i="3" a="1"/>
  <c r="TM66" i="3" s="1"/>
  <c r="TN66" i="3" a="1"/>
  <c r="TN66" i="3" s="1"/>
  <c r="TO66" i="3" a="1"/>
  <c r="TO66" i="3" s="1"/>
  <c r="TP66" i="3" a="1"/>
  <c r="TP66" i="3" s="1"/>
  <c r="TQ66" i="3" a="1"/>
  <c r="TQ66" i="3" s="1"/>
  <c r="TR66" i="3" a="1"/>
  <c r="TR66" i="3" s="1"/>
  <c r="TS66" i="3" a="1"/>
  <c r="TS66" i="3" s="1"/>
  <c r="TT66" i="3" a="1"/>
  <c r="TT66" i="3" s="1"/>
  <c r="TU66" i="3" a="1"/>
  <c r="TU66" i="3" s="1"/>
  <c r="TV66" i="3" a="1"/>
  <c r="TV66" i="3" s="1"/>
  <c r="TW66" i="3" a="1"/>
  <c r="TW66" i="3" s="1"/>
  <c r="TX66" i="3" a="1"/>
  <c r="TX66" i="3" s="1"/>
  <c r="TY66" i="3" a="1"/>
  <c r="TY66" i="3" s="1"/>
  <c r="TZ66" i="3" a="1"/>
  <c r="TZ66" i="3" s="1"/>
  <c r="UA66" i="3" a="1"/>
  <c r="UA66" i="3" s="1"/>
  <c r="UB66" i="3" a="1"/>
  <c r="UB66" i="3" s="1"/>
  <c r="UC66" i="3" a="1"/>
  <c r="UC66" i="3" s="1"/>
  <c r="UD66" i="3" a="1"/>
  <c r="UD66" i="3" s="1"/>
  <c r="UE66" i="3" a="1"/>
  <c r="UE66" i="3" s="1"/>
  <c r="UF66" i="3" a="1"/>
  <c r="UF66" i="3" s="1"/>
  <c r="UG66" i="3" a="1"/>
  <c r="UG66" i="3" s="1"/>
  <c r="UH66" i="3" a="1"/>
  <c r="UH66" i="3" s="1"/>
  <c r="UI66" i="3" a="1"/>
  <c r="UI66" i="3" s="1"/>
  <c r="UJ66" i="3" a="1"/>
  <c r="UJ66" i="3" s="1"/>
  <c r="UK66" i="3" a="1"/>
  <c r="UK66" i="3" s="1"/>
  <c r="UL66" i="3" a="1"/>
  <c r="UL66" i="3" s="1"/>
  <c r="UM66" i="3" a="1"/>
  <c r="UM66" i="3" s="1"/>
  <c r="UN66" i="3" a="1"/>
  <c r="UN66" i="3" s="1"/>
  <c r="UO66" i="3" a="1"/>
  <c r="UO66" i="3" s="1"/>
  <c r="UP66" i="3" a="1"/>
  <c r="UP66" i="3" s="1"/>
  <c r="UQ66" i="3" a="1"/>
  <c r="UQ66" i="3" s="1"/>
  <c r="UR66" i="3" a="1"/>
  <c r="UR66" i="3" s="1"/>
  <c r="US66" i="3" a="1"/>
  <c r="US66" i="3" s="1"/>
  <c r="UT66" i="3" a="1"/>
  <c r="UT66" i="3" s="1"/>
  <c r="UU66" i="3" a="1"/>
  <c r="UU66" i="3" s="1"/>
  <c r="UV66" i="3" a="1"/>
  <c r="UV66" i="3" s="1"/>
  <c r="UW66" i="3" a="1"/>
  <c r="UW66" i="3" s="1"/>
  <c r="UX66" i="3" a="1"/>
  <c r="UX66" i="3" s="1"/>
  <c r="UY66" i="3" a="1"/>
  <c r="UY66" i="3" s="1"/>
  <c r="UZ66" i="3" a="1"/>
  <c r="UZ66" i="3" s="1"/>
  <c r="VA66" i="3" a="1"/>
  <c r="VA66" i="3" s="1"/>
  <c r="VB66" i="3" a="1"/>
  <c r="VB66" i="3" s="1"/>
  <c r="VC66" i="3" a="1"/>
  <c r="VC66" i="3" s="1"/>
  <c r="VD66" i="3" a="1"/>
  <c r="VD66" i="3" s="1"/>
  <c r="VE66" i="3" a="1"/>
  <c r="VE66" i="3" s="1"/>
  <c r="VF66" i="3" a="1"/>
  <c r="VF66" i="3" s="1"/>
  <c r="VG66" i="3" a="1"/>
  <c r="VG66" i="3" s="1"/>
  <c r="VH66" i="3" a="1"/>
  <c r="VH66" i="3" s="1"/>
  <c r="VI66" i="3" a="1"/>
  <c r="VI66" i="3" s="1"/>
  <c r="VJ66" i="3" a="1"/>
  <c r="VJ66" i="3" s="1"/>
  <c r="VK66" i="3" a="1"/>
  <c r="VK66" i="3" s="1"/>
  <c r="VL66" i="3" a="1"/>
  <c r="VL66" i="3" s="1"/>
  <c r="VM66" i="3" a="1"/>
  <c r="VM66" i="3" s="1"/>
  <c r="VN66" i="3" a="1"/>
  <c r="VN66" i="3" s="1"/>
  <c r="VO66" i="3" a="1"/>
  <c r="VO66" i="3" s="1"/>
  <c r="VP66" i="3" a="1"/>
  <c r="VP66" i="3" s="1"/>
  <c r="VQ66" i="3" a="1"/>
  <c r="VQ66" i="3" s="1"/>
  <c r="VR66" i="3" a="1"/>
  <c r="VR66" i="3" s="1"/>
  <c r="VS66" i="3" a="1"/>
  <c r="VS66" i="3" s="1"/>
  <c r="VT66" i="3" a="1"/>
  <c r="VT66" i="3" s="1"/>
  <c r="VU66" i="3" a="1"/>
  <c r="VU66" i="3" s="1"/>
  <c r="VV66" i="3" a="1"/>
  <c r="VV66" i="3" s="1"/>
  <c r="VW66" i="3" a="1"/>
  <c r="VW66" i="3" s="1"/>
  <c r="VX66" i="3" a="1"/>
  <c r="VX66" i="3" s="1"/>
  <c r="VY66" i="3" a="1"/>
  <c r="VY66" i="3" s="1"/>
  <c r="VZ66" i="3" a="1"/>
  <c r="VZ66" i="3" s="1"/>
  <c r="WA66" i="3" a="1"/>
  <c r="WA66" i="3" s="1"/>
  <c r="WB66" i="3" a="1"/>
  <c r="WB66" i="3" s="1"/>
  <c r="WC66" i="3" a="1"/>
  <c r="WC66" i="3" s="1"/>
  <c r="WD66" i="3" a="1"/>
  <c r="WD66" i="3" s="1"/>
  <c r="WE66" i="3" a="1"/>
  <c r="WE66" i="3" s="1"/>
  <c r="WF66" i="3" a="1"/>
  <c r="WF66" i="3" s="1"/>
  <c r="WG66" i="3" a="1"/>
  <c r="WG66" i="3" s="1"/>
  <c r="WH66" i="3" a="1"/>
  <c r="WH66" i="3" s="1"/>
  <c r="WI66" i="3" a="1"/>
  <c r="WI66" i="3" s="1"/>
  <c r="WJ66" i="3" a="1"/>
  <c r="WJ66" i="3" s="1"/>
  <c r="WK66" i="3" a="1"/>
  <c r="WK66" i="3" s="1"/>
  <c r="WL66" i="3" a="1"/>
  <c r="WL66" i="3" s="1"/>
  <c r="WM66" i="3" a="1"/>
  <c r="WM66" i="3" s="1"/>
  <c r="WN66" i="3" a="1"/>
  <c r="WN66" i="3" s="1"/>
  <c r="WO66" i="3" a="1"/>
  <c r="WO66" i="3" s="1"/>
  <c r="WP66" i="3" a="1"/>
  <c r="WP66" i="3" s="1"/>
  <c r="WQ66" i="3" a="1"/>
  <c r="WQ66" i="3" s="1"/>
  <c r="WR66" i="3" a="1"/>
  <c r="WR66" i="3" s="1"/>
  <c r="WS66" i="3" a="1"/>
  <c r="WS66" i="3" s="1"/>
  <c r="WT66" i="3" a="1"/>
  <c r="WT66" i="3" s="1"/>
  <c r="WU66" i="3" a="1"/>
  <c r="WU66" i="3" s="1"/>
  <c r="WV66" i="3" a="1"/>
  <c r="WV66" i="3" s="1"/>
  <c r="WW66" i="3" a="1"/>
  <c r="WW66" i="3" s="1"/>
  <c r="WX66" i="3" a="1"/>
  <c r="WX66" i="3" s="1"/>
  <c r="WY66" i="3" a="1"/>
  <c r="WY66" i="3" s="1"/>
  <c r="WZ66" i="3" a="1"/>
  <c r="WZ66" i="3" s="1"/>
  <c r="XA66" i="3" a="1"/>
  <c r="XA66" i="3" s="1"/>
  <c r="XB66" i="3" a="1"/>
  <c r="XB66" i="3" s="1"/>
  <c r="XC66" i="3" a="1"/>
  <c r="XC66" i="3" s="1"/>
  <c r="XD66" i="3" a="1"/>
  <c r="XD66" i="3" s="1"/>
  <c r="XE66" i="3" a="1"/>
  <c r="XE66" i="3" s="1"/>
  <c r="XF66" i="3" a="1"/>
  <c r="XF66" i="3" s="1"/>
  <c r="XG66" i="3" a="1"/>
  <c r="XG66" i="3" s="1"/>
  <c r="XH66" i="3" a="1"/>
  <c r="XH66" i="3" s="1"/>
  <c r="XI66" i="3" a="1"/>
  <c r="XI66" i="3" s="1"/>
  <c r="XJ66" i="3" a="1"/>
  <c r="XJ66" i="3" s="1"/>
  <c r="XK66" i="3" a="1"/>
  <c r="XK66" i="3" s="1"/>
  <c r="XL66" i="3" a="1"/>
  <c r="XL66" i="3" s="1"/>
  <c r="XM66" i="3" a="1"/>
  <c r="XM66" i="3" s="1"/>
  <c r="XN66" i="3" a="1"/>
  <c r="XN66" i="3" s="1"/>
  <c r="XO66" i="3" a="1"/>
  <c r="XO66" i="3" s="1"/>
  <c r="XP66" i="3" a="1"/>
  <c r="XP66" i="3" s="1"/>
  <c r="XQ66" i="3" a="1"/>
  <c r="XQ66" i="3" s="1"/>
  <c r="XR66" i="3" a="1"/>
  <c r="XR66" i="3" s="1"/>
  <c r="XS66" i="3" a="1"/>
  <c r="XS66" i="3" s="1"/>
  <c r="XT66" i="3" a="1"/>
  <c r="XT66" i="3" s="1"/>
  <c r="XU66" i="3" a="1"/>
  <c r="XU66" i="3" s="1"/>
  <c r="XV66" i="3" a="1"/>
  <c r="XV66" i="3" s="1"/>
  <c r="XW66" i="3" a="1"/>
  <c r="XW66" i="3" s="1"/>
  <c r="XX66" i="3" a="1"/>
  <c r="XX66" i="3" s="1"/>
  <c r="XY66" i="3" a="1"/>
  <c r="XY66" i="3" s="1"/>
  <c r="XZ66" i="3" a="1"/>
  <c r="XZ66" i="3" s="1"/>
  <c r="YA66" i="3" a="1"/>
  <c r="YA66" i="3" s="1"/>
  <c r="YB66" i="3" a="1"/>
  <c r="YB66" i="3" s="1"/>
  <c r="YC66" i="3" a="1"/>
  <c r="YC66" i="3" s="1"/>
  <c r="YD66" i="3" a="1"/>
  <c r="YD66" i="3" s="1"/>
  <c r="YE66" i="3" a="1"/>
  <c r="YE66" i="3" s="1"/>
  <c r="YF66" i="3" a="1"/>
  <c r="YF66" i="3" s="1"/>
  <c r="YG66" i="3" a="1"/>
  <c r="YG66" i="3" s="1"/>
  <c r="YH66" i="3" a="1"/>
  <c r="YH66" i="3" s="1"/>
  <c r="YI66" i="3" a="1"/>
  <c r="YI66" i="3" s="1"/>
  <c r="YJ66" i="3" a="1"/>
  <c r="YJ66" i="3" s="1"/>
  <c r="YK66" i="3" a="1"/>
  <c r="YK66" i="3" s="1"/>
  <c r="YL66" i="3" a="1"/>
  <c r="YL66" i="3" s="1"/>
  <c r="YM66" i="3" a="1"/>
  <c r="YM66" i="3" s="1"/>
  <c r="YN66" i="3" a="1"/>
  <c r="YN66" i="3" s="1"/>
  <c r="YO66" i="3" a="1"/>
  <c r="YO66" i="3" s="1"/>
  <c r="YP66" i="3" a="1"/>
  <c r="YP66" i="3" s="1"/>
  <c r="YQ66" i="3" a="1"/>
  <c r="YQ66" i="3" s="1"/>
  <c r="YR66" i="3" a="1"/>
  <c r="YR66" i="3" s="1"/>
  <c r="YS66" i="3" a="1"/>
  <c r="YS66" i="3" s="1"/>
  <c r="YT66" i="3" a="1"/>
  <c r="YT66" i="3" s="1"/>
  <c r="YU66" i="3" a="1"/>
  <c r="YU66" i="3" s="1"/>
  <c r="YV66" i="3" a="1"/>
  <c r="YV66" i="3" s="1"/>
  <c r="YW66" i="3" a="1"/>
  <c r="YW66" i="3" s="1"/>
  <c r="YX66" i="3" a="1"/>
  <c r="YX66" i="3" s="1"/>
  <c r="YY66" i="3" a="1"/>
  <c r="YY66" i="3" s="1"/>
  <c r="YZ66" i="3" a="1"/>
  <c r="YZ66" i="3" s="1"/>
  <c r="ZA66" i="3" a="1"/>
  <c r="ZA66" i="3" s="1"/>
  <c r="ZB66" i="3" a="1"/>
  <c r="ZB66" i="3" s="1"/>
  <c r="ZC66" i="3" a="1"/>
  <c r="ZC66" i="3" s="1"/>
  <c r="ZD66" i="3" a="1"/>
  <c r="ZD66" i="3" s="1"/>
  <c r="ZE66" i="3" a="1"/>
  <c r="ZE66" i="3" s="1"/>
  <c r="ZF66" i="3" a="1"/>
  <c r="ZF66" i="3" s="1"/>
  <c r="ZG66" i="3" a="1"/>
  <c r="ZG66" i="3" s="1"/>
  <c r="ZH66" i="3" a="1"/>
  <c r="ZH66" i="3" s="1"/>
  <c r="ZI66" i="3" a="1"/>
  <c r="ZI66" i="3" s="1"/>
  <c r="ZJ66" i="3" a="1"/>
  <c r="ZJ66" i="3" s="1"/>
  <c r="ZK66" i="3" a="1"/>
  <c r="ZK66" i="3" s="1"/>
  <c r="ZL66" i="3" a="1"/>
  <c r="ZL66" i="3" s="1"/>
  <c r="ZM66" i="3" a="1"/>
  <c r="ZM66" i="3" s="1"/>
  <c r="ZN66" i="3" a="1"/>
  <c r="ZN66" i="3" s="1"/>
  <c r="ZO66" i="3" a="1"/>
  <c r="ZO66" i="3" s="1"/>
  <c r="ZP66" i="3" a="1"/>
  <c r="ZP66" i="3" s="1"/>
  <c r="ZQ66" i="3" a="1"/>
  <c r="ZQ66" i="3" s="1"/>
  <c r="ZR66" i="3" a="1"/>
  <c r="ZR66" i="3" s="1"/>
  <c r="ZS66" i="3" a="1"/>
  <c r="ZS66" i="3" s="1"/>
  <c r="ZT66" i="3" a="1"/>
  <c r="ZT66" i="3" s="1"/>
  <c r="ZU66" i="3" a="1"/>
  <c r="ZU66" i="3" s="1"/>
  <c r="ZV66" i="3" a="1"/>
  <c r="ZV66" i="3" s="1"/>
  <c r="ZW66" i="3" a="1"/>
  <c r="ZW66" i="3" s="1"/>
  <c r="ZX66" i="3" a="1"/>
  <c r="ZX66" i="3" s="1"/>
  <c r="ZY66" i="3" a="1"/>
  <c r="ZY66" i="3" s="1"/>
  <c r="ZZ66" i="3" a="1"/>
  <c r="ZZ66" i="3" s="1"/>
  <c r="AAA66" i="3" a="1"/>
  <c r="AAA66" i="3" s="1"/>
  <c r="AAB66" i="3" a="1"/>
  <c r="AAB66" i="3" s="1"/>
  <c r="AAC66" i="3" a="1"/>
  <c r="AAC66" i="3" s="1"/>
  <c r="AAD66" i="3" a="1"/>
  <c r="AAD66" i="3" s="1"/>
  <c r="AAE66" i="3" a="1"/>
  <c r="AAE66" i="3" s="1"/>
  <c r="AAF66" i="3" a="1"/>
  <c r="AAF66" i="3" s="1"/>
  <c r="AAG66" i="3" a="1"/>
  <c r="AAG66" i="3" s="1"/>
  <c r="AAH66" i="3" a="1"/>
  <c r="AAH66" i="3" s="1"/>
  <c r="AAI66" i="3" a="1"/>
  <c r="AAI66" i="3" s="1"/>
  <c r="AAJ66" i="3" a="1"/>
  <c r="AAJ66" i="3" s="1"/>
  <c r="AAK66" i="3" a="1"/>
  <c r="AAK66" i="3" s="1"/>
  <c r="AAL66" i="3" a="1"/>
  <c r="AAL66" i="3" s="1"/>
  <c r="AAM66" i="3" a="1"/>
  <c r="AAM66" i="3" s="1"/>
  <c r="AAN66" i="3" a="1"/>
  <c r="AAN66" i="3" s="1"/>
  <c r="AAO66" i="3" a="1"/>
  <c r="AAO66" i="3" s="1"/>
  <c r="AAP66" i="3" a="1"/>
  <c r="AAP66" i="3" s="1"/>
  <c r="AAQ66" i="3" a="1"/>
  <c r="AAQ66" i="3" s="1"/>
  <c r="AAR66" i="3" a="1"/>
  <c r="AAR66" i="3" s="1"/>
  <c r="AAS66" i="3" a="1"/>
  <c r="AAS66" i="3" s="1"/>
  <c r="AAT66" i="3" a="1"/>
  <c r="AAT66" i="3" s="1"/>
  <c r="AAU66" i="3" a="1"/>
  <c r="AAU66" i="3" s="1"/>
  <c r="AAV66" i="3" a="1"/>
  <c r="AAV66" i="3" s="1"/>
  <c r="AAW66" i="3" a="1"/>
  <c r="AAW66" i="3" s="1"/>
  <c r="AAX66" i="3" a="1"/>
  <c r="AAX66" i="3" s="1"/>
  <c r="AAY66" i="3" a="1"/>
  <c r="AAY66" i="3" s="1"/>
  <c r="AAZ66" i="3" a="1"/>
  <c r="AAZ66" i="3" s="1"/>
  <c r="ABA66" i="3" a="1"/>
  <c r="ABA66" i="3" s="1"/>
  <c r="ABB66" i="3" a="1"/>
  <c r="ABB66" i="3" s="1"/>
  <c r="ABC66" i="3" a="1"/>
  <c r="ABC66" i="3" s="1"/>
  <c r="ABD66" i="3" a="1"/>
  <c r="ABD66" i="3" s="1"/>
  <c r="ABE66" i="3" a="1"/>
  <c r="ABE66" i="3" s="1"/>
  <c r="ABF66" i="3" a="1"/>
  <c r="ABF66" i="3" s="1"/>
  <c r="ABG66" i="3" a="1"/>
  <c r="ABG66" i="3" s="1"/>
  <c r="ABH66" i="3" a="1"/>
  <c r="ABH66" i="3" s="1"/>
  <c r="ABI66" i="3" a="1"/>
  <c r="ABI66" i="3" s="1"/>
  <c r="ABJ66" i="3" a="1"/>
  <c r="ABJ66" i="3" s="1"/>
  <c r="ABK66" i="3" a="1"/>
  <c r="ABK66" i="3" s="1"/>
  <c r="ABL66" i="3" a="1"/>
  <c r="ABL66" i="3" s="1"/>
  <c r="ABM66" i="3" a="1"/>
  <c r="ABM66" i="3" s="1"/>
  <c r="ABN66" i="3" a="1"/>
  <c r="ABN66" i="3" s="1"/>
  <c r="ABO66" i="3" a="1"/>
  <c r="ABO66" i="3" s="1"/>
  <c r="ABP66" i="3" a="1"/>
  <c r="ABP66" i="3" s="1"/>
  <c r="ABQ66" i="3" a="1"/>
  <c r="ABQ66" i="3" s="1"/>
  <c r="ABR66" i="3" a="1"/>
  <c r="ABR66" i="3" s="1"/>
  <c r="ABS66" i="3" a="1"/>
  <c r="ABS66" i="3" s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1493" i="1"/>
  <c r="B613" i="1"/>
  <c r="B1494" i="1"/>
  <c r="B615" i="1"/>
  <c r="B1492" i="1"/>
  <c r="B1495" i="1"/>
  <c r="B618" i="1"/>
  <c r="B619" i="1"/>
  <c r="B620" i="1"/>
  <c r="B621" i="1"/>
  <c r="B622" i="1"/>
  <c r="B623" i="1"/>
  <c r="B624" i="1"/>
  <c r="B625" i="1"/>
  <c r="B626" i="1"/>
  <c r="B1483" i="1"/>
  <c r="B628" i="1"/>
  <c r="B1482" i="1"/>
  <c r="B1481" i="1"/>
  <c r="B1458" i="1"/>
  <c r="B1456" i="1"/>
  <c r="B1454" i="1"/>
  <c r="B634" i="1"/>
  <c r="B1457" i="1"/>
  <c r="B1433" i="1"/>
  <c r="B1399" i="1"/>
  <c r="B1437" i="1"/>
  <c r="B1429" i="1"/>
  <c r="B1466" i="1"/>
  <c r="B1462" i="1"/>
  <c r="B1453" i="1"/>
  <c r="B1410" i="1"/>
  <c r="B1425" i="1"/>
  <c r="B1412" i="1"/>
  <c r="B1436" i="1"/>
  <c r="B1420" i="1"/>
  <c r="B1417" i="1"/>
  <c r="B1405" i="1"/>
  <c r="B1464" i="1"/>
  <c r="B1451" i="1"/>
  <c r="B1426" i="1"/>
  <c r="B1424" i="1"/>
  <c r="B1413" i="1"/>
  <c r="B655" i="1"/>
  <c r="B656" i="1"/>
  <c r="B657" i="1"/>
  <c r="B1455" i="1"/>
  <c r="B1401" i="1"/>
  <c r="B1460" i="1"/>
  <c r="B1419" i="1"/>
  <c r="B1416" i="1"/>
  <c r="B1404" i="1"/>
  <c r="B1467" i="1"/>
  <c r="B1463" i="1"/>
  <c r="B1422" i="1"/>
  <c r="B1411" i="1"/>
  <c r="B668" i="1"/>
  <c r="B669" i="1"/>
  <c r="B1461" i="1"/>
  <c r="B1459" i="1"/>
  <c r="B1418" i="1"/>
  <c r="B1415" i="1"/>
  <c r="B1406" i="1"/>
  <c r="B1465" i="1"/>
  <c r="B1423" i="1"/>
  <c r="B1421" i="1"/>
  <c r="B1452" i="1"/>
  <c r="B1409" i="1"/>
  <c r="B1414" i="1"/>
  <c r="B681" i="1"/>
  <c r="B1431" i="1"/>
  <c r="B1397" i="1"/>
  <c r="B1445" i="1"/>
  <c r="B1448" i="1"/>
  <c r="B1441" i="1"/>
  <c r="B1394" i="1"/>
  <c r="B1366" i="1"/>
  <c r="B1368" i="1"/>
  <c r="B1365" i="1"/>
  <c r="B1472" i="1"/>
  <c r="B1476" i="1"/>
  <c r="B1432" i="1"/>
  <c r="B1450" i="1"/>
  <c r="B1438" i="1"/>
  <c r="B696" i="1"/>
  <c r="B1486" i="1"/>
  <c r="B698" i="1"/>
  <c r="B699" i="1"/>
  <c r="B700" i="1"/>
  <c r="B701" i="1"/>
  <c r="B702" i="1"/>
  <c r="B1393" i="1"/>
  <c r="B1372" i="1"/>
  <c r="B1471" i="1"/>
  <c r="B1475" i="1"/>
  <c r="B1376" i="1"/>
  <c r="B708" i="1"/>
  <c r="B709" i="1"/>
  <c r="B1434" i="1"/>
  <c r="B1392" i="1"/>
  <c r="B1373" i="1"/>
  <c r="B1367" i="1"/>
  <c r="B1369" i="1"/>
  <c r="B1370" i="1"/>
  <c r="B1473" i="1"/>
  <c r="B1477" i="1"/>
  <c r="B718" i="1"/>
  <c r="B1427" i="1"/>
  <c r="B720" i="1"/>
  <c r="B1389" i="1"/>
  <c r="B1382" i="1"/>
  <c r="B1380" i="1"/>
  <c r="B724" i="1"/>
  <c r="B725" i="1"/>
  <c r="B726" i="1"/>
  <c r="B1378" i="1"/>
  <c r="B728" i="1"/>
  <c r="B729" i="1"/>
  <c r="B730" i="1"/>
  <c r="B1386" i="1"/>
  <c r="B1381" i="1"/>
  <c r="B733" i="1"/>
  <c r="B734" i="1"/>
  <c r="B735" i="1"/>
  <c r="B736" i="1"/>
  <c r="B737" i="1"/>
  <c r="B738" i="1"/>
  <c r="B739" i="1"/>
  <c r="B1480" i="1"/>
  <c r="B1371" i="1"/>
  <c r="B1374" i="1"/>
  <c r="B1375" i="1"/>
  <c r="B1379" i="1"/>
  <c r="B1470" i="1"/>
  <c r="B1474" i="1"/>
  <c r="B1435" i="1"/>
  <c r="B748" i="1"/>
  <c r="B1364" i="1"/>
  <c r="B1363" i="1"/>
  <c r="B751" i="1"/>
  <c r="B1390" i="1"/>
  <c r="B1387" i="1"/>
  <c r="B1396" i="1"/>
  <c r="B1384" i="1"/>
  <c r="B756" i="1"/>
  <c r="B757" i="1"/>
  <c r="B758" i="1"/>
  <c r="B759" i="1"/>
  <c r="B760" i="1"/>
  <c r="B1430" i="1"/>
  <c r="B1403" i="1"/>
  <c r="B1444" i="1"/>
  <c r="B1446" i="1"/>
  <c r="B1447" i="1"/>
  <c r="B1440" i="1"/>
  <c r="B1428" i="1"/>
  <c r="B768" i="1"/>
  <c r="B1469" i="1"/>
  <c r="B1398" i="1"/>
  <c r="B1402" i="1"/>
  <c r="B1468" i="1"/>
  <c r="B1449" i="1"/>
  <c r="B1439" i="1"/>
  <c r="B775" i="1"/>
  <c r="B776" i="1"/>
  <c r="B777" i="1"/>
  <c r="B1385" i="1"/>
  <c r="B1383" i="1"/>
  <c r="B1388" i="1"/>
  <c r="B781" i="1"/>
  <c r="B782" i="1"/>
  <c r="B783" i="1"/>
  <c r="B784" i="1"/>
  <c r="B1377" i="1"/>
  <c r="B1484" i="1"/>
  <c r="B1478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1360" i="1"/>
  <c r="B1491" i="1"/>
  <c r="B1358" i="1"/>
  <c r="B1391" i="1"/>
  <c r="B833" i="1"/>
  <c r="B1321" i="1"/>
  <c r="B835" i="1"/>
  <c r="B836" i="1"/>
  <c r="B837" i="1"/>
  <c r="B838" i="1"/>
  <c r="B1320" i="1"/>
  <c r="B840" i="1"/>
  <c r="B1400" i="1"/>
  <c r="B1357" i="1"/>
  <c r="B1304" i="1"/>
  <c r="B1288" i="1"/>
  <c r="B1292" i="1"/>
  <c r="B1291" i="1"/>
  <c r="B1294" i="1"/>
  <c r="B1293" i="1"/>
  <c r="B1281" i="1"/>
  <c r="B850" i="1"/>
  <c r="B1284" i="1"/>
  <c r="B1298" i="1"/>
  <c r="B1290" i="1"/>
  <c r="B1277" i="1"/>
  <c r="B1276" i="1"/>
  <c r="B1310" i="1"/>
  <c r="B1289" i="1"/>
  <c r="B1297" i="1"/>
  <c r="B1296" i="1"/>
  <c r="B1278" i="1"/>
  <c r="B1273" i="1"/>
  <c r="B1295" i="1"/>
  <c r="B1275" i="1"/>
  <c r="B1311" i="1"/>
  <c r="B1489" i="1"/>
  <c r="B1236" i="1"/>
  <c r="B1176" i="1"/>
  <c r="B1233" i="1"/>
  <c r="B869" i="1"/>
  <c r="B1195" i="1"/>
  <c r="B1251" i="1"/>
  <c r="B1229" i="1"/>
  <c r="B1245" i="1"/>
  <c r="B1219" i="1"/>
  <c r="B1187" i="1"/>
  <c r="B1201" i="1"/>
  <c r="B1188" i="1"/>
  <c r="B1214" i="1"/>
  <c r="B1239" i="1"/>
  <c r="B1227" i="1"/>
  <c r="B1221" i="1"/>
  <c r="B1199" i="1"/>
  <c r="B1181" i="1"/>
  <c r="B1194" i="1"/>
  <c r="B1220" i="1"/>
  <c r="B1186" i="1"/>
  <c r="B1215" i="1"/>
  <c r="B1204" i="1"/>
  <c r="B1205" i="1"/>
  <c r="B1235" i="1"/>
  <c r="B1192" i="1"/>
  <c r="B1179" i="1"/>
  <c r="B1232" i="1"/>
  <c r="B1180" i="1"/>
  <c r="B1177" i="1"/>
  <c r="B1196" i="1"/>
  <c r="B1252" i="1"/>
  <c r="B1225" i="1"/>
  <c r="B1238" i="1"/>
  <c r="B1226" i="1"/>
  <c r="B1222" i="1"/>
  <c r="B1224" i="1"/>
  <c r="B1216" i="1"/>
  <c r="B1182" i="1"/>
  <c r="B1189" i="1"/>
  <c r="B1198" i="1"/>
  <c r="B1202" i="1"/>
  <c r="B1231" i="1"/>
  <c r="B1228" i="1"/>
  <c r="B1218" i="1"/>
  <c r="B1247" i="1"/>
  <c r="B1234" i="1"/>
  <c r="B1191" i="1"/>
  <c r="B1178" i="1"/>
  <c r="B1280" i="1"/>
  <c r="B1217" i="1"/>
  <c r="B1183" i="1"/>
  <c r="B1223" i="1"/>
  <c r="B1193" i="1"/>
  <c r="B1250" i="1"/>
  <c r="B1230" i="1"/>
  <c r="B1237" i="1"/>
  <c r="B1200" i="1"/>
  <c r="B1287" i="1"/>
  <c r="B925" i="1"/>
  <c r="B1279" i="1"/>
  <c r="B1190" i="1"/>
  <c r="B1197" i="1"/>
  <c r="B1185" i="1"/>
  <c r="B1286" i="1"/>
  <c r="B931" i="1"/>
  <c r="B1317" i="1"/>
  <c r="B933" i="1"/>
  <c r="B934" i="1"/>
  <c r="B935" i="1"/>
  <c r="B1173" i="1"/>
  <c r="B1170" i="1"/>
  <c r="B1169" i="1"/>
  <c r="B1168" i="1"/>
  <c r="B940" i="1"/>
  <c r="B941" i="1"/>
  <c r="B1171" i="1"/>
  <c r="B1207" i="1"/>
  <c r="B944" i="1"/>
  <c r="B1312" i="1"/>
  <c r="B946" i="1"/>
  <c r="B947" i="1"/>
  <c r="B1246" i="1"/>
  <c r="B1361" i="1"/>
  <c r="B950" i="1"/>
  <c r="B1159" i="1"/>
  <c r="B1165" i="1"/>
  <c r="B1154" i="1"/>
  <c r="B1302" i="1"/>
  <c r="B1319" i="1"/>
  <c r="B1162" i="1"/>
  <c r="B1160" i="1"/>
  <c r="B1303" i="1"/>
  <c r="B1345" i="1"/>
  <c r="B1163" i="1"/>
  <c r="B1157" i="1"/>
  <c r="B1155" i="1"/>
  <c r="B1156" i="1"/>
  <c r="B1315" i="1"/>
  <c r="B1316" i="1"/>
  <c r="B1314" i="1"/>
  <c r="B1124" i="1"/>
  <c r="B1120" i="1"/>
  <c r="B1306" i="1"/>
  <c r="B1285" i="1"/>
  <c r="B1161" i="1"/>
  <c r="B1206" i="1"/>
  <c r="B1443" i="1"/>
  <c r="B1344" i="1"/>
  <c r="B1301" i="1"/>
  <c r="B1166" i="1"/>
  <c r="B1442" i="1"/>
  <c r="B1307" i="1"/>
  <c r="B1305" i="1"/>
  <c r="B980" i="1"/>
  <c r="B981" i="1"/>
  <c r="B1362" i="1"/>
  <c r="B1265" i="1"/>
  <c r="B984" i="1"/>
  <c r="B985" i="1"/>
  <c r="B1263" i="1"/>
  <c r="B1299" i="1"/>
  <c r="B1151" i="1"/>
  <c r="B1264" i="1"/>
  <c r="B1395" i="1"/>
  <c r="B1308" i="1"/>
  <c r="B992" i="1"/>
  <c r="B1496" i="1"/>
  <c r="B994" i="1"/>
  <c r="B1260" i="1"/>
  <c r="B1487" i="1"/>
  <c r="B1259" i="1"/>
  <c r="B1255" i="1"/>
  <c r="B1253" i="1"/>
  <c r="B1158" i="1"/>
  <c r="B1001" i="1"/>
  <c r="B1149" i="1"/>
  <c r="B1334" i="1"/>
  <c r="B1325" i="1"/>
  <c r="B1346" i="1"/>
  <c r="B1354" i="1"/>
  <c r="B1349" i="1"/>
  <c r="B1008" i="1"/>
  <c r="B1009" i="1"/>
  <c r="B1338" i="1"/>
  <c r="B1203" i="1"/>
  <c r="B1240" i="1"/>
  <c r="B1328" i="1"/>
  <c r="B1352" i="1"/>
  <c r="B1347" i="1"/>
  <c r="B1355" i="1"/>
  <c r="B1348" i="1"/>
  <c r="B1342" i="1"/>
  <c r="B1330" i="1"/>
  <c r="B1335" i="1"/>
  <c r="B1267" i="1"/>
  <c r="B1327" i="1"/>
  <c r="B1333" i="1"/>
  <c r="B1324" i="1"/>
  <c r="B1353" i="1"/>
  <c r="B1341" i="1"/>
  <c r="B1408" i="1"/>
  <c r="B1028" i="1"/>
  <c r="B1029" i="1"/>
  <c r="B1337" i="1"/>
  <c r="B1175" i="1"/>
  <c r="B1268" i="1"/>
  <c r="B1266" i="1"/>
  <c r="B1256" i="1"/>
  <c r="B1254" i="1"/>
  <c r="B1339" i="1"/>
  <c r="B1300" i="1"/>
  <c r="B1150" i="1"/>
  <c r="B1326" i="1"/>
  <c r="B1332" i="1"/>
  <c r="B1329" i="1"/>
  <c r="B1351" i="1"/>
  <c r="B1340" i="1"/>
  <c r="B1407" i="1"/>
  <c r="B1350" i="1"/>
  <c r="B1343" i="1"/>
  <c r="B1331" i="1"/>
  <c r="B1336" i="1"/>
  <c r="B1174" i="1"/>
  <c r="B1283" i="1"/>
  <c r="B1322" i="1"/>
  <c r="B1318" i="1"/>
  <c r="B1490" i="1"/>
  <c r="B1054" i="1"/>
  <c r="B1055" i="1"/>
  <c r="B1479" i="1"/>
  <c r="B1262" i="1"/>
  <c r="B1249" i="1"/>
  <c r="B1271" i="1"/>
  <c r="B1258" i="1"/>
  <c r="B1270" i="1"/>
  <c r="B1257" i="1"/>
  <c r="B1485" i="1"/>
  <c r="B1064" i="1"/>
  <c r="B1065" i="1"/>
  <c r="B1282" i="1"/>
  <c r="B1313" i="1"/>
  <c r="B1497" i="1"/>
  <c r="B1069" i="1"/>
  <c r="B1488" i="1"/>
  <c r="B1261" i="1"/>
  <c r="B1272" i="1"/>
  <c r="B1274" i="1"/>
  <c r="B1269" i="1"/>
  <c r="B1356" i="1"/>
  <c r="B1099" i="1"/>
  <c r="B1144" i="1"/>
  <c r="B1128" i="1"/>
  <c r="B1135" i="1"/>
  <c r="B1138" i="1"/>
  <c r="B1131" i="1"/>
  <c r="B1140" i="1"/>
  <c r="B1074" i="1"/>
  <c r="B1070" i="1"/>
  <c r="B1078" i="1"/>
  <c r="B1052" i="1"/>
  <c r="B1061" i="1"/>
  <c r="B1147" i="1"/>
  <c r="B1146" i="1"/>
  <c r="B1127" i="1"/>
  <c r="B1126" i="1"/>
  <c r="B1137" i="1"/>
  <c r="B1134" i="1"/>
  <c r="B1130" i="1"/>
  <c r="B1118" i="1"/>
  <c r="B1062" i="1"/>
  <c r="B1143" i="1"/>
  <c r="B1136" i="1"/>
  <c r="B1139" i="1"/>
  <c r="B1132" i="1"/>
  <c r="B1241" i="1"/>
  <c r="B1084" i="1"/>
  <c r="B1086" i="1"/>
  <c r="B1050" i="1"/>
  <c r="B1048" i="1"/>
  <c r="B1142" i="1"/>
  <c r="B1092" i="1"/>
  <c r="B1089" i="1"/>
  <c r="B1085" i="1"/>
  <c r="B1049" i="1"/>
  <c r="B1042" i="1"/>
  <c r="B1046" i="1"/>
  <c r="B1068" i="1"/>
  <c r="B1071" i="1"/>
  <c r="B1080" i="1"/>
  <c r="B1063" i="1"/>
  <c r="B1060" i="1"/>
  <c r="B1090" i="1"/>
  <c r="B1087" i="1"/>
  <c r="B1051" i="1"/>
  <c r="B1044" i="1"/>
  <c r="B1076" i="1"/>
  <c r="B1073" i="1"/>
  <c r="B1106" i="1"/>
  <c r="B1047" i="1"/>
  <c r="B1043" i="1"/>
  <c r="B1075" i="1"/>
  <c r="B1072" i="1"/>
  <c r="B1105" i="1"/>
  <c r="B1115" i="1"/>
  <c r="B1148" i="1"/>
  <c r="B1125" i="1"/>
  <c r="B1133" i="1"/>
  <c r="B1129" i="1"/>
  <c r="B1091" i="1"/>
  <c r="B1088" i="1"/>
  <c r="B1041" i="1"/>
  <c r="B1045" i="1"/>
  <c r="B1077" i="1"/>
  <c r="B1095" i="1"/>
  <c r="B1094" i="1"/>
  <c r="B1103" i="1"/>
  <c r="B1057" i="1"/>
  <c r="B1101" i="1"/>
  <c r="B1098" i="1"/>
  <c r="B1100" i="1"/>
  <c r="B1104" i="1"/>
  <c r="B1082" i="1"/>
  <c r="B1108" i="1"/>
  <c r="B1067" i="1"/>
  <c r="B1079" i="1"/>
  <c r="B1053" i="1"/>
  <c r="B1121" i="1"/>
  <c r="B1096" i="1"/>
  <c r="B1359" i="1"/>
  <c r="B1102" i="1"/>
  <c r="B1058" i="1"/>
  <c r="B1056" i="1"/>
  <c r="B1119" i="1"/>
  <c r="B1167" i="1"/>
  <c r="B1141" i="1"/>
  <c r="B1097" i="1"/>
  <c r="B1066" i="1"/>
  <c r="B1081" i="1"/>
  <c r="B1093" i="1"/>
  <c r="B1059" i="1"/>
  <c r="B1107" i="1"/>
  <c r="B1244" i="1"/>
  <c r="B1248" i="1"/>
  <c r="B1243" i="1"/>
  <c r="B1242" i="1"/>
  <c r="B1309" i="1"/>
  <c r="B1083" i="1"/>
  <c r="B1153" i="1"/>
  <c r="B1040" i="1"/>
  <c r="B1030" i="1"/>
  <c r="B1031" i="1"/>
  <c r="B1164" i="1"/>
  <c r="B1037" i="1"/>
  <c r="B1034" i="1"/>
  <c r="B1039" i="1"/>
  <c r="B1122" i="1"/>
  <c r="B1113" i="1"/>
  <c r="B1184" i="1"/>
  <c r="B1026" i="1"/>
  <c r="B1021" i="1"/>
  <c r="B1023" i="1"/>
  <c r="B1019" i="1"/>
  <c r="B1152" i="1"/>
  <c r="B1109" i="1"/>
  <c r="B1117" i="1"/>
  <c r="B1112" i="1"/>
  <c r="B1022" i="1"/>
  <c r="B1017" i="1"/>
  <c r="B1018" i="1"/>
  <c r="B1033" i="1"/>
  <c r="B1116" i="1"/>
  <c r="B1111" i="1"/>
  <c r="B1123" i="1"/>
  <c r="B1114" i="1"/>
  <c r="B1027" i="1"/>
  <c r="B1016" i="1"/>
  <c r="B1024" i="1"/>
  <c r="B1145" i="1"/>
  <c r="B1032" i="1"/>
  <c r="B1020" i="1"/>
  <c r="B1110" i="1"/>
  <c r="B1208" i="1"/>
  <c r="B1209" i="1"/>
  <c r="B1210" i="1"/>
  <c r="B1211" i="1"/>
  <c r="B1212" i="1"/>
  <c r="B1213" i="1"/>
  <c r="B1035" i="1"/>
  <c r="B1172" i="1"/>
  <c r="B1025" i="1"/>
  <c r="B1036" i="1"/>
  <c r="B975" i="1"/>
  <c r="B970" i="1"/>
  <c r="B956" i="1"/>
  <c r="B972" i="1"/>
  <c r="B966" i="1"/>
  <c r="B971" i="1"/>
  <c r="B954" i="1"/>
  <c r="B863" i="1"/>
  <c r="B612" i="1"/>
  <c r="B855" i="1"/>
  <c r="B843" i="1"/>
  <c r="B845" i="1"/>
  <c r="B842" i="1"/>
  <c r="B832" i="1"/>
  <c r="B787" i="1"/>
  <c r="B779" i="1"/>
  <c r="B772" i="1"/>
  <c r="B769" i="1"/>
  <c r="B763" i="1"/>
  <c r="B754" i="1"/>
  <c r="B750" i="1"/>
  <c r="B744" i="1"/>
  <c r="B741" i="1"/>
  <c r="B875" i="1"/>
  <c r="B951" i="1"/>
  <c r="B684" i="1"/>
  <c r="B665" i="1"/>
  <c r="B660" i="1"/>
  <c r="B695" i="1"/>
  <c r="B905" i="1"/>
  <c r="B719" i="1"/>
  <c r="B617" i="1"/>
  <c r="B627" i="1"/>
  <c r="B649" i="1"/>
  <c r="B711" i="1"/>
  <c r="B714" i="1"/>
  <c r="B898" i="1"/>
  <c r="B688" i="1"/>
  <c r="B646" i="1"/>
  <c r="B648" i="1"/>
  <c r="B692" i="1"/>
  <c r="B654" i="1"/>
  <c r="B659" i="1"/>
  <c r="B902" i="1"/>
  <c r="B704" i="1"/>
  <c r="B671" i="1"/>
  <c r="B674" i="1"/>
  <c r="B722" i="1"/>
  <c r="B727" i="1"/>
  <c r="B880" i="1"/>
  <c r="B939" i="1"/>
  <c r="B865" i="1"/>
  <c r="B866" i="1"/>
  <c r="B616" i="1"/>
  <c r="B857" i="1"/>
  <c r="B853" i="1"/>
  <c r="B847" i="1"/>
  <c r="B851" i="1"/>
  <c r="B839" i="1"/>
  <c r="B830" i="1"/>
  <c r="B785" i="1"/>
  <c r="B774" i="1"/>
  <c r="B764" i="1"/>
  <c r="B766" i="1"/>
  <c r="B761" i="1"/>
  <c r="B745" i="1"/>
  <c r="B747" i="1"/>
  <c r="B639" i="1"/>
  <c r="B683" i="1"/>
  <c r="B895" i="1"/>
  <c r="B894" i="1"/>
  <c r="B663" i="1"/>
  <c r="B899" i="1"/>
  <c r="B640" i="1"/>
  <c r="B906" i="1"/>
  <c r="B943" i="1"/>
  <c r="B872" i="1"/>
  <c r="B716" i="1"/>
  <c r="B717" i="1"/>
  <c r="B650" i="1"/>
  <c r="B903" i="1"/>
  <c r="B676" i="1"/>
  <c r="B679" i="1"/>
  <c r="B636" i="1"/>
  <c r="B645" i="1"/>
  <c r="B691" i="1"/>
  <c r="B694" i="1"/>
  <c r="B653" i="1"/>
  <c r="B705" i="1"/>
  <c r="B706" i="1"/>
  <c r="B896" i="1"/>
  <c r="B1323" i="1"/>
  <c r="B964" i="1"/>
  <c r="B868" i="1"/>
  <c r="B862" i="1"/>
  <c r="B938" i="1"/>
  <c r="B854" i="1"/>
  <c r="B848" i="1"/>
  <c r="B844" i="1"/>
  <c r="B841" i="1"/>
  <c r="B831" i="1"/>
  <c r="B786" i="1"/>
  <c r="B778" i="1"/>
  <c r="B771" i="1"/>
  <c r="B767" i="1"/>
  <c r="B762" i="1"/>
  <c r="B753" i="1"/>
  <c r="B749" i="1"/>
  <c r="B743" i="1"/>
  <c r="B873" i="1"/>
  <c r="B685" i="1"/>
  <c r="B667" i="1"/>
  <c r="B697" i="1"/>
  <c r="B664" i="1"/>
  <c r="B643" i="1"/>
  <c r="B942" i="1"/>
  <c r="B882" i="1"/>
  <c r="B878" i="1"/>
  <c r="B651" i="1"/>
  <c r="B712" i="1"/>
  <c r="B678" i="1"/>
  <c r="B680" i="1"/>
  <c r="B686" i="1"/>
  <c r="B687" i="1"/>
  <c r="B633" i="1"/>
  <c r="B731" i="1"/>
  <c r="B888" i="1"/>
  <c r="B876" i="1"/>
  <c r="B861" i="1"/>
  <c r="B883" i="1"/>
  <c r="B629" i="1"/>
  <c r="B713" i="1"/>
  <c r="B715" i="1"/>
  <c r="B677" i="1"/>
  <c r="B635" i="1"/>
  <c r="B891" i="1"/>
  <c r="B689" i="1"/>
  <c r="B693" i="1"/>
  <c r="B893" i="1"/>
  <c r="B703" i="1"/>
  <c r="B710" i="1"/>
  <c r="B673" i="1"/>
  <c r="B675" i="1"/>
  <c r="B630" i="1"/>
  <c r="B721" i="1"/>
  <c r="B631" i="1"/>
  <c r="B740" i="1"/>
  <c r="B877" i="1"/>
  <c r="B860" i="1"/>
  <c r="B641" i="1"/>
  <c r="B886" i="1"/>
  <c r="B889" i="1"/>
  <c r="B858" i="1"/>
  <c r="B742" i="1"/>
  <c r="B874" i="1"/>
  <c r="B682" i="1"/>
  <c r="B666" i="1"/>
  <c r="B670" i="1"/>
  <c r="B661" i="1"/>
  <c r="B662" i="1"/>
  <c r="B900" i="1"/>
  <c r="B870" i="1"/>
  <c r="B871" i="1"/>
  <c r="B904" i="1"/>
  <c r="B637" i="1"/>
  <c r="B638" i="1"/>
  <c r="B632" i="1"/>
  <c r="B732" i="1"/>
  <c r="B642" i="1"/>
  <c r="B859" i="1"/>
  <c r="B723" i="1"/>
  <c r="B879" i="1"/>
  <c r="B867" i="1"/>
  <c r="B864" i="1"/>
  <c r="B614" i="1"/>
  <c r="B856" i="1"/>
  <c r="B852" i="1"/>
  <c r="B846" i="1"/>
  <c r="B849" i="1"/>
  <c r="B834" i="1"/>
  <c r="B829" i="1"/>
  <c r="B780" i="1"/>
  <c r="B773" i="1"/>
  <c r="B770" i="1"/>
  <c r="B765" i="1"/>
  <c r="B755" i="1"/>
  <c r="B752" i="1"/>
  <c r="B746" i="1"/>
  <c r="B644" i="1"/>
  <c r="B647" i="1"/>
  <c r="B690" i="1"/>
  <c r="B652" i="1"/>
  <c r="B658" i="1"/>
  <c r="B901" i="1"/>
  <c r="B707" i="1"/>
  <c r="B672" i="1"/>
  <c r="B963" i="1"/>
  <c r="B983" i="1"/>
  <c r="B991" i="1"/>
  <c r="B996" i="1"/>
  <c r="B1012" i="1"/>
  <c r="B1007" i="1"/>
  <c r="B1003" i="1"/>
  <c r="B1000" i="1"/>
  <c r="B948" i="1"/>
  <c r="B907" i="1"/>
  <c r="B911" i="1"/>
  <c r="B916" i="1"/>
  <c r="B917" i="1"/>
  <c r="B936" i="1"/>
  <c r="B932" i="1"/>
  <c r="B930" i="1"/>
  <c r="B928" i="1"/>
  <c r="B976" i="1"/>
  <c r="B958" i="1"/>
  <c r="B982" i="1"/>
  <c r="B978" i="1"/>
  <c r="B962" i="1"/>
  <c r="B995" i="1"/>
  <c r="B990" i="1"/>
  <c r="B999" i="1"/>
  <c r="B1005" i="1"/>
  <c r="B1002" i="1"/>
  <c r="B908" i="1"/>
  <c r="B912" i="1"/>
  <c r="B890" i="1"/>
  <c r="B881" i="1"/>
  <c r="B969" i="1"/>
  <c r="B973" i="1"/>
  <c r="B979" i="1"/>
  <c r="B961" i="1"/>
  <c r="B986" i="1"/>
  <c r="B1015" i="1"/>
  <c r="B988" i="1"/>
  <c r="B998" i="1"/>
  <c r="B1006" i="1"/>
  <c r="B1011" i="1"/>
  <c r="B945" i="1"/>
  <c r="B892" i="1"/>
  <c r="B914" i="1"/>
  <c r="B910" i="1"/>
  <c r="B1013" i="1"/>
  <c r="B974" i="1"/>
  <c r="B919" i="1"/>
  <c r="B952" i="1"/>
  <c r="B965" i="1"/>
  <c r="B968" i="1"/>
  <c r="B955" i="1"/>
  <c r="B1014" i="1"/>
  <c r="B953" i="1"/>
  <c r="B920" i="1"/>
  <c r="B897" i="1"/>
  <c r="B884" i="1"/>
  <c r="B887" i="1"/>
  <c r="B1038" i="1"/>
  <c r="B997" i="1"/>
  <c r="B993" i="1"/>
  <c r="B989" i="1"/>
  <c r="B987" i="1"/>
  <c r="B1010" i="1"/>
  <c r="B1004" i="1"/>
  <c r="B949" i="1"/>
  <c r="B909" i="1"/>
  <c r="B913" i="1"/>
  <c r="B885" i="1"/>
  <c r="B937" i="1"/>
  <c r="B926" i="1"/>
  <c r="B924" i="1"/>
  <c r="B927" i="1"/>
  <c r="B959" i="1"/>
  <c r="B960" i="1"/>
  <c r="B967" i="1"/>
  <c r="B957" i="1"/>
  <c r="B977" i="1"/>
  <c r="B915" i="1"/>
  <c r="B918" i="1"/>
  <c r="B929" i="1"/>
  <c r="B922" i="1"/>
  <c r="B921" i="1"/>
  <c r="B923" i="1"/>
  <c r="C2" i="12" l="1" a="1"/>
  <c r="C2" i="12" s="1"/>
  <c r="ABC68" i="3"/>
  <c r="YX68" i="3"/>
  <c r="WD68" i="3"/>
  <c r="TJ68" i="3"/>
  <c r="QP68" i="3"/>
  <c r="NV68" i="3"/>
  <c r="LB68" i="3"/>
  <c r="IH68" i="3"/>
  <c r="EP68" i="3"/>
  <c r="AAX68" i="3"/>
  <c r="YP68" i="3"/>
  <c r="VV68" i="3"/>
  <c r="TB68" i="3"/>
  <c r="QH68" i="3"/>
  <c r="NN68" i="3"/>
  <c r="KT68" i="3"/>
  <c r="HZ68" i="3"/>
  <c r="ED68" i="3"/>
  <c r="AAT68" i="3"/>
  <c r="YL68" i="3"/>
  <c r="VR68" i="3"/>
  <c r="SX68" i="3"/>
  <c r="QD68" i="3"/>
  <c r="NJ68" i="3"/>
  <c r="KP68" i="3"/>
  <c r="HV68" i="3"/>
  <c r="DR68" i="3"/>
  <c r="AAQ68" i="3"/>
  <c r="YD68" i="3"/>
  <c r="VJ68" i="3"/>
  <c r="SP68" i="3"/>
  <c r="PV68" i="3"/>
  <c r="NB68" i="3"/>
  <c r="KH68" i="3"/>
  <c r="HN68" i="3"/>
  <c r="DF68" i="3"/>
  <c r="AAL68" i="3"/>
  <c r="XZ68" i="3"/>
  <c r="VF68" i="3"/>
  <c r="SL68" i="3"/>
  <c r="PR68" i="3"/>
  <c r="MX68" i="3"/>
  <c r="KD68" i="3"/>
  <c r="HJ68" i="3"/>
  <c r="CT68" i="3"/>
  <c r="AAH68" i="3"/>
  <c r="XR68" i="3"/>
  <c r="UX68" i="3"/>
  <c r="SD68" i="3"/>
  <c r="PJ68" i="3"/>
  <c r="MP68" i="3"/>
  <c r="JV68" i="3"/>
  <c r="HB68" i="3"/>
  <c r="CH68" i="3"/>
  <c r="AAE68" i="3"/>
  <c r="XN68" i="3"/>
  <c r="UT68" i="3"/>
  <c r="RZ68" i="3"/>
  <c r="PF68" i="3"/>
  <c r="ML68" i="3"/>
  <c r="JR68" i="3"/>
  <c r="GX68" i="3"/>
  <c r="BV68" i="3"/>
  <c r="ZZ68" i="3"/>
  <c r="XF68" i="3"/>
  <c r="UL68" i="3"/>
  <c r="RR68" i="3"/>
  <c r="OX68" i="3"/>
  <c r="MD68" i="3"/>
  <c r="JJ68" i="3"/>
  <c r="GP68" i="3"/>
  <c r="BJ68" i="3"/>
  <c r="ABR68" i="3"/>
  <c r="ZV68" i="3"/>
  <c r="XB68" i="3"/>
  <c r="UH68" i="3"/>
  <c r="RN68" i="3"/>
  <c r="OT68" i="3"/>
  <c r="LZ68" i="3"/>
  <c r="JF68" i="3"/>
  <c r="GL68" i="3"/>
  <c r="AX68" i="3"/>
  <c r="ABO68" i="3"/>
  <c r="ZN68" i="3"/>
  <c r="WT68" i="3"/>
  <c r="TZ68" i="3"/>
  <c r="RF68" i="3"/>
  <c r="OL68" i="3"/>
  <c r="LR68" i="3"/>
  <c r="IX68" i="3"/>
  <c r="FZ68" i="3"/>
  <c r="AL68" i="3"/>
  <c r="ABJ68" i="3"/>
  <c r="ZJ68" i="3"/>
  <c r="WP68" i="3"/>
  <c r="TV68" i="3"/>
  <c r="RB68" i="3"/>
  <c r="OH68" i="3"/>
  <c r="LN68" i="3"/>
  <c r="IT68" i="3"/>
  <c r="FN68" i="3"/>
  <c r="Z68" i="3"/>
  <c r="ABF68" i="3"/>
  <c r="ZB68" i="3"/>
  <c r="WH68" i="3"/>
  <c r="TN68" i="3"/>
  <c r="QT68" i="3"/>
  <c r="NZ68" i="3"/>
  <c r="LF68" i="3"/>
  <c r="IL68" i="3"/>
  <c r="FB68" i="3"/>
  <c r="N68" i="3"/>
  <c r="ABQ68" i="3"/>
  <c r="ABE68" i="3"/>
  <c r="AAS68" i="3"/>
  <c r="AAG68" i="3"/>
  <c r="ZU68" i="3"/>
  <c r="ZI68" i="3"/>
  <c r="YW68" i="3"/>
  <c r="YK68" i="3"/>
  <c r="XY68" i="3"/>
  <c r="XM68" i="3"/>
  <c r="XA68" i="3"/>
  <c r="WO68" i="3"/>
  <c r="WC68" i="3"/>
  <c r="VQ68" i="3"/>
  <c r="VE68" i="3"/>
  <c r="US68" i="3"/>
  <c r="UG68" i="3"/>
  <c r="TU68" i="3"/>
  <c r="TI68" i="3"/>
  <c r="SW68" i="3"/>
  <c r="SK68" i="3"/>
  <c r="RY68" i="3"/>
  <c r="RM68" i="3"/>
  <c r="RA68" i="3"/>
  <c r="QO68" i="3"/>
  <c r="QC68" i="3"/>
  <c r="PQ68" i="3"/>
  <c r="PE68" i="3"/>
  <c r="OS68" i="3"/>
  <c r="OG68" i="3"/>
  <c r="NU68" i="3"/>
  <c r="NI68" i="3"/>
  <c r="MW68" i="3"/>
  <c r="MK68" i="3"/>
  <c r="LY68" i="3"/>
  <c r="LM68" i="3"/>
  <c r="LA68" i="3"/>
  <c r="KO68" i="3"/>
  <c r="KC68" i="3"/>
  <c r="JQ68" i="3"/>
  <c r="JE68" i="3"/>
  <c r="IS68" i="3"/>
  <c r="IG68" i="3"/>
  <c r="HU68" i="3"/>
  <c r="HI68" i="3"/>
  <c r="GW68" i="3"/>
  <c r="GK68" i="3"/>
  <c r="FY68" i="3"/>
  <c r="FM68" i="3"/>
  <c r="FA68" i="3"/>
  <c r="EO68" i="3"/>
  <c r="EC68" i="3"/>
  <c r="DQ68" i="3"/>
  <c r="DE68" i="3"/>
  <c r="CS68" i="3"/>
  <c r="CG68" i="3"/>
  <c r="BU68" i="3"/>
  <c r="BI68" i="3"/>
  <c r="AW68" i="3"/>
  <c r="AK68" i="3"/>
  <c r="Y68" i="3"/>
  <c r="M68" i="3"/>
  <c r="ABP68" i="3"/>
  <c r="ABD68" i="3"/>
  <c r="AAR68" i="3"/>
  <c r="AAF68" i="3"/>
  <c r="ZT68" i="3"/>
  <c r="ZH68" i="3"/>
  <c r="YV68" i="3"/>
  <c r="YJ68" i="3"/>
  <c r="XX68" i="3"/>
  <c r="XL68" i="3"/>
  <c r="WZ68" i="3"/>
  <c r="WN68" i="3"/>
  <c r="WB68" i="3"/>
  <c r="VP68" i="3"/>
  <c r="VD68" i="3"/>
  <c r="UR68" i="3"/>
  <c r="UF68" i="3"/>
  <c r="TT68" i="3"/>
  <c r="TH68" i="3"/>
  <c r="SV68" i="3"/>
  <c r="SJ68" i="3"/>
  <c r="RX68" i="3"/>
  <c r="RL68" i="3"/>
  <c r="QZ68" i="3"/>
  <c r="QN68" i="3"/>
  <c r="QB68" i="3"/>
  <c r="PP68" i="3"/>
  <c r="PD68" i="3"/>
  <c r="OR68" i="3"/>
  <c r="OF68" i="3"/>
  <c r="NT68" i="3"/>
  <c r="NH68" i="3"/>
  <c r="MV68" i="3"/>
  <c r="MJ68" i="3"/>
  <c r="LX68" i="3"/>
  <c r="LL68" i="3"/>
  <c r="KZ68" i="3"/>
  <c r="KN68" i="3"/>
  <c r="KB68" i="3"/>
  <c r="JP68" i="3"/>
  <c r="JD68" i="3"/>
  <c r="IR68" i="3"/>
  <c r="IF68" i="3"/>
  <c r="HT68" i="3"/>
  <c r="HH68" i="3"/>
  <c r="GV68" i="3"/>
  <c r="GJ68" i="3"/>
  <c r="FX68" i="3"/>
  <c r="FL68" i="3"/>
  <c r="EZ68" i="3"/>
  <c r="EN68" i="3"/>
  <c r="EB68" i="3"/>
  <c r="DP68" i="3"/>
  <c r="DD68" i="3"/>
  <c r="CR68" i="3"/>
  <c r="CF68" i="3"/>
  <c r="BT68" i="3"/>
  <c r="BH68" i="3"/>
  <c r="AV68" i="3"/>
  <c r="AJ68" i="3"/>
  <c r="X68" i="3"/>
  <c r="L68" i="3"/>
  <c r="ZS68" i="3"/>
  <c r="ZG68" i="3"/>
  <c r="YU68" i="3"/>
  <c r="YI68" i="3"/>
  <c r="XW68" i="3"/>
  <c r="XK68" i="3"/>
  <c r="WY68" i="3"/>
  <c r="WM68" i="3"/>
  <c r="WA68" i="3"/>
  <c r="VO68" i="3"/>
  <c r="VC68" i="3"/>
  <c r="UQ68" i="3"/>
  <c r="UE68" i="3"/>
  <c r="TS68" i="3"/>
  <c r="TG68" i="3"/>
  <c r="SU68" i="3"/>
  <c r="SI68" i="3"/>
  <c r="RW68" i="3"/>
  <c r="RK68" i="3"/>
  <c r="QY68" i="3"/>
  <c r="QM68" i="3"/>
  <c r="QA68" i="3"/>
  <c r="PO68" i="3"/>
  <c r="PC68" i="3"/>
  <c r="OQ68" i="3"/>
  <c r="OE68" i="3"/>
  <c r="NS68" i="3"/>
  <c r="NG68" i="3"/>
  <c r="MU68" i="3"/>
  <c r="MI68" i="3"/>
  <c r="LW68" i="3"/>
  <c r="LK68" i="3"/>
  <c r="KY68" i="3"/>
  <c r="KM68" i="3"/>
  <c r="KA68" i="3"/>
  <c r="JO68" i="3"/>
  <c r="JC68" i="3"/>
  <c r="IQ68" i="3"/>
  <c r="IE68" i="3"/>
  <c r="HS68" i="3"/>
  <c r="HG68" i="3"/>
  <c r="GU68" i="3"/>
  <c r="GI68" i="3"/>
  <c r="FW68" i="3"/>
  <c r="FK68" i="3"/>
  <c r="EY68" i="3"/>
  <c r="EM68" i="3"/>
  <c r="EA68" i="3"/>
  <c r="DO68" i="3"/>
  <c r="DC68" i="3"/>
  <c r="CQ68" i="3"/>
  <c r="CE68" i="3"/>
  <c r="BS68" i="3"/>
  <c r="BG68" i="3"/>
  <c r="AU68" i="3"/>
  <c r="AI68" i="3"/>
  <c r="W68" i="3"/>
  <c r="K68" i="3"/>
  <c r="ABN68" i="3"/>
  <c r="ABB68" i="3"/>
  <c r="AAP68" i="3"/>
  <c r="AAD68" i="3"/>
  <c r="ZR68" i="3"/>
  <c r="ZF68" i="3"/>
  <c r="YT68" i="3"/>
  <c r="YH68" i="3"/>
  <c r="XV68" i="3"/>
  <c r="XJ68" i="3"/>
  <c r="WX68" i="3"/>
  <c r="WL68" i="3"/>
  <c r="VZ68" i="3"/>
  <c r="VN68" i="3"/>
  <c r="VB68" i="3"/>
  <c r="UP68" i="3"/>
  <c r="UD68" i="3"/>
  <c r="TR68" i="3"/>
  <c r="TF68" i="3"/>
  <c r="ST68" i="3"/>
  <c r="SH68" i="3"/>
  <c r="RV68" i="3"/>
  <c r="RJ68" i="3"/>
  <c r="QX68" i="3"/>
  <c r="QL68" i="3"/>
  <c r="PZ68" i="3"/>
  <c r="PN68" i="3"/>
  <c r="PB68" i="3"/>
  <c r="OP68" i="3"/>
  <c r="OD68" i="3"/>
  <c r="NR68" i="3"/>
  <c r="NF68" i="3"/>
  <c r="MT68" i="3"/>
  <c r="MH68" i="3"/>
  <c r="LV68" i="3"/>
  <c r="LJ68" i="3"/>
  <c r="KX68" i="3"/>
  <c r="KL68" i="3"/>
  <c r="JZ68" i="3"/>
  <c r="JN68" i="3"/>
  <c r="JB68" i="3"/>
  <c r="IP68" i="3"/>
  <c r="ID68" i="3"/>
  <c r="HR68" i="3"/>
  <c r="HF68" i="3"/>
  <c r="GT68" i="3"/>
  <c r="GH68" i="3"/>
  <c r="FV68" i="3"/>
  <c r="FJ68" i="3"/>
  <c r="EX68" i="3"/>
  <c r="EL68" i="3"/>
  <c r="DZ68" i="3"/>
  <c r="DN68" i="3"/>
  <c r="DB68" i="3"/>
  <c r="CP68" i="3"/>
  <c r="CD68" i="3"/>
  <c r="BR68" i="3"/>
  <c r="BF68" i="3"/>
  <c r="AT68" i="3"/>
  <c r="AH68" i="3"/>
  <c r="V68" i="3"/>
  <c r="J68" i="3"/>
  <c r="ABM68" i="3"/>
  <c r="ABA68" i="3"/>
  <c r="AAO68" i="3"/>
  <c r="AAC68" i="3"/>
  <c r="ZQ68" i="3"/>
  <c r="ZE68" i="3"/>
  <c r="YS68" i="3"/>
  <c r="YG68" i="3"/>
  <c r="XU68" i="3"/>
  <c r="XI68" i="3"/>
  <c r="WW68" i="3"/>
  <c r="WK68" i="3"/>
  <c r="VY68" i="3"/>
  <c r="VM68" i="3"/>
  <c r="VA68" i="3"/>
  <c r="UO68" i="3"/>
  <c r="UC68" i="3"/>
  <c r="TQ68" i="3"/>
  <c r="TE68" i="3"/>
  <c r="SS68" i="3"/>
  <c r="SG68" i="3"/>
  <c r="RU68" i="3"/>
  <c r="RI68" i="3"/>
  <c r="QW68" i="3"/>
  <c r="QK68" i="3"/>
  <c r="PY68" i="3"/>
  <c r="PM68" i="3"/>
  <c r="PA68" i="3"/>
  <c r="OO68" i="3"/>
  <c r="OC68" i="3"/>
  <c r="NQ68" i="3"/>
  <c r="NE68" i="3"/>
  <c r="MS68" i="3"/>
  <c r="MG68" i="3"/>
  <c r="LU68" i="3"/>
  <c r="LI68" i="3"/>
  <c r="KW68" i="3"/>
  <c r="KK68" i="3"/>
  <c r="JY68" i="3"/>
  <c r="JM68" i="3"/>
  <c r="JA68" i="3"/>
  <c r="IO68" i="3"/>
  <c r="IC68" i="3"/>
  <c r="HQ68" i="3"/>
  <c r="HE68" i="3"/>
  <c r="GS68" i="3"/>
  <c r="GG68" i="3"/>
  <c r="FU68" i="3"/>
  <c r="FI68" i="3"/>
  <c r="EW68" i="3"/>
  <c r="EK68" i="3"/>
  <c r="DY68" i="3"/>
  <c r="DM68" i="3"/>
  <c r="DA68" i="3"/>
  <c r="CO68" i="3"/>
  <c r="CC68" i="3"/>
  <c r="BQ68" i="3"/>
  <c r="BE68" i="3"/>
  <c r="AS68" i="3"/>
  <c r="AG68" i="3"/>
  <c r="U68" i="3"/>
  <c r="I68" i="3"/>
  <c r="ABL68" i="3"/>
  <c r="AAZ68" i="3"/>
  <c r="AAN68" i="3"/>
  <c r="AAB68" i="3"/>
  <c r="ZP68" i="3"/>
  <c r="ZD68" i="3"/>
  <c r="YR68" i="3"/>
  <c r="YF68" i="3"/>
  <c r="XT68" i="3"/>
  <c r="XH68" i="3"/>
  <c r="WV68" i="3"/>
  <c r="WJ68" i="3"/>
  <c r="VX68" i="3"/>
  <c r="VL68" i="3"/>
  <c r="UZ68" i="3"/>
  <c r="UN68" i="3"/>
  <c r="UB68" i="3"/>
  <c r="TP68" i="3"/>
  <c r="TD68" i="3"/>
  <c r="SR68" i="3"/>
  <c r="SF68" i="3"/>
  <c r="RT68" i="3"/>
  <c r="RH68" i="3"/>
  <c r="QV68" i="3"/>
  <c r="QJ68" i="3"/>
  <c r="PX68" i="3"/>
  <c r="PL68" i="3"/>
  <c r="OZ68" i="3"/>
  <c r="ON68" i="3"/>
  <c r="OB68" i="3"/>
  <c r="NP68" i="3"/>
  <c r="ND68" i="3"/>
  <c r="MR68" i="3"/>
  <c r="MF68" i="3"/>
  <c r="LT68" i="3"/>
  <c r="LH68" i="3"/>
  <c r="KV68" i="3"/>
  <c r="KJ68" i="3"/>
  <c r="JX68" i="3"/>
  <c r="JL68" i="3"/>
  <c r="IZ68" i="3"/>
  <c r="IN68" i="3"/>
  <c r="IB68" i="3"/>
  <c r="HP68" i="3"/>
  <c r="HD68" i="3"/>
  <c r="GR68" i="3"/>
  <c r="GF68" i="3"/>
  <c r="FT68" i="3"/>
  <c r="FH68" i="3"/>
  <c r="EV68" i="3"/>
  <c r="EJ68" i="3"/>
  <c r="DX68" i="3"/>
  <c r="DL68" i="3"/>
  <c r="CZ68" i="3"/>
  <c r="CN68" i="3"/>
  <c r="CB68" i="3"/>
  <c r="BP68" i="3"/>
  <c r="BD68" i="3"/>
  <c r="AR68" i="3"/>
  <c r="AF68" i="3"/>
  <c r="T68" i="3"/>
  <c r="H68" i="3"/>
  <c r="ABK68" i="3"/>
  <c r="AAY68" i="3"/>
  <c r="AAM68" i="3"/>
  <c r="AAA68" i="3"/>
  <c r="ZO68" i="3"/>
  <c r="ZC68" i="3"/>
  <c r="YQ68" i="3"/>
  <c r="YE68" i="3"/>
  <c r="XS68" i="3"/>
  <c r="XG68" i="3"/>
  <c r="WU68" i="3"/>
  <c r="WI68" i="3"/>
  <c r="VW68" i="3"/>
  <c r="VK68" i="3"/>
  <c r="UY68" i="3"/>
  <c r="UM68" i="3"/>
  <c r="UA68" i="3"/>
  <c r="TO68" i="3"/>
  <c r="TC68" i="3"/>
  <c r="SQ68" i="3"/>
  <c r="SE68" i="3"/>
  <c r="RS68" i="3"/>
  <c r="RG68" i="3"/>
  <c r="QU68" i="3"/>
  <c r="QI68" i="3"/>
  <c r="PW68" i="3"/>
  <c r="PK68" i="3"/>
  <c r="OY68" i="3"/>
  <c r="OM68" i="3"/>
  <c r="OA68" i="3"/>
  <c r="NO68" i="3"/>
  <c r="NC68" i="3"/>
  <c r="MQ68" i="3"/>
  <c r="ME68" i="3"/>
  <c r="LS68" i="3"/>
  <c r="LG68" i="3"/>
  <c r="KU68" i="3"/>
  <c r="KI68" i="3"/>
  <c r="JW68" i="3"/>
  <c r="JK68" i="3"/>
  <c r="IY68" i="3"/>
  <c r="IM68" i="3"/>
  <c r="IA68" i="3"/>
  <c r="HO68" i="3"/>
  <c r="HC68" i="3"/>
  <c r="GQ68" i="3"/>
  <c r="GE68" i="3"/>
  <c r="FS68" i="3"/>
  <c r="FG68" i="3"/>
  <c r="EU68" i="3"/>
  <c r="EI68" i="3"/>
  <c r="DW68" i="3"/>
  <c r="DK68" i="3"/>
  <c r="CY68" i="3"/>
  <c r="CM68" i="3"/>
  <c r="CA68" i="3"/>
  <c r="BO68" i="3"/>
  <c r="BC68" i="3"/>
  <c r="AQ68" i="3"/>
  <c r="AE68" i="3"/>
  <c r="S68" i="3"/>
  <c r="G68" i="3"/>
  <c r="GD68" i="3"/>
  <c r="FR68" i="3"/>
  <c r="FF68" i="3"/>
  <c r="ET68" i="3"/>
  <c r="EH68" i="3"/>
  <c r="DV68" i="3"/>
  <c r="DJ68" i="3"/>
  <c r="CX68" i="3"/>
  <c r="CL68" i="3"/>
  <c r="BZ68" i="3"/>
  <c r="BN68" i="3"/>
  <c r="BB68" i="3"/>
  <c r="AP68" i="3"/>
  <c r="AD68" i="3"/>
  <c r="R68" i="3"/>
  <c r="F68" i="3"/>
  <c r="ABI68" i="3"/>
  <c r="AAW68" i="3"/>
  <c r="AAK68" i="3"/>
  <c r="ZY68" i="3"/>
  <c r="ZM68" i="3"/>
  <c r="ZA68" i="3"/>
  <c r="YO68" i="3"/>
  <c r="YC68" i="3"/>
  <c r="XQ68" i="3"/>
  <c r="XE68" i="3"/>
  <c r="WS68" i="3"/>
  <c r="WG68" i="3"/>
  <c r="VU68" i="3"/>
  <c r="VI68" i="3"/>
  <c r="UW68" i="3"/>
  <c r="UK68" i="3"/>
  <c r="TY68" i="3"/>
  <c r="TM68" i="3"/>
  <c r="TA68" i="3"/>
  <c r="SO68" i="3"/>
  <c r="SC68" i="3"/>
  <c r="RQ68" i="3"/>
  <c r="RE68" i="3"/>
  <c r="QS68" i="3"/>
  <c r="QG68" i="3"/>
  <c r="PU68" i="3"/>
  <c r="PI68" i="3"/>
  <c r="OW68" i="3"/>
  <c r="OK68" i="3"/>
  <c r="NY68" i="3"/>
  <c r="NM68" i="3"/>
  <c r="NA68" i="3"/>
  <c r="MO68" i="3"/>
  <c r="MC68" i="3"/>
  <c r="LQ68" i="3"/>
  <c r="LE68" i="3"/>
  <c r="KS68" i="3"/>
  <c r="KG68" i="3"/>
  <c r="JU68" i="3"/>
  <c r="JI68" i="3"/>
  <c r="IW68" i="3"/>
  <c r="IK68" i="3"/>
  <c r="HY68" i="3"/>
  <c r="HM68" i="3"/>
  <c r="HA68" i="3"/>
  <c r="GO68" i="3"/>
  <c r="GC68" i="3"/>
  <c r="FQ68" i="3"/>
  <c r="FE68" i="3"/>
  <c r="ES68" i="3"/>
  <c r="EG68" i="3"/>
  <c r="DU68" i="3"/>
  <c r="DI68" i="3"/>
  <c r="CW68" i="3"/>
  <c r="CK68" i="3"/>
  <c r="BY68" i="3"/>
  <c r="BM68" i="3"/>
  <c r="BA68" i="3"/>
  <c r="AO68" i="3"/>
  <c r="AC68" i="3"/>
  <c r="Q68" i="3"/>
  <c r="E68" i="3"/>
  <c r="ABH68" i="3"/>
  <c r="AAV68" i="3"/>
  <c r="AAJ68" i="3"/>
  <c r="ZX68" i="3"/>
  <c r="ZL68" i="3"/>
  <c r="YZ68" i="3"/>
  <c r="YN68" i="3"/>
  <c r="YB68" i="3"/>
  <c r="XP68" i="3"/>
  <c r="XD68" i="3"/>
  <c r="WR68" i="3"/>
  <c r="WF68" i="3"/>
  <c r="VT68" i="3"/>
  <c r="VH68" i="3"/>
  <c r="UV68" i="3"/>
  <c r="UJ68" i="3"/>
  <c r="TX68" i="3"/>
  <c r="TL68" i="3"/>
  <c r="SZ68" i="3"/>
  <c r="SN68" i="3"/>
  <c r="SB68" i="3"/>
  <c r="RP68" i="3"/>
  <c r="RD68" i="3"/>
  <c r="QR68" i="3"/>
  <c r="QF68" i="3"/>
  <c r="PT68" i="3"/>
  <c r="PH68" i="3"/>
  <c r="OV68" i="3"/>
  <c r="OJ68" i="3"/>
  <c r="NX68" i="3"/>
  <c r="NL68" i="3"/>
  <c r="MZ68" i="3"/>
  <c r="MN68" i="3"/>
  <c r="MB68" i="3"/>
  <c r="LP68" i="3"/>
  <c r="LD68" i="3"/>
  <c r="KR68" i="3"/>
  <c r="KF68" i="3"/>
  <c r="JT68" i="3"/>
  <c r="JH68" i="3"/>
  <c r="IV68" i="3"/>
  <c r="IJ68" i="3"/>
  <c r="HX68" i="3"/>
  <c r="HL68" i="3"/>
  <c r="GZ68" i="3"/>
  <c r="GN68" i="3"/>
  <c r="GB68" i="3"/>
  <c r="FP68" i="3"/>
  <c r="FD68" i="3"/>
  <c r="ER68" i="3"/>
  <c r="EF68" i="3"/>
  <c r="DT68" i="3"/>
  <c r="DH68" i="3"/>
  <c r="CV68" i="3"/>
  <c r="CJ68" i="3"/>
  <c r="BX68" i="3"/>
  <c r="BL68" i="3"/>
  <c r="AZ68" i="3"/>
  <c r="AN68" i="3"/>
  <c r="AB68" i="3"/>
  <c r="P68" i="3"/>
  <c r="D68" i="3"/>
  <c r="ABS68" i="3"/>
  <c r="ABG68" i="3"/>
  <c r="AAU68" i="3"/>
  <c r="AAI68" i="3"/>
  <c r="ZW68" i="3"/>
  <c r="ZK68" i="3"/>
  <c r="YY68" i="3"/>
  <c r="YM68" i="3"/>
  <c r="YA68" i="3"/>
  <c r="XO68" i="3"/>
  <c r="XC68" i="3"/>
  <c r="WQ68" i="3"/>
  <c r="WE68" i="3"/>
  <c r="VS68" i="3"/>
  <c r="VG68" i="3"/>
  <c r="UU68" i="3"/>
  <c r="UI68" i="3"/>
  <c r="TW68" i="3"/>
  <c r="TK68" i="3"/>
  <c r="SY68" i="3"/>
  <c r="SM68" i="3"/>
  <c r="SA68" i="3"/>
  <c r="RO68" i="3"/>
  <c r="RC68" i="3"/>
  <c r="QQ68" i="3"/>
  <c r="QE68" i="3"/>
  <c r="PS68" i="3"/>
  <c r="PG68" i="3"/>
  <c r="OU68" i="3"/>
  <c r="OI68" i="3"/>
  <c r="NW68" i="3"/>
  <c r="NK68" i="3"/>
  <c r="MY68" i="3"/>
  <c r="MM68" i="3"/>
  <c r="MA68" i="3"/>
  <c r="LO68" i="3"/>
  <c r="LC68" i="3"/>
  <c r="KQ68" i="3"/>
  <c r="KE68" i="3"/>
  <c r="JS68" i="3"/>
  <c r="JG68" i="3"/>
  <c r="IU68" i="3"/>
  <c r="II68" i="3"/>
  <c r="HW68" i="3"/>
  <c r="HK68" i="3"/>
  <c r="GY68" i="3"/>
  <c r="GM68" i="3"/>
  <c r="GA68" i="3"/>
  <c r="FO68" i="3"/>
  <c r="FC68" i="3"/>
  <c r="EQ68" i="3"/>
  <c r="EE68" i="3"/>
  <c r="DS68" i="3"/>
  <c r="DG68" i="3"/>
  <c r="CU68" i="3"/>
  <c r="CI68" i="3"/>
  <c r="BW68" i="3"/>
  <c r="BK68" i="3"/>
  <c r="AY68" i="3"/>
  <c r="AM68" i="3"/>
  <c r="AA68" i="3"/>
  <c r="O68" i="3"/>
  <c r="C68" i="3"/>
  <c r="B69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2B49A4-791F-4D2B-9CDE-3CE4107318E7}" keepAlive="1" name="ModelConnection_ExternalData_1" description="Data Model" type="5" refreshedVersion="7" minRefreshableVersion="5" saveData="1">
    <dbPr connection="Data Model Connection" command="egypt arabic world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3C6BD294-F01B-444A-8476-8CAF6EA1682F}" name="Query - egypt arabic world" description="Connection to the 'egypt arabic world' query in the workbook." type="100" refreshedVersion="7" minRefreshableVersion="5">
    <extLst>
      <ext xmlns:x15="http://schemas.microsoft.com/office/spreadsheetml/2010/11/main" uri="{DE250136-89BD-433C-8126-D09CA5730AF9}">
        <x15:connection id="65e8c0a2-5c80-4147-a04b-d021cf144661"/>
      </ext>
    </extLst>
  </connection>
  <connection id="3" xr16:uid="{CA6C3112-8F2D-446E-97D0-9EEDDB8E88A4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<sst xmlns="http://schemas.openxmlformats.org/spreadsheetml/2006/main" count="5378" uniqueCount="3104">
  <si>
    <t>Country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</si>
  <si>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</si>
  <si>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</si>
  <si>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</si>
  <si>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</si>
  <si>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</si>
  <si>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</si>
  <si>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</si>
  <si>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</si>
  <si>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</si>
  <si>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</si>
  <si>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</si>
  <si>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</si>
  <si>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</si>
  <si>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</si>
  <si>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</si>
  <si>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</si>
  <si>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</si>
  <si>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</si>
  <si>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</si>
  <si>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</si>
  <si>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</si>
  <si>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</si>
  <si>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</si>
  <si>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</si>
  <si>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</si>
  <si>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</si>
  <si>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</si>
  <si>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</si>
  <si>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</si>
  <si>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</si>
  <si>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</si>
  <si>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</si>
  <si>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</si>
  <si>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</si>
  <si>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</si>
  <si>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</si>
  <si>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</si>
  <si>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</si>
  <si>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</si>
  <si>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</si>
  <si>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</si>
  <si>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</si>
  <si>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</si>
  <si>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</si>
  <si>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</si>
  <si>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</si>
  <si>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</si>
  <si>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</si>
  <si>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</si>
  <si>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</si>
  <si>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</si>
  <si>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</si>
  <si>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</si>
  <si>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</si>
  <si>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</si>
  <si>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</si>
  <si>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</si>
  <si>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</si>
  <si>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</si>
  <si>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</si>
  <si>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</si>
  <si>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</si>
  <si>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</si>
  <si>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</si>
  <si>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</si>
  <si>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Egypt, Arab Rep.</t>
  </si>
  <si>
    <t>Intentional homicides, male (per 100,000 male)</t>
  </si>
  <si>
    <t>VC.IHR.PSRC.MA.P5</t>
  </si>
  <si>
    <t>Internally displaced persons, new displacement associated with conflict and violence (number of cases)</t>
  </si>
  <si>
    <t>VC.IDP.NWCV</t>
  </si>
  <si>
    <t>ICT goods imports (% total goods imports)</t>
  </si>
  <si>
    <t>TM.VAL.ICTG.ZS.UN</t>
  </si>
  <si>
    <t>Completeness of birth registration, male (%)</t>
  </si>
  <si>
    <t>SP.REG.BRTH.MA.ZS</t>
  </si>
  <si>
    <t>Researchers in R&amp;D (per million people)</t>
  </si>
  <si>
    <t>SP.POP.SCIE.RD.P6</t>
  </si>
  <si>
    <t>Prevalence of severe food insecurity in the population (%)</t>
  </si>
  <si>
    <t>SN.ITK.SVFI.ZS</t>
  </si>
  <si>
    <t>People with basic handwashing facilities including soap and water, rural (% of rural population)</t>
  </si>
  <si>
    <t>SH.STA.HYGN.RU.ZS</t>
  </si>
  <si>
    <t>People using at least basic sanitation services, rural (% of rural population)</t>
  </si>
  <si>
    <t>SH.STA.BASS.RU.ZS</t>
  </si>
  <si>
    <t>Mortality rate attributed to household and ambient air pollution, age-standardized, male (per 100,000 male population)</t>
  </si>
  <si>
    <t>SH.STA.AIRP.MA.P5</t>
  </si>
  <si>
    <t>Risk of catastrophic expenditure for surgical care (% of people at risk)</t>
  </si>
  <si>
    <t>SH.SGR.CRSK.ZS</t>
  </si>
  <si>
    <t>Prevalence of anemia among pregnant women (%)</t>
  </si>
  <si>
    <t>SH.PRG.ANEM</t>
  </si>
  <si>
    <t>Children with fever receiving antimalarial drugs (% of children under age 5 with fever)</t>
  </si>
  <si>
    <t>SH.MLR.TRET.ZS</t>
  </si>
  <si>
    <t>People using safely managed drinking water services, urban (% of urban population)</t>
  </si>
  <si>
    <t>SH.H2O.SMDW.UR.ZS</t>
  </si>
  <si>
    <t>People using at least basic drinking water services, rural (% of rural population)</t>
  </si>
  <si>
    <t>SH.H2O.BASW.RU.ZS</t>
  </si>
  <si>
    <t>Mortality from CVD, cancer, diabetes or CRD between exact ages 30 and 70, male (%)</t>
  </si>
  <si>
    <t>SH.DYN.NCOM.MA.ZS</t>
  </si>
  <si>
    <t>Cause of death, by non-communicable diseases (% of total)</t>
  </si>
  <si>
    <t>SH.DTH.NCOM.ZS</t>
  </si>
  <si>
    <t>Cause of death, by communicable diseases and maternal, prenatal and nutrition conditions (% of total)</t>
  </si>
  <si>
    <t>SH.DTH.COMM.ZS</t>
  </si>
  <si>
    <t>Prevalence of anemia among children (% of children ages 6-59 months)</t>
  </si>
  <si>
    <t>SH.ANM.CHLD.ZS</t>
  </si>
  <si>
    <t>Total alcohol consumption per capita, female (liters of pure alcohol, projected estimates, female 15+ years of age)</t>
  </si>
  <si>
    <t>SH.ALC.PCAP.FE.LI</t>
  </si>
  <si>
    <t>Women who believe a husband is justified in beating his wife when she goes out without telling him (%)</t>
  </si>
  <si>
    <t>SG.VAW.GOES.ZS</t>
  </si>
  <si>
    <t>Proportion of time spent on unpaid domestic and care work, male (% of 24 hour day)</t>
  </si>
  <si>
    <t>SG.TIM.UWRK.MA</t>
  </si>
  <si>
    <t>Women making their own informed decisions regarding sexual relations, contraceptive use and reproductive health care (% of women age 15-49)</t>
  </si>
  <si>
    <t>SG.DMK.SRCR.FN.ZS</t>
  </si>
  <si>
    <t>Expenditure on primary education (% of government expenditure on education)</t>
  </si>
  <si>
    <t>SE.XPD.PRIM.ZS</t>
  </si>
  <si>
    <t>Current education expenditure, secondary (% of total expenditure in secondary public institutions)</t>
  </si>
  <si>
    <t>SE.XPD.CSEC.ZS</t>
  </si>
  <si>
    <t>Educational attainment, at least completed short-cycle tertiary, population 25+, male (%) (cumulative)</t>
  </si>
  <si>
    <t>SE.TER.CUAT.ST.MA.ZS</t>
  </si>
  <si>
    <t>Educational attainment, at least Master's or equivalent, population 25+, female (%) (cumulative)</t>
  </si>
  <si>
    <t>SE.TER.CUAT.MS.FE.ZS</t>
  </si>
  <si>
    <t>Educational attainment, at least Bachelor's or equivalent, population 25+, total (%) (cumulative)</t>
  </si>
  <si>
    <t>SE.TER.CUAT.BA.ZS</t>
  </si>
  <si>
    <t>Trained teachers in upper secondary education, female (% of female teachers)</t>
  </si>
  <si>
    <t>SE.SEC.TCAQ.UP.FE.ZS</t>
  </si>
  <si>
    <t>Trained teachers in lower secondary education, female (% of female teachers)</t>
  </si>
  <si>
    <t>SE.SEC.TCAQ.LO.FE.ZS</t>
  </si>
  <si>
    <t>Educational attainment, at least completed upper secondary, population 25+, female (%) (cumulative)</t>
  </si>
  <si>
    <t>SE.SEC.CUAT.UP.FE.ZS</t>
  </si>
  <si>
    <t>Trained teachers in primary education, female (% of female teachers)</t>
  </si>
  <si>
    <t>SE.PRM.TCAQ.FE.ZS</t>
  </si>
  <si>
    <t>Net intake rate in grade 1, female (% of official school-age population)</t>
  </si>
  <si>
    <t>SE.PRM.NINT.FE.ZS</t>
  </si>
  <si>
    <t>Educational attainment, at least completed primary, population 25+ years, female (%) (cumulative)</t>
  </si>
  <si>
    <t>SE.PRM.CUAT.FE.ZS</t>
  </si>
  <si>
    <t>Learning poverty: Share of Male Children at the End-of-Primary age below minimum reading proficiency adjusted by Out-of-School Children (%)</t>
  </si>
  <si>
    <t>SE.LPV.PRIM.MA</t>
  </si>
  <si>
    <t>Learning poverty: Share of Female Children at the End-of-Primary age below minimum reading proficiency adjusted by Out-of-School Children (%)</t>
  </si>
  <si>
    <t>SE.LPV.PRIM.FE</t>
  </si>
  <si>
    <t>Coverage of social insurance programs in richest quintile (% of population)</t>
  </si>
  <si>
    <t>per_si_allsi.cov_q5_tot</t>
  </si>
  <si>
    <t>Coverage of social insurance programs in poorest quintile (% of population)</t>
  </si>
  <si>
    <t>per_si_allsi.cov_q1_tot</t>
  </si>
  <si>
    <t>Coverage of social safety net programs in richest quintile (% of population)</t>
  </si>
  <si>
    <t>per_sa_allsa.cov_q5_tot</t>
  </si>
  <si>
    <t>Coverage of social safety net programs in poorest quintile (% of population)</t>
  </si>
  <si>
    <t>per_sa_allsa.cov_q1_tot</t>
  </si>
  <si>
    <t>Coverage of unemployment benefits and ALMP in richest quintile (% of population)</t>
  </si>
  <si>
    <t>per_lm_alllm.cov_q5_tot</t>
  </si>
  <si>
    <t>Coverage of unemployment benefits and ALMP in poorest quintile (% of population)</t>
  </si>
  <si>
    <t>per_lm_alllm.cov_q1_tot</t>
  </si>
  <si>
    <t>Coverage of social protection and labor programs (% of population)</t>
  </si>
  <si>
    <t>per_allsp.cov_pop_tot</t>
  </si>
  <si>
    <t>Manufacturing, value added (constant 2015 US$)</t>
  </si>
  <si>
    <t>NV.IND.MANF.KD</t>
  </si>
  <si>
    <t>Suicide mortality rate (per 100,000 population)</t>
  </si>
  <si>
    <t>SH.STA.SUIC.P5</t>
  </si>
  <si>
    <t>Prevalence of stunting, height for age (modeled estimate, % of children under 5)</t>
  </si>
  <si>
    <t>SH.STA.STNT.ME.ZS</t>
  </si>
  <si>
    <t>People using safely managed sanitation services, urban (% of urban population)</t>
  </si>
  <si>
    <t>SH.STA.SMSS.UR.ZS</t>
  </si>
  <si>
    <t>Mortality rate attributed to unintentional poisoning (per 100,000 population)</t>
  </si>
  <si>
    <t>SH.STA.POIS.P5</t>
  </si>
  <si>
    <t>People practicing open defecation, urban (% of urban population)</t>
  </si>
  <si>
    <t>SH.STA.ODFC.UR.ZS</t>
  </si>
  <si>
    <t>People with basic handwashing facilities including soap and water, urban (% of urban population)</t>
  </si>
  <si>
    <t>SH.STA.HYGN.UR.ZS</t>
  </si>
  <si>
    <t>Low-birthweight babies (% of births)</t>
  </si>
  <si>
    <t>SH.STA.BRTW.ZS</t>
  </si>
  <si>
    <t>People using at least basic sanitation services, urban (% of urban population)</t>
  </si>
  <si>
    <t>SH.STA.BASS.UR.ZS</t>
  </si>
  <si>
    <t>Mortality rate attributed to household and ambient air pollution, age-standardized (per 100,000 population)</t>
  </si>
  <si>
    <t>SH.STA.AIRP.P5</t>
  </si>
  <si>
    <t>Risk of impoverishing expenditure for surgical care (% of people at risk)</t>
  </si>
  <si>
    <t>SH.SGR.IRSK.ZS</t>
  </si>
  <si>
    <t>Prevalence of current tobacco use (% of adults)</t>
  </si>
  <si>
    <t>SH.PRV.SMOK</t>
  </si>
  <si>
    <t>Number of maternal deaths</t>
  </si>
  <si>
    <t>SH.MMR.DTHS</t>
  </si>
  <si>
    <t>Specialist surgical workforce (per 100,000 population)</t>
  </si>
  <si>
    <t>SH.MED.SAOP.P5</t>
  </si>
  <si>
    <t>Antiretroviral therapy coverage for PMTCT (% of pregnant women living with HIV)</t>
  </si>
  <si>
    <t>SH.HIV.PMTC.ZS</t>
  </si>
  <si>
    <t>Antiretroviral therapy coverage (% of people living with HIV)</t>
  </si>
  <si>
    <t>SH.HIV.ARTC.ZS</t>
  </si>
  <si>
    <t>People using safely managed drinking water services (% of population)</t>
  </si>
  <si>
    <t>SH.H2O.SMDW.ZS</t>
  </si>
  <si>
    <t>People using at least basic drinking water services, urban (% of urban population)</t>
  </si>
  <si>
    <t>SH.H2O.BASW.UR.ZS</t>
  </si>
  <si>
    <t>Mortality from CVD, cancer, diabetes or CRD between exact ages 30 and 70 (%)</t>
  </si>
  <si>
    <t>SH.DYN.NCOM.ZS</t>
  </si>
  <si>
    <t>Prevalence of anemia among non-pregnant women (% of women ages 15-49)</t>
  </si>
  <si>
    <t>SH.ANM.NPRG.ZS</t>
  </si>
  <si>
    <t>Total alcohol consumption per capita (liters of pure alcohol, projected estimates, 15+ years of age)</t>
  </si>
  <si>
    <t>SH.ALC.PCAP.LI</t>
  </si>
  <si>
    <t>Women who believe a husband is justified in beating his wife when she neglects the children (%)</t>
  </si>
  <si>
    <t>SG.VAW.NEGL.ZS</t>
  </si>
  <si>
    <t>Proportion of women subjected to physical and/or sexual violence in the last 12 months (% of ever-partnered women ages 15-49)</t>
  </si>
  <si>
    <t>SG.VAW.1549.ZS</t>
  </si>
  <si>
    <t>Government expenditure on education, total (% of government expenditure)</t>
  </si>
  <si>
    <t>SE.XPD.TOTL.GB.ZS</t>
  </si>
  <si>
    <t>Government expenditure per student, secondary (% of GDP per capita)</t>
  </si>
  <si>
    <t>SE.XPD.SECO.PC.ZS</t>
  </si>
  <si>
    <t>Current education expenditure, tertiary (% of total expenditure in tertiary public institutions)</t>
  </si>
  <si>
    <t>SE.XPD.CTER.ZS</t>
  </si>
  <si>
    <t>Educational attainment, at least completed short-cycle tertiary, population 25+, total (%) (cumulative)</t>
  </si>
  <si>
    <t>SE.TER.CUAT.ST.ZS</t>
  </si>
  <si>
    <t>Educational attainment, at least Master's or equivalent, population 25+, male (%) (cumulative)</t>
  </si>
  <si>
    <t>SE.TER.CUAT.MS.MA.ZS</t>
  </si>
  <si>
    <t>Educational attainment, Doctoral or equivalent, population 25+, female (%) (cumulative)</t>
  </si>
  <si>
    <t>SE.TER.CUAT.DO.FE.ZS</t>
  </si>
  <si>
    <t>Trained teachers in upper secondary education, male (% of male teachers)</t>
  </si>
  <si>
    <t>SE.SEC.TCAQ.UP.MA.ZS</t>
  </si>
  <si>
    <t>Trained teachers in lower secondary education, male (% of male teachers)</t>
  </si>
  <si>
    <t>SE.SEC.TCAQ.LO.MA.ZS</t>
  </si>
  <si>
    <t>Educational attainment, at least completed upper secondary, population 25+, male (%) (cumulative)</t>
  </si>
  <si>
    <t>SE.SEC.CUAT.UP.MA.ZS</t>
  </si>
  <si>
    <t>Trained teachers in primary education, male (% of male teachers)</t>
  </si>
  <si>
    <t>SE.PRM.TCAQ.MA.ZS</t>
  </si>
  <si>
    <t>Net intake rate in grade 1, male (% of official school-age population)</t>
  </si>
  <si>
    <t>SE.PRM.NINT.MA.ZS</t>
  </si>
  <si>
    <t>Educational attainment, at least completed primary, population 25+ years, male (%) (cumulative)</t>
  </si>
  <si>
    <t>SE.PRM.CUAT.MA.ZS</t>
  </si>
  <si>
    <t>Trained teachers in preprimary education, female (% of female teachers)</t>
  </si>
  <si>
    <t>SE.PRE.TCAQ.FE.ZS</t>
  </si>
  <si>
    <t>Primary school age children out-of-school (%)</t>
  </si>
  <si>
    <t>SE.LPV.PRIM.SD</t>
  </si>
  <si>
    <t>Pupils below minimum reading proficiency at end of primary (%). Low GAML threshold</t>
  </si>
  <si>
    <t>SE.LPV.PRIM.LD</t>
  </si>
  <si>
    <t>Logistics performance index: Overall (1=low to 5=high)</t>
  </si>
  <si>
    <t>LP.LPI.OVRL.XQ</t>
  </si>
  <si>
    <t>Logistics performance index: Efficiency of customs clearance process (1=low to 5=high)</t>
  </si>
  <si>
    <t>LP.LPI.CUST.XQ</t>
  </si>
  <si>
    <t>Individuals using the Internet, male (% of male population)</t>
  </si>
  <si>
    <t>IT.NET.USER.MA.ZS</t>
  </si>
  <si>
    <t>Fixed broadband subscriptions (per 100 people)</t>
  </si>
  <si>
    <t>IT.NET.BBND.P2</t>
  </si>
  <si>
    <t>Statistical performance indicators (SPI): Pillar 3 data products score  (scale 0-100)</t>
  </si>
  <si>
    <t>IQ.SPI.PIL3</t>
  </si>
  <si>
    <t>CPIA transparency, accountability, and corruption in the public sector rating (1=low to 6=high)</t>
  </si>
  <si>
    <t>IQ.CPA.TRAN.XQ</t>
  </si>
  <si>
    <t>CPIA efficiency of revenue mobilization rating (1=low to 6=high)</t>
  </si>
  <si>
    <t>IQ.CPA.REVN.XQ</t>
  </si>
  <si>
    <t>CPIA equity of public resource use rating (1=low to 6=high)</t>
  </si>
  <si>
    <t>IQ.CPA.PRES.XQ</t>
  </si>
  <si>
    <t>CPIA building human resources rating (1=low to 6=high)</t>
  </si>
  <si>
    <t>IQ.CPA.HRES.XQ</t>
  </si>
  <si>
    <t>CPIA quality of budgetary and financial management rating (1=low to 6=high)</t>
  </si>
  <si>
    <t>IQ.CPA.FINQ.XQ</t>
  </si>
  <si>
    <t>CPIA business regulatory environment rating (1=low to 6=high)</t>
  </si>
  <si>
    <t>IQ.CPA.BREG.XQ</t>
  </si>
  <si>
    <t>Public private partnerships investment in water and sanitation (current US$)</t>
  </si>
  <si>
    <t>IE.PPN.WATR.CD</t>
  </si>
  <si>
    <t>Investment in water and sanitation with private participation (current US$)</t>
  </si>
  <si>
    <t>IE.PPI.WATR.CD</t>
  </si>
  <si>
    <t>Procedures to build a warehouse (number)</t>
  </si>
  <si>
    <t>IC.WRH.PROC</t>
  </si>
  <si>
    <t>Tax payments (number)</t>
  </si>
  <si>
    <t>IC.TAX.PAYM</t>
  </si>
  <si>
    <t>Firms expected to give gifts in meetings with tax officials (% of firms)</t>
  </si>
  <si>
    <t>IC.TAX.GIFT.ZS</t>
  </si>
  <si>
    <t>Start-up procedures to register a business (number)</t>
  </si>
  <si>
    <t>IC.REG.PROC</t>
  </si>
  <si>
    <t>Cost of business start-up procedures (% of GNI per capita)</t>
  </si>
  <si>
    <t>IC.REG.COST.PC.ZS</t>
  </si>
  <si>
    <t>Time required to register property (days)</t>
  </si>
  <si>
    <t>IC.PRP.DURS</t>
  </si>
  <si>
    <t>Fish species, threatened</t>
  </si>
  <si>
    <t>EN.FSH.THRD.NO</t>
  </si>
  <si>
    <t>Energy intensity level of primary energy (MJ/$2017 PPP GDP)</t>
  </si>
  <si>
    <t>EG.EGY.PRIM.PP.KD</t>
  </si>
  <si>
    <t>Net official flows from UN agencies, UNWTO (current US$)</t>
  </si>
  <si>
    <t>DT.NFL.UNWT.CD</t>
  </si>
  <si>
    <t>Net official flows from UN agencies, UNPBF (current US$)</t>
  </si>
  <si>
    <t>DT.NFL.UNPB.CD</t>
  </si>
  <si>
    <t>Net official flows from UN agencies, UNEP (current US$)</t>
  </si>
  <si>
    <t>DT.NFL.UNEP.CD</t>
  </si>
  <si>
    <t>Net official flows from UN agencies, UNCTAD (current US$)</t>
  </si>
  <si>
    <t>DT.NFL.UNCTAD.CD</t>
  </si>
  <si>
    <t>Net official flows from UN agencies, UNAIDS (current US$)</t>
  </si>
  <si>
    <t>DT.NFL.UNAI.CD</t>
  </si>
  <si>
    <t>Internally displaced persons, total displaced by conflict and violence (number of people)</t>
  </si>
  <si>
    <t>VC.IDP.TOCV</t>
  </si>
  <si>
    <t>High-technology exports (% of manufactured exports)</t>
  </si>
  <si>
    <t>TX.VAL.TECH.MF.ZS</t>
  </si>
  <si>
    <t>Completeness of birth registration, urban (%)</t>
  </si>
  <si>
    <t>SP.REG.BRTH.UR.ZS</t>
  </si>
  <si>
    <t>Prevalence of moderate or severe food insecurity in the population (%)</t>
  </si>
  <si>
    <t>SN.ITK.MSFI.ZS</t>
  </si>
  <si>
    <t>Children in employment, wage workers, male (% of male children in employment, ages 7-14)</t>
  </si>
  <si>
    <t>SL.WAG.0714.MA.ZS</t>
  </si>
  <si>
    <t>Share of youth not in education, employment or training, total (% of youth population)</t>
  </si>
  <si>
    <t>SL.UEM.NEET.ZS</t>
  </si>
  <si>
    <t>Coverage of social insurance programs in 2nd quintile (% of population)</t>
  </si>
  <si>
    <t>per_si_allsi.cov_q2_tot</t>
  </si>
  <si>
    <t>Adequacy of social insurance programs (% of total welfare of beneficiary households)</t>
  </si>
  <si>
    <t>per_si_allsi.adq_pop_tot</t>
  </si>
  <si>
    <t>Coverage of social safety net programs in 2nd quintile (% of population)</t>
  </si>
  <si>
    <t>per_sa_allsa.cov_q2_tot</t>
  </si>
  <si>
    <t>Adequacy of social safety net programs (% of total welfare of beneficiary households)</t>
  </si>
  <si>
    <t>per_sa_allsa.adq_pop_tot</t>
  </si>
  <si>
    <t>Coverage of unemployment benefits and ALMP in 2nd quintile (% of population)</t>
  </si>
  <si>
    <t>per_lm_alllm.cov_q2_tot</t>
  </si>
  <si>
    <t>Adequacy of unemployment benefits and ALMP (% of total welfare of beneficiary households)</t>
  </si>
  <si>
    <t>per_lm_alllm.adq_pop_tot</t>
  </si>
  <si>
    <t>Net primary income (Net income from abroad) (constant LCU)</t>
  </si>
  <si>
    <t>NY.GSR.NFCY.KN</t>
  </si>
  <si>
    <t>Manufacturing, value added (annual % growth)</t>
  </si>
  <si>
    <t>NV.IND.MANF.KD.ZG</t>
  </si>
  <si>
    <t>Financial intermediary services indirectly Measured (FISIM) (constant LCU)</t>
  </si>
  <si>
    <t>NV.FSM.TOTL.KN</t>
  </si>
  <si>
    <t>Logistics performance index: Ability to track and trace consignments (1=low to 5=high)</t>
  </si>
  <si>
    <t>LP.LPI.TRAC.XQ</t>
  </si>
  <si>
    <t>Logistics performance index: Ease of arranging competitively priced shipments (1=low to 5=high)</t>
  </si>
  <si>
    <t>LP.LPI.ITRN.XQ</t>
  </si>
  <si>
    <t>Lead time to export, median case (days)</t>
  </si>
  <si>
    <t>LP.EXP.DURS.MD</t>
  </si>
  <si>
    <t>Secure Internet servers (per 1 million people)</t>
  </si>
  <si>
    <t>IT.NET.SECR.P6</t>
  </si>
  <si>
    <t>Container port traffic (TEU: 20 foot equivalent units)</t>
  </si>
  <si>
    <t>IS.SHP.GOOD.TU</t>
  </si>
  <si>
    <t>Statistical performance indicators (SPI): Pillar 5 data infrastructure score (scale 0-100)</t>
  </si>
  <si>
    <t>IQ.SPI.PIL5</t>
  </si>
  <si>
    <t>Statistical performance indicators (SPI): Pillar 1 data use score (scale 0-100)</t>
  </si>
  <si>
    <t>IQ.SPI.PIL1</t>
  </si>
  <si>
    <t>CPIA structural policies cluster average (1=low to 6=high)</t>
  </si>
  <si>
    <t>IQ.CPA.STRC.XQ</t>
  </si>
  <si>
    <t>CPIA social protection rating (1=low to 6=high)</t>
  </si>
  <si>
    <t>IQ.CPA.PROT.XQ</t>
  </si>
  <si>
    <t>CPIA macroeconomic management rating (1=low to 6=high)</t>
  </si>
  <si>
    <t>IQ.CPA.MACR.XQ</t>
  </si>
  <si>
    <t>CPIA fiscal policy rating (1=low to 6=high)</t>
  </si>
  <si>
    <t>IQ.CPA.FISP.XQ</t>
  </si>
  <si>
    <t>CPIA economic management cluster average (1=low to 6=high)</t>
  </si>
  <si>
    <t>IQ.CPA.ECON.XQ</t>
  </si>
  <si>
    <t>Trademark applications, nonresident, by count</t>
  </si>
  <si>
    <t>IP.TMK.NRCT</t>
  </si>
  <si>
    <t>Industrial design applications, resident, by count</t>
  </si>
  <si>
    <t>IP.IDS.RSCT</t>
  </si>
  <si>
    <t>Agricultural irrigated land (% of total agricultural land)</t>
  </si>
  <si>
    <t>AG.LND.IRIG.AG.ZS</t>
  </si>
  <si>
    <t>Intentional homicides, female (per 100,000 female)</t>
  </si>
  <si>
    <t>VC.IHR.PSRC.FE.P5</t>
  </si>
  <si>
    <t>Completeness of birth registration (%)</t>
  </si>
  <si>
    <t>SP.REG.BRTH.ZS</t>
  </si>
  <si>
    <t>Completeness of birth registration, female (%)</t>
  </si>
  <si>
    <t>SP.REG.BRTH.FE.ZS</t>
  </si>
  <si>
    <t>Consumption of iodized salt (% of households)</t>
  </si>
  <si>
    <t>SN.ITK.SALT.ZS</t>
  </si>
  <si>
    <t>Real effective exchange rate index (2010 = 100)</t>
  </si>
  <si>
    <t>PX.REX.REER</t>
  </si>
  <si>
    <t>Coverage of social insurance programs in 4th quintile (% of population)</t>
  </si>
  <si>
    <t>per_si_allsi.cov_q4_tot</t>
  </si>
  <si>
    <t>Coverage of social insurance programs (% of population)</t>
  </si>
  <si>
    <t>per_si_allsi.cov_pop_tot</t>
  </si>
  <si>
    <t>Coverage of social safety net programs in 4th quintile (% of population)</t>
  </si>
  <si>
    <t>per_sa_allsa.cov_q4_tot</t>
  </si>
  <si>
    <t>Coverage of social safety net programs (% of population)</t>
  </si>
  <si>
    <t>per_sa_allsa.cov_pop_tot</t>
  </si>
  <si>
    <t>Coverage of unemployment benefits and ALMP in 4th quintile (% of population)</t>
  </si>
  <si>
    <t>per_lm_alllm.cov_q4_tot</t>
  </si>
  <si>
    <t>Coverage of unemployment benefits and ALMP (% of population)</t>
  </si>
  <si>
    <t>per_lm_alllm.cov_pop_tot</t>
  </si>
  <si>
    <t>Benefit incidence of social protection and labor programs to poorest quintile (% of total SPL benefits)</t>
  </si>
  <si>
    <t>per_allsp.ben_q1_tot</t>
  </si>
  <si>
    <t>Financial intermediary services indirectly Measured (FISIM) (current LCU)</t>
  </si>
  <si>
    <t>NV.FSM.TOTL.CN</t>
  </si>
  <si>
    <t>Total tax and contribution rate (% of profit)</t>
  </si>
  <si>
    <t>IC.TAX.TOTL.CP.ZS</t>
  </si>
  <si>
    <t>Number of visits or required meetings with tax officials (average for affected firms)</t>
  </si>
  <si>
    <t>IC.TAX.METG</t>
  </si>
  <si>
    <t>Start-up procedures to register a business, male (number)</t>
  </si>
  <si>
    <t>IC.REG.PROC.MA</t>
  </si>
  <si>
    <t>Time required to start a business, female (days)</t>
  </si>
  <si>
    <t>IC.REG.DURS.FE</t>
  </si>
  <si>
    <t>Cost of business start-up procedures, female (% of GNI per capita)</t>
  </si>
  <si>
    <t>IC.REG.COST.PC.FE.ZS</t>
  </si>
  <si>
    <t>Strength of legal rights index (0=weak to 12=strong)</t>
  </si>
  <si>
    <t>IC.LGL.CRED.XQ</t>
  </si>
  <si>
    <t>Cost to import, documentary compliance (US$)</t>
  </si>
  <si>
    <t>IC.IMP.CSDC.CD</t>
  </si>
  <si>
    <t>Firms experiencing losses due to theft and vandalism (% of firms)</t>
  </si>
  <si>
    <t>IC.FRM.THEV.ZS</t>
  </si>
  <si>
    <t>Firms that do not report all sales for tax purposes (% of firms)</t>
  </si>
  <si>
    <t>IC.FRM.INFM.ZS</t>
  </si>
  <si>
    <t>Time required to obtain an operating license (days)</t>
  </si>
  <si>
    <t>IC.FRM.DURS</t>
  </si>
  <si>
    <t>Bribery incidence (% of firms experiencing at least one bribe payment request)</t>
  </si>
  <si>
    <t>IC.FRM.BRIB.ZS</t>
  </si>
  <si>
    <t>Time to export, border compliance (hours)</t>
  </si>
  <si>
    <t>IC.EXP.TMBC</t>
  </si>
  <si>
    <t>Firms experiencing electrical outages (% of firms)</t>
  </si>
  <si>
    <t>IC.ELC.OUTG.ZS</t>
  </si>
  <si>
    <t>Public credit registry coverage (% of adults)</t>
  </si>
  <si>
    <t>IC.CRD.PUBL.ZS</t>
  </si>
  <si>
    <t>New business density (new registrations per 1,000 people ages 15-64)</t>
  </si>
  <si>
    <t>IC.BUS.NDNS.ZS</t>
  </si>
  <si>
    <t>Human capital index (HCI), male, upper bound (scale 0-1)</t>
  </si>
  <si>
    <t>HD.HCI.OVRL.UB.MA</t>
  </si>
  <si>
    <t>Human capital index (HCI), male, lower bound (scale 0-1)</t>
  </si>
  <si>
    <t>HD.HCI.OVRL.LB.MA</t>
  </si>
  <si>
    <t>Human capital index (HCI) (scale 0-1)</t>
  </si>
  <si>
    <t>HD.HCI.OVRL</t>
  </si>
  <si>
    <t>Other expense (% of expense)</t>
  </si>
  <si>
    <t>GC.XPN.OTHR.ZS</t>
  </si>
  <si>
    <t>Net incurrence of liabilities, total (current LCU)</t>
  </si>
  <si>
    <t>GC.LBL.TOTL.CN</t>
  </si>
  <si>
    <t>Net acquisition of financial assets (current LCU)</t>
  </si>
  <si>
    <t>GC.AST.TOTL.CN</t>
  </si>
  <si>
    <t>Account ownership at a financial institution or with a mobile-money-service provider, secondary education or more (% of population ages 15+)</t>
  </si>
  <si>
    <t>FX.OWN.TOTL.SO.ZS</t>
  </si>
  <si>
    <t>Account ownership at a financial institution or with a mobile-money-service provider, female (% of population ages 15+)</t>
  </si>
  <si>
    <t>FX.OWN.TOTL.FE.ZS</t>
  </si>
  <si>
    <t>Domestic credit provided by financial sector (% of GDP)</t>
  </si>
  <si>
    <t>FS.AST.DOMS.GD.ZS</t>
  </si>
  <si>
    <t>Borrowers from commercial banks (per 1,000 adults)</t>
  </si>
  <si>
    <t>FB.CBK.BRWR.P3</t>
  </si>
  <si>
    <t>Bank nonperforming loans to total gross loans (%)</t>
  </si>
  <si>
    <t>FB.AST.NPER.ZS</t>
  </si>
  <si>
    <t>Population living in slums (% of urban population)</t>
  </si>
  <si>
    <t>EN.POP.SLUM.UR.ZS</t>
  </si>
  <si>
    <t>Carbon dioxide (CO2) net fluxes from LULUCF - Other Land (Mt CO2e)</t>
  </si>
  <si>
    <t>EN.GHG.CO2.LU.OL.MT.CE.AR5</t>
  </si>
  <si>
    <t>Stocks traded, turnover ratio of domestic shares (%)</t>
  </si>
  <si>
    <t>CM.MKT.TRNR</t>
  </si>
  <si>
    <t>Market capitalization of listed domestic companies (% of GDP)</t>
  </si>
  <si>
    <t>CM.MKT.LCAP.GD.ZS</t>
  </si>
  <si>
    <t>Share of youth not in education, employment or training, male (% of male youth population)</t>
  </si>
  <si>
    <t>SL.UEM.NEET.MA.ZS</t>
  </si>
  <si>
    <t>Unemployment with intermediate education (% of total labor force with intermediate education)</t>
  </si>
  <si>
    <t>SL.UEM.INTM.ZS</t>
  </si>
  <si>
    <t>Unemployment with basic education, male (% of male labor force with basic education)</t>
  </si>
  <si>
    <t>SL.UEM.BASC.MA.ZS</t>
  </si>
  <si>
    <t>Unemployment with advanced education, female (% of female labor force with advanced education)</t>
  </si>
  <si>
    <t>SL.UEM.ADVN.FE.ZS</t>
  </si>
  <si>
    <t>Labor force with intermediate education (% of total working-age population with intermediate education)</t>
  </si>
  <si>
    <t>SL.TLF.INTM.ZS</t>
  </si>
  <si>
    <t>Labor force with basic education, male (% of male working-age population with basic education)</t>
  </si>
  <si>
    <t>SL.TLF.BASC.MA.ZS</t>
  </si>
  <si>
    <t>Labor force with advanced education, female (% of female working-age population with advanced education)</t>
  </si>
  <si>
    <t>SL.TLF.ADVN.FE.ZS</t>
  </si>
  <si>
    <t>Average working hours of children, working only, ages 7-14 (hours per week)</t>
  </si>
  <si>
    <t>SL.TLF.0714.WK.TM</t>
  </si>
  <si>
    <t>Average working hours of children, working only, female, ages 7-14 (hours per week)</t>
  </si>
  <si>
    <t>SL.TLF.0714.WK.FE.TM</t>
  </si>
  <si>
    <t>Average working hours of children, study and work, male, ages 7-14 (hours per week)</t>
  </si>
  <si>
    <t>SL.TLF.0714.SW.MA.TM</t>
  </si>
  <si>
    <t>Children in employment, female (% of female children ages 7-14)</t>
  </si>
  <si>
    <t>SL.TLF.0714.FE.ZS</t>
  </si>
  <si>
    <t>Child employment in services (% of economically active children ages 7-14)</t>
  </si>
  <si>
    <t>SL.SRV.0714.ZS</t>
  </si>
  <si>
    <t>Children in employment, self-employed, male (% of male children in employment, ages 7-14)</t>
  </si>
  <si>
    <t>SL.SLF.0714.MA.ZS</t>
  </si>
  <si>
    <t>Child employment in manufacturing, female (% of female economically active children ages 7-14)</t>
  </si>
  <si>
    <t>SL.MNF.0714.FE.ZS</t>
  </si>
  <si>
    <t>Children in employment, unpaid family workers (% of children in employment, ages 7-14)</t>
  </si>
  <si>
    <t>SL.FAM.0714.ZS</t>
  </si>
  <si>
    <t>Child employment in agriculture, male (% of male economically active children ages 7-14)</t>
  </si>
  <si>
    <t>SL.AGR.0714.MA.ZS</t>
  </si>
  <si>
    <t>Survey mean consumption or income per capita, total population (2017 PPP $ per day)</t>
  </si>
  <si>
    <t>SI.SPR.PCAP</t>
  </si>
  <si>
    <t>Average transaction cost of sending remittances to a specific country (%)</t>
  </si>
  <si>
    <t>SI.RMT.COST.IB.ZS</t>
  </si>
  <si>
    <t>Poverty headcount ratio at national poverty lines (% of population)</t>
  </si>
  <si>
    <t>SI.POV.NAHC</t>
  </si>
  <si>
    <t>Domestic private health expenditure per capita, PPP (current international $)</t>
  </si>
  <si>
    <t>SH.XPD.PVTD.PP.CD</t>
  </si>
  <si>
    <t>Out-of-pocket expenditure per capita (current US$)</t>
  </si>
  <si>
    <t>SH.XPD.OOPC.PC.CD</t>
  </si>
  <si>
    <t>Domestic general government health expenditure (% of general government expenditure)</t>
  </si>
  <si>
    <t>SH.XPD.GHED.GE.ZS</t>
  </si>
  <si>
    <t>External health expenditure per capita (current US$)</t>
  </si>
  <si>
    <t>SH.XPD.EHEX.PC.CD</t>
  </si>
  <si>
    <t>Current health expenditure (% of GDP)</t>
  </si>
  <si>
    <t>SH.XPD.CHEX.GD.ZS</t>
  </si>
  <si>
    <t>Proportion of population pushed further below the $3.65 ($ 2017 PPP) poverty line by out-of-pocket health care expenditure (%)</t>
  </si>
  <si>
    <t>SH.UHC.FBP2.ZS</t>
  </si>
  <si>
    <t>Tuberculosis treatment success rate (% of new cases)</t>
  </si>
  <si>
    <t>SH.TBS.CURE.ZS</t>
  </si>
  <si>
    <t>Mortality caused by road traffic injury (per 100,000 population)</t>
  </si>
  <si>
    <t>SH.STA.TRAF.P5</t>
  </si>
  <si>
    <t>People using safely managed sanitation services (% of population)</t>
  </si>
  <si>
    <t>SH.STA.SMSS.ZS</t>
  </si>
  <si>
    <t>Mortality rate attributed to unintentional poisoning, female (per 100,000 female population)</t>
  </si>
  <si>
    <t>SH.STA.POIS.P5.FE</t>
  </si>
  <si>
    <t>People practicing open defecation (% of population)</t>
  </si>
  <si>
    <t>SH.STA.ODFC.ZS</t>
  </si>
  <si>
    <t>Maternal mortality ratio (modeled estimate, per 100,000 live births)</t>
  </si>
  <si>
    <t>SH.STA.MMRT</t>
  </si>
  <si>
    <t>People with basic handwashing facilities including soap and water (% of population)</t>
  </si>
  <si>
    <t>SH.STA.HYGN.ZS</t>
  </si>
  <si>
    <t>Diabetes prevalence (% of population ages 20 to 79)</t>
  </si>
  <si>
    <t>SH.STA.DIAB.ZS</t>
  </si>
  <si>
    <t>External balance on goods and services (constant LCU)</t>
  </si>
  <si>
    <t>NE.RSB.GNFS.KN</t>
  </si>
  <si>
    <t>Logistics performance index: Competence and quality of logistics services (1=low to 5=high)</t>
  </si>
  <si>
    <t>LP.LPI.LOGS.XQ</t>
  </si>
  <si>
    <t>Lead time to import, median case (days)</t>
  </si>
  <si>
    <t>LP.IMP.DURS.MD</t>
  </si>
  <si>
    <t>Individuals using the Internet, female (% of female population)</t>
  </si>
  <si>
    <t>IT.NET.USER.FE.ZS</t>
  </si>
  <si>
    <t>Fixed broadband subscriptions</t>
  </si>
  <si>
    <t>IT.NET.BBND</t>
  </si>
  <si>
    <t>Statistical performance indicators (SPI): Pillar 2 data services score (scale 0-100)</t>
  </si>
  <si>
    <t>IQ.SPI.PIL2</t>
  </si>
  <si>
    <t>CPIA trade rating (1=low to 6=high)</t>
  </si>
  <si>
    <t>IQ.CPA.TRAD.XQ</t>
  </si>
  <si>
    <t>CPIA public sector management and institutions cluster average (1=low to 6=high)</t>
  </si>
  <si>
    <t>IQ.CPA.PUBS.XQ</t>
  </si>
  <si>
    <t>CPIA quality of public administration rating (1=low to 6=high)</t>
  </si>
  <si>
    <t>IQ.CPA.PADM.XQ</t>
  </si>
  <si>
    <t>CPIA gender equality rating (1=low to 6=high)</t>
  </si>
  <si>
    <t>IQ.CPA.GNDR.XQ</t>
  </si>
  <si>
    <t>CPIA policy and institutions for environmental sustainability rating (1=low to 6=high)</t>
  </si>
  <si>
    <t>IQ.CPA.ENVR.XQ</t>
  </si>
  <si>
    <t>Trademark applications, resident, by count</t>
  </si>
  <si>
    <t>IP.TMK.RSCT</t>
  </si>
  <si>
    <t>Time required to build a warehouse (days)</t>
  </si>
  <si>
    <t>IC.WRH.DURS</t>
  </si>
  <si>
    <t>Other taxes payable by businesses (% of commercial profits)</t>
  </si>
  <si>
    <t>IC.TAX.OTHR.CP.ZS</t>
  </si>
  <si>
    <t>Time to prepare and pay taxes (hours)</t>
  </si>
  <si>
    <t>IC.TAX.DURS</t>
  </si>
  <si>
    <t>Time required to start a business, male (days)</t>
  </si>
  <si>
    <t>IC.REG.DURS.MA</t>
  </si>
  <si>
    <t>Cost of business start-up procedures, male (% of GNI per capita)</t>
  </si>
  <si>
    <t>IC.REG.COST.PC.MA.ZS</t>
  </si>
  <si>
    <t>Time required to enforce a contract (days)</t>
  </si>
  <si>
    <t>IC.LGL.DURS</t>
  </si>
  <si>
    <t>Time to import, border compliance (hours)</t>
  </si>
  <si>
    <t>IC.IMP.TMBC</t>
  </si>
  <si>
    <t>Firms offering formal training (% of firms)</t>
  </si>
  <si>
    <t>IC.FRM.TRNG.ZS</t>
  </si>
  <si>
    <t>Firms visited or required meetings with tax officials (% of firms)</t>
  </si>
  <si>
    <t>IC.FRM.METG.ZS</t>
  </si>
  <si>
    <t>Firms with female top manager (% of firms)</t>
  </si>
  <si>
    <t>IC.FRM.FEMM.ZS</t>
  </si>
  <si>
    <t>Firms competing against unregistered firms (% of firms)</t>
  </si>
  <si>
    <t>IC.FRM.CMPU.ZS</t>
  </si>
  <si>
    <t>Human capital index (HCI), female, upper bound (scale 0-1)</t>
  </si>
  <si>
    <t>HD.HCI.OVRL.UB.FE</t>
  </si>
  <si>
    <t>Human capital index (HCI), female, lower bound (scale 0-1)</t>
  </si>
  <si>
    <t>HD.HCI.OVRL.LB.FE</t>
  </si>
  <si>
    <t>Primary government expenditures as a proportion of original approved budget (%)</t>
  </si>
  <si>
    <t>GF.XPD.BUDG.ZS</t>
  </si>
  <si>
    <t>Other expense (current LCU)</t>
  </si>
  <si>
    <t>GC.XPN.OTHR.CN</t>
  </si>
  <si>
    <t>Central government debt, total (% of GDP)</t>
  </si>
  <si>
    <t>GC.DOD.TOTL.GD.ZS</t>
  </si>
  <si>
    <t>Account ownership at a financial institution or with a mobile-money-service provider, primary education or less (% of population ages 15+)</t>
  </si>
  <si>
    <t>FX.OWN.TOTL.PL.ZS</t>
  </si>
  <si>
    <t>Account ownership at a financial institution or with a mobile-money-service provider, richest 60% (% of population ages 15+)</t>
  </si>
  <si>
    <t>FX.OWN.TOTL.60.ZS</t>
  </si>
  <si>
    <t>Claims on other sectors of the domestic economy (% of GDP)</t>
  </si>
  <si>
    <t>FS.AST.DOMO.GD.ZS</t>
  </si>
  <si>
    <t>Bank liquid reserves to bank assets ratio (%)</t>
  </si>
  <si>
    <t>FD.RES.LIQU.AS.ZS</t>
  </si>
  <si>
    <t>Commercial bank branches (per 100,000 adults)</t>
  </si>
  <si>
    <t>FB.CBK.BRCH.P5</t>
  </si>
  <si>
    <t>Terrestrial and marine protected areas (% of total territorial area)</t>
  </si>
  <si>
    <t>ER.PTD.TOTL.ZS</t>
  </si>
  <si>
    <t>Mammal species, threatened</t>
  </si>
  <si>
    <t>EN.MAM.THRD.NO</t>
  </si>
  <si>
    <t>Carbon dioxide (CO2) net fluxes from LULUCF - Total excluding non-tropical fires (Mt CO2e)</t>
  </si>
  <si>
    <t>EN.GHG.CO2.LU.MT.CE.AR5</t>
  </si>
  <si>
    <t>Total greenhouse gas emissions including LULUCF (Mt CO2e)</t>
  </si>
  <si>
    <t>EN.GHG.ALL.LU.MT.CE.AR5</t>
  </si>
  <si>
    <t>Bird species, threatened</t>
  </si>
  <si>
    <t>EN.BIR.THRD.NO</t>
  </si>
  <si>
    <t>Net official flows from UN agencies, FAO (current US$)</t>
  </si>
  <si>
    <t>DT.NFL.FAOG.CD</t>
  </si>
  <si>
    <t>Net ODA provided to the least developed countries (% of GNI)</t>
  </si>
  <si>
    <t>DC.ODA.TLDC.GN.ZS</t>
  </si>
  <si>
    <t>Net bilateral aid flows from DAC donors, Poland (current US$)</t>
  </si>
  <si>
    <t>DC.DAC.POLL.CD</t>
  </si>
  <si>
    <t>Net bilateral aid flows from DAC donors, Estonia (current US$)</t>
  </si>
  <si>
    <t>DC.DAC.ESTL.CD</t>
  </si>
  <si>
    <t>Net bilateral aid flows from DAC donors, Czechia (current US$)</t>
  </si>
  <si>
    <t>DC.DAC.CZEL.CD</t>
  </si>
  <si>
    <t>Stocks traded, total value (% of GDP)</t>
  </si>
  <si>
    <t>CM.MKT.TRAD.GD.ZS</t>
  </si>
  <si>
    <t>Market capitalization of listed domestic companies (current US$)</t>
  </si>
  <si>
    <t>CM.MKT.LCAP.CD</t>
  </si>
  <si>
    <t>Share of youth not in education, employment or training, female (% of female youth population)</t>
  </si>
  <si>
    <t>SL.UEM.NEET.FE.ZS</t>
  </si>
  <si>
    <t>Unemployment with intermediate education, female (% of female labor force with intermediate education)</t>
  </si>
  <si>
    <t>SL.UEM.INTM.FE.ZS</t>
  </si>
  <si>
    <t>Unemployment with advanced education (% of total labor force with advanced education)</t>
  </si>
  <si>
    <t>SL.UEM.ADVN.ZS</t>
  </si>
  <si>
    <t>Part time employment, male (% of total male employment)</t>
  </si>
  <si>
    <t>SL.TLF.PART.MA.ZS</t>
  </si>
  <si>
    <t>Labor force with intermediate education, female (% of female working-age population with intermediate education)</t>
  </si>
  <si>
    <t>SL.TLF.INTM.FE.ZS</t>
  </si>
  <si>
    <t>Labor force with advanced education (% of total working-age population with advanced education)</t>
  </si>
  <si>
    <t>SL.TLF.ADVN.ZS</t>
  </si>
  <si>
    <t>Children in employment, total (% of children ages 7-14)</t>
  </si>
  <si>
    <t>SL.TLF.0714.ZS</t>
  </si>
  <si>
    <t>Average working hours of children, working only, male, ages 7-14 (hours per week)</t>
  </si>
  <si>
    <t>SL.TLF.0714.WK.MA.TM</t>
  </si>
  <si>
    <t>Average working hours of children, study and work, ages 7-14 (hours per week)</t>
  </si>
  <si>
    <t>SL.TLF.0714.SW.TM</t>
  </si>
  <si>
    <t>Average working hours of children, study and work, female, ages 7-14 (hours per week)</t>
  </si>
  <si>
    <t>SL.TLF.0714.SW.FE.TM</t>
  </si>
  <si>
    <t>Child employment in services, female (% of female economically active children ages 7-14)</t>
  </si>
  <si>
    <t>SL.SRV.0714.FE.ZS</t>
  </si>
  <si>
    <t>Child employment in manufacturing (% of economically active children ages 7-14)</t>
  </si>
  <si>
    <t>SL.MNF.0714.ZS</t>
  </si>
  <si>
    <t>Children in employment, unpaid family workers, female (% of female children in employment, ages 7-14)</t>
  </si>
  <si>
    <t>SL.FAM.0714.FE.ZS</t>
  </si>
  <si>
    <t>Survey mean consumption or income per capita, bottom 40% of population (2017 PPP $ per day)</t>
  </si>
  <si>
    <t>SI.SPR.PC40</t>
  </si>
  <si>
    <t>Multidimensional poverty headcount ratio (UNDP) (% of population)</t>
  </si>
  <si>
    <t>SI.POV.MPUN</t>
  </si>
  <si>
    <t>Domestic private health expenditure (% of current health expenditure)</t>
  </si>
  <si>
    <t>SH.XPD.PVTD.CH.ZS</t>
  </si>
  <si>
    <t>Domestic general government health expenditure per capita, PPP (current international $)</t>
  </si>
  <si>
    <t>SH.XPD.GHED.PP.CD</t>
  </si>
  <si>
    <t>Domestic general government health expenditure (% of current health expenditure)</t>
  </si>
  <si>
    <t>SH.XPD.GHED.CH.ZS</t>
  </si>
  <si>
    <t>Current health expenditure per capita, PPP (current international $)</t>
  </si>
  <si>
    <t>SH.XPD.CHEX.PP.CD</t>
  </si>
  <si>
    <t>Incidence of tuberculosis (per 100,000 people)</t>
  </si>
  <si>
    <t>SH.TBS.INCD</t>
  </si>
  <si>
    <t>Suicide mortality rate, male (per 100,000 male population)</t>
  </si>
  <si>
    <t>SH.STA.SUIC.MA.P5</t>
  </si>
  <si>
    <t>People using safely managed sanitation services, rural (% of rural population)</t>
  </si>
  <si>
    <t>SH.STA.SMSS.RU.ZS</t>
  </si>
  <si>
    <t>People practicing open defecation, rural (% of rural population)</t>
  </si>
  <si>
    <t>SH.STA.ODFC.RU.ZS</t>
  </si>
  <si>
    <t>Time to export, documentary compliance (hours)</t>
  </si>
  <si>
    <t>IC.EXP.TMDC</t>
  </si>
  <si>
    <t>Time required to get electricity (days)</t>
  </si>
  <si>
    <t>IC.ELC.TIME</t>
  </si>
  <si>
    <t>Average time to clear exports through customs (days)</t>
  </si>
  <si>
    <t>IC.CUS.DURS.EX</t>
  </si>
  <si>
    <t>New businesses registered (number)</t>
  </si>
  <si>
    <t>IC.BUS.NREG</t>
  </si>
  <si>
    <t>Ease of doing business score (0 = lowest performance to 100 = best performance)</t>
  </si>
  <si>
    <t>IC.BUS.DFRN.XQ</t>
  </si>
  <si>
    <t>Human capital index (HCI), male (scale 0-1)</t>
  </si>
  <si>
    <t>HD.HCI.OVRL.MA</t>
  </si>
  <si>
    <t>Human capital index (HCI), female (scale 0-1)</t>
  </si>
  <si>
    <t>HD.HCI.OVRL.FE</t>
  </si>
  <si>
    <t>Net incurrence of liabilities, total (% of GDP)</t>
  </si>
  <si>
    <t>GC.LBL.TOTL.GD.ZS</t>
  </si>
  <si>
    <t>Net acquisition of financial assets (% of GDP)</t>
  </si>
  <si>
    <t>GC.AST.TOTL.GD.ZS</t>
  </si>
  <si>
    <t>Account ownership at a financial institution or with a mobile-money-service provider, young adults (% of population ages 15-24)</t>
  </si>
  <si>
    <t>FX.OWN.TOTL.YG.ZS</t>
  </si>
  <si>
    <t>Account ownership at a financial institution or with a mobile-money-service provider, male (% of population ages 15+)</t>
  </si>
  <si>
    <t>FX.OWN.TOTL.MA.ZS</t>
  </si>
  <si>
    <t>Claims on other sectors of the domestic economy (annual growth as % of broad money)</t>
  </si>
  <si>
    <t>FM.AST.DOMO.ZG.M3</t>
  </si>
  <si>
    <t>Depositors with commercial banks (per 1,000 adults)</t>
  </si>
  <si>
    <t>FB.CBK.DPTR.P3</t>
  </si>
  <si>
    <t>Automated teller machines (ATMs) (per 100,000 adults)</t>
  </si>
  <si>
    <t>FB.ATM.TOTL.P5</t>
  </si>
  <si>
    <t>Terrestrial protected areas (% of total land area)</t>
  </si>
  <si>
    <t>ER.LND.PTLD.ZS</t>
  </si>
  <si>
    <t>Carbon dioxide (CO2) net fluxes from LULUCF - Organic Soil (Mt CO2e)</t>
  </si>
  <si>
    <t>EN.GHG.CO2.LU.OS.MT.CE.AR5</t>
  </si>
  <si>
    <t>Carbon dioxide (CO2) net fluxes from LULUCF - Deforestation (Mt CO2e)</t>
  </si>
  <si>
    <t>EN.GHG.CO2.LU.DF.MT.CE.AR5</t>
  </si>
  <si>
    <t>Disaster risk reduction progress score (1-5 scale; 5=best)</t>
  </si>
  <si>
    <t>EN.CLC.DRSK.XQ</t>
  </si>
  <si>
    <t>Access to clean fuels and technologies for cooking, urban (% of urban population)</t>
  </si>
  <si>
    <t>EG.CFT.ACCS.UR.ZS</t>
  </si>
  <si>
    <t>Net official aid received (current US$)</t>
  </si>
  <si>
    <t>DT.ODA.OATL.CD</t>
  </si>
  <si>
    <t>Net official flows from UN agencies, WHO (current US$)</t>
  </si>
  <si>
    <t>DT.NFL.WHOL.CD</t>
  </si>
  <si>
    <t>Net official flows from UN agencies, UNIDIR (current US$)</t>
  </si>
  <si>
    <t>DT.NFL.UNID.CD</t>
  </si>
  <si>
    <t>Coverage of social insurance programs in 3rd quintile (% of population)</t>
  </si>
  <si>
    <t>per_si_allsi.cov_q3_tot</t>
  </si>
  <si>
    <t>Benefit incidence of social insurance programs to poorest quintile (% of total social insurance benefits)</t>
  </si>
  <si>
    <t>per_si_allsi.ben_q1_tot</t>
  </si>
  <si>
    <t>Coverage of social safety net programs in 3rd quintile (% of population)</t>
  </si>
  <si>
    <t>per_sa_allsa.cov_q3_tot</t>
  </si>
  <si>
    <t>Benefit incidence of social safety net programs to poorest quintile (% of total safety net benefits)</t>
  </si>
  <si>
    <t>per_sa_allsa.ben_q1_tot</t>
  </si>
  <si>
    <t>Coverage of unemployment benefits and ALMP in 3rd quintile (% of population)</t>
  </si>
  <si>
    <t>per_lm_alllm.cov_q3_tot</t>
  </si>
  <si>
    <t>Benefit incidence of unemployment benefits and ALMP to poorest quintile (% of total U/ALMP benefits)</t>
  </si>
  <si>
    <t>per_lm_alllm.ben_q1_tot</t>
  </si>
  <si>
    <t>Adequacy of social protection and labor programs (% of total welfare of beneficiary households)</t>
  </si>
  <si>
    <t>per_allsp.adq_pop_tot</t>
  </si>
  <si>
    <t>Discrepancy in expenditure estimate of GDP (constant LCU)</t>
  </si>
  <si>
    <t>NY.GDP.DISC.KN</t>
  </si>
  <si>
    <t>Manufacturing, value added (constant LCU)</t>
  </si>
  <si>
    <t>NV.IND.MANF.KN</t>
  </si>
  <si>
    <t>Time to import, documentary compliance (hours)</t>
  </si>
  <si>
    <t>IC.IMP.TMDC</t>
  </si>
  <si>
    <t>Time spent dealing with the requirements of government regulations (% of senior management time)</t>
  </si>
  <si>
    <t>IC.GOV.DURS.ZS</t>
  </si>
  <si>
    <t>Value lost due to electrical outages (% of sales for affected firms)</t>
  </si>
  <si>
    <t>IC.FRM.OUTG.ZS</t>
  </si>
  <si>
    <t>Firms with female participation in ownership (% of firms)</t>
  </si>
  <si>
    <t>IC.FRM.FEMO.ZS</t>
  </si>
  <si>
    <t>Informal payments to public officials (% of firms)</t>
  </si>
  <si>
    <t>IC.FRM.CORR.ZS</t>
  </si>
  <si>
    <t>Firms using banks to finance working capital (% of firms)</t>
  </si>
  <si>
    <t>IC.FRM.BKWC.ZS</t>
  </si>
  <si>
    <t>Cost to export, border compliance (US$)</t>
  </si>
  <si>
    <t>IC.EXP.CSBC.CD</t>
  </si>
  <si>
    <t>Time to obtain an electrical connection (days)</t>
  </si>
  <si>
    <t>IC.ELC.DURS</t>
  </si>
  <si>
    <t>Depth of credit information index (0=low to 8=high)</t>
  </si>
  <si>
    <t>IC.CRD.INFO.XQ</t>
  </si>
  <si>
    <t>Business extent of disclosure index (0=less disclosure to 10=more disclosure)</t>
  </si>
  <si>
    <t>IC.BUS.DISC.XQ</t>
  </si>
  <si>
    <t>Human capital index (HCI), upper bound (scale 0-1)</t>
  </si>
  <si>
    <t>HD.HCI.OVRL.UB</t>
  </si>
  <si>
    <t>Human capital index (HCI), lower bound (scale 0-1)</t>
  </si>
  <si>
    <t>HD.HCI.OVRL.LB</t>
  </si>
  <si>
    <t>Central government debt, total (current LCU)</t>
  </si>
  <si>
    <t>GC.DOD.TOTL.CN</t>
  </si>
  <si>
    <t>Account ownership at a financial institution or with a mobile-money-service provider (% of population ages 15+)</t>
  </si>
  <si>
    <t>FX.OWN.TOTL.ZS</t>
  </si>
  <si>
    <t>Account ownership at a financial institution or with a mobile-money-service provider, older adults (% of population ages 25+)</t>
  </si>
  <si>
    <t>FX.OWN.TOTL.OL.ZS</t>
  </si>
  <si>
    <t>Account ownership at a financial institution or with a mobile-money-service provider, poorest 40% (% of population ages 15+)</t>
  </si>
  <si>
    <t>FX.OWN.TOTL.40.ZS</t>
  </si>
  <si>
    <t>Bank capital to assets ratio (%)</t>
  </si>
  <si>
    <t>FB.BNK.CAPA.ZS</t>
  </si>
  <si>
    <t>Marine protected areas (% of territorial waters)</t>
  </si>
  <si>
    <t>ER.MRN.PTMR.ZS</t>
  </si>
  <si>
    <t>Plant species (higher), threatened</t>
  </si>
  <si>
    <t>EN.HPT.THRD.NO</t>
  </si>
  <si>
    <t>Carbon dioxide (CO2) net fluxes from LULUCF - Forest Land (Mt CO2e)</t>
  </si>
  <si>
    <t>EN.GHG.CO2.LU.FL.MT.CE.AR5</t>
  </si>
  <si>
    <t>Net official flows from UN agencies, ILO (current US$)</t>
  </si>
  <si>
    <t>DT.NFL.ILOG.CD</t>
  </si>
  <si>
    <t>Present value of external debt (% of GNI)</t>
  </si>
  <si>
    <t>DT.DOD.PVLX.GN.ZS</t>
  </si>
  <si>
    <t>Net ODA provided, total (constant 2021 US$)</t>
  </si>
  <si>
    <t>DC.ODA.TOTL.KD</t>
  </si>
  <si>
    <t>Net ODA provided, to the least developed countries (current US$)</t>
  </si>
  <si>
    <t>DC.ODA.TLDC.CD</t>
  </si>
  <si>
    <t>Net bilateral aid flows from DAC donors, Slovenia (current US$)</t>
  </si>
  <si>
    <t>DC.DAC.SVNL.CD</t>
  </si>
  <si>
    <t>Net bilateral aid flows from DAC donors, Lithuania (current US$)</t>
  </si>
  <si>
    <t>DC.DAC.LTUL.CD</t>
  </si>
  <si>
    <t>Net bilateral aid flows from DAC donors, Iceland (current US$)</t>
  </si>
  <si>
    <t>DC.DAC.ISLL.CD</t>
  </si>
  <si>
    <t>Stocks traded, total value (current US$)</t>
  </si>
  <si>
    <t>CM.MKT.TRAD.CD</t>
  </si>
  <si>
    <t>Internally displaced persons, new displacement associated with disasters (number of cases)</t>
  </si>
  <si>
    <t>VC.IDP.NWDS</t>
  </si>
  <si>
    <t>High-technology exports (current US$)</t>
  </si>
  <si>
    <t>TX.VAL.TECH.CD</t>
  </si>
  <si>
    <t>ICT goods exports (% of total goods exports)</t>
  </si>
  <si>
    <t>TX.VAL.ICTG.ZS.UN</t>
  </si>
  <si>
    <t>International tourism, number of departures</t>
  </si>
  <si>
    <t>ST.INT.DPRT</t>
  </si>
  <si>
    <t>Completeness of birth registration, rural (%)</t>
  </si>
  <si>
    <t>SP.REG.BRTH.RU.ZS</t>
  </si>
  <si>
    <t>Technicians in R&amp;D (per million people)</t>
  </si>
  <si>
    <t>SP.POP.TECH.RD.P6</t>
  </si>
  <si>
    <t>Vitamin A supplementation coverage rate (% of children ages 6-59 months)</t>
  </si>
  <si>
    <t>SN.ITK.VITA.ZS</t>
  </si>
  <si>
    <t>Prevalence of undernourishment (% of population)</t>
  </si>
  <si>
    <t>SN.ITK.DEFC.ZS</t>
  </si>
  <si>
    <t>Children in employment, wage workers, female (% of female children in employment, ages 7-14)</t>
  </si>
  <si>
    <t>SL.WAG.0714.FE.ZS</t>
  </si>
  <si>
    <t>Share of youth not in education, employment or training, total (% of youth population)  (modeled ILO estimate)</t>
  </si>
  <si>
    <t>SL.UEM.NEET.ME.ZS</t>
  </si>
  <si>
    <t>Share of youth not in education, employment or training, female (% of female youth population) (modeled ILO estimate)</t>
  </si>
  <si>
    <t>SL.UEM.NEET.FE.ME.ZS</t>
  </si>
  <si>
    <t>Unemployment with basic education (% of total labor force with basic education)</t>
  </si>
  <si>
    <t>SL.UEM.BASC.ZS</t>
  </si>
  <si>
    <t>Unemployment with advanced education, male (% of male labor force with advanced education)</t>
  </si>
  <si>
    <t>SL.UEM.ADVN.MA.ZS</t>
  </si>
  <si>
    <t>Part time employment, female (% of total female employment)</t>
  </si>
  <si>
    <t>SL.TLF.PART.FE.ZS</t>
  </si>
  <si>
    <t>Labor force with basic education (% of total working-age population with basic education)</t>
  </si>
  <si>
    <t>SL.TLF.BASC.ZS</t>
  </si>
  <si>
    <t>Labor force with advanced education, male (% of male working-age population with advanced education)</t>
  </si>
  <si>
    <t>SL.TLF.ADVN.MA.ZS</t>
  </si>
  <si>
    <t>Children in employment, work only (% of children in employment, ages 7-14)</t>
  </si>
  <si>
    <t>SL.TLF.0714.WK.ZS</t>
  </si>
  <si>
    <t>Children in employment, work only, female (% of female children in employment, ages 7-14)</t>
  </si>
  <si>
    <t>SL.TLF.0714.WK.FE.ZS</t>
  </si>
  <si>
    <t>Children in employment, study and work, male (% of male children in employment, ages 7-14)</t>
  </si>
  <si>
    <t>SL.TLF.0714.SW.MA.ZS</t>
  </si>
  <si>
    <t>Children in employment, male (% of male children ages 7-14)</t>
  </si>
  <si>
    <t>SL.TLF.0714.MA.ZS</t>
  </si>
  <si>
    <t>Children in employment, self-employed (% of children in employment, ages 7-14)</t>
  </si>
  <si>
    <t>SL.SLF.0714.ZS</t>
  </si>
  <si>
    <t>Child employment in manufacturing, male (% of male economically active children ages 7-14)</t>
  </si>
  <si>
    <t>SL.MNF.0714.MA.ZS</t>
  </si>
  <si>
    <t>Female share of employment in senior and middle management (%)</t>
  </si>
  <si>
    <t>SL.EMP.SMGT.FE.ZS</t>
  </si>
  <si>
    <t>Employment to population ratio, ages 15-24, total (%) (national estimate)</t>
  </si>
  <si>
    <t>SL.EMP.1524.SP.NE.ZS</t>
  </si>
  <si>
    <t>Employment to population ratio, ages 15-24, female (%) (national estimate)</t>
  </si>
  <si>
    <t>SL.EMP.1524.SP.FE.NE.ZS</t>
  </si>
  <si>
    <t>Child employment in agriculture (% of economically active children ages 7-14)</t>
  </si>
  <si>
    <t>SL.AGR.0714.ZS</t>
  </si>
  <si>
    <t>Annualized average growth rate in per capita real survey mean consumption or income, total population (%)</t>
  </si>
  <si>
    <t>SI.SPR.PCAP.ZG</t>
  </si>
  <si>
    <t>Average transaction cost of sending remittances from a specific country (%)</t>
  </si>
  <si>
    <t>SI.RMT.COST.OB.ZS</t>
  </si>
  <si>
    <t>Out-of-pocket expenditure per capita, PPP (current international $)</t>
  </si>
  <si>
    <t>SH.XPD.OOPC.PP.CD</t>
  </si>
  <si>
    <t>Domestic general government health expenditure per capita (current US$)</t>
  </si>
  <si>
    <t>SH.XPD.GHED.PC.CD</t>
  </si>
  <si>
    <t>External health expenditure per capita, PPP (current international $)</t>
  </si>
  <si>
    <t>SH.XPD.EHEX.PP.CD</t>
  </si>
  <si>
    <t>Current health expenditure per capita (current US$)</t>
  </si>
  <si>
    <t>SH.XPD.CHEX.PC.CD</t>
  </si>
  <si>
    <t>Proportion of population pushed or further pushed below the $3.65 ($ 2017 PPP) poverty line by out-of-pocket health care expenditure (%)</t>
  </si>
  <si>
    <t>SH.UHC.TOT2.ZS</t>
  </si>
  <si>
    <t>Tuberculosis case detection rate (%, all forms)</t>
  </si>
  <si>
    <t>SH.TBS.DTEC.ZS</t>
  </si>
  <si>
    <t>Mortality rate attributed to unsafe water, unsafe sanitation and lack of hygiene (per 100,000 population)</t>
  </si>
  <si>
    <t>SH.STA.WASH.P5</t>
  </si>
  <si>
    <t>Suicide mortality rate, female (per 100,000 female population)</t>
  </si>
  <si>
    <t>SH.STA.SUIC.FE.P5</t>
  </si>
  <si>
    <t>Mortality rate attributed to unintentional poisoning, male (per 100,000 male population)</t>
  </si>
  <si>
    <t>SH.STA.POIS.P5.MA</t>
  </si>
  <si>
    <t>Prevalence of overweight (modeled estimate, % of children under 5)</t>
  </si>
  <si>
    <t>SH.STA.OWGH.ME.ZS</t>
  </si>
  <si>
    <t>ARI treatment (% of children under 5 taken to a health provider)</t>
  </si>
  <si>
    <t>SH.STA.ARIC.ZS</t>
  </si>
  <si>
    <t>Mortality rate attributed to household and ambient air pollution, age-standardized, female (per 100,000 female population)</t>
  </si>
  <si>
    <t>SH.STA.AIRP.FE.P5</t>
  </si>
  <si>
    <t>Prevalence of current tobacco use, males (% of male adults)</t>
  </si>
  <si>
    <t>SH.PRV.SMOK.MA</t>
  </si>
  <si>
    <t>Lifetime risk of maternal death (%)</t>
  </si>
  <si>
    <t>SH.MMR.RISK.ZS</t>
  </si>
  <si>
    <t>Use of insecticide-treated bed nets (% of under-5 population)</t>
  </si>
  <si>
    <t>SH.MLR.NETS.ZS</t>
  </si>
  <si>
    <t>Nurses and midwives (per 1,000 people)</t>
  </si>
  <si>
    <t>SH.MED.NUMW.P3</t>
  </si>
  <si>
    <t>People using safely managed drinking water services, rural (% of rural population)</t>
  </si>
  <si>
    <t>SH.H2O.SMDW.RU.ZS</t>
  </si>
  <si>
    <t>Mortality from CVD, cancer, diabetes or CRD between exact ages 30 and 70, female (%)</t>
  </si>
  <si>
    <t>SH.DYN.NCOM.FE.ZS</t>
  </si>
  <si>
    <t>Condom use, population ages 15-24, male (% of males ages 15-24)</t>
  </si>
  <si>
    <t>SH.CON.1524.MA.ZS</t>
  </si>
  <si>
    <t>Prevalence of anemia among women of reproductive age (% of women ages 15-49)</t>
  </si>
  <si>
    <t>SH.ANM.ALLW.ZS</t>
  </si>
  <si>
    <t>Women who believe a husband is justified in beating his wife when she refuses sex with him (%)</t>
  </si>
  <si>
    <t>SG.VAW.REFU.ZS</t>
  </si>
  <si>
    <t>Women who believe a husband is justified in beating his wife when she burns the food (%)</t>
  </si>
  <si>
    <t>SG.VAW.BURN.ZS</t>
  </si>
  <si>
    <t>Proportion of time spent on unpaid domestic and care work, female (% of 24 hour day)</t>
  </si>
  <si>
    <t>SG.TIM.UWRK.FE</t>
  </si>
  <si>
    <t>Women participating in the three decisions (own health care, major household purchases, and visiting family) (% of women age 15-49)</t>
  </si>
  <si>
    <t>SG.DMK.ALLD.FN.ZS</t>
  </si>
  <si>
    <t>Government expenditure per student, tertiary (% of GDP per capita)</t>
  </si>
  <si>
    <t>SE.XPD.TERT.PC.ZS</t>
  </si>
  <si>
    <t>Government expenditure per student, primary (% of GDP per capita)</t>
  </si>
  <si>
    <t>SE.XPD.PRIM.PC.ZS</t>
  </si>
  <si>
    <t>Current education expenditure, primary (% of total expenditure in primary public institutions)</t>
  </si>
  <si>
    <t>SE.XPD.CPRM.ZS</t>
  </si>
  <si>
    <t>Educational attainment, at least completed short-cycle tertiary, population 25+, female (%) (cumulative)</t>
  </si>
  <si>
    <t>SE.TER.CUAT.ST.FE.ZS</t>
  </si>
  <si>
    <t>Educational attainment, Doctoral or equivalent, population 25+, total (%) (cumulative)</t>
  </si>
  <si>
    <t>SE.TER.CUAT.DO.ZS</t>
  </si>
  <si>
    <t>Educational attainment, at least Bachelor's or equivalent, population 25+, male (%) (cumulative)</t>
  </si>
  <si>
    <t>SE.TER.CUAT.BA.MA.ZS</t>
  </si>
  <si>
    <t>Trained teachers in secondary education (% of total teachers)</t>
  </si>
  <si>
    <t>SE.SEC.TCAQ.ZS</t>
  </si>
  <si>
    <t>Trained teachers in secondary education, male (% of male teachers)</t>
  </si>
  <si>
    <t>SE.SEC.TCAQ.MA.ZS</t>
  </si>
  <si>
    <t>Trained teachers in secondary education, female (% of female teachers)</t>
  </si>
  <si>
    <t>SE.SEC.TCAQ.FE.ZS</t>
  </si>
  <si>
    <t>School enrollment, secondary, private (% of total secondary)</t>
  </si>
  <si>
    <t>SE.SEC.PRIV.ZS</t>
  </si>
  <si>
    <t>Trained teachers in preprimary education (% of total teachers)</t>
  </si>
  <si>
    <t>SE.PRE.TCAQ.ZS</t>
  </si>
  <si>
    <t>Male primary school age children out-of-school (%)</t>
  </si>
  <si>
    <t>SE.LPV.PRIM.SD.MA</t>
  </si>
  <si>
    <t>Male pupils below minimum reading proficiency at end of primary (%). Low GAML threshold</t>
  </si>
  <si>
    <t>SE.LPV.PRIM.LD.MA</t>
  </si>
  <si>
    <t>Learning poverty: Share of Children at the End-of-Primary age below minimum reading proficiency adjusted by Out-of-School Children (%)</t>
  </si>
  <si>
    <t>SE.LPV.PRIM</t>
  </si>
  <si>
    <t>Access to clean fuels and technologies for cooking, rural (% of rural population)</t>
  </si>
  <si>
    <t>EG.CFT.ACCS.RU.ZS</t>
  </si>
  <si>
    <t>Net official flows from UN agencies, UNRWA (current US$)</t>
  </si>
  <si>
    <t>DT.NFL.UNRW.CD</t>
  </si>
  <si>
    <t>Net official flows from UN agencies, UNCOVID (current US$)</t>
  </si>
  <si>
    <t>DT.NFL.UNCV.CD</t>
  </si>
  <si>
    <t>Net official flows from UN agencies, UNCDF (current US$)</t>
  </si>
  <si>
    <t>DT.NFL.UNCD.CD</t>
  </si>
  <si>
    <t>Net financial flows, IMF concessional (NFL, current US$)</t>
  </si>
  <si>
    <t>DT.NFL.IMFC.CD</t>
  </si>
  <si>
    <t>People using at least basic sanitation services (% of population)</t>
  </si>
  <si>
    <t>SH.STA.BASS.ZS</t>
  </si>
  <si>
    <t>Number of surgical procedures (per 100,000 population)</t>
  </si>
  <si>
    <t>SH.SGR.PROC.P5</t>
  </si>
  <si>
    <t>Prevalence of current tobacco use, females (% of female adults)</t>
  </si>
  <si>
    <t>SH.PRV.SMOK.FE</t>
  </si>
  <si>
    <t>Lifetime risk of maternal death (1 in: rate varies by country)</t>
  </si>
  <si>
    <t>SH.MMR.RISK</t>
  </si>
  <si>
    <t>Incidence of malaria (per 1,000 population at risk)</t>
  </si>
  <si>
    <t>SH.MLR.INCD.P3</t>
  </si>
  <si>
    <t>Community health workers (per 1,000 people)</t>
  </si>
  <si>
    <t>SH.MED.CMHW.P3</t>
  </si>
  <si>
    <t>People using at least basic drinking water services (% of population)</t>
  </si>
  <si>
    <t>SH.H2O.BASW.ZS</t>
  </si>
  <si>
    <t>Cause of death, by injury (% of total)</t>
  </si>
  <si>
    <t>SH.DTH.INJR.ZS</t>
  </si>
  <si>
    <t>Condom use, population ages 15-24, female (% of females ages 15-24)</t>
  </si>
  <si>
    <t>SH.CON.1524.FE.ZS</t>
  </si>
  <si>
    <t>Total alcohol consumption per capita, male (liters of pure alcohol, projected estimates, male 15+ years of age)</t>
  </si>
  <si>
    <t>SH.ALC.PCAP.MA.LI</t>
  </si>
  <si>
    <t>Women who believe a husband is justified in beating his wife (any of five reasons) (%)</t>
  </si>
  <si>
    <t>SG.VAW.REAS.ZS</t>
  </si>
  <si>
    <t>Women who believe a husband is justified in beating his wife when she argues with him (%)</t>
  </si>
  <si>
    <t>SG.VAW.ARGU.ZS</t>
  </si>
  <si>
    <t>Expenditure on secondary education (% of government expenditure on education)</t>
  </si>
  <si>
    <t>SE.XPD.SECO.ZS</t>
  </si>
  <si>
    <t>Current education expenditure, total (% of total expenditure in public institutions)</t>
  </si>
  <si>
    <t>SE.XPD.CTOT.ZS</t>
  </si>
  <si>
    <t>Tertiary education, academic staff (% female)</t>
  </si>
  <si>
    <t>SE.TER.TCHR.FE.ZS</t>
  </si>
  <si>
    <t>Educational attainment, at least Master's or equivalent, population 25+, total (%) (cumulative)</t>
  </si>
  <si>
    <t>SE.TER.CUAT.MS.ZS</t>
  </si>
  <si>
    <t>Educational attainment, Doctoral or equivalent, population 25+, male (%) (cumulative)</t>
  </si>
  <si>
    <t>SE.TER.CUAT.DO.MA.ZS</t>
  </si>
  <si>
    <t>Educational attainment, at least Bachelor's or equivalent, population 25+, female (%) (cumulative)</t>
  </si>
  <si>
    <t>SE.TER.CUAT.BA.FE.ZS</t>
  </si>
  <si>
    <t>Trained teachers in upper secondary education (% of total teachers)</t>
  </si>
  <si>
    <t>SE.SEC.TCAQ.UP.ZS</t>
  </si>
  <si>
    <t>Trained teachers in lower secondary education (% of total teachers)</t>
  </si>
  <si>
    <t>SE.SEC.TCAQ.LO.ZS</t>
  </si>
  <si>
    <t>Educational attainment, at least completed upper secondary, population 25+, total (%) (cumulative)</t>
  </si>
  <si>
    <t>SE.SEC.CUAT.UP.ZS</t>
  </si>
  <si>
    <t>Trained teachers in primary education (% of total teachers)</t>
  </si>
  <si>
    <t>SE.PRM.TCAQ.ZS</t>
  </si>
  <si>
    <t>Net intake rate in grade 1 (% of official school-age population)</t>
  </si>
  <si>
    <t>SE.PRM.NINT.ZS</t>
  </si>
  <si>
    <t>Educational attainment, at least completed primary, population 25+ years, total (%) (cumulative)</t>
  </si>
  <si>
    <t>SE.PRM.CUAT.ZS</t>
  </si>
  <si>
    <t>Trained teachers in preprimary education, male (% of male teachers)</t>
  </si>
  <si>
    <t>SE.PRE.TCAQ.MA.ZS</t>
  </si>
  <si>
    <t>Female primary school age children out-of-school (%)</t>
  </si>
  <si>
    <t>SE.LPV.PRIM.SD.FE</t>
  </si>
  <si>
    <t>Female pupils below minimum reading proficiency at end of primary (%). Low GAML threshold</t>
  </si>
  <si>
    <t>SE.LPV.PRIM.LD.FE</t>
  </si>
  <si>
    <t>Droughts, floods, extreme temperatures (% of population, average 1990-2009)</t>
  </si>
  <si>
    <t>EN.CLC.MDAT.ZS</t>
  </si>
  <si>
    <t>Access to clean fuels and technologies for cooking (% of population)</t>
  </si>
  <si>
    <t>EG.CFT.ACCS.ZS</t>
  </si>
  <si>
    <t>Net official aid received (constant 2021 US$)</t>
  </si>
  <si>
    <t>DT.ODA.OATL.KD</t>
  </si>
  <si>
    <t>Net official flows from UN agencies, WTO-ITC (current US$)</t>
  </si>
  <si>
    <t>DT.NFL.WITC.CD</t>
  </si>
  <si>
    <t>Net official flows from UN agencies, UNWOMEN (current US$)</t>
  </si>
  <si>
    <t>DT.NFL.UNWN.CD</t>
  </si>
  <si>
    <t>Net official flows from UN agencies, UNIDO (current US$)</t>
  </si>
  <si>
    <t>DT.NFL.UNIDO.CD</t>
  </si>
  <si>
    <t>Net official flows from UN agencies, UNECE (current US$)</t>
  </si>
  <si>
    <t>DT.NFL.UNEC.CD</t>
  </si>
  <si>
    <t>Net official flows from UN agencies, SDGFUND (current US$)</t>
  </si>
  <si>
    <t>DT.NFL.SDGF.CD</t>
  </si>
  <si>
    <t>Net official flows from UN agencies, IAEA (current US$)</t>
  </si>
  <si>
    <t>DT.NFL.IAEA.CD</t>
  </si>
  <si>
    <t>Present value of external debt (current US$)</t>
  </si>
  <si>
    <t>DT.DOD.PVLX.CD</t>
  </si>
  <si>
    <t>Net ODA provided, total (current US$)</t>
  </si>
  <si>
    <t>DC.ODA.TOTL.CD</t>
  </si>
  <si>
    <t>Net bilateral aid flows from DAC donors, Hungary (current US$)</t>
  </si>
  <si>
    <t>DC.DAC.HUNL.CD</t>
  </si>
  <si>
    <t>Children in employment, wage workers (% of children in employment, ages 7-14)</t>
  </si>
  <si>
    <t>SL.WAG.0714.ZS</t>
  </si>
  <si>
    <t>Share of youth not in education, employment or training, male (% of male youth population)  (modeled ILO estimate)</t>
  </si>
  <si>
    <t>SL.UEM.NEET.MA.ME.ZS</t>
  </si>
  <si>
    <t>Unemployment with intermediate education, male (% of male labor force with intermediate education)</t>
  </si>
  <si>
    <t>SL.UEM.INTM.MA.ZS</t>
  </si>
  <si>
    <t>Unemployment with basic education, female (% of female labor force with basic education)</t>
  </si>
  <si>
    <t>SL.UEM.BASC.FE.ZS</t>
  </si>
  <si>
    <t>Part time employment, total (% of total employment)</t>
  </si>
  <si>
    <t>SL.TLF.PART.ZS</t>
  </si>
  <si>
    <t>Labor force with intermediate education, male (% of male working-age population with intermediate education)</t>
  </si>
  <si>
    <t>SL.TLF.INTM.MA.ZS</t>
  </si>
  <si>
    <t>Labor force with basic education, female (% of female working-age population with basic education)</t>
  </si>
  <si>
    <t>SL.TLF.BASC.FE.ZS</t>
  </si>
  <si>
    <t>Children in employment, work only, male (% of male children in employment, ages 7-14)</t>
  </si>
  <si>
    <t>SL.TLF.0714.WK.MA.ZS</t>
  </si>
  <si>
    <t>Children in employment, study and work (% of children in employment, ages 7-14)</t>
  </si>
  <si>
    <t>SL.TLF.0714.SW.ZS</t>
  </si>
  <si>
    <t>Children in employment, study and work, female (% of female children in employment, ages 7-14)</t>
  </si>
  <si>
    <t>SL.TLF.0714.SW.FE.ZS</t>
  </si>
  <si>
    <t>Child employment in services, male (% of male economically active children ages 7-14)</t>
  </si>
  <si>
    <t>SL.SRV.0714.MA.ZS</t>
  </si>
  <si>
    <t>Children in employment, self-employed, female (% of female children in employment, ages 7-14)</t>
  </si>
  <si>
    <t>SL.SLF.0714.FE.ZS</t>
  </si>
  <si>
    <t>Children in employment, unpaid family workers, male (% of male children in employment, ages 7-14)</t>
  </si>
  <si>
    <t>SL.FAM.0714.MA.ZS</t>
  </si>
  <si>
    <t>Employment to population ratio, ages 15-24, male (%) (national estimate)</t>
  </si>
  <si>
    <t>SL.EMP.1524.SP.MA.NE.ZS</t>
  </si>
  <si>
    <t>Child employment in agriculture, female (% of female economically active children ages 7-14)</t>
  </si>
  <si>
    <t>SL.AGR.0714.FE.ZS</t>
  </si>
  <si>
    <t>Annualized average growth rate in per capita real survey mean consumption or income, bottom 40% of population (%)</t>
  </si>
  <si>
    <t>SI.SPR.PC40.ZG</t>
  </si>
  <si>
    <t>Multidimensional poverty headcount ratio (World Bank) (% of population)</t>
  </si>
  <si>
    <t>SI.POV.MPWB</t>
  </si>
  <si>
    <t>Domestic private health expenditure per capita (current US$)</t>
  </si>
  <si>
    <t>SH.XPD.PVTD.PC.CD</t>
  </si>
  <si>
    <t>Out-of-pocket expenditure (% of current health expenditure)</t>
  </si>
  <si>
    <t>SH.XPD.OOPC.CH.ZS</t>
  </si>
  <si>
    <t>Domestic general government health expenditure (% of GDP)</t>
  </si>
  <si>
    <t>SH.XPD.GHED.GD.ZS</t>
  </si>
  <si>
    <t>External health expenditure (% of current health expenditure)</t>
  </si>
  <si>
    <t>SH.XPD.EHEX.CH.ZS</t>
  </si>
  <si>
    <t>UHC service coverage index</t>
  </si>
  <si>
    <t>SH.UHC.SRVS.CV.XD</t>
  </si>
  <si>
    <t>Proportion of population pushed below the $3.65 ($ 2017 PPP) poverty line by out-of-pocket health care expenditure (%)</t>
  </si>
  <si>
    <t>SH.UHC.NOP2.ZS</t>
  </si>
  <si>
    <t>Logistics performance index: Frequency with which shipments reach consignee within scheduled or expected time (1=low to 5=high)</t>
  </si>
  <si>
    <t>LP.LPI.TIME.XQ</t>
  </si>
  <si>
    <t>Logistics performance index: Quality of trade and transport-related infrastructure (1=low to 5=high)</t>
  </si>
  <si>
    <t>LP.LPI.INFR.XQ</t>
  </si>
  <si>
    <t>Secure Internet servers</t>
  </si>
  <si>
    <t>IT.NET.SECR</t>
  </si>
  <si>
    <t>Liner shipping connectivity index (maximum value in 2004 = 100)</t>
  </si>
  <si>
    <t>IS.SHP.GCNW.XQ</t>
  </si>
  <si>
    <t>Statistical performance indicators (SPI): Pillar 4 data sources score (scale 0-100)</t>
  </si>
  <si>
    <t>IQ.SPI.PIL4</t>
  </si>
  <si>
    <t>Statistical performance indicators (SPI): Overall score (scale 0-100)</t>
  </si>
  <si>
    <t>IQ.SPI.OVRL</t>
  </si>
  <si>
    <t>CPIA policies for social inclusion/equity cluster average (1=low to 6=high)</t>
  </si>
  <si>
    <t>IQ.CPA.SOCI.XQ</t>
  </si>
  <si>
    <t>CPIA property rights and rule-based governance rating (1=low to 6=high)</t>
  </si>
  <si>
    <t>IQ.CPA.PROP.XQ</t>
  </si>
  <si>
    <t>IDA resource allocation index (1=low to 6=high)</t>
  </si>
  <si>
    <t>IQ.CPA.IRAI.XQ</t>
  </si>
  <si>
    <t>CPIA financial sector rating (1=low to 6=high)</t>
  </si>
  <si>
    <t>IQ.CPA.FINS.XQ</t>
  </si>
  <si>
    <t>CPIA debt policy rating (1=low to 6=high)</t>
  </si>
  <si>
    <t>IQ.CPA.DEBT.XQ</t>
  </si>
  <si>
    <t>Industrial design applications, nonresident, by count</t>
  </si>
  <si>
    <t>IP.IDS.NRCT</t>
  </si>
  <si>
    <t>Profit tax (% of commercial profits)</t>
  </si>
  <si>
    <t>IC.TAX.PRFT.CP.ZS</t>
  </si>
  <si>
    <t>Labor tax and contributions (% of commercial profits)</t>
  </si>
  <si>
    <t>IC.TAX.LABR.CP.ZS</t>
  </si>
  <si>
    <t>Start-up procedures to register a business, female (number)</t>
  </si>
  <si>
    <t>IC.REG.PROC.FE</t>
  </si>
  <si>
    <t>Time required to start a business (days)</t>
  </si>
  <si>
    <t>IC.REG.DURS</t>
  </si>
  <si>
    <t>Procedures to register property (number)</t>
  </si>
  <si>
    <t>IC.PRP.PROC</t>
  </si>
  <si>
    <t>Time to resolve insolvency (years)</t>
  </si>
  <si>
    <t>IC.ISV.DURS</t>
  </si>
  <si>
    <t>Cost to import, border compliance (US$)</t>
  </si>
  <si>
    <t>IC.IMP.CSBC.CD</t>
  </si>
  <si>
    <t>Firms that spend on R&amp;D (% of firms)</t>
  </si>
  <si>
    <t>IC.FRM.RSDV.ZS</t>
  </si>
  <si>
    <t>Firms formally registered when operations started (% of firms)</t>
  </si>
  <si>
    <t>IC.FRM.FREG.ZS</t>
  </si>
  <si>
    <t>Losses due to theft and vandalism (% of annual sales for affected firms)</t>
  </si>
  <si>
    <t>IC.FRM.CRIM.ZS</t>
  </si>
  <si>
    <t>Firms using banks to finance investment (% of firms)</t>
  </si>
  <si>
    <t>IC.FRM.BNKS.ZS</t>
  </si>
  <si>
    <t>Cost to export, documentary compliance (US$)</t>
  </si>
  <si>
    <t>IC.EXP.CSDC.CD</t>
  </si>
  <si>
    <t>Power outages in firms in a typical month (number)</t>
  </si>
  <si>
    <t>IC.ELC.OUTG</t>
  </si>
  <si>
    <t>Private credit bureau coverage (% of adults)</t>
  </si>
  <si>
    <t>IC.CRD.PRVT.ZS</t>
  </si>
  <si>
    <t>Ease of doing business rank (1=most business-friendly regulations)</t>
  </si>
  <si>
    <t>IC.BUS.EASE.XQ</t>
  </si>
  <si>
    <t>Net official flows from UN agencies, SPRP (current US$)</t>
  </si>
  <si>
    <t>DT.NFL.SPRP.CD</t>
  </si>
  <si>
    <t>Net official flows from UN agencies, CERF (current US$)</t>
  </si>
  <si>
    <t>DT.NFL.CERF.CD</t>
  </si>
  <si>
    <t>Present value of external debt (% of exports of goods, services and primary income)</t>
  </si>
  <si>
    <t>DT.DOD.PVLX.EX.ZS</t>
  </si>
  <si>
    <t>Net ODA provided, total (% of GNI)</t>
  </si>
  <si>
    <t>DC.ODA.TOTL.GN.ZS</t>
  </si>
  <si>
    <t>Net bilateral aid flows from DAC donors, Slovak Republic (current US$)</t>
  </si>
  <si>
    <t>DC.DAC.SVKL.CD</t>
  </si>
  <si>
    <t>Public private partnerships investment in ICT (current US$)</t>
  </si>
  <si>
    <t>IE.PPN.ICTI.CD</t>
  </si>
  <si>
    <t>Investment in ICT with private participation (current US$)</t>
  </si>
  <si>
    <t>IE.PPI.ICTI.CD</t>
  </si>
  <si>
    <t>Public private partnerships investment in transport (current US$)</t>
  </si>
  <si>
    <t>IE.PPN.TRAN.CD</t>
  </si>
  <si>
    <t>Investment in transport with private participation (current US$)</t>
  </si>
  <si>
    <t>IE.PPI.TRAN.CD</t>
  </si>
  <si>
    <t>Voice and Accountability: Percentile Rank, Lower Bound of 90% Confidence Interval</t>
  </si>
  <si>
    <t>VA.PER.RNK.LOWER</t>
  </si>
  <si>
    <t>Regulatory Quality: Percentile Rank</t>
  </si>
  <si>
    <t>RQ.PER.RNK</t>
  </si>
  <si>
    <t>Rule of Law: Percentile Rank, Upper Bound of 90% Confidence Interval</t>
  </si>
  <si>
    <t>RL.PER.RNK.UPPER</t>
  </si>
  <si>
    <t>Rule of Law: Estimate</t>
  </si>
  <si>
    <t>RL.EST</t>
  </si>
  <si>
    <t>Political Stability and Absence of Violence/Terrorism: Percentile Rank, Lower Bound of 90% Confidence Interval</t>
  </si>
  <si>
    <t>PV.PER.RNK.LOWER</t>
  </si>
  <si>
    <t>Control of Corruption: Percentile Rank</t>
  </si>
  <si>
    <t>CC.PER.RNK</t>
  </si>
  <si>
    <t>Voice and Accountability: Standard Error</t>
  </si>
  <si>
    <t>VA.STD.ERR</t>
  </si>
  <si>
    <t>Voice and Accountability: Number of Sources</t>
  </si>
  <si>
    <t>VA.NO.SRC</t>
  </si>
  <si>
    <t>Regulatory Quality: Percentile Rank, Lower Bound of 90% Confidence Interval</t>
  </si>
  <si>
    <t>RQ.PER.RNK.LOWER</t>
  </si>
  <si>
    <t>Rule of Law: Standard Error</t>
  </si>
  <si>
    <t>RL.STD.ERR</t>
  </si>
  <si>
    <t>Rule of Law: Number of Sources</t>
  </si>
  <si>
    <t>RL.NO.SRC</t>
  </si>
  <si>
    <t>Political Stability and Absence of Violence/Terrorism: Percentile Rank, Upper Bound of 90% Confidence Interval</t>
  </si>
  <si>
    <t>PV.PER.RNK.UPPER</t>
  </si>
  <si>
    <t>Political Stability and Absence of Violence/Terrorism: Estimate</t>
  </si>
  <si>
    <t>PV.EST</t>
  </si>
  <si>
    <t>Control of Corruption: Standard Error</t>
  </si>
  <si>
    <t>CC.STD.ERR</t>
  </si>
  <si>
    <t>Control of Corruption: Number of Sources</t>
  </si>
  <si>
    <t>CC.NO.SRC</t>
  </si>
  <si>
    <t>Voice and Accountability: Percentile Rank</t>
  </si>
  <si>
    <t>VA.PER.RNK</t>
  </si>
  <si>
    <t>Political Stability and Absence of Violence/Terrorism: Percentile Rank</t>
  </si>
  <si>
    <t>PV.PER.RNK</t>
  </si>
  <si>
    <t>Government Effectiveness: Percentile Rank, Lower Bound of 90% Confidence Interval</t>
  </si>
  <si>
    <t>GE.PER.RNK.LOWER</t>
  </si>
  <si>
    <t>Control of Corruption: Percentile Rank, Upper Bound of 90% Confidence Interval</t>
  </si>
  <si>
    <t>CC.PER.RNK.UPPER</t>
  </si>
  <si>
    <t>Control of Corruption: Estimate</t>
  </si>
  <si>
    <t>CC.EST</t>
  </si>
  <si>
    <t>Government Effectiveness: Percentile Rank</t>
  </si>
  <si>
    <t>GE.PER.RNK</t>
  </si>
  <si>
    <t>Control of Corruption: Percentile Rank, Lower Bound of 90% Confidence Interval</t>
  </si>
  <si>
    <t>CC.PER.RNK.LOWER</t>
  </si>
  <si>
    <t>Government Effectiveness: Percentile Rank, Upper Bound of 90% Confidence Interval</t>
  </si>
  <si>
    <t>GE.PER.RNK.UPPER</t>
  </si>
  <si>
    <t>Government Effectiveness: Estimate</t>
  </si>
  <si>
    <t>GE.EST</t>
  </si>
  <si>
    <t>Regulatory Quality: Percentile Rank, Upper Bound of 90% Confidence Interval</t>
  </si>
  <si>
    <t>RQ.PER.RNK.UPPER</t>
  </si>
  <si>
    <t>Regulatory Quality: Estimate</t>
  </si>
  <si>
    <t>RQ.EST</t>
  </si>
  <si>
    <t>Rule of Law: Percentile Rank</t>
  </si>
  <si>
    <t>RL.PER.RNK</t>
  </si>
  <si>
    <t>Political Stability and Absence of Violence/Terrorism: Standard Error</t>
  </si>
  <si>
    <t>PV.STD.ERR</t>
  </si>
  <si>
    <t>Political Stability and Absence of Violence/Terrorism: Number of Sources</t>
  </si>
  <si>
    <t>PV.NO.SRC</t>
  </si>
  <si>
    <t>Government Effectiveness: Standard Error</t>
  </si>
  <si>
    <t>GE.STD.ERR</t>
  </si>
  <si>
    <t>Government Effectiveness: Number of Sources</t>
  </si>
  <si>
    <t>GE.NO.SRC</t>
  </si>
  <si>
    <t>Voice and Accountability: Percentile Rank, Upper Bound of 90% Confidence Interval</t>
  </si>
  <si>
    <t>VA.PER.RNK.UPPER</t>
  </si>
  <si>
    <t>Voice and Accountability: Estimate</t>
  </si>
  <si>
    <t>VA.EST</t>
  </si>
  <si>
    <t>Regulatory Quality: Standard Error</t>
  </si>
  <si>
    <t>RQ.STD.ERR</t>
  </si>
  <si>
    <t>Regulatory Quality: Number of Sources</t>
  </si>
  <si>
    <t>RQ.NO.SRC</t>
  </si>
  <si>
    <t>Rule of Law: Percentile Rank, Lower Bound of 90% Confidence Interval</t>
  </si>
  <si>
    <t>RL.PER.RNK.LOWER</t>
  </si>
  <si>
    <t>Preprimary education, duration (years)</t>
  </si>
  <si>
    <t>SE.PRE.DURS</t>
  </si>
  <si>
    <t>Unemployment, youth male (% of male labor force ages 15-24) (national estimate)</t>
  </si>
  <si>
    <t>SL.UEM.1524.MA.NE.ZS</t>
  </si>
  <si>
    <t>Unemployment, youth total (% of total labor force ages 15-24) (national estimate)</t>
  </si>
  <si>
    <t>SL.UEM.1524.NE.ZS</t>
  </si>
  <si>
    <t>Unemployment, youth female (% of female labor force ages 15-24) (national estimate)</t>
  </si>
  <si>
    <t>SL.UEM.1524.FE.NE.ZS</t>
  </si>
  <si>
    <t>PNG, bonds (NFL, current US$)</t>
  </si>
  <si>
    <t>DT.NFL.PNGB.CD</t>
  </si>
  <si>
    <t>S&amp;P Global Equity Indices (annual % change)</t>
  </si>
  <si>
    <t>CM.MKT.INDX.ZG</t>
  </si>
  <si>
    <t>Compulsory education, duration (years)</t>
  </si>
  <si>
    <t>SE.COM.DURS</t>
  </si>
  <si>
    <t>Military expenditure (% of general government expenditure)</t>
  </si>
  <si>
    <t>MS.MIL.XPND.ZS</t>
  </si>
  <si>
    <t>Public private partnerships investment in energy (current US$)</t>
  </si>
  <si>
    <t>IE.PPN.ENGY.CD</t>
  </si>
  <si>
    <t>Investment in energy with private participation (current US$)</t>
  </si>
  <si>
    <t>IE.PPI.ENGY.CD</t>
  </si>
  <si>
    <t>Tariff rate, most favored nation, simple mean, primary products (%)</t>
  </si>
  <si>
    <t>TM.TAX.TCOM.SM.FN.ZS</t>
  </si>
  <si>
    <t>Tariff rate, most favored nation, simple mean, all products (%)</t>
  </si>
  <si>
    <t>TM.TAX.MRCH.SM.FN.ZS</t>
  </si>
  <si>
    <t>Tariff rate, most favored nation, simple mean, manufactured products (%)</t>
  </si>
  <si>
    <t>TM.TAX.MANF.SM.FN.ZS</t>
  </si>
  <si>
    <t>Pupil-teacher ratio, lower secondary</t>
  </si>
  <si>
    <t>SE.SEC.ENRL.LO.TC.ZS</t>
  </si>
  <si>
    <t>Tariff rate, applied, weighted mean, primary products (%)</t>
  </si>
  <si>
    <t>TM.TAX.TCOM.WM.AR.ZS</t>
  </si>
  <si>
    <t>Tariff rate, applied, weighted mean, all products (%)</t>
  </si>
  <si>
    <t>TM.TAX.MRCH.WM.AR.ZS</t>
  </si>
  <si>
    <t>Tariff rate, applied, weighted mean, manufactured products (%)</t>
  </si>
  <si>
    <t>TM.TAX.MANF.WM.AR.ZS</t>
  </si>
  <si>
    <t>Tariff rate, most favored nation, weighted mean, primary products (%)</t>
  </si>
  <si>
    <t>TM.TAX.TCOM.WM.FN.ZS</t>
  </si>
  <si>
    <t>Tariff rate, applied, simple mean, primary products (%)</t>
  </si>
  <si>
    <t>TM.TAX.TCOM.SM.AR.ZS</t>
  </si>
  <si>
    <t>Tariff rate, most favored nation, weighted mean, all products (%)</t>
  </si>
  <si>
    <t>TM.TAX.MRCH.WM.FN.ZS</t>
  </si>
  <si>
    <t>Tariff rate, applied, simple mean, all products (%)</t>
  </si>
  <si>
    <t>TM.TAX.MRCH.SM.AR.ZS</t>
  </si>
  <si>
    <t>Tariff rate, most favored nation, weighted mean, manufactured products (%)</t>
  </si>
  <si>
    <t>TM.TAX.MANF.WM.FN.ZS</t>
  </si>
  <si>
    <t>Tariff rate, applied, simple mean, manufactured products (%)</t>
  </si>
  <si>
    <t>TM.TAX.MANF.SM.AR.ZS</t>
  </si>
  <si>
    <t>Diarrhea treatment (% of children under 5 receiving oral rehydration and continued feeding)</t>
  </si>
  <si>
    <t>SH.STA.ORCF.ZS</t>
  </si>
  <si>
    <t>Female genital mutilation prevalence (%)</t>
  </si>
  <si>
    <t>SH.STA.FGMS.ZS</t>
  </si>
  <si>
    <t>Pupil-teacher ratio, upper secondary</t>
  </si>
  <si>
    <t>SE.SEC.ENRL.UP.TC.ZS</t>
  </si>
  <si>
    <t>Binding coverage, primary products (%)</t>
  </si>
  <si>
    <t>TM.TAX.TCOM.BC.ZS</t>
  </si>
  <si>
    <t>Binding coverage, all products (%)</t>
  </si>
  <si>
    <t>TM.TAX.MRCH.BC.ZS</t>
  </si>
  <si>
    <t>Binding coverage, manufactured products (%)</t>
  </si>
  <si>
    <t>TM.TAX.MANF.BC.ZS</t>
  </si>
  <si>
    <t>International tourism, expenditures (current US$)</t>
  </si>
  <si>
    <t>ST.INT.XPND.CD</t>
  </si>
  <si>
    <t>International tourism, receipts for passenger transport items (current US$)</t>
  </si>
  <si>
    <t>ST.INT.TRNR.CD</t>
  </si>
  <si>
    <t>International tourism, number of arrivals</t>
  </si>
  <si>
    <t>ST.INT.ARVL</t>
  </si>
  <si>
    <t>Proportion of seats held by women in national parliaments (%)</t>
  </si>
  <si>
    <t>SG.GEN.PARL.ZS</t>
  </si>
  <si>
    <t>Rail lines (total route-km)</t>
  </si>
  <si>
    <t>IS.RRS.TOTL.KM</t>
  </si>
  <si>
    <t>Share of tariff lines with international peaks, primary products (%)</t>
  </si>
  <si>
    <t>TM.TAX.TCOM.IP.ZS</t>
  </si>
  <si>
    <t>Share of tariff lines with international peaks, all products (%)</t>
  </si>
  <si>
    <t>TM.TAX.MRCH.IP.ZS</t>
  </si>
  <si>
    <t>Share of tariff lines with international peaks, manufactured products (%)</t>
  </si>
  <si>
    <t>TM.TAX.MANF.IP.ZS</t>
  </si>
  <si>
    <t>International tourism, receipts for travel items (current US$)</t>
  </si>
  <si>
    <t>ST.INT.TVLR.CD</t>
  </si>
  <si>
    <t>International tourism, receipts (current US$)</t>
  </si>
  <si>
    <t>ST.INT.RCPT.CD</t>
  </si>
  <si>
    <t>Railways, goods transported (million ton-km)</t>
  </si>
  <si>
    <t>IS.RRS.GOOD.MT.K6</t>
  </si>
  <si>
    <t>Listed domestic companies, total</t>
  </si>
  <si>
    <t>CM.MKT.LDOM.NO</t>
  </si>
  <si>
    <t>International tourism, expenditures for travel items (current US$)</t>
  </si>
  <si>
    <t>ST.INT.TVLX.CD</t>
  </si>
  <si>
    <t>International tourism, receipts (% of total exports)</t>
  </si>
  <si>
    <t>ST.INT.RCPT.XP.ZS</t>
  </si>
  <si>
    <t>Proportion of population pushed or further pushed below the $2.15 ($ 2017 PPP) poverty line by out-of-pocket health care expenditure (%)</t>
  </si>
  <si>
    <t>SH.UHC.TOT1.ZS</t>
  </si>
  <si>
    <t>Proportion of population pushed below the 60% median consumption poverty line by out-of-pocket health expenditure (%)</t>
  </si>
  <si>
    <t>SH.UHC.NOPR.ZS</t>
  </si>
  <si>
    <t>Railways, passengers carried (million passenger-km)</t>
  </si>
  <si>
    <t>IS.RRS.PASG.KM</t>
  </si>
  <si>
    <t>Scientific and technical journal articles</t>
  </si>
  <si>
    <t>IP.JRN.ARTC.SC</t>
  </si>
  <si>
    <t>Research and development expenditure (% of GDP)</t>
  </si>
  <si>
    <t>GB.XPD.RSDV.GD.ZS</t>
  </si>
  <si>
    <t>Net bilateral aid flows from DAC donors, Greece (current US$)</t>
  </si>
  <si>
    <t>DC.DAC.GRCL.CD</t>
  </si>
  <si>
    <t>Proportion of population pushed or further pushed below the 60% median consumption poverty line by out-of-pocket health expenditure (%)</t>
  </si>
  <si>
    <t>SH.UHC.TOTR.ZS</t>
  </si>
  <si>
    <t>Proportion of population spending more than 25% of household consumption or income on out-of-pocket health care expenditure (%)</t>
  </si>
  <si>
    <t>SH.UHC.OOPC.25.ZS</t>
  </si>
  <si>
    <t>Proportion of population pushed below the $2.15 ($ 2017 PPP) poverty line by out-of-pocket health care expenditure (%)</t>
  </si>
  <si>
    <t>SH.UHC.NOP1.ZS</t>
  </si>
  <si>
    <t>Risk premium on lending (lending rate minus treasury bill rate, %)</t>
  </si>
  <si>
    <t>FR.INR.RISK</t>
  </si>
  <si>
    <t>Share of tariff lines with specific rates, primary products (%)</t>
  </si>
  <si>
    <t>TM.TAX.TCOM.SR.ZS</t>
  </si>
  <si>
    <t>Bound rate, simple mean, primary products (%)</t>
  </si>
  <si>
    <t>TM.TAX.TCOM.BR.ZS</t>
  </si>
  <si>
    <t>Share of tariff lines with specific rates, all products (%)</t>
  </si>
  <si>
    <t>TM.TAX.MRCH.SR.ZS</t>
  </si>
  <si>
    <t>Bound rate, simple mean, all products (%)</t>
  </si>
  <si>
    <t>TM.TAX.MRCH.BR.ZS</t>
  </si>
  <si>
    <t>Share of tariff lines with specific rates, manufactured products (%)</t>
  </si>
  <si>
    <t>TM.TAX.MANF.SR.ZS</t>
  </si>
  <si>
    <t>Bound rate, simple mean, manufactured products (%)</t>
  </si>
  <si>
    <t>TM.TAX.MANF.BR.ZS</t>
  </si>
  <si>
    <t>International tourism, expenditures (% of total imports)</t>
  </si>
  <si>
    <t>ST.INT.XPND.MP.ZS</t>
  </si>
  <si>
    <t>International tourism, expenditures for passenger transport items (current US$)</t>
  </si>
  <si>
    <t>ST.INT.TRNX.CD</t>
  </si>
  <si>
    <t>Proportion of population spending more than 10% of household consumption or income on out-of-pocket health care expenditure (%)</t>
  </si>
  <si>
    <t>SH.UHC.OOPC.10.ZS</t>
  </si>
  <si>
    <t>Proportion of population pushed further below the 60% median consumption poverty line by out-of-pocket health care expenditure (%)</t>
  </si>
  <si>
    <t>SH.UHC.FBPR.ZS</t>
  </si>
  <si>
    <t>Proportion of population pushed further below the $2.15 ($ 2017 PPP) poverty line by out-of-pocket health care expenditure (%)</t>
  </si>
  <si>
    <t>SH.UHC.FBP1.ZS</t>
  </si>
  <si>
    <t>Adolescents out of school, male (% of male lower secondary school age)</t>
  </si>
  <si>
    <t>SE.SEC.UNER.LO.MA.ZS</t>
  </si>
  <si>
    <t>Adolescents out of school (% of lower secondary school age)</t>
  </si>
  <si>
    <t>SE.SEC.UNER.LO.ZS</t>
  </si>
  <si>
    <t>ICT service exports (% of service exports, BoP)</t>
  </si>
  <si>
    <t>BX.GSR.CCIS.ZS</t>
  </si>
  <si>
    <t>Charges for the use of intellectual property, receipts (BoP, current US$)</t>
  </si>
  <si>
    <t>BX.GSR.ROYL.CD</t>
  </si>
  <si>
    <t>ICT service exports (BoP, current US$)</t>
  </si>
  <si>
    <t>BX.GSR.CCIS.CD</t>
  </si>
  <si>
    <t>Adolescents out of school, female (% of female lower secondary school age)</t>
  </si>
  <si>
    <t>SE.SEC.UNER.LO.FE.ZS</t>
  </si>
  <si>
    <t>Charges for the use of intellectual property, payments (BoP, current US$)</t>
  </si>
  <si>
    <t>BM.GSR.ROYL.CD</t>
  </si>
  <si>
    <t>Immunization, HepB3 (% of one-year-old children)</t>
  </si>
  <si>
    <t>SH.IMM.HEPB</t>
  </si>
  <si>
    <t>Battle-related deaths (number of people)</t>
  </si>
  <si>
    <t>VC.BTL.DETH</t>
  </si>
  <si>
    <t>Annual freshwater withdrawals, industry (% of total freshwater withdrawal)</t>
  </si>
  <si>
    <t>ER.H2O.FWIN.ZS</t>
  </si>
  <si>
    <t>Annual freshwater withdrawals, agriculture (% of total freshwater withdrawal)</t>
  </si>
  <si>
    <t>ER.H2O.FWAG.ZS</t>
  </si>
  <si>
    <t>Annual freshwater withdrawals, domestic (% of total freshwater withdrawal)</t>
  </si>
  <si>
    <t>ER.H2O.FWDM.ZS</t>
  </si>
  <si>
    <t>Exclusive breastfeeding (% of children under 6 months)</t>
  </si>
  <si>
    <t>SH.STA.BFED.ZS</t>
  </si>
  <si>
    <t>Net bilateral aid flows from DAC donors, Portugal (current US$)</t>
  </si>
  <si>
    <t>DC.DAC.PRTL.CD</t>
  </si>
  <si>
    <t>Completeness of death registration with cause-of-death information (%)</t>
  </si>
  <si>
    <t>SP.REG.DTHS.ZS</t>
  </si>
  <si>
    <t>Unmet need for contraception (% of married women ages 15-49)</t>
  </si>
  <si>
    <t>SP.UWT.TFRT</t>
  </si>
  <si>
    <t>Female headed households (% of households with a female head)</t>
  </si>
  <si>
    <t>SP.HOU.FEMA.ZS</t>
  </si>
  <si>
    <t>Access to electricity, urban (% of urban population)</t>
  </si>
  <si>
    <t>EG.ELC.ACCS.UR.ZS</t>
  </si>
  <si>
    <t>Demand for family planning satisfied by modern methods (% of married women with demand for family planning)</t>
  </si>
  <si>
    <t>SH.FPL.SATM.ZS</t>
  </si>
  <si>
    <t>Access to electricity, rural (% of rural population)</t>
  </si>
  <si>
    <t>EG.ELC.ACCS.RU.ZS</t>
  </si>
  <si>
    <t>Access to electricity (% of population)</t>
  </si>
  <si>
    <t>EG.ELC.ACCS.ZS</t>
  </si>
  <si>
    <t>Unemployment, total (% of total labor force) (modeled ILO estimate)</t>
  </si>
  <si>
    <t>SL.UEM.TOTL.ZS</t>
  </si>
  <si>
    <t>Unemployment, female (% of female labor force) (modeled ILO estimate)</t>
  </si>
  <si>
    <t>SL.UEM.TOTL.FE.ZS</t>
  </si>
  <si>
    <t>Services, value added per worker (constant 2015 US$)</t>
  </si>
  <si>
    <t>NV.SRV.EMPL.KD</t>
  </si>
  <si>
    <t>Prevalence of wasting, weight for height, male (% of children under 5)</t>
  </si>
  <si>
    <t>SH.STA.WAST.MA.ZS</t>
  </si>
  <si>
    <t>Unemployment, male (% of male labor force) (modeled ILO estimate)</t>
  </si>
  <si>
    <t>SL.UEM.TOTL.MA.ZS</t>
  </si>
  <si>
    <t>Industry (including construction), value added per worker (constant 2015 US$)</t>
  </si>
  <si>
    <t>NV.IND.EMPL.KD</t>
  </si>
  <si>
    <t>Agriculture, forestry, and fishing, value added per worker (constant 2015 US$)</t>
  </si>
  <si>
    <t>NV.AGR.EMPL.KD</t>
  </si>
  <si>
    <t>Nitrous oxide (N2O) emissions (total) excluding LULUCF (% change from 1990)</t>
  </si>
  <si>
    <t>EN.GHG.N2O.ZG.AR5</t>
  </si>
  <si>
    <t>GDP per person employed (constant 2021 PPP $)</t>
  </si>
  <si>
    <t>SL.GDP.PCAP.EM.KD</t>
  </si>
  <si>
    <t>Wage and salaried workers, male (% of male employment) (modeled ILO estimate)</t>
  </si>
  <si>
    <t>SL.EMP.WORK.MA.ZS</t>
  </si>
  <si>
    <t>Vulnerable employment, female (% of female employment) (modeled ILO estimate)</t>
  </si>
  <si>
    <t>SL.EMP.VULN.FE.ZS</t>
  </si>
  <si>
    <t>Self-employed, total (% of total employment) (modeled ILO estimate)</t>
  </si>
  <si>
    <t>SL.EMP.SELF.ZS</t>
  </si>
  <si>
    <t>Employers, male (% of male employment) (modeled ILO estimate)</t>
  </si>
  <si>
    <t>SL.EMP.MPYR.MA.ZS</t>
  </si>
  <si>
    <t>Employment to population ratio, ages 15-24, male (%) (modeled ILO estimate)</t>
  </si>
  <si>
    <t>SL.EMP.1524.SP.MA.ZS</t>
  </si>
  <si>
    <t>Employment in agriculture (% of total employment) (modeled ILO estimate)</t>
  </si>
  <si>
    <t>SL.AGR.EMPL.ZS</t>
  </si>
  <si>
    <t>Methane (CH4) emissions (total) excluding LULUCF (% change from 1990)</t>
  </si>
  <si>
    <t>EN.GHG.CH4.ZG.AR5</t>
  </si>
  <si>
    <t>Employment in services, male (% of male employment) (modeled ILO estimate)</t>
  </si>
  <si>
    <t>SL.SRV.EMPL.MA.ZS</t>
  </si>
  <si>
    <t>Employment in industry, male (% of male employment) (modeled ILO estimate)</t>
  </si>
  <si>
    <t>SL.IND.EMPL.MA.ZS</t>
  </si>
  <si>
    <t>Contributing family workers, male (% of male employment) (modeled ILO estimate)</t>
  </si>
  <si>
    <t>SL.FAM.WORK.MA.ZS</t>
  </si>
  <si>
    <t>Vulnerable employment, total (% of total employment) (modeled ILO estimate)</t>
  </si>
  <si>
    <t>SL.EMP.VULN.ZS</t>
  </si>
  <si>
    <t>Self-employed, female (% of female employment) (modeled ILO estimate)</t>
  </si>
  <si>
    <t>SL.EMP.SELF.FE.ZS</t>
  </si>
  <si>
    <t>Employment to population ratio, ages 15-24, total (%) (modeled ILO estimate)</t>
  </si>
  <si>
    <t>SL.EMP.1524.SP.ZS</t>
  </si>
  <si>
    <t>Employment to population ratio, ages 15-24, female (%) (modeled ILO estimate)</t>
  </si>
  <si>
    <t>SL.EMP.1524.SP.FE.ZS</t>
  </si>
  <si>
    <t>Employment in agriculture, female (% of female employment) (modeled ILO estimate)</t>
  </si>
  <si>
    <t>SL.AGR.EMPL.FE.ZS</t>
  </si>
  <si>
    <t>Prevalence of severe wasting, weight for height, male (% of children under 5)</t>
  </si>
  <si>
    <t>SH.SVR.WAST.MA.ZS</t>
  </si>
  <si>
    <t>Prevalence of wasting, weight for height, female (% of children under 5)</t>
  </si>
  <si>
    <t>SH.STA.WAST.FE.ZS</t>
  </si>
  <si>
    <t>Prevalence of underweight, weight for age, male (% of children under 5)</t>
  </si>
  <si>
    <t>SH.STA.MALN.MA.ZS</t>
  </si>
  <si>
    <t>Total greenhouse gas emissions excluding LULUCF (% change from 1990)</t>
  </si>
  <si>
    <t>EN.GHG.TOT.ZG.AR5</t>
  </si>
  <si>
    <t>Carbon dioxide (CO2) emissions (total) excluding LULUCF (% change from 1990)</t>
  </si>
  <si>
    <t>EN.GHG.CO2.ZG.AR5</t>
  </si>
  <si>
    <t>Unemployment, youth male (% of male labor force ages 15-24) (modeled ILO estimate)</t>
  </si>
  <si>
    <t>SL.UEM.1524.MA.ZS</t>
  </si>
  <si>
    <t>Employment in services, female (% of female employment) (modeled ILO estimate)</t>
  </si>
  <si>
    <t>SL.SRV.EMPL.FE.ZS</t>
  </si>
  <si>
    <t>Employment in industry, female (% of female employment) (modeled ILO estimate)</t>
  </si>
  <si>
    <t>SL.IND.EMPL.FE.ZS</t>
  </si>
  <si>
    <t>Contributing family workers, female (% of female employment) (modeled ILO estimate)</t>
  </si>
  <si>
    <t>SL.FAM.WORK.FE.ZS</t>
  </si>
  <si>
    <t>Wage and salaried workers, total (% of total employment) (modeled ILO estimate)</t>
  </si>
  <si>
    <t>SL.EMP.WORK.ZS</t>
  </si>
  <si>
    <t>Vulnerable employment, male (% of male employment) (modeled ILO estimate)</t>
  </si>
  <si>
    <t>SL.EMP.VULN.MA.ZS</t>
  </si>
  <si>
    <t>Employment to population ratio, 15+, male (%) (modeled ILO estimate)</t>
  </si>
  <si>
    <t>SL.EMP.TOTL.SP.MA.ZS</t>
  </si>
  <si>
    <t>Employers, total (% of total employment) (modeled ILO estimate)</t>
  </si>
  <si>
    <t>SL.EMP.MPYR.ZS</t>
  </si>
  <si>
    <t>Prevalence of severe wasting, weight for height, female (% of children under 5)</t>
  </si>
  <si>
    <t>SH.SVR.WAST.FE.ZS</t>
  </si>
  <si>
    <t>Prevalence of underweight, weight for age, female (% of children under 5)</t>
  </si>
  <si>
    <t>SH.STA.MALN.FE.ZS</t>
  </si>
  <si>
    <t>Unemployment, youth total (% of total labor force ages 15-24) (modeled ILO estimate)</t>
  </si>
  <si>
    <t>SL.UEM.1524.ZS</t>
  </si>
  <si>
    <t>Unemployment, youth female (% of female labor force ages 15-24) (modeled ILO estimate)</t>
  </si>
  <si>
    <t>SL.UEM.1524.FE.ZS</t>
  </si>
  <si>
    <t>Employment in services (% of total employment) (modeled ILO estimate)</t>
  </si>
  <si>
    <t>SL.SRV.EMPL.ZS</t>
  </si>
  <si>
    <t>Employment in industry (% of total employment) (modeled ILO estimate)</t>
  </si>
  <si>
    <t>SL.IND.EMPL.ZS</t>
  </si>
  <si>
    <t>Contributing family workers, total (% of total employment) (modeled ILO estimate)</t>
  </si>
  <si>
    <t>SL.FAM.WORK.ZS</t>
  </si>
  <si>
    <t>Wage and salaried workers, female (% of female employment) (modeled ILO estimate)</t>
  </si>
  <si>
    <t>SL.EMP.WORK.FE.ZS</t>
  </si>
  <si>
    <t>Employment to population ratio, 15+, total (%) (modeled ILO estimate)</t>
  </si>
  <si>
    <t>SL.EMP.TOTL.SP.ZS</t>
  </si>
  <si>
    <t>Employment to population ratio, 15+, female (%) (modeled ILO estimate)</t>
  </si>
  <si>
    <t>SL.EMP.TOTL.SP.FE.ZS</t>
  </si>
  <si>
    <t>Self-employed, male (% of male employment) (modeled ILO estimate)</t>
  </si>
  <si>
    <t>SL.EMP.SELF.MA.ZS</t>
  </si>
  <si>
    <t>Employers, female (% of female employment) (modeled ILO estimate)</t>
  </si>
  <si>
    <t>SL.EMP.MPYR.FE.ZS</t>
  </si>
  <si>
    <t>Employment in agriculture, male (% of male employment) (modeled ILO estimate)</t>
  </si>
  <si>
    <t>SL.AGR.EMPL.MA.ZS</t>
  </si>
  <si>
    <t>International migrant stock (% of population)</t>
  </si>
  <si>
    <t>SM.POP.TOTL.ZS</t>
  </si>
  <si>
    <t>Incidence of HIV, ages 15-49 (per 1,000 uninfected population ages 15-49)</t>
  </si>
  <si>
    <t>SH.HIV.INCD.ZS</t>
  </si>
  <si>
    <t>Adults (ages 15+) and children (ages 0-14) newly infected with HIV</t>
  </si>
  <si>
    <t>SH.HIV.INCD.TL</t>
  </si>
  <si>
    <t>Prevalence of HIV, male (% ages 15-24)</t>
  </si>
  <si>
    <t>SH.HIV.1524.MA.ZS</t>
  </si>
  <si>
    <t>Probability of dying among adolescents ages 15-19 years (per 1,000)</t>
  </si>
  <si>
    <t>SH.DYN.1519</t>
  </si>
  <si>
    <t>Number of deaths ages 5-9 years</t>
  </si>
  <si>
    <t>SH.DTH.0509</t>
  </si>
  <si>
    <t>Price level ratio of PPP conversion factor (GDP) to market exchange rate</t>
  </si>
  <si>
    <t>PA.NUS.PPPC.RF</t>
  </si>
  <si>
    <t>GDP per capita, PPP (constant 2021 international $)</t>
  </si>
  <si>
    <t>NY.GDP.PCAP.PP.KD</t>
  </si>
  <si>
    <t>GDP, PPP (constant 2021 international $)</t>
  </si>
  <si>
    <t>NY.GDP.MKTP.PP.KD</t>
  </si>
  <si>
    <t>GDP deflator: linked series (base year varies by country)</t>
  </si>
  <si>
    <t>NY.GDP.DEFL.ZS.AD</t>
  </si>
  <si>
    <t>Adjusted net savings, including particulate emission damage (% of GNI)</t>
  </si>
  <si>
    <t>NY.ADJ.SVNG.GN.ZS</t>
  </si>
  <si>
    <t>Adjusted savings: particulate emission damage (% of GNI)</t>
  </si>
  <si>
    <t>NY.ADJ.DPEM.GN.ZS</t>
  </si>
  <si>
    <t>Incidence of HIV, all (per 1,000 uninfected population)</t>
  </si>
  <si>
    <t>SH.HIV.INCD.TL.P3</t>
  </si>
  <si>
    <t>Probability of dying among youth ages 20-24 years (per 1,000)</t>
  </si>
  <si>
    <t>SH.DYN.2024</t>
  </si>
  <si>
    <t>Number of deaths ages 10-14 years</t>
  </si>
  <si>
    <t>SH.DTH.1014</t>
  </si>
  <si>
    <t>PM2.5 air pollution, population exposed to levels exceeding WHO guideline value (% of total)</t>
  </si>
  <si>
    <t>EN.ATM.PM25.MC.ZS</t>
  </si>
  <si>
    <t>PM2.5 air pollution, mean annual exposure (micrograms per cubic meter)</t>
  </si>
  <si>
    <t>EN.ATM.PM25.MC.M3</t>
  </si>
  <si>
    <t>Energy use (kg of oil equivalent) per $1,000 GDP (constant 2021 PPP)</t>
  </si>
  <si>
    <t>EG.USE.COMM.GD.PP.KD</t>
  </si>
  <si>
    <t>GDP per unit of energy use (constant 2021 PPP $ per kg of oil equivalent)</t>
  </si>
  <si>
    <t>EG.GDP.PUSE.KO.PP.KD</t>
  </si>
  <si>
    <t>Net capital account (BoP, current US$)</t>
  </si>
  <si>
    <t>BN.TRF.KOGT.CD</t>
  </si>
  <si>
    <t>Land area where elevation is below 5 meters (% of total land area)</t>
  </si>
  <si>
    <t>AG.LND.EL5M.ZS</t>
  </si>
  <si>
    <t>Rural land area where elevation is below 5 meters (sq. km)</t>
  </si>
  <si>
    <t>AG.LND.EL5M.RU.K2</t>
  </si>
  <si>
    <t>PPP conversion factor, private consumption (LCU per international $)</t>
  </si>
  <si>
    <t>PA.NUS.PRVT.PP</t>
  </si>
  <si>
    <t>GNI per capita, PPP (current international $)</t>
  </si>
  <si>
    <t>NY.GNP.PCAP.PP.CD</t>
  </si>
  <si>
    <t>Adjusted net savings, excluding particulate emission damage (current US$)</t>
  </si>
  <si>
    <t>NY.ADJ.SVNX.CD</t>
  </si>
  <si>
    <t>Adjusted savings: carbon dioxide damage (current US$)</t>
  </si>
  <si>
    <t>NY.ADJ.DCO2.CD</t>
  </si>
  <si>
    <t>Households and NPISHs Final consumption expenditure, PPP (constant 2021 international $)</t>
  </si>
  <si>
    <t>NE.CON.PRVT.PP.KD</t>
  </si>
  <si>
    <t>Urban land area (sq. km)</t>
  </si>
  <si>
    <t>AG.LND.TOTL.UR.K2</t>
  </si>
  <si>
    <t>Urban land area where elevation is below 5 meters (% of total land area)</t>
  </si>
  <si>
    <t>AG.LND.EL5M.UR.ZS</t>
  </si>
  <si>
    <t>Medium and high-tech exports (% manufactured exports)</t>
  </si>
  <si>
    <t>TX.MNF.TECH.ZS.UN</t>
  </si>
  <si>
    <t>PPP conversion factor, GDP (LCU per international $)</t>
  </si>
  <si>
    <t>PA.NUS.PPP</t>
  </si>
  <si>
    <t>GNI, PPP (constant 2021 international $)</t>
  </si>
  <si>
    <t>NY.GNP.MKTP.PP.KD</t>
  </si>
  <si>
    <t>GDP per capita, PPP (current international $)</t>
  </si>
  <si>
    <t>NY.GDP.PCAP.PP.CD</t>
  </si>
  <si>
    <t>GDP, PPP (current international $)</t>
  </si>
  <si>
    <t>NY.GDP.MKTP.PP.CD</t>
  </si>
  <si>
    <t>GDP: linked series (current LCU)</t>
  </si>
  <si>
    <t>NY.GDP.MKTP.CN.AD</t>
  </si>
  <si>
    <t>Adjusted net savings, including particulate emission damage (current US$)</t>
  </si>
  <si>
    <t>NY.ADJ.SVNG.CD</t>
  </si>
  <si>
    <t>Adjusted savings: particulate emission damage (current US$)</t>
  </si>
  <si>
    <t>NY.ADJ.DPEM.CD</t>
  </si>
  <si>
    <t>Rural land area (sq. km)</t>
  </si>
  <si>
    <t>AG.LND.TOTL.RU.K2</t>
  </si>
  <si>
    <t>Forest area (% of land area)</t>
  </si>
  <si>
    <t>AG.LND.FRST.ZS</t>
  </si>
  <si>
    <t>Urban land area where elevation is below 5 meters (sq. km)</t>
  </si>
  <si>
    <t>AG.LND.EL5M.UR.K2</t>
  </si>
  <si>
    <t>Labor force, female (% of total labor force)</t>
  </si>
  <si>
    <t>SL.TLF.TOTL.FE.ZS</t>
  </si>
  <si>
    <t>Labor force participation rate for ages 15-24, total (%) (modeled ILO estimate)</t>
  </si>
  <si>
    <t>SL.TLF.ACTI.1524.ZS</t>
  </si>
  <si>
    <t>Labor force participation rate for ages 15-24, female (%) (modeled ILO estimate)</t>
  </si>
  <si>
    <t>SL.TLF.ACTI.1524.FE.ZS</t>
  </si>
  <si>
    <t>Poverty headcount ratio at $3.65 a day (2017 PPP) (% of population)</t>
  </si>
  <si>
    <t>SI.POV.LMIC</t>
  </si>
  <si>
    <t>Income share held by lowest 20%</t>
  </si>
  <si>
    <t>SI.DST.FRST.20</t>
  </si>
  <si>
    <t>Income share held by highest 20%</t>
  </si>
  <si>
    <t>SI.DST.05TH.20</t>
  </si>
  <si>
    <t>Households and NPISHs final consumption expenditure: linked series (current LCU)</t>
  </si>
  <si>
    <t>NE.CON.PRVT.CN.AD</t>
  </si>
  <si>
    <t>Population living in areas where elevation is below 5 meters (% of total population)</t>
  </si>
  <si>
    <t>EN.POP.EL5M.ZS</t>
  </si>
  <si>
    <t>PM2.5 pollution, population exposed to levels exceeding WHO Interim Target-1 value (% of total)</t>
  </si>
  <si>
    <t>EN.ATM.PM25.MC.T1.ZS</t>
  </si>
  <si>
    <t>Net bilateral aid flows from DAC donors, Luxembourg (current US$)</t>
  </si>
  <si>
    <t>DC.DAC.LUXL.CD</t>
  </si>
  <si>
    <t>Labor force participation rate, male (% of male population ages 15-64) (modeled ILO estimate)</t>
  </si>
  <si>
    <t>SL.TLF.ACTI.MA.ZS</t>
  </si>
  <si>
    <t>Labor force participation rate for ages 15-24, male (%) (modeled ILO estimate)</t>
  </si>
  <si>
    <t>SL.TLF.ACTI.1524.MA.ZS</t>
  </si>
  <si>
    <t>Prosperity gap (average shortfall from a prosperity standard of $25/day)</t>
  </si>
  <si>
    <t>SI.SPR.PGAP</t>
  </si>
  <si>
    <t>Poverty headcount ratio at $6.85 a day (2017 PPP) (% of population)</t>
  </si>
  <si>
    <t>SI.POV.UMIC</t>
  </si>
  <si>
    <t>Poverty gap at $2.15 a day (2017 PPP) (%)</t>
  </si>
  <si>
    <t>SI.POV.GAPS</t>
  </si>
  <si>
    <t>Proportion of people living below 50 percent of median income (%)</t>
  </si>
  <si>
    <t>SI.DST.50MD</t>
  </si>
  <si>
    <t>Income share held by third 20%</t>
  </si>
  <si>
    <t>SI.DST.03RD.20</t>
  </si>
  <si>
    <t>Rural population living in areas where elevation is below 5 meters (% of total population)</t>
  </si>
  <si>
    <t>EN.POP.EL5M.RU.ZS</t>
  </si>
  <si>
    <t>PM2.5 pollution, population exposed to levels exceeding WHO Interim Target-2 value (% of total)</t>
  </si>
  <si>
    <t>EN.ATM.PM25.MC.T2.ZS</t>
  </si>
  <si>
    <t>Renewable energy consumption (% of total final energy consumption)</t>
  </si>
  <si>
    <t>EG.FEC.RNEW.ZS</t>
  </si>
  <si>
    <t>GNI per capita, PPP (constant 2021 international $)</t>
  </si>
  <si>
    <t>NY.GNP.PCAP.PP.KD</t>
  </si>
  <si>
    <t>GNI, PPP (current international $)</t>
  </si>
  <si>
    <t>NY.GNP.MKTP.PP.CD</t>
  </si>
  <si>
    <t>GNI: linked series (current LCU)</t>
  </si>
  <si>
    <t>NY.GNP.MKTP.CN.AD</t>
  </si>
  <si>
    <t>Inflation, GDP deflator: linked series (annual %)</t>
  </si>
  <si>
    <t>NY.GDP.DEFL.KD.ZG.AD</t>
  </si>
  <si>
    <t>Adjusted net savings, excluding particulate emission damage (% of GNI)</t>
  </si>
  <si>
    <t>NY.ADJ.SVNX.GN.ZS</t>
  </si>
  <si>
    <t>Adjusted savings: carbon dioxide damage (% of GNI)</t>
  </si>
  <si>
    <t>NY.ADJ.DCO2.GN.ZS</t>
  </si>
  <si>
    <t>Medium and high-tech manufacturing value added (% manufacturing value added)</t>
  </si>
  <si>
    <t>NV.MNF.TECH.ZS.UN</t>
  </si>
  <si>
    <t>Urban population living in areas where elevation is below 5 meters (% of total population)</t>
  </si>
  <si>
    <t>EN.POP.EL5M.UR.ZS</t>
  </si>
  <si>
    <t>F-gases emissions from Industrial Processes (Mt CO2e)</t>
  </si>
  <si>
    <t>EN.GHG.FGAS.IP.MT.CE.AR5</t>
  </si>
  <si>
    <t>Carbon intensity of GDP (kg CO2e per 2021 PPP $ of GDP)</t>
  </si>
  <si>
    <t>EN.GHG.CO2.RT.GDP.PP.KD</t>
  </si>
  <si>
    <t>Intentional homicides (per 100,000 people)</t>
  </si>
  <si>
    <t>VC.IHR.PSRC.P5</t>
  </si>
  <si>
    <t>Labor force, total</t>
  </si>
  <si>
    <t>SL.TLF.TOTL.IN</t>
  </si>
  <si>
    <t>Labor force participation rate, total (% of total population ages 15+) (modeled ILO estimate)</t>
  </si>
  <si>
    <t>SL.TLF.CACT.ZS</t>
  </si>
  <si>
    <t>Ratio of female to male labor force participation rate (%) (modeled ILO estimate)</t>
  </si>
  <si>
    <t>SL.TLF.CACT.FM.ZS</t>
  </si>
  <si>
    <t>Labor force participation rate, female (% of female population ages 15-64) (modeled ILO estimate)</t>
  </si>
  <si>
    <t>SL.TLF.ACTI.FE.ZS</t>
  </si>
  <si>
    <t>Poverty headcount ratio at societal poverty line (% of population)</t>
  </si>
  <si>
    <t>SI.POV.SOPO</t>
  </si>
  <si>
    <t>Poverty gap at $3.65 a day (2017 PPP) (%)</t>
  </si>
  <si>
    <t>SI.POV.LMIC.GP</t>
  </si>
  <si>
    <t>Poverty headcount ratio at $2.15 a day (2017 PPP) (% of population)</t>
  </si>
  <si>
    <t>SI.POV.DDAY</t>
  </si>
  <si>
    <t>Income share held by highest 10%</t>
  </si>
  <si>
    <t>SI.DST.10TH.10</t>
  </si>
  <si>
    <t>Income share held by second 20%</t>
  </si>
  <si>
    <t>SI.DST.02ND.20</t>
  </si>
  <si>
    <t>Incidence of HIV, ages 15-24 (per 1,000 uninfected population ages 15-24)</t>
  </si>
  <si>
    <t>SH.HIV.INCD.YG.P3</t>
  </si>
  <si>
    <t>Children (ages 0-14) newly infected with HIV</t>
  </si>
  <si>
    <t>SH.HIV.INCD.14</t>
  </si>
  <si>
    <t>Prevalence of HIV, female (% ages 15-24)</t>
  </si>
  <si>
    <t>SH.HIV.1524.FE.ZS</t>
  </si>
  <si>
    <t>Prevalence of HIV, total (% of population ages 15-49)</t>
  </si>
  <si>
    <t>SH.DYN.AIDS.ZS</t>
  </si>
  <si>
    <t>Probability of dying among adolescents ages 10-14 years (per 1,000)</t>
  </si>
  <si>
    <t>SH.DYN.1014</t>
  </si>
  <si>
    <t>Number of deaths ages 20-24 years</t>
  </si>
  <si>
    <t>SH.DTH.2024</t>
  </si>
  <si>
    <t>Forest area (sq. km)</t>
  </si>
  <si>
    <t>AG.LND.FRST.K2</t>
  </si>
  <si>
    <t>Rural land area where elevation is below 5 meters (% of total land area)</t>
  </si>
  <si>
    <t>AG.LND.EL5M.RU.ZS</t>
  </si>
  <si>
    <t>Young people (ages 15-24) newly infected with HIV</t>
  </si>
  <si>
    <t>SH.HIV.INCD.YG</t>
  </si>
  <si>
    <t>Adults (ages 15-49) newly infected with HIV</t>
  </si>
  <si>
    <t>SH.HIV.INCD</t>
  </si>
  <si>
    <t>Children (0-14) living with HIV</t>
  </si>
  <si>
    <t>SH.HIV.0014</t>
  </si>
  <si>
    <t>Women's share of population ages 15+ living with HIV (%)</t>
  </si>
  <si>
    <t>SH.DYN.AIDS.FE.ZS</t>
  </si>
  <si>
    <t>Probability of dying among children ages 5-9 years (per 1,000)</t>
  </si>
  <si>
    <t>SH.DYN.0509</t>
  </si>
  <si>
    <t>Number of deaths ages 15-19 years</t>
  </si>
  <si>
    <t>SH.DTH.1519</t>
  </si>
  <si>
    <t>PM2.5 pollution, population exposed to levels exceeding WHO Interim Target-3 value (% of total)</t>
  </si>
  <si>
    <t>EN.ATM.PM25.MC.T3.ZS</t>
  </si>
  <si>
    <t>GDP per unit of energy use (PPP $ per kg of oil equivalent)</t>
  </si>
  <si>
    <t>EG.GDP.PUSE.KO.PP</t>
  </si>
  <si>
    <t>Renewable electricity output (% of total electricity output)</t>
  </si>
  <si>
    <t>EG.ELC.RNEW.ZS</t>
  </si>
  <si>
    <t>Labor force participation rate, male (% of male population ages 15+) (modeled ILO estimate)</t>
  </si>
  <si>
    <t>SL.TLF.CACT.MA.ZS</t>
  </si>
  <si>
    <t>Labor force participation rate, female (% of female population ages 15+) (modeled ILO estimate)</t>
  </si>
  <si>
    <t>SL.TLF.CACT.FE.ZS</t>
  </si>
  <si>
    <t>Labor force participation rate, total (% of total population ages 15-64) (modeled ILO estimate)</t>
  </si>
  <si>
    <t>SL.TLF.ACTI.ZS</t>
  </si>
  <si>
    <t>Poverty gap at $6.85 a day (2017 PPP) (%)</t>
  </si>
  <si>
    <t>SI.POV.UMIC.GP</t>
  </si>
  <si>
    <t>Gini index</t>
  </si>
  <si>
    <t>SI.POV.GINI</t>
  </si>
  <si>
    <t>Income share held by lowest 10%</t>
  </si>
  <si>
    <t>SI.DST.FRST.10</t>
  </si>
  <si>
    <t>Income share held by fourth 20%</t>
  </si>
  <si>
    <t>SI.DST.04TH.20</t>
  </si>
  <si>
    <t>Households and NPISHs Final consumption expenditure, PPP (current international $)</t>
  </si>
  <si>
    <t>NE.CON.PRVT.PP.CD</t>
  </si>
  <si>
    <t>Armed forces personnel (% of total labor force)</t>
  </si>
  <si>
    <t>MS.MIL.TOTL.TF.ZS</t>
  </si>
  <si>
    <t>Individuals using the Internet (% of population)</t>
  </si>
  <si>
    <t>IT.NET.USER.ZS</t>
  </si>
  <si>
    <t>Over-age students, primary, male (% of male enrollment)</t>
  </si>
  <si>
    <t>SE.PRM.OENR.MA.ZS</t>
  </si>
  <si>
    <t>Over-age students, primary (% of enrollment)</t>
  </si>
  <si>
    <t>SE.PRM.OENR.ZS</t>
  </si>
  <si>
    <t>Over-age students, primary, female (% of female enrollment)</t>
  </si>
  <si>
    <t>SE.PRM.OENR.FE.ZS</t>
  </si>
  <si>
    <t>School enrollment, secondary (% net)</t>
  </si>
  <si>
    <t>SE.SEC.NENR</t>
  </si>
  <si>
    <t>School enrollment, secondary, female (% net)</t>
  </si>
  <si>
    <t>SE.SEC.NENR.FE</t>
  </si>
  <si>
    <t>School enrollment, secondary, male (% net)</t>
  </si>
  <si>
    <t>SE.SEC.NENR.MA</t>
  </si>
  <si>
    <t>Women who were first married by age 15 (% of women ages 20-24)</t>
  </si>
  <si>
    <t>SP.M15.2024.FE.ZS</t>
  </si>
  <si>
    <t>Births attended by skilled health staff (% of total)</t>
  </si>
  <si>
    <t>SH.STA.BRTC.ZS</t>
  </si>
  <si>
    <t>Prevalence of overweight, weight for height, female (% of children under 5)</t>
  </si>
  <si>
    <t>SH.STA.OWGH.FE.ZS</t>
  </si>
  <si>
    <t>Prevalence of underweight, weight for age (% of children under 5)</t>
  </si>
  <si>
    <t>SH.STA.MALN.ZS</t>
  </si>
  <si>
    <t>Teenage mothers (% of women ages 15-19 who have had children or are currently pregnant)</t>
  </si>
  <si>
    <t>SP.MTR.1519.ZS</t>
  </si>
  <si>
    <t>Wanted fertility rate (births per woman)</t>
  </si>
  <si>
    <t>SP.DYN.WFRT</t>
  </si>
  <si>
    <t>Prevalence of wasting, weight for height (% of children under 5)</t>
  </si>
  <si>
    <t>SH.STA.WAST.ZS</t>
  </si>
  <si>
    <t>Prevalence of stunting, height for age (% of children under 5)</t>
  </si>
  <si>
    <t>SH.STA.STNT.ZS</t>
  </si>
  <si>
    <t>Prevalence of overweight, weight for height, male (% of children under 5)</t>
  </si>
  <si>
    <t>SH.STA.OWGH.MA.ZS</t>
  </si>
  <si>
    <t>Prevalence of stunting, height for age, male (% of children under 5)</t>
  </si>
  <si>
    <t>SH.STA.STNT.MA.ZS</t>
  </si>
  <si>
    <t>Prevalence of overweight, weight for height (% of children under 5)</t>
  </si>
  <si>
    <t>SH.STA.OWGH.ZS</t>
  </si>
  <si>
    <t>Women who were first married by age 18 (% of women ages 20-24)</t>
  </si>
  <si>
    <t>SP.M18.2024.FE.ZS</t>
  </si>
  <si>
    <t>Prevalence of stunting, height for age, female (% of children under 5)</t>
  </si>
  <si>
    <t>SH.STA.STNT.FE.ZS</t>
  </si>
  <si>
    <t>Pregnant women receiving prenatal care (%)</t>
  </si>
  <si>
    <t>SH.STA.ANVC.ZS</t>
  </si>
  <si>
    <t>Prevalence of severe wasting, weight for height (% of children under 5)</t>
  </si>
  <si>
    <t>SH.SVR.WAST.ZS</t>
  </si>
  <si>
    <t>Children out of school, male (% of male primary school age)</t>
  </si>
  <si>
    <t>SE.PRM.UNER.MA.ZS</t>
  </si>
  <si>
    <t>Children out of school, primary</t>
  </si>
  <si>
    <t>SE.PRM.UNER</t>
  </si>
  <si>
    <t>Children out of school (% of primary school age)</t>
  </si>
  <si>
    <t>SE.PRM.UNER.ZS</t>
  </si>
  <si>
    <t>Children out of school, primary, female</t>
  </si>
  <si>
    <t>SE.PRM.UNER.FE</t>
  </si>
  <si>
    <t>Adjusted net enrollment rate, primary (% of primary school age children)</t>
  </si>
  <si>
    <t>SE.PRM.TENR</t>
  </si>
  <si>
    <t>School enrollment, primary (% net)</t>
  </si>
  <si>
    <t>SE.PRM.NENR</t>
  </si>
  <si>
    <t>Children out of school, primary, male</t>
  </si>
  <si>
    <t>SE.PRM.UNER.MA</t>
  </si>
  <si>
    <t>Adjusted net enrollment rate, primary, male (% of primary school age children)</t>
  </si>
  <si>
    <t>SE.PRM.TENR.MA</t>
  </si>
  <si>
    <t>School enrollment, primary, male (% net)</t>
  </si>
  <si>
    <t>SE.PRM.NENR.MA</t>
  </si>
  <si>
    <t>Children out of school, female (% of female primary school age)</t>
  </si>
  <si>
    <t>SE.PRM.UNER.FE.ZS</t>
  </si>
  <si>
    <t>Adjusted net enrollment rate, primary, female (% of primary school age children)</t>
  </si>
  <si>
    <t>SE.PRM.TENR.FE</t>
  </si>
  <si>
    <t>School enrollment, primary, female (% net)</t>
  </si>
  <si>
    <t>SE.PRM.NENR.FE</t>
  </si>
  <si>
    <t>Educational attainment, at least completed lower secondary, population 25+, total (%) (cumulative)</t>
  </si>
  <si>
    <t>SE.SEC.CUAT.LO.ZS</t>
  </si>
  <si>
    <t>Educational attainment, at least completed post-secondary, population 25+, female (%) (cumulative)</t>
  </si>
  <si>
    <t>SE.SEC.CUAT.PO.FE.ZS</t>
  </si>
  <si>
    <t>Educational attainment, at least completed post-secondary, population 25+, total (%) (cumulative)</t>
  </si>
  <si>
    <t>SE.SEC.CUAT.PO.ZS</t>
  </si>
  <si>
    <t>Educational attainment, at least completed lower secondary, population 25+, male (%) (cumulative)</t>
  </si>
  <si>
    <t>SE.SEC.CUAT.LO.MA.ZS</t>
  </si>
  <si>
    <t>Gross intake ratio in first grade of primary education, male (% of relevant age group)</t>
  </si>
  <si>
    <t>SE.PRM.GINT.MA.ZS</t>
  </si>
  <si>
    <t>Educational attainment, at least completed post-secondary, population 25+, male (%) (cumulative)</t>
  </si>
  <si>
    <t>SE.SEC.CUAT.PO.MA.ZS</t>
  </si>
  <si>
    <t>Educational attainment, at least completed lower secondary, population 25+, female (%) (cumulative)</t>
  </si>
  <si>
    <t>SE.SEC.CUAT.LO.FE.ZS</t>
  </si>
  <si>
    <t>Gross intake ratio in first grade of primary education, female (% of relevant age group)</t>
  </si>
  <si>
    <t>SE.PRM.GINT.FE.ZS</t>
  </si>
  <si>
    <t>Personal remittances, paid (current US$)</t>
  </si>
  <si>
    <t>BM.TRF.PWKR.CD.DT</t>
  </si>
  <si>
    <t>Secondary income, other sectors, payments (BoP, current US$)</t>
  </si>
  <si>
    <t>BM.TRF.PRVT.CD</t>
  </si>
  <si>
    <t>Net bilateral aid flows from DAC donors, Spain (current US$)</t>
  </si>
  <si>
    <t>DC.DAC.ESPL.CD</t>
  </si>
  <si>
    <t>Net bilateral aid flows from DAC donors, Korea, Rep. (current US$)</t>
  </si>
  <si>
    <t>DC.DAC.KORL.CD</t>
  </si>
  <si>
    <t>Gross intake ratio in first grade of primary education, total (% of relevant age group)</t>
  </si>
  <si>
    <t>SE.PRM.GINT.ZS</t>
  </si>
  <si>
    <t>Net secondary income (Net current transfers from abroad) (current US$)</t>
  </si>
  <si>
    <t>NY.TRF.NCTR.CD</t>
  </si>
  <si>
    <t>Net secondary income (Net current transfers from abroad) (constant LCU)</t>
  </si>
  <si>
    <t>NY.TRF.NCTR.KN</t>
  </si>
  <si>
    <t>Subsidies and other transfers (% of expense)</t>
  </si>
  <si>
    <t>GC.XPN.TRFT.ZS</t>
  </si>
  <si>
    <t>Subsidies and other transfers (current LCU)</t>
  </si>
  <si>
    <t>GC.XPN.TRFT.CN</t>
  </si>
  <si>
    <t>Diarrhea treatment (% of children under 5 who received ORS packet)</t>
  </si>
  <si>
    <t>SH.STA.ORTH</t>
  </si>
  <si>
    <t>Net secondary income (Net current transfers from abroad) (current LCU)</t>
  </si>
  <si>
    <t>NY.TRF.NCTR.CN</t>
  </si>
  <si>
    <t>Maternal mortality ratio (national estimate, per 100,000 live births)</t>
  </si>
  <si>
    <t>SH.STA.MMRT.NE</t>
  </si>
  <si>
    <t>Armed forces personnel, total</t>
  </si>
  <si>
    <t>MS.MIL.TOTL.P1</t>
  </si>
  <si>
    <t>Net bilateral aid flows from DAC donors, Ireland (current US$)</t>
  </si>
  <si>
    <t>DC.DAC.IRLL.CD</t>
  </si>
  <si>
    <t>Gross fixed capital formation (annual % growth)</t>
  </si>
  <si>
    <t>NE.GDI.FTOT.KD.ZG</t>
  </si>
  <si>
    <t>Changes in inventories (constant LCU)</t>
  </si>
  <si>
    <t>NE.GDI.STKB.KN</t>
  </si>
  <si>
    <t>Gross fixed capital formation (constant LCU)</t>
  </si>
  <si>
    <t>NE.GDI.FTOT.KN</t>
  </si>
  <si>
    <t>Gross fixed capital formation (constant 2015 US$)</t>
  </si>
  <si>
    <t>NE.GDI.FTOT.KD</t>
  </si>
  <si>
    <t>Gross fixed capital formation, private sector (current LCU)</t>
  </si>
  <si>
    <t>NE.GDI.FPRV.CN</t>
  </si>
  <si>
    <t>Gross fixed capital formation, private sector (% of GDP)</t>
  </si>
  <si>
    <t>NE.GDI.FPRV.ZS</t>
  </si>
  <si>
    <t>Refugee population by country or territory of origin</t>
  </si>
  <si>
    <t>SM.POP.REFG.OR</t>
  </si>
  <si>
    <t>School enrollment, primary, private (% of total primary)</t>
  </si>
  <si>
    <t>SE.PRM.PRIV.ZS</t>
  </si>
  <si>
    <t>Newborns protected against tetanus (%)</t>
  </si>
  <si>
    <t>SH.VAC.TTNS.ZS</t>
  </si>
  <si>
    <t>Net official flows from UN agencies, IFAD (current US$)</t>
  </si>
  <si>
    <t>DT.NFL.IFAD.CD</t>
  </si>
  <si>
    <t>Export volume index (2015 = 100)</t>
  </si>
  <si>
    <t>TX.QTY.MRCH.XD.WD</t>
  </si>
  <si>
    <t>Import unit value index (2015 = 100)</t>
  </si>
  <si>
    <t>TM.UVI.MRCH.XD.WD</t>
  </si>
  <si>
    <t>Immunization, measles (% of children ages 12-23 months)</t>
  </si>
  <si>
    <t>SH.IMM.MEAS</t>
  </si>
  <si>
    <t>Patent applications, nonresidents</t>
  </si>
  <si>
    <t>IP.PAT.NRES</t>
  </si>
  <si>
    <t>Export value index (2015 = 100)</t>
  </si>
  <si>
    <t>TX.VAL.MRCH.XD.WD</t>
  </si>
  <si>
    <t>Net barter terms of trade index (2015 = 100)</t>
  </si>
  <si>
    <t>TT.PRI.MRCH.XD.WD</t>
  </si>
  <si>
    <t>Import volume index (2015 = 100)</t>
  </si>
  <si>
    <t>TM.QTY.MRCH.XD.WD</t>
  </si>
  <si>
    <t>Net financial flows, RDB concessional (NFL, current US$)</t>
  </si>
  <si>
    <t>DT.NFL.RDBC.CD</t>
  </si>
  <si>
    <t>Export unit value index (2015 = 100)</t>
  </si>
  <si>
    <t>TX.UVI.MRCH.XD.WD</t>
  </si>
  <si>
    <t>Import value index (2015 = 100)</t>
  </si>
  <si>
    <t>TM.VAL.MRCH.XD.WD</t>
  </si>
  <si>
    <t>Immunization, DPT (% of children ages 12-23 months)</t>
  </si>
  <si>
    <t>SH.IMM.IDPT</t>
  </si>
  <si>
    <t>Patent applications, residents</t>
  </si>
  <si>
    <t>IP.PAT.RESD</t>
  </si>
  <si>
    <t>Pupil-teacher ratio, preprimary</t>
  </si>
  <si>
    <t>SE.PRE.ENRL.TC.ZS</t>
  </si>
  <si>
    <t>Travel services (% of commercial service exports)</t>
  </si>
  <si>
    <t>TX.VAL.TRVL.ZS.WT</t>
  </si>
  <si>
    <t>Commercial service exports (current US$)</t>
  </si>
  <si>
    <t>TX.VAL.SERV.CD.WT</t>
  </si>
  <si>
    <t>Transport services (% of commercial service imports)</t>
  </si>
  <si>
    <t>TM.VAL.TRAN.ZS.WT</t>
  </si>
  <si>
    <t>Lower secondary completion rate, male (% of relevant age group)</t>
  </si>
  <si>
    <t>SE.SEC.CMPT.LO.MA.ZS</t>
  </si>
  <si>
    <t>Gross savings (current LCU)</t>
  </si>
  <si>
    <t>NY.GNS.ICTR.CN</t>
  </si>
  <si>
    <t>Adjusted savings: net national savings (% of GNI)</t>
  </si>
  <si>
    <t>NY.ADJ.NNAT.GN.ZS</t>
  </si>
  <si>
    <t>Total debt service (% of exports of goods, services and primary income)</t>
  </si>
  <si>
    <t>DT.TDS.DECT.EX.ZS</t>
  </si>
  <si>
    <t>Net ODA received (% of imports of goods, services and primary income)</t>
  </si>
  <si>
    <t>DT.ODA.ODAT.MP.ZS</t>
  </si>
  <si>
    <t>Personal remittances, received (current US$)</t>
  </si>
  <si>
    <t>BX.TRF.PWKR.CD.DT</t>
  </si>
  <si>
    <t>Exports of goods, services and primary income (BoP, current US$)</t>
  </si>
  <si>
    <t>BX.GSR.TOTL.CD</t>
  </si>
  <si>
    <t>Insurance and financial services (% of service exports, BoP)</t>
  </si>
  <si>
    <t>BX.GSR.INSF.ZS</t>
  </si>
  <si>
    <t>Foreign direct investment, net (BoP, current US$)</t>
  </si>
  <si>
    <t>BN.KLT.DINV.CD</t>
  </si>
  <si>
    <t>Net primary income (BoP, current US$)</t>
  </si>
  <si>
    <t>BN.GSR.FCTY.CD</t>
  </si>
  <si>
    <t>Travel services (% of service imports, BoP)</t>
  </si>
  <si>
    <t>BM.GSR.TRVL.ZS</t>
  </si>
  <si>
    <t>Service imports (BoP, current US$)</t>
  </si>
  <si>
    <t>BM.GSR.NFSV.CD</t>
  </si>
  <si>
    <t>Primary income payments (BoP, current US$)</t>
  </si>
  <si>
    <t>BM.GSR.FCTY.CD</t>
  </si>
  <si>
    <t>Insurance and financial services (% of commercial service exports)</t>
  </si>
  <si>
    <t>TX.VAL.INSF.ZS.WT</t>
  </si>
  <si>
    <t>Computer, communications and other services (% of commercial service imports)</t>
  </si>
  <si>
    <t>TM.VAL.OTHR.ZS.WT</t>
  </si>
  <si>
    <t>Gross savings (% of GNI)</t>
  </si>
  <si>
    <t>NY.GNS.ICTR.GN.ZS</t>
  </si>
  <si>
    <t>Personal transfers, receipts (BoP, current US$)</t>
  </si>
  <si>
    <t>BX.TRF.PWKR.CD</t>
  </si>
  <si>
    <t>Exports of goods and services (BoP, current US$)</t>
  </si>
  <si>
    <t>BX.GSR.GNFS.CD</t>
  </si>
  <si>
    <t>Net secondary income (BoP, current US$)</t>
  </si>
  <si>
    <t>BN.TRF.CURR.CD</t>
  </si>
  <si>
    <t>Net errors and omissions (BoP, current US$)</t>
  </si>
  <si>
    <t>BN.KAC.EOMS.CD</t>
  </si>
  <si>
    <t>Net financial account (BoP, current US$)</t>
  </si>
  <si>
    <t>BN.FIN.TOTL.CD</t>
  </si>
  <si>
    <t>Transport services (% of service imports, BoP)</t>
  </si>
  <si>
    <t>BM.GSR.TRAN.ZS</t>
  </si>
  <si>
    <t>Goods imports (BoP, current US$)</t>
  </si>
  <si>
    <t>BM.GSR.MRCH.CD</t>
  </si>
  <si>
    <t>Communications, computer, etc. (% of service imports, BoP)</t>
  </si>
  <si>
    <t>BM.GSR.CMCP.ZS</t>
  </si>
  <si>
    <t>Transport services (% of commercial service exports)</t>
  </si>
  <si>
    <t>TX.VAL.TRAN.ZS.WT</t>
  </si>
  <si>
    <t>Computer, communications and other services (% of commercial service exports)</t>
  </si>
  <si>
    <t>TX.VAL.OTHR.ZS.WT</t>
  </si>
  <si>
    <t>Commercial service imports (current US$)</t>
  </si>
  <si>
    <t>TM.VAL.SERV.CD.WT</t>
  </si>
  <si>
    <t>Gross savings (current US$)</t>
  </si>
  <si>
    <t>NY.GNS.ICTR.CD</t>
  </si>
  <si>
    <t>Adjusted savings: net national savings (current US$)</t>
  </si>
  <si>
    <t>NY.ADJ.NNAT.CD</t>
  </si>
  <si>
    <t>Secondary income receipts (BoP, current US$)</t>
  </si>
  <si>
    <t>BX.TRF.CURR.CD</t>
  </si>
  <si>
    <t>Travel services (% of service exports, BoP)</t>
  </si>
  <si>
    <t>BX.GSR.TRVL.ZS</t>
  </si>
  <si>
    <t>Service exports (BoP, current US$)</t>
  </si>
  <si>
    <t>BX.GSR.NFSV.CD</t>
  </si>
  <si>
    <t>Primary income receipts (BoP, current US$)</t>
  </si>
  <si>
    <t>BX.GSR.FCTY.CD</t>
  </si>
  <si>
    <t>Reserves and related items (BoP, current US$)</t>
  </si>
  <si>
    <t>BN.RES.INCL.CD</t>
  </si>
  <si>
    <t>Net trade in goods (BoP, current US$)</t>
  </si>
  <si>
    <t>BN.GSR.MRCH.CD</t>
  </si>
  <si>
    <t>Current account balance (% of GDP)</t>
  </si>
  <si>
    <t>BN.CAB.XOKA.GD.ZS</t>
  </si>
  <si>
    <t>Foreign direct investment, net outflows (% of GDP)</t>
  </si>
  <si>
    <t>BM.KLT.DINV.WD.GD.ZS</t>
  </si>
  <si>
    <t>Imports of goods, services and primary income (BoP, current US$)</t>
  </si>
  <si>
    <t>BM.GSR.TOTL.CD</t>
  </si>
  <si>
    <t>Insurance and financial services (% of service imports, BoP)</t>
  </si>
  <si>
    <t>BM.GSR.INSF.ZS</t>
  </si>
  <si>
    <t>Trade in services (% of GDP)</t>
  </si>
  <si>
    <t>BG.GSR.NFSV.GD.ZS</t>
  </si>
  <si>
    <t>Short-term debt (% of exports of goods, services and primary income)</t>
  </si>
  <si>
    <t>DT.DOD.DSTC.XP.ZS</t>
  </si>
  <si>
    <t>Personal remittances, received (% of GDP)</t>
  </si>
  <si>
    <t>BX.TRF.PWKR.DT.GD.ZS</t>
  </si>
  <si>
    <t>Portfolio equity, net inflows (BoP, current US$)</t>
  </si>
  <si>
    <t>BX.PEF.TOTL.CD.WD</t>
  </si>
  <si>
    <t>Transport services (% of service exports, BoP)</t>
  </si>
  <si>
    <t>BX.GSR.TRAN.ZS</t>
  </si>
  <si>
    <t>Goods exports (BoP, current US$)</t>
  </si>
  <si>
    <t>BX.GSR.MRCH.CD</t>
  </si>
  <si>
    <t>Communications, computer, etc. (% of service exports, BoP)</t>
  </si>
  <si>
    <t>BX.GSR.CMCP.ZS</t>
  </si>
  <si>
    <t>Portfolio investment, net (BoP, current US$)</t>
  </si>
  <si>
    <t>BN.KLT.PTXL.CD</t>
  </si>
  <si>
    <t>Net trade in goods and services (BoP, current US$)</t>
  </si>
  <si>
    <t>BN.GSR.GNFS.CD</t>
  </si>
  <si>
    <t>Current account balance (BoP, current US$)</t>
  </si>
  <si>
    <t>BN.CAB.XOKA.CD</t>
  </si>
  <si>
    <t>Public and publicly guaranteed debt service (% of exports of goods, services and primary income)</t>
  </si>
  <si>
    <t>DT.TDS.DPPG.XP.ZS</t>
  </si>
  <si>
    <t>Gross savings (% of GDP)</t>
  </si>
  <si>
    <t>NY.GNS.ICTR.ZS</t>
  </si>
  <si>
    <t>Adjusted savings: gross savings (% of GNI)</t>
  </si>
  <si>
    <t>NY.ADJ.ICTR.GN.ZS</t>
  </si>
  <si>
    <t>Total reserves in months of imports</t>
  </si>
  <si>
    <t>FI.RES.TOTL.MO</t>
  </si>
  <si>
    <t>Travel services (% of commercial service imports)</t>
  </si>
  <si>
    <t>TM.VAL.TRVL.ZS.WT</t>
  </si>
  <si>
    <t>Insurance and financial services (% of commercial service imports)</t>
  </si>
  <si>
    <t>TM.VAL.INSF.ZS.WT</t>
  </si>
  <si>
    <t>Unemployment, male (% of male labor force) (national estimate)</t>
  </si>
  <si>
    <t>SL.UEM.TOTL.MA.NE.ZS</t>
  </si>
  <si>
    <t>Lower secondary completion rate, female (% of relevant age group)</t>
  </si>
  <si>
    <t>SE.SEC.CMPT.LO.FE.ZS</t>
  </si>
  <si>
    <t>Net official flows from UN agencies, UNFPA (current US$)</t>
  </si>
  <si>
    <t>DT.NFL.UNFP.CD</t>
  </si>
  <si>
    <t>Foreign direct investment, net outflows (BoP, current US$)</t>
  </si>
  <si>
    <t>BM.KLT.DINV.CD.WD</t>
  </si>
  <si>
    <t>Imports of goods and services (BoP, current US$)</t>
  </si>
  <si>
    <t>BM.GSR.GNFS.CD</t>
  </si>
  <si>
    <t>Debt service (PPG and IMF only, % of exports of goods, services and primary income)</t>
  </si>
  <si>
    <t>DT.TDS.DPPF.XP.ZS</t>
  </si>
  <si>
    <t>Unemployment, female (% of female labor force) (national estimate)</t>
  </si>
  <si>
    <t>SL.UEM.TOTL.FE.NE.ZS</t>
  </si>
  <si>
    <t>Progression to secondary school, female (%)</t>
  </si>
  <si>
    <t>SE.SEC.PROG.FE.ZS</t>
  </si>
  <si>
    <t>Primary education, teachers (% female)</t>
  </si>
  <si>
    <t>SE.PRM.TCHR.FE.ZS</t>
  </si>
  <si>
    <t>Literacy rate, adult male (% of males ages 15 and above)</t>
  </si>
  <si>
    <t>SE.ADT.LITR.MA.ZS</t>
  </si>
  <si>
    <t>Literacy rate, youth (ages 15-24), gender parity index (GPI)</t>
  </si>
  <si>
    <t>SE.ADT.1524.LT.FM.ZS</t>
  </si>
  <si>
    <t>Progression to secondary school, male (%)</t>
  </si>
  <si>
    <t>SE.SEC.PROG.MA.ZS</t>
  </si>
  <si>
    <t>Real interest rate (%)</t>
  </si>
  <si>
    <t>FR.INR.RINR</t>
  </si>
  <si>
    <t>Interest rate spread (lending rate minus deposit rate, %)</t>
  </si>
  <si>
    <t>FR.INR.LNDP</t>
  </si>
  <si>
    <t>External debt stocks, private nonguaranteed (PNG) (DOD, current US$)</t>
  </si>
  <si>
    <t>DT.DOD.DPNG.CD</t>
  </si>
  <si>
    <t>Deposit interest rate (%)</t>
  </si>
  <si>
    <t>FR.INR.DPST</t>
  </si>
  <si>
    <t>Literacy rate, adult total (% of people ages 15 and above)</t>
  </si>
  <si>
    <t>SE.ADT.LITR.ZS</t>
  </si>
  <si>
    <t>Literacy rate, youth male (% of males ages 15-24)</t>
  </si>
  <si>
    <t>SE.ADT.1524.LT.MA.ZS</t>
  </si>
  <si>
    <t>Lending interest rate (%)</t>
  </si>
  <si>
    <t>FR.INR.LEND</t>
  </si>
  <si>
    <t>Net flows on external debt, private nonguaranteed (PNG) (NFL, current US$)</t>
  </si>
  <si>
    <t>DT.NFL.DPNG.CD</t>
  </si>
  <si>
    <t>Net bilateral aid flows from DAC donors, New Zealand (current US$)</t>
  </si>
  <si>
    <t>DC.DAC.NZLL.CD</t>
  </si>
  <si>
    <t>Primary education, teachers</t>
  </si>
  <si>
    <t>SE.PRM.TCHR</t>
  </si>
  <si>
    <t>Literacy rate, adult female (% of females ages 15 and above)</t>
  </si>
  <si>
    <t>SE.ADT.LITR.FE.ZS</t>
  </si>
  <si>
    <t>Literacy rate, youth female (% of females ages 15-24)</t>
  </si>
  <si>
    <t>SE.ADT.1524.LT.FE.ZS</t>
  </si>
  <si>
    <t>PNG, commercial banks and other creditors (NFL, current US$)</t>
  </si>
  <si>
    <t>DT.NFL.PNGC.CD</t>
  </si>
  <si>
    <t>Pupil-teacher ratio, primary</t>
  </si>
  <si>
    <t>SE.PRM.ENRL.TC.ZS</t>
  </si>
  <si>
    <t>Literacy rate, youth total (% of people ages 15-24)</t>
  </si>
  <si>
    <t>SE.ADT.1524.LT.ZS</t>
  </si>
  <si>
    <t>PPG, commercial banks (NFL, current US$)</t>
  </si>
  <si>
    <t>DT.NFL.PCBK.CD</t>
  </si>
  <si>
    <t>Net bilateral aid flows from DAC donors, Finland (current US$)</t>
  </si>
  <si>
    <t>DC.DAC.FINL.CD</t>
  </si>
  <si>
    <t>Commercial banks and other lending (PPG + PNG) (NFL, current US$)</t>
  </si>
  <si>
    <t>DT.NFL.PCBO.CD</t>
  </si>
  <si>
    <t>School enrollment, tertiary, female (% gross)</t>
  </si>
  <si>
    <t>SE.TER.ENRR.FE</t>
  </si>
  <si>
    <t>Secondary education, teachers</t>
  </si>
  <si>
    <t>SE.SEC.TCHR</t>
  </si>
  <si>
    <t>School enrollment, primary, female (% gross)</t>
  </si>
  <si>
    <t>SE.PRM.ENRR.FE</t>
  </si>
  <si>
    <t>Primary education, pupils</t>
  </si>
  <si>
    <t>SE.PRM.ENRL</t>
  </si>
  <si>
    <t>School enrollment, tertiary, male (% gross)</t>
  </si>
  <si>
    <t>SE.TER.ENRR.MA</t>
  </si>
  <si>
    <t>Secondary education, teachers, female</t>
  </si>
  <si>
    <t>SE.SEC.TCHR.FE</t>
  </si>
  <si>
    <t>School enrollment, primary, male (% gross)</t>
  </si>
  <si>
    <t>SE.PRM.ENRR.MA</t>
  </si>
  <si>
    <t>Manufacturing, value added (current US$)</t>
  </si>
  <si>
    <t>NV.IND.MANF.CD</t>
  </si>
  <si>
    <t>Manufacturing, value added (% of GDP)</t>
  </si>
  <si>
    <t>NV.IND.MANF.ZS</t>
  </si>
  <si>
    <t>Manufacturing, value added (current LCU)</t>
  </si>
  <si>
    <t>NV.IND.MANF.CN</t>
  </si>
  <si>
    <t>Employment to population ratio, 15+, male (%) (national estimate)</t>
  </si>
  <si>
    <t>SL.EMP.TOTL.SP.MA.NE.ZS</t>
  </si>
  <si>
    <t>Employment to population ratio, 15+, total (%) (national estimate)</t>
  </si>
  <si>
    <t>SL.EMP.TOTL.SP.NE.ZS</t>
  </si>
  <si>
    <t>Employment to population ratio, 15+, female (%) (national estimate)</t>
  </si>
  <si>
    <t>SL.EMP.TOTL.SP.FE.NE.ZS</t>
  </si>
  <si>
    <t>Total reserves (% of total external debt)</t>
  </si>
  <si>
    <t>FI.RES.TOTL.DT.ZS</t>
  </si>
  <si>
    <t>Net financial flows, IDA (NFL, current US$)</t>
  </si>
  <si>
    <t>DT.NFL.MIDA.CD</t>
  </si>
  <si>
    <t>Labor force participation rate for ages 15-24, male (%) (national estimate)</t>
  </si>
  <si>
    <t>SL.TLF.ACTI.1524.MA.NE.ZS</t>
  </si>
  <si>
    <t>School enrollment, tertiary (% gross)</t>
  </si>
  <si>
    <t>SE.TER.ENRR</t>
  </si>
  <si>
    <t>School enrollment, primary (% gross)</t>
  </si>
  <si>
    <t>SE.PRM.ENRR</t>
  </si>
  <si>
    <t>Net financial flows, RDB nonconcessional (NFL, current US$)</t>
  </si>
  <si>
    <t>DT.NFL.RDBN.CD</t>
  </si>
  <si>
    <t>PPG, bonds (NFL, current US$)</t>
  </si>
  <si>
    <t>DT.NFL.PBND.CD</t>
  </si>
  <si>
    <t>Secondary education, teachers (% female)</t>
  </si>
  <si>
    <t>SE.SEC.TCHR.FE.ZS</t>
  </si>
  <si>
    <t>School enrollment, tertiary (gross), gender parity index (GPI)</t>
  </si>
  <si>
    <t>SE.ENR.TERT.FM.ZS</t>
  </si>
  <si>
    <t>Net financial flows, others (NFL, current US$)</t>
  </si>
  <si>
    <t>DT.NFL.MOTH.CD</t>
  </si>
  <si>
    <t>Portfolio investment, bonds (PPG + PNG) (NFL, current US$)</t>
  </si>
  <si>
    <t>DT.NFL.BOND.CD</t>
  </si>
  <si>
    <t>Labor force participation rate for ages 15-24, total (%) (national estimate)</t>
  </si>
  <si>
    <t>SL.TLF.ACTI.1524.NE.ZS</t>
  </si>
  <si>
    <t>Labor force participation rate for ages 15-24, female (%) (national estimate)</t>
  </si>
  <si>
    <t>SL.TLF.ACTI.1524.FE.NE.ZS</t>
  </si>
  <si>
    <t>Contraceptive prevalence, any method (% of married women ages 15-49)</t>
  </si>
  <si>
    <t>SP.DYN.CONU.ZS</t>
  </si>
  <si>
    <t>Expenditure on tertiary education (% of government expenditure on education)</t>
  </si>
  <si>
    <t>SE.XPD.TERT.ZS</t>
  </si>
  <si>
    <t>Secondary education, vocational pupils (% female)</t>
  </si>
  <si>
    <t>SE.SEC.ENRL.VO.FE.ZS</t>
  </si>
  <si>
    <t>Secondary education, pupils</t>
  </si>
  <si>
    <t>SE.SEC.ENRL</t>
  </si>
  <si>
    <t>Persistence to last grade of primary, total (% of cohort)</t>
  </si>
  <si>
    <t>SE.PRM.PRSL.ZS</t>
  </si>
  <si>
    <t>Persistence to grade 5, male (% of cohort)</t>
  </si>
  <si>
    <t>SE.PRM.PRS5.MA.ZS</t>
  </si>
  <si>
    <t>School enrollment, preprimary, male (% gross)</t>
  </si>
  <si>
    <t>SE.PRE.ENRR.MA</t>
  </si>
  <si>
    <t>School enrollment, primary and secondary (gross), gender parity index (GPI)</t>
  </si>
  <si>
    <t>SE.ENR.PRSC.FM.ZS</t>
  </si>
  <si>
    <t>Coal rents (% of GDP)</t>
  </si>
  <si>
    <t>NY.GDP.COAL.RT.ZS</t>
  </si>
  <si>
    <t>School enrollment, secondary (% gross)</t>
  </si>
  <si>
    <t>SE.SEC.ENRR</t>
  </si>
  <si>
    <t>Pupil-teacher ratio, secondary</t>
  </si>
  <si>
    <t>SE.SEC.ENRL.TC.ZS</t>
  </si>
  <si>
    <t>Secondary education, pupils (% female)</t>
  </si>
  <si>
    <t>SE.SEC.ENRL.FE.ZS</t>
  </si>
  <si>
    <t>Lower secondary completion rate, total (% of relevant age group)</t>
  </si>
  <si>
    <t>SE.SEC.CMPT.LO.ZS</t>
  </si>
  <si>
    <t>Repeaters, primary, female (% of female enrollment)</t>
  </si>
  <si>
    <t>SE.PRM.REPT.FE.ZS</t>
  </si>
  <si>
    <t>Persistence to grade 5, total (% of cohort)</t>
  </si>
  <si>
    <t>SE.PRM.PRS5.ZS</t>
  </si>
  <si>
    <t>Primary education, pupils (% female)</t>
  </si>
  <si>
    <t>SE.PRM.ENRL.FE.ZS</t>
  </si>
  <si>
    <t>Primary completion rate, female (% of relevant age group)</t>
  </si>
  <si>
    <t>SE.PRM.CMPT.FE.ZS</t>
  </si>
  <si>
    <t>Electricity production from renewable sources, excluding hydroelectric (kWh)</t>
  </si>
  <si>
    <t>EG.ELC.RNWX.KH</t>
  </si>
  <si>
    <t>Electricity production from natural gas sources (% of total)</t>
  </si>
  <si>
    <t>EG.ELC.NGAS.ZS</t>
  </si>
  <si>
    <t>Electricity production from coal sources (% of total)</t>
  </si>
  <si>
    <t>EG.ELC.COAL.ZS</t>
  </si>
  <si>
    <t>Net bilateral aid flows from DAC donors, Australia (current US$)</t>
  </si>
  <si>
    <t>DC.DAC.AUSL.CD</t>
  </si>
  <si>
    <t>Contraceptive prevalence, any modern method (% of married women ages 15-49)</t>
  </si>
  <si>
    <t>SP.DYN.CONM.ZS</t>
  </si>
  <si>
    <t>Adjusted net national income (annual % growth)</t>
  </si>
  <si>
    <t>NY.ADJ.NNTY.KD.ZG</t>
  </si>
  <si>
    <t>Interest payments (current LCU)</t>
  </si>
  <si>
    <t>GC.XPN.INTP.CN</t>
  </si>
  <si>
    <t>Compensation of employees (current LCU)</t>
  </si>
  <si>
    <t>GC.XPN.COMP.CN</t>
  </si>
  <si>
    <t>Tax revenue (% of GDP)</t>
  </si>
  <si>
    <t>GC.TAX.TOTL.GD.ZS</t>
  </si>
  <si>
    <t>Taxes on international trade (% of revenue)</t>
  </si>
  <si>
    <t>GC.TAX.INTT.RV.ZS</t>
  </si>
  <si>
    <t>Taxes on goods and services (% value added of industry and services)</t>
  </si>
  <si>
    <t>GC.TAX.GSRV.VA.ZS</t>
  </si>
  <si>
    <t>Taxes on exports (current LCU)</t>
  </si>
  <si>
    <t>GC.TAX.EXPT.CN</t>
  </si>
  <si>
    <t>Social contributions (current LCU)</t>
  </si>
  <si>
    <t>GC.REV.SOCL.CN</t>
  </si>
  <si>
    <t>Net lending (+) / net borrowing (-) (current LCU)</t>
  </si>
  <si>
    <t>GC.NLD.TOTL.CN</t>
  </si>
  <si>
    <t>Level of water stress: freshwater withdrawal as a proportion of available freshwater resources</t>
  </si>
  <si>
    <t>ER.H2O.FWST.ZS</t>
  </si>
  <si>
    <t>Water productivity, total (constant 2015 US$ GDP per cubic meter of total freshwater withdrawal)</t>
  </si>
  <si>
    <t>ER.GDP.FWTL.M3.KD</t>
  </si>
  <si>
    <t>Goods and services expense (% of expense)</t>
  </si>
  <si>
    <t>GC.XPN.GSRV.ZS</t>
  </si>
  <si>
    <t>Taxes on income, profits and capital gains (% of total taxes)</t>
  </si>
  <si>
    <t>GC.TAX.YPKG.ZS</t>
  </si>
  <si>
    <t>Tax revenue (current LCU)</t>
  </si>
  <si>
    <t>GC.TAX.TOTL.CN</t>
  </si>
  <si>
    <t>Taxes on international trade (current LCU)</t>
  </si>
  <si>
    <t>GC.TAX.INTT.CN</t>
  </si>
  <si>
    <t>Taxes on goods and services (% of revenue)</t>
  </si>
  <si>
    <t>GC.TAX.GSRV.RV.ZS</t>
  </si>
  <si>
    <t>Revenue, excluding grants (% of GDP)</t>
  </si>
  <si>
    <t>GC.REV.XGRT.GD.ZS</t>
  </si>
  <si>
    <t>Grants and other revenue (% of revenue)</t>
  </si>
  <si>
    <t>GC.REV.GOTR.ZS</t>
  </si>
  <si>
    <t>Net investment in nonfinancial assets (% of GDP)</t>
  </si>
  <si>
    <t>GC.NFN.TOTL.GD.ZS</t>
  </si>
  <si>
    <t>Combustible renewables and waste (% of total energy)</t>
  </si>
  <si>
    <t>EG.USE.CRNW.ZS</t>
  </si>
  <si>
    <t>Expense (current LCU)</t>
  </si>
  <si>
    <t>GC.XPN.TOTL.CN</t>
  </si>
  <si>
    <t>Interest payments (% of revenue)</t>
  </si>
  <si>
    <t>GC.XPN.INTP.RV.ZS</t>
  </si>
  <si>
    <t>Compensation of employees (% of expense)</t>
  </si>
  <si>
    <t>GC.XPN.COMP.ZS</t>
  </si>
  <si>
    <t>Taxes on income, profits and capital gains (current LCU)</t>
  </si>
  <si>
    <t>GC.TAX.YPKG.CN</t>
  </si>
  <si>
    <t>Other taxes (current LCU)</t>
  </si>
  <si>
    <t>GC.TAX.OTHR.CN</t>
  </si>
  <si>
    <t>Customs and other import duties (current LCU)</t>
  </si>
  <si>
    <t>GC.TAX.IMPT.CN</t>
  </si>
  <si>
    <t>Taxes on exports (% of tax revenue)</t>
  </si>
  <si>
    <t>GC.TAX.EXPT.ZS</t>
  </si>
  <si>
    <t>Social contributions (% of revenue)</t>
  </si>
  <si>
    <t>GC.REV.SOCL.ZS</t>
  </si>
  <si>
    <t>Net lending (+) / net borrowing (-) (% of GDP)</t>
  </si>
  <si>
    <t>GC.NLD.TOTL.GD.ZS</t>
  </si>
  <si>
    <t>Annual freshwater withdrawals, total (billion cubic meters)</t>
  </si>
  <si>
    <t>ER.H2O.FWTL.K3</t>
  </si>
  <si>
    <t>Electric power consumption (kWh per capita)</t>
  </si>
  <si>
    <t>EG.USE.ELEC.KH.PC</t>
  </si>
  <si>
    <t>Alternative and nuclear energy (% of total energy use)</t>
  </si>
  <si>
    <t>EG.USE.COMM.CL.ZS</t>
  </si>
  <si>
    <t>Electricity production from oil sources (% of total)</t>
  </si>
  <si>
    <t>EG.ELC.PETR.ZS</t>
  </si>
  <si>
    <t>Electricity production from hydroelectric sources (% of total)</t>
  </si>
  <si>
    <t>EG.ELC.HYRO.ZS</t>
  </si>
  <si>
    <t>Net ODA received (% of central government expense)</t>
  </si>
  <si>
    <t>DT.ODA.ODAT.XP.ZS</t>
  </si>
  <si>
    <t>School enrollment, secondary (gross), gender parity index (GPI)</t>
  </si>
  <si>
    <t>SE.ENR.SECO.FM.ZS</t>
  </si>
  <si>
    <t>Adjusted net national income per capita (annual % growth)</t>
  </si>
  <si>
    <t>NY.ADJ.NNTY.PC.KD.ZG</t>
  </si>
  <si>
    <t>Expense (% of GDP)</t>
  </si>
  <si>
    <t>GC.XPN.TOTL.GD.ZS</t>
  </si>
  <si>
    <t>Interest payments (% of expense)</t>
  </si>
  <si>
    <t>GC.XPN.INTP.ZS</t>
  </si>
  <si>
    <t>Goods and services expense (current LCU)</t>
  </si>
  <si>
    <t>GC.XPN.GSRV.CN</t>
  </si>
  <si>
    <t>Taxes on income, profits and capital gains (% of revenue)</t>
  </si>
  <si>
    <t>GC.TAX.YPKG.RV.ZS</t>
  </si>
  <si>
    <t>Other taxes (% of revenue)</t>
  </si>
  <si>
    <t>GC.TAX.OTHR.RV.ZS</t>
  </si>
  <si>
    <t>Customs and other import duties (% of tax revenue)</t>
  </si>
  <si>
    <t>GC.TAX.IMPT.ZS</t>
  </si>
  <si>
    <t>Taxes on goods and services (current LCU)</t>
  </si>
  <si>
    <t>GC.TAX.GSRV.CN</t>
  </si>
  <si>
    <t>Revenue, excluding grants (current LCU)</t>
  </si>
  <si>
    <t>GC.REV.XGRT.CN</t>
  </si>
  <si>
    <t>Grants and other revenue (current LCU)</t>
  </si>
  <si>
    <t>GC.REV.GOTR.CN</t>
  </si>
  <si>
    <t>Net investment in nonfinancial assets (current LCU)</t>
  </si>
  <si>
    <t>GC.NFN.TOTL.CN</t>
  </si>
  <si>
    <t>Annual freshwater withdrawals, total (% of internal resources)</t>
  </si>
  <si>
    <t>ER.H2O.FWTL.ZS</t>
  </si>
  <si>
    <t>School enrollment, secondary, male (% gross)</t>
  </si>
  <si>
    <t>SE.SEC.ENRR.MA</t>
  </si>
  <si>
    <t>Secondary education, vocational pupils</t>
  </si>
  <si>
    <t>SE.SEC.ENRL.VO</t>
  </si>
  <si>
    <t>Secondary education, general pupils (% female)</t>
  </si>
  <si>
    <t>SE.SEC.ENRL.GC.FE.ZS</t>
  </si>
  <si>
    <t>Repeaters, primary, total (% of total enrollment)</t>
  </si>
  <si>
    <t>SE.PRM.REPT.ZS</t>
  </si>
  <si>
    <t>Persistence to last grade of primary, male (% of cohort)</t>
  </si>
  <si>
    <t>SE.PRM.PRSL.MA.ZS</t>
  </si>
  <si>
    <t>Persistence to grade 5, female (% of cohort)</t>
  </si>
  <si>
    <t>SE.PRM.PRS5.FE.ZS</t>
  </si>
  <si>
    <t>Primary completion rate, total (% of relevant age group)</t>
  </si>
  <si>
    <t>SE.PRM.CMPT.ZS</t>
  </si>
  <si>
    <t>School enrollment, preprimary, female (% gross)</t>
  </si>
  <si>
    <t>SE.PRE.ENRR.FE</t>
  </si>
  <si>
    <t>School enrollment, primary (gross), gender parity index (GPI)</t>
  </si>
  <si>
    <t>SE.ENR.PRIM.FM.ZS</t>
  </si>
  <si>
    <t>Energy imports, net (% of energy use)</t>
  </si>
  <si>
    <t>EG.IMP.CONS.ZS</t>
  </si>
  <si>
    <t>Electricity production from renewable sources, excluding hydroelectric (% of total)</t>
  </si>
  <si>
    <t>EG.ELC.RNWX.ZS</t>
  </si>
  <si>
    <t>Electricity production from nuclear sources (% of total)</t>
  </si>
  <si>
    <t>EG.ELC.NUCL.ZS</t>
  </si>
  <si>
    <t>Electricity production from oil, gas and coal sources (% of total)</t>
  </si>
  <si>
    <t>EG.ELC.FOSL.ZS</t>
  </si>
  <si>
    <t>Government expenditure on education, total (% of GDP)</t>
  </si>
  <si>
    <t>SE.XPD.TOTL.GD.ZS</t>
  </si>
  <si>
    <t>Pupil-teacher ratio, tertiary</t>
  </si>
  <si>
    <t>SE.TER.ENRL.TC.ZS</t>
  </si>
  <si>
    <t>Progression to secondary school (%)</t>
  </si>
  <si>
    <t>SE.SEC.PROG.ZS</t>
  </si>
  <si>
    <t>School enrollment, secondary, female (% gross)</t>
  </si>
  <si>
    <t>SE.SEC.ENRR.FE</t>
  </si>
  <si>
    <t>Secondary education, general pupils</t>
  </si>
  <si>
    <t>SE.SEC.ENRL.GC</t>
  </si>
  <si>
    <t>Repeaters, primary, male (% of male enrollment)</t>
  </si>
  <si>
    <t>SE.PRM.REPT.MA.ZS</t>
  </si>
  <si>
    <t>Persistence to last grade of primary, female (% of cohort)</t>
  </si>
  <si>
    <t>SE.PRM.PRSL.FE.ZS</t>
  </si>
  <si>
    <t>Primary completion rate, male (% of relevant age group)</t>
  </si>
  <si>
    <t>SE.PRM.CMPT.MA.ZS</t>
  </si>
  <si>
    <t>School enrollment, preprimary (% gross)</t>
  </si>
  <si>
    <t>SE.PRE.ENRR</t>
  </si>
  <si>
    <t>Energy use (kg of oil equivalent per capita)</t>
  </si>
  <si>
    <t>EG.USE.PCAP.KG.OE</t>
  </si>
  <si>
    <t>Fossil fuel energy consumption (% of total)</t>
  </si>
  <si>
    <t>EG.USE.COMM.FO.ZS</t>
  </si>
  <si>
    <t>Electric power transmission and distribution losses (% of output)</t>
  </si>
  <si>
    <t>EG.ELC.LOSS.ZS</t>
  </si>
  <si>
    <t>Hospital beds (per 1,000 people)</t>
  </si>
  <si>
    <t>SH.MED.BEDS.ZS</t>
  </si>
  <si>
    <t>Primary school starting age (years)</t>
  </si>
  <si>
    <t>SE.PRM.AGES</t>
  </si>
  <si>
    <t>Mineral rents (% of GDP)</t>
  </si>
  <si>
    <t>NY.GDP.MINR.RT.ZS</t>
  </si>
  <si>
    <t>Adjusted net national income per capita (current US$)</t>
  </si>
  <si>
    <t>NY.ADJ.NNTY.PC.CD</t>
  </si>
  <si>
    <t>Adjusted savings: mineral depletion (% of GNI)</t>
  </si>
  <si>
    <t>NY.ADJ.DMIN.GN.ZS</t>
  </si>
  <si>
    <t>Adjusted savings: net forest depletion (% of GNI)</t>
  </si>
  <si>
    <t>NY.ADJ.DFOR.GN.ZS</t>
  </si>
  <si>
    <t>Adjusted savings: education expenditure (% of GNI)</t>
  </si>
  <si>
    <t>NY.ADJ.AEDU.GN.ZS</t>
  </si>
  <si>
    <t>Air transport, freight (million ton-km)</t>
  </si>
  <si>
    <t>IS.AIR.GOOD.MT.K1</t>
  </si>
  <si>
    <t>Methane (CH4) emissions from Industrial Processes (Mt CO2e)</t>
  </si>
  <si>
    <t>EN.GHG.CH4.IP.MT.CE.AR5</t>
  </si>
  <si>
    <t>Methane (CH4) emissions from Agriculture (Mt CO2e)</t>
  </si>
  <si>
    <t>EN.GHG.CH4.AG.MT.CE.AR5</t>
  </si>
  <si>
    <t>Multilateral debt service (% of public and publicly guaranteed debt service)</t>
  </si>
  <si>
    <t>DT.TDS.MLAT.PG.ZS</t>
  </si>
  <si>
    <t>Debt service on external debt, public and publicly guaranteed (PPG) (TDS, current US$)</t>
  </si>
  <si>
    <t>DT.TDS.DPPG.CD</t>
  </si>
  <si>
    <t>Foreign direct investment, net inflows (% of GDP)</t>
  </si>
  <si>
    <t>BX.KLT.DINV.WD.GD.ZS</t>
  </si>
  <si>
    <t>Oil rents (% of GDP)</t>
  </si>
  <si>
    <t>NY.GDP.PETR.RT.ZS</t>
  </si>
  <si>
    <t>Natural gas rents (% of GDP)</t>
  </si>
  <si>
    <t>NY.GDP.NGAS.RT.ZS</t>
  </si>
  <si>
    <t>Adjusted net national income per capita (constant 2015 US$)</t>
  </si>
  <si>
    <t>NY.ADJ.NNTY.PC.KD</t>
  </si>
  <si>
    <t>Adjusted net national income (current US$)</t>
  </si>
  <si>
    <t>NY.ADJ.NNTY.CD</t>
  </si>
  <si>
    <t>Adjusted savings: natural resources depletion (% of GNI)</t>
  </si>
  <si>
    <t>NY.ADJ.DRES.GN.ZS</t>
  </si>
  <si>
    <t>Adjusted savings: energy depletion (current US$)</t>
  </si>
  <si>
    <t>NY.ADJ.DNGY.CD</t>
  </si>
  <si>
    <t>Adjusted savings: consumption of fixed capital (current US$)</t>
  </si>
  <si>
    <t>NY.ADJ.DKAP.CD</t>
  </si>
  <si>
    <t>Net bilateral aid flows from DAC donors, European Union institutions (current US$)</t>
  </si>
  <si>
    <t>DC.DAC.CECL.CD</t>
  </si>
  <si>
    <t>Foreign direct investment, net inflows (BoP, current US$)</t>
  </si>
  <si>
    <t>BX.KLT.DINV.CD.WD</t>
  </si>
  <si>
    <t>Forest rents (% of GDP)</t>
  </si>
  <si>
    <t>NY.GDP.FRST.RT.ZS</t>
  </si>
  <si>
    <t>Adjusted savings: mineral depletion (current US$)</t>
  </si>
  <si>
    <t>NY.ADJ.DMIN.CD</t>
  </si>
  <si>
    <t>Adjusted savings: net forest depletion (current US$)</t>
  </si>
  <si>
    <t>NY.ADJ.DFOR.CD</t>
  </si>
  <si>
    <t>Adjusted savings: education expenditure (current US$)</t>
  </si>
  <si>
    <t>NY.ADJ.AEDU.CD</t>
  </si>
  <si>
    <t>Wholesale price index (2010 = 100)</t>
  </si>
  <si>
    <t>FP.WPI.TOTL</t>
  </si>
  <si>
    <t>Nitrous oxide (N2O) emissions (total) excluding LULUCF (Mt CO2e)</t>
  </si>
  <si>
    <t>EN.GHG.N2O.MT.CE.AR5</t>
  </si>
  <si>
    <t>Nitrous oxide (N2O) emissions from Building (Energy) (Mt CO2e)</t>
  </si>
  <si>
    <t>EN.GHG.N2O.BU.MT.CE.AR5</t>
  </si>
  <si>
    <t>Carbon dioxide (CO2) emissions from Waste (Mt CO2e)</t>
  </si>
  <si>
    <t>EN.GHG.CO2.WA.MT.CE.AR5</t>
  </si>
  <si>
    <t>Carbon dioxide (CO2) emissions from Power Industry (Energy) (Mt CO2e)</t>
  </si>
  <si>
    <t>EN.GHG.CO2.PI.MT.CE.AR5</t>
  </si>
  <si>
    <t>Air transport, registered carrier departures worldwide</t>
  </si>
  <si>
    <t>IS.AIR.DPRT</t>
  </si>
  <si>
    <t>Nitrous oxide (N2O) emissions from Waste (Mt CO2e)</t>
  </si>
  <si>
    <t>EN.GHG.N2O.WA.MT.CE.AR5</t>
  </si>
  <si>
    <t>Nitrous oxide (N2O) emissions from Industrial Processes (Mt CO2e)</t>
  </si>
  <si>
    <t>EN.GHG.N2O.IP.MT.CE.AR5</t>
  </si>
  <si>
    <t>Nitrous oxide (N2O) emissions from Agriculture (Mt CO2e)</t>
  </si>
  <si>
    <t>EN.GHG.N2O.AG.MT.CE.AR5</t>
  </si>
  <si>
    <t>Carbon dioxide (CO2) emissions from Transport (Energy) (Mt CO2e)</t>
  </si>
  <si>
    <t>EN.GHG.CO2.TR.MT.CE.AR5</t>
  </si>
  <si>
    <t>Carbon dioxide (CO2) emissions excluding LULUCF per capita (t CO2e/capita)</t>
  </si>
  <si>
    <t>EN.GHG.CO2.PC.CE.AR5</t>
  </si>
  <si>
    <t>Carbon dioxide (CO2) emissions from Industrial Combustion (Energy) (Mt CO2e)</t>
  </si>
  <si>
    <t>EN.GHG.CO2.IC.MT.CE.AR5</t>
  </si>
  <si>
    <t>Methane (CH4) emissions (total) excluding LULUCF (Mt CO2e)</t>
  </si>
  <si>
    <t>EN.GHG.CH4.MT.CE.AR5</t>
  </si>
  <si>
    <t>Methane (CH4) emissions from Building (Energy) (Mt CO2e)</t>
  </si>
  <si>
    <t>EN.GHG.CH4.BU.MT.CE.AR5</t>
  </si>
  <si>
    <t>Net financial flows, bilateral (NFL, current US$)</t>
  </si>
  <si>
    <t>DT.NFL.BLAT.CD</t>
  </si>
  <si>
    <t>IBRD loans and IDA credits (DOD, current US$)</t>
  </si>
  <si>
    <t>DT.DOD.MWBG.CD</t>
  </si>
  <si>
    <t>External debt stocks, total (DOD, current US$)</t>
  </si>
  <si>
    <t>DT.DOD.DECT.CD</t>
  </si>
  <si>
    <t>Nitrous oxide (N2O) emissions from Power Industry (Energy) (Mt CO2e)</t>
  </si>
  <si>
    <t>EN.GHG.N2O.PI.MT.CE.AR5</t>
  </si>
  <si>
    <t>Nitrous oxide (N2O) emissions from Fugitive Emissions (Energy) (Mt CO2e)</t>
  </si>
  <si>
    <t>EN.GHG.N2O.FE.MT.CE.AR5</t>
  </si>
  <si>
    <t>Carbon intensity of GDP (kg CO2e per constant 2015 US$ of GDP)</t>
  </si>
  <si>
    <t>EN.GHG.CO2.RT.GDP.KD</t>
  </si>
  <si>
    <t>Carbon dioxide (CO2) emissions from Building (Energy) (Mt CO2e)</t>
  </si>
  <si>
    <t>EN.GHG.CO2.BU.MT.CE.AR5</t>
  </si>
  <si>
    <t>Methane (CH4) emissions from Transport (Energy) (Mt CO2e)</t>
  </si>
  <si>
    <t>EN.GHG.CH4.TR.MT.CE.AR5</t>
  </si>
  <si>
    <t>Methane (CH4) emissions from Industrial Combustion (Energy) (Mt CO2e)</t>
  </si>
  <si>
    <t>EN.GHG.CH4.IC.MT.CE.AR5</t>
  </si>
  <si>
    <t>Total greenhouse gas emissions excluding LULUCF per capita (t CO2e/capita)</t>
  </si>
  <si>
    <t>EN.GHG.ALL.PC.CE.AR5</t>
  </si>
  <si>
    <t>Carbon dioxide (CO2) emissions from Industrial Processes (Mt CO2e)</t>
  </si>
  <si>
    <t>EN.GHG.CO2.IP.MT.CE.AR5</t>
  </si>
  <si>
    <t>Carbon dioxide (CO2) emissions from Agriculture (Mt CO2e)</t>
  </si>
  <si>
    <t>EN.GHG.CO2.AG.MT.CE.AR5</t>
  </si>
  <si>
    <t>Methane (CH4) emissions from Power Industry (Energy) (Mt CO2e)</t>
  </si>
  <si>
    <t>EN.GHG.CH4.PI.MT.CE.AR5</t>
  </si>
  <si>
    <t>Methane (CH4) emissions from Fugitive Emissions (Energy) (Mt CO2e)</t>
  </si>
  <si>
    <t>EN.GHG.CH4.FE.MT.CE.AR5</t>
  </si>
  <si>
    <t>Total greenhouse gas emissions excluding LULUCF (Mt CO2e)</t>
  </si>
  <si>
    <t>EN.GHG.ALL.MT.CE.AR5</t>
  </si>
  <si>
    <t>IMF repurchases and charges (TDS, current US$)</t>
  </si>
  <si>
    <t>DT.TDS.DIMF.CD</t>
  </si>
  <si>
    <t>Total natural resources rents (% of GDP)</t>
  </si>
  <si>
    <t>NY.GDP.TOTL.RT.ZS</t>
  </si>
  <si>
    <t>Adjusted net national income (constant 2015 US$)</t>
  </si>
  <si>
    <t>NY.ADJ.NNTY.KD</t>
  </si>
  <si>
    <t>Adjusted savings: energy depletion (% of GNI)</t>
  </si>
  <si>
    <t>NY.ADJ.DNGY.GN.ZS</t>
  </si>
  <si>
    <t>Adjusted savings: consumption of fixed capital (% of GNI)</t>
  </si>
  <si>
    <t>NY.ADJ.DKAP.GN.ZS</t>
  </si>
  <si>
    <t>Nitrous oxide (N2O) emissions from Transport (Energy) (Mt CO2e)</t>
  </si>
  <si>
    <t>EN.GHG.N2O.TR.MT.CE.AR5</t>
  </si>
  <si>
    <t>Nitrous oxide (N2O) emissions from Industrial Combustion (Energy) (Mt CO2e)</t>
  </si>
  <si>
    <t>EN.GHG.N2O.IC.MT.CE.AR5</t>
  </si>
  <si>
    <t>Carbon dioxide (CO2) emissions (total) excluding LULUCF (Mt CO2e)</t>
  </si>
  <si>
    <t>EN.GHG.CO2.MT.CE.AR5</t>
  </si>
  <si>
    <t>Carbon dioxide (CO2) emissions from Fugitive Emissions (Energy) (Mt CO2e)</t>
  </si>
  <si>
    <t>EN.GHG.CO2.FE.MT.CE.AR5</t>
  </si>
  <si>
    <t>Methane (CH4) emissions from Waste (Mt CO2e)</t>
  </si>
  <si>
    <t>EN.GHG.CH4.WA.MT.CE.AR5</t>
  </si>
  <si>
    <t>PPG, official creditors (NFL, US$)</t>
  </si>
  <si>
    <t>DT.NFL.OFFT.CD</t>
  </si>
  <si>
    <t>PPG, IDA (DOD, current US$)</t>
  </si>
  <si>
    <t>DT.DOD.MIDA.CD</t>
  </si>
  <si>
    <t>Short-term debt (% of total reserves)</t>
  </si>
  <si>
    <t>DT.DOD.DSTC.IR.ZS</t>
  </si>
  <si>
    <t>External debt stocks, long-term (DOD, current US$)</t>
  </si>
  <si>
    <t>DT.DOD.DLXF.CD</t>
  </si>
  <si>
    <t>Secondary education, duration (years)</t>
  </si>
  <si>
    <t>SE.SEC.DURS</t>
  </si>
  <si>
    <t>Primary education, duration (years)</t>
  </si>
  <si>
    <t>SE.PRM.DURS</t>
  </si>
  <si>
    <t>Public and publicly guaranteed debt service (% of GNI)</t>
  </si>
  <si>
    <t>DT.TDS.DPPG.GN.ZS</t>
  </si>
  <si>
    <t>Total debt service (% of GNI)</t>
  </si>
  <si>
    <t>DT.TDS.DECT.GN.ZS</t>
  </si>
  <si>
    <t>Net financial flows, multilateral (NFL, current US$)</t>
  </si>
  <si>
    <t>DT.NFL.MLAT.CD</t>
  </si>
  <si>
    <t>Women Business and the Law Index Score (scale 1-100)</t>
  </si>
  <si>
    <t>SG.LAW.INDX</t>
  </si>
  <si>
    <t>Lower secondary school starting age (years)</t>
  </si>
  <si>
    <t>SE.SEC.AGES</t>
  </si>
  <si>
    <t>Multilateral debt service (TDS, current US$)</t>
  </si>
  <si>
    <t>DT.TDS.MLAT.CD</t>
  </si>
  <si>
    <t>Debt service on external debt, total (TDS, current US$)</t>
  </si>
  <si>
    <t>DT.TDS.DECT.CD</t>
  </si>
  <si>
    <t>Net official flows from UN agencies, UNICEF (current US$)</t>
  </si>
  <si>
    <t>DT.NFL.UNCF.CD</t>
  </si>
  <si>
    <t>PPG, other private creditors (NFL, current US$)</t>
  </si>
  <si>
    <t>DT.NFL.PROP.CD</t>
  </si>
  <si>
    <t>Net financial flows, IMF nonconcessional (NFL, current US$)</t>
  </si>
  <si>
    <t>DT.NFL.IMFN.CD</t>
  </si>
  <si>
    <t>Short-term debt (% of total external debt)</t>
  </si>
  <si>
    <t>DT.DOD.DSTC.ZS</t>
  </si>
  <si>
    <t>External debt stocks, public and publicly guaranteed (PPG) (DOD, current US$)</t>
  </si>
  <si>
    <t>DT.DOD.DPPG.CD</t>
  </si>
  <si>
    <t>External debt stocks (% of GNI)</t>
  </si>
  <si>
    <t>DT.DOD.DECT.GN.ZS</t>
  </si>
  <si>
    <t>Net bilateral aid flows from DAC donors, Netherlands (current US$)</t>
  </si>
  <si>
    <t>DC.DAC.NLDL.CD</t>
  </si>
  <si>
    <t>Unemployment, total (% of total labor force) (national estimate)</t>
  </si>
  <si>
    <t>SL.UEM.TOTL.NE.ZS</t>
  </si>
  <si>
    <t>Air transport, passengers carried</t>
  </si>
  <si>
    <t>IS.AIR.PSGR</t>
  </si>
  <si>
    <t>PPG, private creditors (NFL, US$)</t>
  </si>
  <si>
    <t>DT.NFL.PRVT.CD</t>
  </si>
  <si>
    <t>IFC, private nonguaranteed (NFL, US$)</t>
  </si>
  <si>
    <t>DT.NFL.NIFC.CD</t>
  </si>
  <si>
    <t>Net financial flows, IBRD (NFL, current US$)</t>
  </si>
  <si>
    <t>DT.NFL.MIBR.CD</t>
  </si>
  <si>
    <t>PPG, IBRD (DOD, current US$)</t>
  </si>
  <si>
    <t>DT.DOD.MIBR.CD</t>
  </si>
  <si>
    <t>External debt stocks, short-term (DOD, current US$)</t>
  </si>
  <si>
    <t>DT.DOD.DSTC.CD</t>
  </si>
  <si>
    <t>Use of IMF credit (DOD, current US$)</t>
  </si>
  <si>
    <t>DT.DOD.DIMF.CD</t>
  </si>
  <si>
    <t>Labor force participation rate, total (% of total population ages 15+) (national estimate)</t>
  </si>
  <si>
    <t>SL.TLF.CACT.NE.ZS</t>
  </si>
  <si>
    <t>Ratio of female to male labor force participation rate (%) (national estimate)</t>
  </si>
  <si>
    <t>SL.TLF.CACT.FM.NE.ZS</t>
  </si>
  <si>
    <t>Labor force participation rate, male (% of male population ages 15+) (national estimate)</t>
  </si>
  <si>
    <t>SL.TLF.CACT.MA.NE.ZS</t>
  </si>
  <si>
    <t>Labor force participation rate, female (% of female population ages 15+) (national estimate)</t>
  </si>
  <si>
    <t>SL.TLF.CACT.FE.NE.ZS</t>
  </si>
  <si>
    <t>Net official flows from UN agencies, UNTA (current US$)</t>
  </si>
  <si>
    <t>DT.NFL.UNTA.CD</t>
  </si>
  <si>
    <t>Net official flows from UN agencies, WFP (current US$)</t>
  </si>
  <si>
    <t>DT.NFL.WFPG.CD</t>
  </si>
  <si>
    <t>Net official flows from UN agencies, UNHCR (current US$)</t>
  </si>
  <si>
    <t>DT.NFL.UNCR.CD</t>
  </si>
  <si>
    <t>Net official flows from UN agencies, UNDP (current US$)</t>
  </si>
  <si>
    <t>DT.NFL.UNDP.CD</t>
  </si>
  <si>
    <t>GNI growth (annual %)</t>
  </si>
  <si>
    <t>NY.GNP.MKTP.KD.ZG</t>
  </si>
  <si>
    <t>GNI per capita growth (annual %)</t>
  </si>
  <si>
    <t>NY.GNP.PCAP.KD.ZG</t>
  </si>
  <si>
    <t>Net bilateral aid flows from DAC donors, Canada (current US$)</t>
  </si>
  <si>
    <t>DC.DAC.CANL.CD</t>
  </si>
  <si>
    <t>Net bilateral aid flows from DAC donors, Belgium (current US$)</t>
  </si>
  <si>
    <t>DC.DAC.BELL.CD</t>
  </si>
  <si>
    <t>Net bilateral aid flows from DAC donors, Norway (current US$)</t>
  </si>
  <si>
    <t>DC.DAC.NORL.CD</t>
  </si>
  <si>
    <t>Net bilateral aid flows from DAC donors, France (current US$)</t>
  </si>
  <si>
    <t>DC.DAC.FRAL.CD</t>
  </si>
  <si>
    <t>Ores and metals exports (% of merchandise exports)</t>
  </si>
  <si>
    <t>TX.VAL.MMTL.ZS.UN</t>
  </si>
  <si>
    <t>Fuel exports (% of merchandise exports)</t>
  </si>
  <si>
    <t>TX.VAL.FUEL.ZS.UN</t>
  </si>
  <si>
    <t>Physicians (per 1,000 people)</t>
  </si>
  <si>
    <t>SH.MED.PHYS.ZS</t>
  </si>
  <si>
    <t>Net primary income (Net income from abroad) (current LCU)</t>
  </si>
  <si>
    <t>NY.GSR.NFCY.CN</t>
  </si>
  <si>
    <t>GNI per capita (constant LCU)</t>
  </si>
  <si>
    <t>NY.GNP.PCAP.KN</t>
  </si>
  <si>
    <t>GNI per capita, Atlas method (current US$)</t>
  </si>
  <si>
    <t>NY.GNP.PCAP.CD</t>
  </si>
  <si>
    <t>GNI (current US$)</t>
  </si>
  <si>
    <t>NY.GNP.MKTP.CD</t>
  </si>
  <si>
    <t>Mobile cellular subscriptions (per 100 people)</t>
  </si>
  <si>
    <t>IT.CEL.SETS.P2</t>
  </si>
  <si>
    <t>Agricultural raw materials exports (% of merchandise exports)</t>
  </si>
  <si>
    <t>TX.VAL.AGRI.ZS.UN</t>
  </si>
  <si>
    <t>Manufactures imports (% of merchandise imports)</t>
  </si>
  <si>
    <t>TM.VAL.MANF.ZS.UN</t>
  </si>
  <si>
    <t>Food imports (% of merchandise imports)</t>
  </si>
  <si>
    <t>TM.VAL.FOOD.ZS.UN</t>
  </si>
  <si>
    <t>GNI per capita (current LCU)</t>
  </si>
  <si>
    <t>NY.GNP.PCAP.CN</t>
  </si>
  <si>
    <t>GNI (constant LCU)</t>
  </si>
  <si>
    <t>NY.GNP.MKTP.KN</t>
  </si>
  <si>
    <t>GNI (current LCU)</t>
  </si>
  <si>
    <t>NY.GNP.MKTP.CN</t>
  </si>
  <si>
    <t>Net bilateral aid flows from DAC donors, Denmark (current US$)</t>
  </si>
  <si>
    <t>DC.DAC.DNKL.CD</t>
  </si>
  <si>
    <t>Manufactures exports (% of merchandise exports)</t>
  </si>
  <si>
    <t>TX.VAL.MANF.ZS.UN</t>
  </si>
  <si>
    <t>Food exports (% of merchandise exports)</t>
  </si>
  <si>
    <t>TX.VAL.FOOD.ZS.UN</t>
  </si>
  <si>
    <t>Ores and metals imports (% of merchandise imports)</t>
  </si>
  <si>
    <t>TM.VAL.MMTL.ZS.UN</t>
  </si>
  <si>
    <t>Fuel imports (% of merchandise imports)</t>
  </si>
  <si>
    <t>TM.VAL.FUEL.ZS.UN</t>
  </si>
  <si>
    <t>Net primary income (Net income from abroad) (current US$)</t>
  </si>
  <si>
    <t>NY.GSR.NFCY.CD</t>
  </si>
  <si>
    <t>GNI (constant 2015 US$)</t>
  </si>
  <si>
    <t>NY.GNP.MKTP.KD</t>
  </si>
  <si>
    <t>GNI, Atlas method (current US$)</t>
  </si>
  <si>
    <t>NY.GNP.ATLS.CD</t>
  </si>
  <si>
    <t>Mobile cellular subscriptions</t>
  </si>
  <si>
    <t>IT.CEL.SETS</t>
  </si>
  <si>
    <t>Net ODA received (% of GNI)</t>
  </si>
  <si>
    <t>DT.ODA.ODAT.GN.ZS</t>
  </si>
  <si>
    <t>GNI per capita (constant 2015 US$)</t>
  </si>
  <si>
    <t>NY.GNP.PCAP.KD</t>
  </si>
  <si>
    <t>Agricultural raw materials imports (% of merchandise imports)</t>
  </si>
  <si>
    <t>TM.VAL.AGRI.ZS.UN</t>
  </si>
  <si>
    <t>International migrant stock, total</t>
  </si>
  <si>
    <t>SM.POP.TOTL</t>
  </si>
  <si>
    <t>Machinery and transport equipment (% of value added in manufacturing)</t>
  </si>
  <si>
    <t>NV.MNF.MTRN.ZS.UN</t>
  </si>
  <si>
    <t>Other manufacturing (% of value added in manufacturing)</t>
  </si>
  <si>
    <t>NV.MNF.OTHR.ZS.UN</t>
  </si>
  <si>
    <t>Textiles and clothing (% of value added in manufacturing)</t>
  </si>
  <si>
    <t>NV.MNF.TXTL.ZS.UN</t>
  </si>
  <si>
    <t>Food, beverages and tobacco (% of value added in manufacturing)</t>
  </si>
  <si>
    <t>NV.MNF.FBTO.ZS.UN</t>
  </si>
  <si>
    <t>Chemicals (% of value added in manufacturing)</t>
  </si>
  <si>
    <t>NV.MNF.CHEM.ZS.UN</t>
  </si>
  <si>
    <t>Refugee population by country or territory of asylum</t>
  </si>
  <si>
    <t>SM.POP.REFG</t>
  </si>
  <si>
    <t>Net bilateral aid flows from DAC donors, Sweden (current US$)</t>
  </si>
  <si>
    <t>DC.DAC.SWEL.CD</t>
  </si>
  <si>
    <t>Net bilateral aid flows from DAC donors, United Kingdom (current US$)</t>
  </si>
  <si>
    <t>DC.DAC.GBRL.CD</t>
  </si>
  <si>
    <t>Net bilateral aid flows from DAC donors, Austria (current US$)</t>
  </si>
  <si>
    <t>DC.DAC.AUTL.CD</t>
  </si>
  <si>
    <t>Services, value added (annual % growth)</t>
  </si>
  <si>
    <t>NV.SRV.TOTL.KD.ZG</t>
  </si>
  <si>
    <t>Military expenditure (% of GDP)</t>
  </si>
  <si>
    <t>MS.MIL.XPND.GD.ZS</t>
  </si>
  <si>
    <t>Agriculture, forestry, and fishing, value added (annual % growth)</t>
  </si>
  <si>
    <t>NV.AGR.TOTL.KD.ZG</t>
  </si>
  <si>
    <t>Military expenditure (current USD)</t>
  </si>
  <si>
    <t>MS.MIL.XPND.CD</t>
  </si>
  <si>
    <t>Industry (including construction), value added (annual % growth)</t>
  </si>
  <si>
    <t>NV.IND.TOTL.KD.ZG</t>
  </si>
  <si>
    <t>Military expenditure (current LCU)</t>
  </si>
  <si>
    <t>MS.MIL.XPND.CN</t>
  </si>
  <si>
    <t>Urban population growth (annual %)</t>
  </si>
  <si>
    <t>SP.URB.GROW</t>
  </si>
  <si>
    <t>Population, female (% of total population)</t>
  </si>
  <si>
    <t>SP.POP.TOTL.FE.ZS</t>
  </si>
  <si>
    <t>Age dependency ratio (% of working-age population)</t>
  </si>
  <si>
    <t>SP.POP.DPND</t>
  </si>
  <si>
    <t>Population ages 75-79, male (% of male population)</t>
  </si>
  <si>
    <t>SP.POP.7579.MA.5Y</t>
  </si>
  <si>
    <t>Population ages 65 and above (% of total population)</t>
  </si>
  <si>
    <t>SP.POP.65UP.TO.ZS</t>
  </si>
  <si>
    <t>Population ages 65 and above, female (% of female population)</t>
  </si>
  <si>
    <t>SP.POP.65UP.FE.ZS</t>
  </si>
  <si>
    <t>Population ages 60-64, male (% of male population)</t>
  </si>
  <si>
    <t>SP.POP.6064.MA.5Y</t>
  </si>
  <si>
    <t>Population ages 50-54, male (% of male population)</t>
  </si>
  <si>
    <t>SP.POP.5054.MA.5Y</t>
  </si>
  <si>
    <t>Population ages 40-44, male (% of male population)</t>
  </si>
  <si>
    <t>SP.POP.4044.MA.5Y</t>
  </si>
  <si>
    <t>Population ages 30-34, male (% of male population)</t>
  </si>
  <si>
    <t>SP.POP.3034.MA.5Y</t>
  </si>
  <si>
    <t>Population ages 20-24, male (% of male population)</t>
  </si>
  <si>
    <t>SP.POP.2024.MA.5Y</t>
  </si>
  <si>
    <t>Population ages 15-64, male (% of male population)</t>
  </si>
  <si>
    <t>SP.POP.1564.MA.ZS</t>
  </si>
  <si>
    <t>Population ages 15-19, male (% of male population)</t>
  </si>
  <si>
    <t>SP.POP.1519.MA.5Y</t>
  </si>
  <si>
    <t>Population ages 05-09, male (% of male population)</t>
  </si>
  <si>
    <t>SP.POP.0509.MA.5Y</t>
  </si>
  <si>
    <t>Population ages 0-14, male (% of male population)</t>
  </si>
  <si>
    <t>SP.POP.0014.MA.ZS</t>
  </si>
  <si>
    <t>Population ages 00-04, male (% of male population)</t>
  </si>
  <si>
    <t>SP.POP.0004.MA.5Y</t>
  </si>
  <si>
    <t>Net migration</t>
  </si>
  <si>
    <t>SM.POP.NETM</t>
  </si>
  <si>
    <t>Terms of trade adjustment (constant LCU)</t>
  </si>
  <si>
    <t>NY.TTF.GNFS.KN</t>
  </si>
  <si>
    <t>Taxes less subsidies on products (constant LCU)</t>
  </si>
  <si>
    <t>NY.TAX.NIND.KN</t>
  </si>
  <si>
    <t>Gross domestic savings (current LCU)</t>
  </si>
  <si>
    <t>NY.GDS.TOTL.CN</t>
  </si>
  <si>
    <t>GDP per capita (constant 2015 US$)</t>
  </si>
  <si>
    <t>NY.GDP.PCAP.KD</t>
  </si>
  <si>
    <t>GDP (constant 2015 US$)</t>
  </si>
  <si>
    <t>NY.GDP.MKTP.KD</t>
  </si>
  <si>
    <t>Gross value added at basic prices (GVA) (current LCU)</t>
  </si>
  <si>
    <t>NY.GDP.FCST.CN</t>
  </si>
  <si>
    <t>Industry (including construction), value added (constant LCU)</t>
  </si>
  <si>
    <t>NV.IND.TOTL.KN</t>
  </si>
  <si>
    <t>Industry (including construction), value added (current US$)</t>
  </si>
  <si>
    <t>NV.IND.TOTL.CD</t>
  </si>
  <si>
    <t>Agriculture, forestry, and fishing, value added (% of GDP)</t>
  </si>
  <si>
    <t>NV.AGR.TOTL.ZS</t>
  </si>
  <si>
    <t>Agriculture, forestry, and fishing, value added (current LCU)</t>
  </si>
  <si>
    <t>NV.AGR.TOTL.CN</t>
  </si>
  <si>
    <t>External balance on goods and services (% of GDP)</t>
  </si>
  <si>
    <t>NE.RSB.GNFS.ZS</t>
  </si>
  <si>
    <t>Imports of goods and services (% of GDP)</t>
  </si>
  <si>
    <t>NE.IMP.GNFS.ZS</t>
  </si>
  <si>
    <t>Imports of goods and services (current LCU)</t>
  </si>
  <si>
    <t>NE.IMP.GNFS.CN</t>
  </si>
  <si>
    <t>Gross capital formation (annual % growth)</t>
  </si>
  <si>
    <t>NE.GDI.TOTL.KD.ZG</t>
  </si>
  <si>
    <t>Gross fixed capital formation (current US$)</t>
  </si>
  <si>
    <t>NE.GDI.FTOT.CD</t>
  </si>
  <si>
    <t>Exports of goods and services (constant LCU)</t>
  </si>
  <si>
    <t>NE.EXP.GNFS.KN</t>
  </si>
  <si>
    <t>Exports of goods and services (current US$)</t>
  </si>
  <si>
    <t>NE.EXP.GNFS.CD</t>
  </si>
  <si>
    <t>Gross national expenditure (current LCU)</t>
  </si>
  <si>
    <t>NE.DAB.TOTL.CN</t>
  </si>
  <si>
    <t>Final consumption expenditure (constant LCU)</t>
  </si>
  <si>
    <t>NE.CON.TOTL.KN</t>
  </si>
  <si>
    <t>Final consumption expenditure (current US$)</t>
  </si>
  <si>
    <t>NE.CON.TOTL.CD</t>
  </si>
  <si>
    <t>Households and NPISHs Final consumption expenditure per capita growth (annual %)</t>
  </si>
  <si>
    <t>NE.CON.PRVT.PC.KD.ZG</t>
  </si>
  <si>
    <t>Households and NPISHs Final consumption expenditure (constant 2015 US$)</t>
  </si>
  <si>
    <t>NE.CON.PRVT.KD</t>
  </si>
  <si>
    <t>General government final consumption expenditure (% of GDP)</t>
  </si>
  <si>
    <t>NE.CON.GOVT.ZS</t>
  </si>
  <si>
    <t>General government final consumption expenditure (current LCU)</t>
  </si>
  <si>
    <t>NE.CON.GOVT.CN</t>
  </si>
  <si>
    <t>Merchandise exports (current US$)</t>
  </si>
  <si>
    <t>TX.VAL.MRCH.CD.WT</t>
  </si>
  <si>
    <t>Merchandise trade (% of GDP)</t>
  </si>
  <si>
    <t>TG.VAL.TOTL.GD.ZS</t>
  </si>
  <si>
    <t>Urban population (% of total population)</t>
  </si>
  <si>
    <t>SP.URB.TOTL.IN.ZS</t>
  </si>
  <si>
    <t>Rural population growth (annual %)</t>
  </si>
  <si>
    <t>SP.RUR.TOTL.ZG</t>
  </si>
  <si>
    <t>Population, male (% of total population)</t>
  </si>
  <si>
    <t>SP.POP.TOTL.MA.ZS</t>
  </si>
  <si>
    <t>Population, total</t>
  </si>
  <si>
    <t>SP.POP.TOTL</t>
  </si>
  <si>
    <t>Age dependency ratio, young (% of working-age population)</t>
  </si>
  <si>
    <t>SP.POP.DPND.YG</t>
  </si>
  <si>
    <t>Population ages 80 and above, male (% of male population)</t>
  </si>
  <si>
    <t>SP.POP.80UP.MA.5Y</t>
  </si>
  <si>
    <t>Population ages 70-74, male (% of male population)</t>
  </si>
  <si>
    <t>SP.POP.7074.MA.5Y</t>
  </si>
  <si>
    <t>Population ages 65 and above, male (% of male population)</t>
  </si>
  <si>
    <t>SP.POP.65UP.MA.ZS</t>
  </si>
  <si>
    <t>Population ages 65-69, male (% of male population)</t>
  </si>
  <si>
    <t>SP.POP.6569.MA.5Y</t>
  </si>
  <si>
    <t>Population ages 55-59, male (% of male population)</t>
  </si>
  <si>
    <t>SP.POP.5559.MA.5Y</t>
  </si>
  <si>
    <t>Population ages 45-49, male (% of male population)</t>
  </si>
  <si>
    <t>SP.POP.4549.MA.5Y</t>
  </si>
  <si>
    <t>Population ages 35-39, male (% of male population)</t>
  </si>
  <si>
    <t>SP.POP.3539.MA.5Y</t>
  </si>
  <si>
    <t>Population ages 25-29, male (% of male population)</t>
  </si>
  <si>
    <t>SP.POP.2529.MA.5Y</t>
  </si>
  <si>
    <t>Population ages 15-64 (% of total population)</t>
  </si>
  <si>
    <t>SP.POP.1564.TO.ZS</t>
  </si>
  <si>
    <t>Population ages 15-64, female (% of female population)</t>
  </si>
  <si>
    <t>SP.POP.1564.FE.ZS</t>
  </si>
  <si>
    <t>Population ages 10-14, male (% of male population)</t>
  </si>
  <si>
    <t>SP.POP.1014.MA.5Y</t>
  </si>
  <si>
    <t>Population ages 0-14 (% of total population)</t>
  </si>
  <si>
    <t>SP.POP.0014.TO.ZS</t>
  </si>
  <si>
    <t>Population ages 0-14, female (% of female population)</t>
  </si>
  <si>
    <t>SP.POP.0014.FE.ZS</t>
  </si>
  <si>
    <t>DEC alternative conversion factor (LCU per US$)</t>
  </si>
  <si>
    <t>PA.NUS.ATLS</t>
  </si>
  <si>
    <t>Gross domestic savings (% of GDP)</t>
  </si>
  <si>
    <t>NY.GDS.TOTL.ZS</t>
  </si>
  <si>
    <t>GDP per capita growth (annual %)</t>
  </si>
  <si>
    <t>NY.GDP.PCAP.KD.ZG</t>
  </si>
  <si>
    <t>GDP growth (annual %)</t>
  </si>
  <si>
    <t>NY.GDP.MKTP.KD.ZG</t>
  </si>
  <si>
    <t>GDP (current US$)</t>
  </si>
  <si>
    <t>NY.GDP.MKTP.CD</t>
  </si>
  <si>
    <t>Gross value added at basic prices (GVA) (constant 2015 US$)</t>
  </si>
  <si>
    <t>NY.GDP.FCST.KD</t>
  </si>
  <si>
    <t>Discrepancy in expenditure estimate of GDP (current LCU)</t>
  </si>
  <si>
    <t>NY.GDP.DISC.CN</t>
  </si>
  <si>
    <t>Inflation, GDP deflator (annual %)</t>
  </si>
  <si>
    <t>NY.GDP.DEFL.KD.ZG</t>
  </si>
  <si>
    <t>Services, value added (constant LCU)</t>
  </si>
  <si>
    <t>NV.SRV.TOTL.KN</t>
  </si>
  <si>
    <t>Services, value added (current US$)</t>
  </si>
  <si>
    <t>NV.SRV.TOTL.CD</t>
  </si>
  <si>
    <t>Industry (including construction), value added (% of GDP)</t>
  </si>
  <si>
    <t>NV.IND.TOTL.ZS</t>
  </si>
  <si>
    <t>Industry (including construction), value added (current LCU)</t>
  </si>
  <si>
    <t>NV.IND.TOTL.CN</t>
  </si>
  <si>
    <t>External balance on goods and services (current LCU)</t>
  </si>
  <si>
    <t>NE.RSB.GNFS.CN</t>
  </si>
  <si>
    <t>Imports of goods and services (annual % growth)</t>
  </si>
  <si>
    <t>NE.IMP.GNFS.KD.ZG</t>
  </si>
  <si>
    <t>Gross capital formation (% of GDP)</t>
  </si>
  <si>
    <t>NE.GDI.TOTL.ZS</t>
  </si>
  <si>
    <t>Gross capital formation (current LCU)</t>
  </si>
  <si>
    <t>NE.GDI.TOTL.CN</t>
  </si>
  <si>
    <t>Changes in inventories (current US$)</t>
  </si>
  <si>
    <t>NE.GDI.STKB.CD</t>
  </si>
  <si>
    <t>Exports of goods and services (constant 2015 US$)</t>
  </si>
  <si>
    <t>NE.EXP.GNFS.KD</t>
  </si>
  <si>
    <t>Gross national expenditure (constant LCU)</t>
  </si>
  <si>
    <t>NE.DAB.TOTL.KN</t>
  </si>
  <si>
    <t>Gross national expenditure deflator (base year varies by country)</t>
  </si>
  <si>
    <t>NE.DAB.DEFL.ZS</t>
  </si>
  <si>
    <t>Final consumption expenditure (constant 2015 US$)</t>
  </si>
  <si>
    <t>NE.CON.TOTL.KD</t>
  </si>
  <si>
    <t>Households and NPISHs Final consumption expenditure (constant LCU)</t>
  </si>
  <si>
    <t>NE.CON.PRVT.KN</t>
  </si>
  <si>
    <t>Households and NPISHs Final consumption expenditure (current LCU)</t>
  </si>
  <si>
    <t>NE.CON.PRVT.CN</t>
  </si>
  <si>
    <t>General government final consumption expenditure (annual % growth)</t>
  </si>
  <si>
    <t>NE.CON.GOVT.KD.ZG</t>
  </si>
  <si>
    <t>Arms exports (SIPRI trend indicator values)</t>
  </si>
  <si>
    <t>MS.MIL.XPRT.KD</t>
  </si>
  <si>
    <t>Fixed telephone subscriptions (per 100 people)</t>
  </si>
  <si>
    <t>IT.MLT.MAIN.P2</t>
  </si>
  <si>
    <t>Rural population (% of total population)</t>
  </si>
  <si>
    <t>SP.RUR.TOTL.ZS</t>
  </si>
  <si>
    <t>Population, female</t>
  </si>
  <si>
    <t>SP.POP.TOTL.FE.IN</t>
  </si>
  <si>
    <t>Population growth (annual %)</t>
  </si>
  <si>
    <t>SP.POP.GROW</t>
  </si>
  <si>
    <t>Population ages 75-79, female (% of female population)</t>
  </si>
  <si>
    <t>SP.POP.7579.FE.5Y</t>
  </si>
  <si>
    <t>Population ages 65 and above, total</t>
  </si>
  <si>
    <t>SP.POP.65UP.TO</t>
  </si>
  <si>
    <t>Population ages 65 and above, female</t>
  </si>
  <si>
    <t>SP.POP.65UP.FE.IN</t>
  </si>
  <si>
    <t>Population ages 60-64, female (% of female population)</t>
  </si>
  <si>
    <t>SP.POP.6064.FE.5Y</t>
  </si>
  <si>
    <t>Population ages 50-54, female (% of female population)</t>
  </si>
  <si>
    <t>SP.POP.5054.FE.5Y</t>
  </si>
  <si>
    <t>Population ages 40-44, female (% of female population)</t>
  </si>
  <si>
    <t>SP.POP.4044.FE.5Y</t>
  </si>
  <si>
    <t>Population ages 30-34, female (% of female population)</t>
  </si>
  <si>
    <t>SP.POP.3034.FE.5Y</t>
  </si>
  <si>
    <t>Population ages 20-24, female (% of female population)</t>
  </si>
  <si>
    <t>SP.POP.2024.FE.5Y</t>
  </si>
  <si>
    <t>Population ages 15-64, male</t>
  </si>
  <si>
    <t>SP.POP.1564.MA.IN</t>
  </si>
  <si>
    <t>Population ages 15-19, female (% of female population)</t>
  </si>
  <si>
    <t>SP.POP.1519.FE.5Y</t>
  </si>
  <si>
    <t>Population ages 05-09, female (% of female population)</t>
  </si>
  <si>
    <t>SP.POP.0509.FE.5Y</t>
  </si>
  <si>
    <t>Population ages 0-14, male</t>
  </si>
  <si>
    <t>SP.POP.0014.MA.IN</t>
  </si>
  <si>
    <t>Population ages 00-04, female (% of female population)</t>
  </si>
  <si>
    <t>SP.POP.0004.FE.5Y</t>
  </si>
  <si>
    <t>Taxes less subsidies on products (current LCU)</t>
  </si>
  <si>
    <t>NY.TAX.NIND.CN</t>
  </si>
  <si>
    <t>Gross domestic savings (current US$)</t>
  </si>
  <si>
    <t>NY.GDS.TOTL.CD</t>
  </si>
  <si>
    <t>GDP per capita (current LCU)</t>
  </si>
  <si>
    <t>NY.GDP.PCAP.CN</t>
  </si>
  <si>
    <t>Gross value added at basic prices (GVA) (current US$)</t>
  </si>
  <si>
    <t>NY.GDP.FCST.CD</t>
  </si>
  <si>
    <t>GDP deflator (base year varies by country)</t>
  </si>
  <si>
    <t>NY.GDP.DEFL.ZS</t>
  </si>
  <si>
    <t>Exports as a capacity to import (constant LCU)</t>
  </si>
  <si>
    <t>NY.EXP.CAPM.KN</t>
  </si>
  <si>
    <t>Services, value added (constant 2015 US$)</t>
  </si>
  <si>
    <t>NV.SRV.TOTL.KD</t>
  </si>
  <si>
    <t>Agriculture, forestry, and fishing, value added (constant 2015 US$)</t>
  </si>
  <si>
    <t>NV.AGR.TOTL.KD</t>
  </si>
  <si>
    <t>Trade (% of GDP)</t>
  </si>
  <si>
    <t>NE.TRD.GNFS.ZS</t>
  </si>
  <si>
    <t>External balance on goods and services (current US$)</t>
  </si>
  <si>
    <t>NE.RSB.GNFS.CD</t>
  </si>
  <si>
    <t>Imports of goods and services (constant 2015 US$)</t>
  </si>
  <si>
    <t>NE.IMP.GNFS.KD</t>
  </si>
  <si>
    <t>Gross capital formation (constant LCU)</t>
  </si>
  <si>
    <t>NE.GDI.TOTL.KN</t>
  </si>
  <si>
    <t>Gross capital formation (current US$)</t>
  </si>
  <si>
    <t>NE.GDI.TOTL.CD</t>
  </si>
  <si>
    <t>Gross fixed capital formation (% of GDP)</t>
  </si>
  <si>
    <t>NE.GDI.FTOT.ZS</t>
  </si>
  <si>
    <t>Gross fixed capital formation (current LCU)</t>
  </si>
  <si>
    <t>NE.GDI.FTOT.CN</t>
  </si>
  <si>
    <t>Broad money to total reserves ratio</t>
  </si>
  <si>
    <t>FM.LBL.BMNY.IR.ZS</t>
  </si>
  <si>
    <t>Monetary Sector credit to private sector (% GDP)</t>
  </si>
  <si>
    <t>FM.AST.PRVT.GD.ZS</t>
  </si>
  <si>
    <t>Claims on central government (annual growth as % of broad money)</t>
  </si>
  <si>
    <t>FM.AST.CGOV.ZG.M3</t>
  </si>
  <si>
    <t>Total reserves (includes gold, current US$)</t>
  </si>
  <si>
    <t>FI.RES.TOTL.CD</t>
  </si>
  <si>
    <t>Population in urban agglomerations of more than 1 million (% of total population)</t>
  </si>
  <si>
    <t>EN.URB.MCTY.TL.ZS</t>
  </si>
  <si>
    <t>Agriculture, forestry, and fishing, value added (constant LCU)</t>
  </si>
  <si>
    <t>NV.AGR.TOTL.KN</t>
  </si>
  <si>
    <t>Agriculture, forestry, and fishing, value added (current US$)</t>
  </si>
  <si>
    <t>NV.AGR.TOTL.CD</t>
  </si>
  <si>
    <t>Imports of goods and services (constant LCU)</t>
  </si>
  <si>
    <t>NE.IMP.GNFS.KN</t>
  </si>
  <si>
    <t>Imports of goods and services (current US$)</t>
  </si>
  <si>
    <t>NE.IMP.GNFS.CD</t>
  </si>
  <si>
    <t>Gross capital formation (constant 2015 US$)</t>
  </si>
  <si>
    <t>NE.GDI.TOTL.KD</t>
  </si>
  <si>
    <t>Changes in inventories (current LCU)</t>
  </si>
  <si>
    <t>NE.GDI.STKB.CN</t>
  </si>
  <si>
    <t>Exports of goods and services (annual % growth)</t>
  </si>
  <si>
    <t>NE.EXP.GNFS.KD.ZG</t>
  </si>
  <si>
    <t>Gross national expenditure (% of GDP)</t>
  </si>
  <si>
    <t>NE.DAB.TOTL.ZS</t>
  </si>
  <si>
    <t>Gross national expenditure (current US$)</t>
  </si>
  <si>
    <t>NE.DAB.TOTL.CD</t>
  </si>
  <si>
    <t>Final consumption expenditure (annual % growth)</t>
  </si>
  <si>
    <t>NE.CON.TOTL.KD.ZG</t>
  </si>
  <si>
    <t>Households and NPISHs final consumption expenditure (% of GDP)</t>
  </si>
  <si>
    <t>NE.CON.PRVT.ZS</t>
  </si>
  <si>
    <t>Households and NPISHs Final consumption expenditure per capita (constant 2015 US$)</t>
  </si>
  <si>
    <t>NE.CON.PRVT.PC.KD</t>
  </si>
  <si>
    <t>General government final consumption expenditure (constant LCU)</t>
  </si>
  <si>
    <t>NE.CON.GOVT.KN</t>
  </si>
  <si>
    <t>General government final consumption expenditure (current US$)</t>
  </si>
  <si>
    <t>NE.CON.GOVT.CD</t>
  </si>
  <si>
    <t>Arms imports (SIPRI trend indicator values)</t>
  </si>
  <si>
    <t>MS.MIL.MPRT.KD</t>
  </si>
  <si>
    <t>Inflation, consumer prices (annual %)</t>
  </si>
  <si>
    <t>FP.CPI.TOTL.ZG</t>
  </si>
  <si>
    <t>Broad money (% of GDP)</t>
  </si>
  <si>
    <t>FM.LBL.BMNY.GD.ZS</t>
  </si>
  <si>
    <t>Net foreign assets (current LCU)</t>
  </si>
  <si>
    <t>FM.AST.NFRG.CN</t>
  </si>
  <si>
    <t>Total reserves minus gold (current US$)</t>
  </si>
  <si>
    <t>FI.RES.XGLD.CD</t>
  </si>
  <si>
    <t>Population in urban agglomerations of more than 1 million</t>
  </si>
  <si>
    <t>EN.URB.MCTY</t>
  </si>
  <si>
    <t>Domestic credit to private sector (% of GDP)</t>
  </si>
  <si>
    <t>FS.AST.PRVT.GD.ZS</t>
  </si>
  <si>
    <t>Broad money growth (annual %)</t>
  </si>
  <si>
    <t>FM.LBL.BMNY.ZG</t>
  </si>
  <si>
    <t>Claims on private sector (annual growth as % of broad money)</t>
  </si>
  <si>
    <t>FM.AST.PRVT.ZG.M3</t>
  </si>
  <si>
    <t>Population in largest city</t>
  </si>
  <si>
    <t>EN.URB.LCTY</t>
  </si>
  <si>
    <t>Official exchange rate (LCU per US$, period average)</t>
  </si>
  <si>
    <t>PA.NUS.FCRF</t>
  </si>
  <si>
    <t>Taxes less subsidies on products (current US$)</t>
  </si>
  <si>
    <t>NY.TAX.NIND.CD</t>
  </si>
  <si>
    <t>Gross domestic income (constant LCU)</t>
  </si>
  <si>
    <t>NY.GDY.TOTL.KN</t>
  </si>
  <si>
    <t>GDP per capita (constant LCU)</t>
  </si>
  <si>
    <t>NY.GDP.PCAP.KN</t>
  </si>
  <si>
    <t>GDP per capita (current US$)</t>
  </si>
  <si>
    <t>NY.GDP.PCAP.CD</t>
  </si>
  <si>
    <t>GDP (constant LCU)</t>
  </si>
  <si>
    <t>NY.GDP.MKTP.KN</t>
  </si>
  <si>
    <t>GDP (current LCU)</t>
  </si>
  <si>
    <t>NY.GDP.MKTP.CN</t>
  </si>
  <si>
    <t>Gross value added at basic prices (GVA) (constant LCU)</t>
  </si>
  <si>
    <t>NY.GDP.FCST.KN</t>
  </si>
  <si>
    <t>Services, value added (% of GDP)</t>
  </si>
  <si>
    <t>NV.SRV.TOTL.ZS</t>
  </si>
  <si>
    <t>Services, value added (current LCU)</t>
  </si>
  <si>
    <t>NV.SRV.TOTL.CN</t>
  </si>
  <si>
    <t>Industry (including construction), value added (constant 2015 US$)</t>
  </si>
  <si>
    <t>NV.IND.TOTL.KD</t>
  </si>
  <si>
    <t>Claims on central government, etc. (% GDP)</t>
  </si>
  <si>
    <t>FS.AST.CGOV.GD.ZS</t>
  </si>
  <si>
    <t>Consumer price index (2010 = 100)</t>
  </si>
  <si>
    <t>FP.CPI.TOTL</t>
  </si>
  <si>
    <t>Broad money (current LCU)</t>
  </si>
  <si>
    <t>FM.LBL.BMNY.CN</t>
  </si>
  <si>
    <t>Net domestic credit (current LCU)</t>
  </si>
  <si>
    <t>FM.AST.DOMS.CN</t>
  </si>
  <si>
    <t>Domestic credit to private sector by banks (% of GDP)</t>
  </si>
  <si>
    <t>FD.AST.PRVT.GD.ZS</t>
  </si>
  <si>
    <t>Population in the largest city (% of urban population)</t>
  </si>
  <si>
    <t>EN.URB.LCTY.UR.ZS</t>
  </si>
  <si>
    <t>Merchandise imports (current US$)</t>
  </si>
  <si>
    <t>TM.VAL.MRCH.CD.WT</t>
  </si>
  <si>
    <t>Urban population</t>
  </si>
  <si>
    <t>SP.URB.TOTL</t>
  </si>
  <si>
    <t>Rural population</t>
  </si>
  <si>
    <t>SP.RUR.TOTL</t>
  </si>
  <si>
    <t>Population, male</t>
  </si>
  <si>
    <t>SP.POP.TOTL.MA.IN</t>
  </si>
  <si>
    <t>Age dependency ratio, old (% of working-age population)</t>
  </si>
  <si>
    <t>SP.POP.DPND.OL</t>
  </si>
  <si>
    <t>Population ages 80 and above, female (% of female population)</t>
  </si>
  <si>
    <t>SP.POP.80UP.FE.5Y</t>
  </si>
  <si>
    <t>Population ages 70-74, female (% of female population)</t>
  </si>
  <si>
    <t>SP.POP.7074.FE.5Y</t>
  </si>
  <si>
    <t>Population ages 65 and above, male</t>
  </si>
  <si>
    <t>SP.POP.65UP.MA.IN</t>
  </si>
  <si>
    <t>Population ages 65-69, female (% of female population)</t>
  </si>
  <si>
    <t>SP.POP.6569.FE.5Y</t>
  </si>
  <si>
    <t>Population ages 55-59, female (% of female population)</t>
  </si>
  <si>
    <t>SP.POP.5559.FE.5Y</t>
  </si>
  <si>
    <t>Population ages 45-49, female (% of female population)</t>
  </si>
  <si>
    <t>SP.POP.4549.FE.5Y</t>
  </si>
  <si>
    <t>Population ages 35-39, female (% of female population)</t>
  </si>
  <si>
    <t>SP.POP.3539.FE.5Y</t>
  </si>
  <si>
    <t>Population ages 25-29, female (% of female population)</t>
  </si>
  <si>
    <t>SP.POP.2529.FE.5Y</t>
  </si>
  <si>
    <t>Population ages 15-64, total</t>
  </si>
  <si>
    <t>SP.POP.1564.TO</t>
  </si>
  <si>
    <t>Population ages 15-64, female</t>
  </si>
  <si>
    <t>SP.POP.1564.FE.IN</t>
  </si>
  <si>
    <t>Population ages 10-14, female (% of female population)</t>
  </si>
  <si>
    <t>SP.POP.1014.FE.5Y</t>
  </si>
  <si>
    <t>Population ages 0-14, total</t>
  </si>
  <si>
    <t>SP.POP.0014.TO</t>
  </si>
  <si>
    <t>Population ages 0-14, female</t>
  </si>
  <si>
    <t>SP.POP.0014.FE.IN</t>
  </si>
  <si>
    <t>Exports of goods and services (% of GDP)</t>
  </si>
  <si>
    <t>NE.EXP.GNFS.ZS</t>
  </si>
  <si>
    <t>Exports of goods and services (current LCU)</t>
  </si>
  <si>
    <t>NE.EXP.GNFS.CN</t>
  </si>
  <si>
    <t>Gross national expenditure (constant 2015 US$)</t>
  </si>
  <si>
    <t>NE.DAB.TOTL.KD</t>
  </si>
  <si>
    <t>Final consumption expenditure (% of GDP)</t>
  </si>
  <si>
    <t>NE.CON.TOTL.ZS</t>
  </si>
  <si>
    <t>Final consumption expenditure (current LCU)</t>
  </si>
  <si>
    <t>NE.CON.TOTL.CN</t>
  </si>
  <si>
    <t>Households and NPISHs Final consumption expenditure (annual % growth)</t>
  </si>
  <si>
    <t>NE.CON.PRVT.KD.ZG</t>
  </si>
  <si>
    <t>Households and NPISHs Final consumption expenditure (current US$)</t>
  </si>
  <si>
    <t>NE.CON.PRVT.CD</t>
  </si>
  <si>
    <t>General government final consumption expenditure (constant 2015 US$)</t>
  </si>
  <si>
    <t>NE.CON.GOVT.KD</t>
  </si>
  <si>
    <t>Fixed telephone subscriptions</t>
  </si>
  <si>
    <t>IT.MLT.MAIN</t>
  </si>
  <si>
    <t>Merchandise exports by the reporting economy (current US$)</t>
  </si>
  <si>
    <t>TX.VAL.MRCH.WL.CD</t>
  </si>
  <si>
    <t>Merchandise exports to low- and middle-income economies in Middle East &amp; North Africa (% of total merchandise exports)</t>
  </si>
  <si>
    <t>TX.VAL.MRCH.R4.ZS</t>
  </si>
  <si>
    <t>Merchandise exports to low- and middle-income economies outside region (% of total merchandise exports)</t>
  </si>
  <si>
    <t>TX.VAL.MRCH.OR.ZS</t>
  </si>
  <si>
    <t>Merchandise imports from low- and middle-income economies within region (% of total merchandise imports)</t>
  </si>
  <si>
    <t>TM.VAL.MRCH.WR.ZS</t>
  </si>
  <si>
    <t>Merchandise imports from low- and middle-income economies in South Asia (% of total merchandise imports)</t>
  </si>
  <si>
    <t>TM.VAL.MRCH.R5.ZS</t>
  </si>
  <si>
    <t>Merchandise imports from low- and middle-income economies in East Asia &amp; Pacific (% of total merchandise imports)</t>
  </si>
  <si>
    <t>TM.VAL.MRCH.R1.ZS</t>
  </si>
  <si>
    <t>Merchandise imports from economies in the Arab World (% of total merchandise imports)</t>
  </si>
  <si>
    <t>TM.VAL.MRCH.AL.ZS</t>
  </si>
  <si>
    <t>Survival to age 65, female (% of cohort)</t>
  </si>
  <si>
    <t>SP.DYN.TO65.FE.ZS</t>
  </si>
  <si>
    <t>Life expectancy at birth, female (years)</t>
  </si>
  <si>
    <t>SP.DYN.LE00.FE.IN</t>
  </si>
  <si>
    <t>Mortality rate, adult, male (per 1,000 male adults)</t>
  </si>
  <si>
    <t>SP.DYN.AMRT.MA</t>
  </si>
  <si>
    <t>Mortality rate, under-5 (per 1,000 live births)</t>
  </si>
  <si>
    <t>SH.DYN.MORT</t>
  </si>
  <si>
    <t>Mortality rate, under-5, female (per 1,000 live births)</t>
  </si>
  <si>
    <t>SH.DYN.MORT.FE</t>
  </si>
  <si>
    <t>Number of neonatal deaths</t>
  </si>
  <si>
    <t>SH.DTH.NMRT</t>
  </si>
  <si>
    <t>Number of infant deaths</t>
  </si>
  <si>
    <t>SH.DTH.IMRT</t>
  </si>
  <si>
    <t>Net official development assistance received (current US$)</t>
  </si>
  <si>
    <t>DT.ODA.ODAT.CD</t>
  </si>
  <si>
    <t>Net official development assistance and official aid received (current US$)</t>
  </si>
  <si>
    <t>DT.ODA.ALLD.CD</t>
  </si>
  <si>
    <t>Surface area (sq. km)</t>
  </si>
  <si>
    <t>AG.SRF.TOTL.K2</t>
  </si>
  <si>
    <t>Cereal production (metric tons)</t>
  </si>
  <si>
    <t>AG.PRD.CREL.MT</t>
  </si>
  <si>
    <t>Average precipitation in depth (mm per year)</t>
  </si>
  <si>
    <t>AG.LND.PRCP.MM</t>
  </si>
  <si>
    <t>Arable land (hectares per person)</t>
  </si>
  <si>
    <t>AG.LND.ARBL.HA.PC</t>
  </si>
  <si>
    <t>Fertilizer consumption (kilograms per hectare of arable land)</t>
  </si>
  <si>
    <t>AG.CON.FERT.ZS</t>
  </si>
  <si>
    <t>Merchandise exports to low- and middle-income economies in Sub-Saharan Africa (% of total merchandise exports)</t>
  </si>
  <si>
    <t>TX.VAL.MRCH.R6.ZS</t>
  </si>
  <si>
    <t>Merchandise exports to low- and middle-income economies in Europe &amp; Central Asia (% of total merchandise exports)</t>
  </si>
  <si>
    <t>TX.VAL.MRCH.R2.ZS</t>
  </si>
  <si>
    <t>Merchandise imports by the reporting economy, residual (% of total merchandise imports)</t>
  </si>
  <si>
    <t>TM.VAL.MRCH.RS.ZS</t>
  </si>
  <si>
    <t>Merchandise imports from low- and middle-income economies in Latin America &amp; the Caribbean (% of total merchandise imports)</t>
  </si>
  <si>
    <t>TM.VAL.MRCH.R3.ZS</t>
  </si>
  <si>
    <t>Merchandise imports from high-income economies (% of total merchandise imports)</t>
  </si>
  <si>
    <t>TM.VAL.MRCH.HI.ZS</t>
  </si>
  <si>
    <t>Life expectancy at birth, male (years)</t>
  </si>
  <si>
    <t>SP.DYN.LE00.MA.IN</t>
  </si>
  <si>
    <t>Mortality rate, infant (per 1,000 live births)</t>
  </si>
  <si>
    <t>SP.DYN.IMRT.IN</t>
  </si>
  <si>
    <t>Death rate, crude (per 1,000 people)</t>
  </si>
  <si>
    <t>SP.DYN.CDRT.IN</t>
  </si>
  <si>
    <t>Adolescent fertility rate (births per 1,000 women ages 15-19)</t>
  </si>
  <si>
    <t>SP.ADO.TFRT</t>
  </si>
  <si>
    <t>Livestock production index (2014-2016 = 100)</t>
  </si>
  <si>
    <t>AG.PRD.LVSK.XD</t>
  </si>
  <si>
    <t>Permanent cropland (% of land area)</t>
  </si>
  <si>
    <t>AG.LND.CROP.ZS</t>
  </si>
  <si>
    <t>Arable land (hectares)</t>
  </si>
  <si>
    <t>AG.LND.ARBL.HA</t>
  </si>
  <si>
    <t>Fertilizer consumption (% of fertilizer production)</t>
  </si>
  <si>
    <t>AG.CON.FERT.PT.ZS</t>
  </si>
  <si>
    <t>Merchandise exports by the reporting economy, residual (% of total merchandise exports)</t>
  </si>
  <si>
    <t>TX.VAL.MRCH.RS.ZS</t>
  </si>
  <si>
    <t>Merchandise exports to low- and middle-income economies in Latin America &amp; the Caribbean (% of total merchandise exports)</t>
  </si>
  <si>
    <t>TX.VAL.MRCH.R3.ZS</t>
  </si>
  <si>
    <t>Merchandise exports to high-income economies (% of total merchandise exports)</t>
  </si>
  <si>
    <t>TX.VAL.MRCH.HI.ZS</t>
  </si>
  <si>
    <t>Merchandise imports by the reporting economy (current US$)</t>
  </si>
  <si>
    <t>TM.VAL.MRCH.WL.CD</t>
  </si>
  <si>
    <t>Merchandise imports from low- and middle-income economies in Middle East &amp; North Africa (% of total merchandise imports)</t>
  </si>
  <si>
    <t>TM.VAL.MRCH.R4.ZS</t>
  </si>
  <si>
    <t>Merchandise imports from low- and middle-income economies outside region (% of total merchandise imports)</t>
  </si>
  <si>
    <t>TM.VAL.MRCH.OR.ZS</t>
  </si>
  <si>
    <t>Sex ratio at birth (male births per female births)</t>
  </si>
  <si>
    <t>SP.POP.BRTH.MF</t>
  </si>
  <si>
    <t>Fertility rate, total (births per woman)</t>
  </si>
  <si>
    <t>SP.DYN.TFRT.IN</t>
  </si>
  <si>
    <t>Mortality rate, infant, male (per 1,000 live births)</t>
  </si>
  <si>
    <t>SP.DYN.IMRT.MA.IN</t>
  </si>
  <si>
    <t>Mortality rate, adult, female (per 1,000 female adults)</t>
  </si>
  <si>
    <t>SP.DYN.AMRT.FE</t>
  </si>
  <si>
    <t>Renewable internal freshwater resources per capita (cubic meters)</t>
  </si>
  <si>
    <t>ER.H2O.INTR.PC</t>
  </si>
  <si>
    <t>Population density (people per sq. km of land area)</t>
  </si>
  <si>
    <t>EN.POP.DNST</t>
  </si>
  <si>
    <t>Net bilateral aid flows from DAC donors, Germany (current US$)</t>
  </si>
  <si>
    <t>DC.DAC.DEUL.CD</t>
  </si>
  <si>
    <t>Technical cooperation grants (BoP, current US$)</t>
  </si>
  <si>
    <t>BX.GRT.TECH.CD.WD</t>
  </si>
  <si>
    <t>Food production index (2014-2016 = 100)</t>
  </si>
  <si>
    <t>AG.PRD.FOOD.XD</t>
  </si>
  <si>
    <t>Land under cereal production (hectares)</t>
  </si>
  <si>
    <t>AG.LND.CREL.HA</t>
  </si>
  <si>
    <t>Agricultural land (% of land area)</t>
  </si>
  <si>
    <t>AG.LND.AGRI.ZS</t>
  </si>
  <si>
    <t>Renewable internal freshwater resources, total (billion cubic meters)</t>
  </si>
  <si>
    <t>ER.H2O.INTR.K3</t>
  </si>
  <si>
    <t>Total fisheries production (metric tons)</t>
  </si>
  <si>
    <t>ER.FSH.PROD.MT</t>
  </si>
  <si>
    <t>Net bilateral aid flows from DAC donors, Italy (current US$)</t>
  </si>
  <si>
    <t>DC.DAC.ITAL.CD</t>
  </si>
  <si>
    <t>Grants, excluding technical cooperation (BoP, current US$)</t>
  </si>
  <si>
    <t>BX.GRT.EXTA.CD.WD</t>
  </si>
  <si>
    <t>Aquaculture production (metric tons)</t>
  </si>
  <si>
    <t>ER.FSH.AQUA.MT</t>
  </si>
  <si>
    <t>Capture fisheries production (metric tons)</t>
  </si>
  <si>
    <t>ER.FSH.CAPT.MT</t>
  </si>
  <si>
    <t>Net bilateral aid flows from DAC donors, Switzerland (current US$)</t>
  </si>
  <si>
    <t>DC.DAC.CHEL.CD</t>
  </si>
  <si>
    <t>Merchandise exports to low- and middle-income economies within region (% of total merchandise exports)</t>
  </si>
  <si>
    <t>TX.VAL.MRCH.WR.ZS</t>
  </si>
  <si>
    <t>Merchandise exports to low- and middle-income economies in South Asia (% of total merchandise exports)</t>
  </si>
  <si>
    <t>TX.VAL.MRCH.R5.ZS</t>
  </si>
  <si>
    <t>Merchandise exports to low- and middle-income economies in East Asia &amp; Pacific (% of total merchandise exports)</t>
  </si>
  <si>
    <t>TX.VAL.MRCH.R1.ZS</t>
  </si>
  <si>
    <t>Merchandise exports to economies in the Arab World (% of total merchandise exports)</t>
  </si>
  <si>
    <t>TX.VAL.MRCH.AL.ZS</t>
  </si>
  <si>
    <t>Merchandise imports from low- and middle-income economies in Sub-Saharan Africa (% of total merchandise imports)</t>
  </si>
  <si>
    <t>TM.VAL.MRCH.R6.ZS</t>
  </si>
  <si>
    <t>Merchandise imports from low- and middle-income economies in Europe &amp; Central Asia (% of total merchandise imports)</t>
  </si>
  <si>
    <t>TM.VAL.MRCH.R2.ZS</t>
  </si>
  <si>
    <t>Survival to age 65, male (% of cohort)</t>
  </si>
  <si>
    <t>SP.DYN.TO65.MA.ZS</t>
  </si>
  <si>
    <t>Life expectancy at birth, total (years)</t>
  </si>
  <si>
    <t>SP.DYN.LE00.IN</t>
  </si>
  <si>
    <t>Mortality rate, infant, female (per 1,000 live births)</t>
  </si>
  <si>
    <t>SP.DYN.IMRT.FE.IN</t>
  </si>
  <si>
    <t>Birth rate, crude (per 1,000 people)</t>
  </si>
  <si>
    <t>SP.DYN.CBRT.IN</t>
  </si>
  <si>
    <t>Number of under-five deaths</t>
  </si>
  <si>
    <t>SH.DTH.MORT</t>
  </si>
  <si>
    <t>Net ODA received per capita (current US$)</t>
  </si>
  <si>
    <t>DT.ODA.ODAT.PC.ZS</t>
  </si>
  <si>
    <t>Net ODA received (% of gross capital formation)</t>
  </si>
  <si>
    <t>DT.ODA.ODAT.GI.ZS</t>
  </si>
  <si>
    <t>Net official development assistance and official aid received (constant 2021 US$)</t>
  </si>
  <si>
    <t>DT.ODA.ALLD.KD</t>
  </si>
  <si>
    <t>Cereal yield (kg per hectare)</t>
  </si>
  <si>
    <t>AG.YLD.CREL.KG</t>
  </si>
  <si>
    <t>Crop production index (2014-2016 = 100)</t>
  </si>
  <si>
    <t>AG.PRD.CROP.XD</t>
  </si>
  <si>
    <t>Land area (sq. km)</t>
  </si>
  <si>
    <t>AG.LND.TOTL.K2</t>
  </si>
  <si>
    <t>Arable land (% of land area)</t>
  </si>
  <si>
    <t>AG.LND.ARBL.ZS</t>
  </si>
  <si>
    <t>Agricultural land (sq. km)</t>
  </si>
  <si>
    <t>AG.LND.AGRI.K2</t>
  </si>
  <si>
    <t>Mortality rate, neonatal (per 1,000 live births)</t>
  </si>
  <si>
    <t>SH.DYN.NMRT</t>
  </si>
  <si>
    <t>Mortality rate, under-5, male (per 1,000 live births)</t>
  </si>
  <si>
    <t>SH.DYN.MORT.MA</t>
  </si>
  <si>
    <t>Net official development assistance received (constant 2021 US$)</t>
  </si>
  <si>
    <t>DT.ODA.ODAT.KD</t>
  </si>
  <si>
    <t>Net bilateral aid flows from DAC donors, Total (current US$)</t>
  </si>
  <si>
    <t>DC.DAC.TOTL.CD</t>
  </si>
  <si>
    <t>Net bilateral aid flows from DAC donors, Japan (current US$)</t>
  </si>
  <si>
    <t>DC.DAC.JPNL.CD</t>
  </si>
  <si>
    <t>Net bilateral aid flows from DAC donors, United States (current US$)</t>
  </si>
  <si>
    <t>DC.DAC.USAL.CD</t>
  </si>
  <si>
    <t>Count</t>
  </si>
  <si>
    <t>Fields</t>
  </si>
  <si>
    <t>first value</t>
  </si>
  <si>
    <t>Last value</t>
  </si>
  <si>
    <t>Change Percent</t>
  </si>
  <si>
    <t>Years</t>
  </si>
  <si>
    <t>Rank</t>
  </si>
  <si>
    <t>percent change</t>
  </si>
  <si>
    <t>Field</t>
  </si>
  <si>
    <t>Column1</t>
  </si>
  <si>
    <t>Urban population %</t>
  </si>
  <si>
    <t>Rural population %</t>
  </si>
  <si>
    <t>Population ages 0-14 %</t>
  </si>
  <si>
    <t>Population ages 15-64 %</t>
  </si>
  <si>
    <t>Population ages 65 and above %</t>
  </si>
  <si>
    <t>Employment to population ratio, ages 15+, total (%)</t>
  </si>
  <si>
    <t>Employment to population ratio, Females (%)</t>
  </si>
  <si>
    <t>Employment in agriculture (% )</t>
  </si>
  <si>
    <t>Employment in services (% )</t>
  </si>
  <si>
    <t>Employment in industry (% )</t>
  </si>
  <si>
    <t>Positive</t>
  </si>
  <si>
    <t>Negative</t>
  </si>
  <si>
    <t>Urban</t>
  </si>
  <si>
    <t>Rural</t>
  </si>
  <si>
    <t>Top 10 positive negative change%</t>
  </si>
  <si>
    <t>population total</t>
  </si>
  <si>
    <t>urban</t>
  </si>
  <si>
    <t>rural</t>
  </si>
  <si>
    <t>population in rural and urban</t>
  </si>
  <si>
    <t>population different ages</t>
  </si>
  <si>
    <t>15 - 64</t>
  </si>
  <si>
    <t>&lt; 64</t>
  </si>
  <si>
    <t>&gt; 15</t>
  </si>
  <si>
    <t>Employment</t>
  </si>
  <si>
    <t>Female employment</t>
  </si>
  <si>
    <t>Female employment to total</t>
  </si>
  <si>
    <t>Employment in different fields %</t>
  </si>
  <si>
    <t>….</t>
  </si>
  <si>
    <t>Agriculture</t>
  </si>
  <si>
    <t>Industry</t>
  </si>
  <si>
    <t>Service</t>
  </si>
  <si>
    <t>World Bank Group</t>
  </si>
  <si>
    <t>DataBase</t>
  </si>
  <si>
    <t>Insight on some of Egypt stats change over the years</t>
  </si>
  <si>
    <t>My 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</si>
</sst>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%"/>
    <numFmt numFmtId="165" formatCode="_(* #,##0_);_(* \(#,##0\);_(* &quot;-&quot;??_);_(@_)"/>
    <numFmt numFmtId="166" formatCode="###,###,###%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2"/>
      <color theme="4" tint="0.3999755851924192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/>
      <top/>
      <bottom style="thick">
        <color theme="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ck">
        <color theme="4" tint="0.499984740745262"/>
      </bottom>
      <diagonal/>
    </border>
  </borders>
  <cellStyleXfs count="5">
    <xf numFmtId="0" fontId="0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" fillId="0" borderId="5" applyNumberFormat="0" applyFill="0" applyAlignment="0" applyProtection="0"/>
    <xf numFmtId="0" fontId="8" fillId="0" borderId="7" applyNumberFormat="0" applyFill="0" applyAlignment="0" applyProtection="0"/>
  </cellStyleXfs>
  <cellXfs count="43">
    <xf numFmtId="0" fontId="0" fillId="0" borderId="0" xfId="0"/>
    <xf numFmtId="0" fontId="0" fillId="0" borderId="0" xfId="0" applyNumberFormat="1"/>
    <xf numFmtId="0" fontId="1" fillId="2" borderId="2" xfId="0" applyFont="1" applyFill="1" applyBorder="1"/>
    <xf numFmtId="0" fontId="0" fillId="3" borderId="2" xfId="0" applyNumberFormat="1" applyFont="1" applyFill="1" applyBorder="1"/>
    <xf numFmtId="0" fontId="0" fillId="0" borderId="2" xfId="0" applyNumberFormat="1" applyFont="1" applyBorder="1"/>
    <xf numFmtId="0" fontId="1" fillId="2" borderId="1" xfId="0" applyNumberFormat="1" applyFont="1" applyFill="1" applyBorder="1" applyAlignment="1">
      <alignment horizontal="left"/>
    </xf>
    <xf numFmtId="4" fontId="0" fillId="3" borderId="1" xfId="0" applyNumberFormat="1" applyFont="1" applyFill="1" applyBorder="1"/>
    <xf numFmtId="4" fontId="0" fillId="0" borderId="1" xfId="0" applyNumberFormat="1" applyFont="1" applyBorder="1"/>
    <xf numFmtId="4" fontId="0" fillId="3" borderId="3" xfId="0" applyNumberFormat="1" applyFont="1" applyFill="1" applyBorder="1"/>
    <xf numFmtId="4" fontId="0" fillId="0" borderId="3" xfId="0" applyNumberFormat="1" applyFont="1" applyBorder="1"/>
    <xf numFmtId="2" fontId="3" fillId="2" borderId="4" xfId="0" applyNumberFormat="1" applyFont="1" applyFill="1" applyBorder="1" applyAlignment="1">
      <alignment horizontal="left"/>
    </xf>
    <xf numFmtId="4" fontId="4" fillId="3" borderId="4" xfId="0" applyNumberFormat="1" applyFont="1" applyFill="1" applyBorder="1"/>
    <xf numFmtId="0" fontId="4" fillId="0" borderId="0" xfId="0" applyFont="1"/>
    <xf numFmtId="10" fontId="3" fillId="3" borderId="4" xfId="0" applyNumberFormat="1" applyFont="1" applyFill="1" applyBorder="1"/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65" fontId="0" fillId="0" borderId="0" xfId="1" applyNumberFormat="1" applyFont="1"/>
    <xf numFmtId="164" fontId="0" fillId="4" borderId="6" xfId="0" applyNumberFormat="1" applyFont="1" applyFill="1" applyBorder="1"/>
    <xf numFmtId="10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0" fontId="6" fillId="0" borderId="5" xfId="3" applyAlignment="1">
      <alignment horizontal="left"/>
    </xf>
    <xf numFmtId="0" fontId="6" fillId="0" borderId="5" xfId="3"/>
    <xf numFmtId="10" fontId="0" fillId="0" borderId="0" xfId="2" applyNumberFormat="1" applyFont="1"/>
    <xf numFmtId="0" fontId="7" fillId="0" borderId="5" xfId="3" applyFont="1" applyAlignment="1">
      <alignment horizontal="center"/>
    </xf>
    <xf numFmtId="0" fontId="7" fillId="0" borderId="5" xfId="3" applyFont="1" applyAlignment="1">
      <alignment horizontal="left"/>
    </xf>
    <xf numFmtId="0" fontId="0" fillId="0" borderId="0" xfId="0" applyAlignment="1">
      <alignment horizontal="right"/>
    </xf>
    <xf numFmtId="166" fontId="0" fillId="0" borderId="0" xfId="2" applyNumberFormat="1" applyFont="1"/>
    <xf numFmtId="0" fontId="0" fillId="5" borderId="0" xfId="0" applyFill="1" applyProtection="1"/>
    <xf numFmtId="0" fontId="0" fillId="6" borderId="0" xfId="0" applyFill="1" applyProtection="1"/>
    <xf numFmtId="0" fontId="6" fillId="6" borderId="5" xfId="3" applyFill="1" applyProtection="1">
      <protection locked="0"/>
    </xf>
    <xf numFmtId="2" fontId="3" fillId="2" borderId="0" xfId="0" applyNumberFormat="1" applyFont="1" applyFill="1" applyBorder="1" applyAlignment="1">
      <alignment horizontal="left"/>
    </xf>
    <xf numFmtId="4" fontId="3" fillId="3" borderId="0" xfId="0" applyNumberFormat="1" applyFont="1" applyFill="1" applyBorder="1"/>
    <xf numFmtId="4" fontId="0" fillId="0" borderId="4" xfId="0" applyNumberFormat="1" applyFont="1" applyBorder="1"/>
    <xf numFmtId="0" fontId="8" fillId="0" borderId="7" xfId="4" applyProtection="1"/>
    <xf numFmtId="0" fontId="6" fillId="0" borderId="5" xfId="3" applyAlignment="1">
      <alignment horizontal="center"/>
    </xf>
    <xf numFmtId="0" fontId="9" fillId="5" borderId="0" xfId="0" applyFont="1" applyFill="1" applyAlignment="1" applyProtection="1">
      <alignment horizontal="center" vertical="center"/>
    </xf>
    <xf numFmtId="0" fontId="9" fillId="5" borderId="0" xfId="0" applyFont="1" applyFill="1" applyAlignment="1" applyProtection="1">
      <alignment vertical="center"/>
    </xf>
    <xf numFmtId="0" fontId="10" fillId="5" borderId="0" xfId="0" applyFont="1" applyFill="1" applyAlignment="1" applyProtection="1">
      <alignment horizontal="center" vertical="center"/>
    </xf>
    <xf numFmtId="0" fontId="10" fillId="5" borderId="0" xfId="0" applyFont="1" applyFill="1" applyAlignment="1" applyProtection="1">
      <alignment vertical="center"/>
    </xf>
    <xf numFmtId="0" fontId="1" fillId="5" borderId="0" xfId="0" applyFont="1" applyFill="1" applyAlignment="1" applyProtection="1">
      <alignment horizontal="center" wrapText="1"/>
    </xf>
    <xf numFmtId="0" fontId="1" fillId="5" borderId="0" xfId="0" applyFont="1" applyFill="1" applyAlignment="1" applyProtection="1">
      <alignment horizontal="center"/>
    </xf>
  </cellXfs>
  <cellStyles count="5">
    <cellStyle name="Comma" xfId="1" builtinId="3"/>
    <cellStyle name="Heading 1" xfId="3" builtinId="16"/>
    <cellStyle name="Heading 2" xfId="4" builtinId="17"/>
    <cellStyle name="Normal" xfId="0" builtinId="0"/>
    <cellStyle name="Percent" xfId="2" builtinId="5"/>
  </cellStyles>
  <dxfs count="151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65" formatCode="_(* #,##0_);_(* \(#,##0\);_(* &quot;-&quot;??_);_(@_)"/>
    </dxf>
    <dxf>
      <numFmt numFmtId="164" formatCode="#,##0%"/>
    </dxf>
    <dxf>
      <font>
        <b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4" formatCode="#,##0.00"/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2" formatCode="0.00"/>
      <fill>
        <patternFill patternType="solid">
          <fgColor theme="9"/>
          <bgColor theme="9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" formatCode="0.00"/>
      <fill>
        <patternFill patternType="solid">
          <fgColor theme="9"/>
          <bgColor theme="9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border outline="0">
        <top style="thin">
          <color theme="9" tint="0.39997558519241921"/>
        </top>
      </border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9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5C0000"/>
      <color rgb="FFFFD1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'Call Data here'!$G$2:$G$65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'Call Data here'!$H$2:$H$65</c:f>
              <c:numCache>
                <c:formatCode>_(* #,##0_);_(* \(#,##0\);_(* "-"??_);_(@_)</c:formatCode>
                <c:ptCount val="64"/>
                <c:pt idx="0">
                  <c:v>26896479</c:v>
                </c:pt>
                <c:pt idx="1">
                  <c:v>27600898</c:v>
                </c:pt>
                <c:pt idx="2">
                  <c:v>28337013</c:v>
                </c:pt>
                <c:pt idx="3">
                  <c:v>29091869</c:v>
                </c:pt>
                <c:pt idx="4">
                  <c:v>29858922</c:v>
                </c:pt>
                <c:pt idx="5">
                  <c:v>30629174</c:v>
                </c:pt>
                <c:pt idx="6">
                  <c:v>31406541</c:v>
                </c:pt>
                <c:pt idx="7">
                  <c:v>32196360</c:v>
                </c:pt>
                <c:pt idx="8">
                  <c:v>32998319</c:v>
                </c:pt>
                <c:pt idx="9">
                  <c:v>33811615</c:v>
                </c:pt>
                <c:pt idx="10">
                  <c:v>34623990</c:v>
                </c:pt>
                <c:pt idx="11">
                  <c:v>35433368</c:v>
                </c:pt>
                <c:pt idx="12">
                  <c:v>36258328</c:v>
                </c:pt>
                <c:pt idx="13">
                  <c:v>37102043</c:v>
                </c:pt>
                <c:pt idx="14">
                  <c:v>37969667</c:v>
                </c:pt>
                <c:pt idx="15">
                  <c:v>38875327</c:v>
                </c:pt>
                <c:pt idx="16">
                  <c:v>39795557</c:v>
                </c:pt>
                <c:pt idx="17">
                  <c:v>40748870</c:v>
                </c:pt>
                <c:pt idx="18">
                  <c:v>41761431</c:v>
                </c:pt>
                <c:pt idx="19">
                  <c:v>42818628</c:v>
                </c:pt>
                <c:pt idx="20">
                  <c:v>43950413</c:v>
                </c:pt>
                <c:pt idx="21">
                  <c:v>45147224</c:v>
                </c:pt>
                <c:pt idx="22">
                  <c:v>46407611</c:v>
                </c:pt>
                <c:pt idx="23">
                  <c:v>47786402</c:v>
                </c:pt>
                <c:pt idx="24">
                  <c:v>49247334</c:v>
                </c:pt>
                <c:pt idx="25">
                  <c:v>50734968</c:v>
                </c:pt>
                <c:pt idx="26">
                  <c:v>52206295</c:v>
                </c:pt>
                <c:pt idx="27">
                  <c:v>53674435</c:v>
                </c:pt>
                <c:pt idx="28">
                  <c:v>55187681</c:v>
                </c:pt>
                <c:pt idx="29">
                  <c:v>56710642</c:v>
                </c:pt>
                <c:pt idx="30">
                  <c:v>58396618</c:v>
                </c:pt>
                <c:pt idx="31">
                  <c:v>60028997</c:v>
                </c:pt>
                <c:pt idx="32">
                  <c:v>61480660</c:v>
                </c:pt>
                <c:pt idx="33">
                  <c:v>62915681</c:v>
                </c:pt>
                <c:pt idx="34">
                  <c:v>64285589</c:v>
                </c:pt>
                <c:pt idx="35">
                  <c:v>65652622</c:v>
                </c:pt>
                <c:pt idx="36">
                  <c:v>67028048</c:v>
                </c:pt>
                <c:pt idx="37">
                  <c:v>68431740</c:v>
                </c:pt>
                <c:pt idx="38">
                  <c:v>69943294</c:v>
                </c:pt>
                <c:pt idx="39">
                  <c:v>71520954</c:v>
                </c:pt>
                <c:pt idx="40">
                  <c:v>73083284</c:v>
                </c:pt>
                <c:pt idx="41">
                  <c:v>74652029</c:v>
                </c:pt>
                <c:pt idx="42">
                  <c:v>76239137</c:v>
                </c:pt>
                <c:pt idx="43">
                  <c:v>77853548</c:v>
                </c:pt>
                <c:pt idx="44">
                  <c:v>79477443</c:v>
                </c:pt>
                <c:pt idx="45">
                  <c:v>81101004</c:v>
                </c:pt>
                <c:pt idx="46">
                  <c:v>82700403</c:v>
                </c:pt>
                <c:pt idx="47">
                  <c:v>84276225</c:v>
                </c:pt>
                <c:pt idx="48">
                  <c:v>85864789</c:v>
                </c:pt>
                <c:pt idx="49">
                  <c:v>87501636</c:v>
                </c:pt>
                <c:pt idx="50">
                  <c:v>89196072</c:v>
                </c:pt>
                <c:pt idx="51">
                  <c:v>91093059</c:v>
                </c:pt>
                <c:pt idx="52">
                  <c:v>93161001</c:v>
                </c:pt>
                <c:pt idx="53">
                  <c:v>95333553</c:v>
                </c:pt>
                <c:pt idx="54">
                  <c:v>97528654</c:v>
                </c:pt>
                <c:pt idx="55">
                  <c:v>99597342</c:v>
                </c:pt>
                <c:pt idx="56">
                  <c:v>101644589</c:v>
                </c:pt>
                <c:pt idx="57">
                  <c:v>103696057</c:v>
                </c:pt>
                <c:pt idx="58">
                  <c:v>105682094</c:v>
                </c:pt>
                <c:pt idx="59">
                  <c:v>107553158</c:v>
                </c:pt>
                <c:pt idx="60">
                  <c:v>109315124</c:v>
                </c:pt>
                <c:pt idx="61">
                  <c:v>110957008</c:v>
                </c:pt>
                <c:pt idx="62">
                  <c:v>112618250</c:v>
                </c:pt>
                <c:pt idx="63">
                  <c:v>114535772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AF-4508-B842-4E8C03B13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8764960"/>
        <c:axId val="588771200"/>
      </c:lineChart>
      <c:catAx>
        <c:axId val="58876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71200"/>
        <c:crosses val="autoZero"/>
        <c:auto val="1"/>
        <c:lblAlgn val="ctr"/>
        <c:lblOffset val="100"/>
        <c:noMultiLvlLbl val="0"/>
      </c:catAx>
      <c:valAx>
        <c:axId val="588771200"/>
        <c:scaling>
          <c:orientation val="minMax"/>
        </c:scaling>
        <c:delete val="0"/>
        <c:axPos val="l"/>
        <c:numFmt formatCode="#,,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64960"/>
        <c:crosses val="autoZero"/>
        <c:crossBetween val="between"/>
      </c:valAx>
      <c:spPr>
        <a:gradFill>
          <a:gsLst>
            <a:gs pos="0">
              <a:schemeClr val="bg1"/>
            </a:gs>
            <a:gs pos="100000">
              <a:schemeClr val="bg1">
                <a:lumMod val="9500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4.703436208404984E-2"/>
          <c:y val="1.5635547811650635E-2"/>
          <c:w val="0.90401544634506892"/>
          <c:h val="0.5436167897690851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'Call Data here'!$D$2</c:f>
              <c:strCache>
                <c:ptCount val="1"/>
                <c:pt idx="0">
                  <c:v>Net bilateral aid flows from DAC donors, Denmark (current US$)</c:v>
                </c:pt>
              </c:strCache>
            </c:strRef>
          </c:tx>
          <c:spPr>
            <a:solidFill>
              <a:schemeClr val="accent5">
                <a:shade val="4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here'!$E$2</c:f>
              <c:numCache>
                <c:formatCode>###,###,###%</c:formatCode>
                <c:ptCount val="1"/>
                <c:pt idx="0">
                  <c:v>-57239.092906147358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70-476A-813C-7CF862FE9321}"/>
            </c:ext>
          </c:extLst>
        </c:ser>
        <c:ser>
          <c:idx val="1"/>
          <c:order val="1"/>
          <c:tx>
            <c:strRef>
              <c:f>'Call Data here'!$D$3</c:f>
              <c:strCache>
                <c:ptCount val="1"/>
                <c:pt idx="0">
                  <c:v>Net financial flows, RDB concessional (NFL, current US$)</c:v>
                </c:pt>
              </c:strCache>
            </c:strRef>
          </c:tx>
          <c:spPr>
            <a:solidFill>
              <a:schemeClr val="accent5">
                <a:shade val="5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here'!$E$3</c:f>
              <c:numCache>
                <c:formatCode>###,###,###%</c:formatCode>
                <c:ptCount val="1"/>
                <c:pt idx="0">
                  <c:v>-136160.13273905576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70-476A-813C-7CF862FE9321}"/>
            </c:ext>
          </c:extLst>
        </c:ser>
        <c:ser>
          <c:idx val="2"/>
          <c:order val="2"/>
          <c:tx>
            <c:strRef>
              <c:f>'Call Data here'!$D$4</c:f>
              <c:strCache>
                <c:ptCount val="1"/>
                <c:pt idx="0">
                  <c:v>Net official flows from UN agencies, IFAD (current US$)</c:v>
                </c:pt>
              </c:strCache>
            </c:strRef>
          </c:tx>
          <c:spPr>
            <a:solidFill>
              <a:schemeClr val="accent5">
                <a:shade val="68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here'!$E$4</c:f>
              <c:numCache>
                <c:formatCode>###,###,###%</c:formatCode>
                <c:ptCount val="1"/>
                <c:pt idx="0">
                  <c:v>-205838.4209540505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70-476A-813C-7CF862FE9321}"/>
            </c:ext>
          </c:extLst>
        </c:ser>
        <c:ser>
          <c:idx val="3"/>
          <c:order val="3"/>
          <c:tx>
            <c:strRef>
              <c:f>'Call Data here'!$D$5</c:f>
              <c:strCache>
                <c:ptCount val="1"/>
                <c:pt idx="0">
                  <c:v>PPG, other private creditors (NFL, current US$)</c:v>
                </c:pt>
              </c:strCache>
            </c:strRef>
          </c:tx>
          <c:spPr>
            <a:solidFill>
              <a:schemeClr val="accent5">
                <a:shade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here'!$E$5</c:f>
              <c:numCache>
                <c:formatCode>###,###,###%</c:formatCode>
                <c:ptCount val="1"/>
                <c:pt idx="0">
                  <c:v>-732688.78070435335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70-476A-813C-7CF862FE9321}"/>
            </c:ext>
          </c:extLst>
        </c:ser>
        <c:ser>
          <c:idx val="4"/>
          <c:order val="4"/>
          <c:tx>
            <c:strRef>
              <c:f>'Call Data here'!$D$6</c:f>
              <c:strCache>
                <c:ptCount val="1"/>
                <c:pt idx="0">
                  <c:v>Net financial flows, IDA (NFL, current US$)</c:v>
                </c:pt>
              </c:strCache>
            </c:strRef>
          </c:tx>
          <c:spPr>
            <a:solidFill>
              <a:schemeClr val="accent5">
                <a:shade val="9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here'!$E$6</c:f>
              <c:numCache>
                <c:formatCode>###,###,###%</c:formatCode>
                <c:ptCount val="1"/>
                <c:pt idx="0">
                  <c:v>-1203306.4213283628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070-476A-813C-7CF862FE9321}"/>
            </c:ext>
          </c:extLst>
        </c:ser>
        <c:ser>
          <c:idx val="5"/>
          <c:order val="5"/>
          <c:tx>
            <c:strRef>
              <c:f>'Call Data here'!$D$7</c:f>
              <c:strCache>
                <c:ptCount val="1"/>
                <c:pt idx="0">
                  <c:v>Net bilateral aid flows from DAC donors, Germany (current US$)</c:v>
                </c:pt>
              </c:strCache>
            </c:strRef>
          </c:tx>
          <c:spPr>
            <a:solidFill>
              <a:schemeClr val="accent5">
                <a:tint val="94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here'!$E$7</c:f>
              <c:numCache>
                <c:formatCode>###,###,###%</c:formatCode>
                <c:ptCount val="1"/>
                <c:pt idx="0">
                  <c:v>-2409423.5626425799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70-476A-813C-7CF862FE9321}"/>
            </c:ext>
          </c:extLst>
        </c:ser>
        <c:ser>
          <c:idx val="6"/>
          <c:order val="6"/>
          <c:tx>
            <c:strRef>
              <c:f>'Call Data here'!$D$8</c:f>
              <c:strCache>
                <c:ptCount val="1"/>
                <c:pt idx="0">
                  <c:v>Portfolio equity, net inflows (BoP, current US$)</c:v>
                </c:pt>
              </c:strCache>
            </c:strRef>
          </c:tx>
          <c:spPr>
            <a:solidFill>
              <a:schemeClr val="accent5">
                <a:tint val="8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here'!$E$8</c:f>
              <c:numCache>
                <c:formatCode>###,###,###%</c:formatCode>
                <c:ptCount val="1"/>
                <c:pt idx="0">
                  <c:v>-5079128.7819234403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70-476A-813C-7CF862FE9321}"/>
            </c:ext>
          </c:extLst>
        </c:ser>
        <c:ser>
          <c:idx val="7"/>
          <c:order val="7"/>
          <c:tx>
            <c:strRef>
              <c:f>'Call Data here'!$D$9</c:f>
              <c:strCache>
                <c:ptCount val="1"/>
                <c:pt idx="0">
                  <c:v>Adjusted net savings, excluding particulate emission damage (current US$)</c:v>
                </c:pt>
              </c:strCache>
            </c:strRef>
          </c:tx>
          <c:spPr>
            <a:solidFill>
              <a:schemeClr val="accent5">
                <a:tint val="69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here'!$E$9</c:f>
              <c:numCache>
                <c:formatCode>###,###,###%</c:formatCode>
                <c:ptCount val="1"/>
                <c:pt idx="0">
                  <c:v>-35774403.827887401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70-476A-813C-7CF862FE9321}"/>
            </c:ext>
          </c:extLst>
        </c:ser>
        <c:ser>
          <c:idx val="8"/>
          <c:order val="8"/>
          <c:tx>
            <c:strRef>
              <c:f>'Call Data here'!$D$10</c:f>
              <c:strCache>
                <c:ptCount val="1"/>
                <c:pt idx="0">
                  <c:v>Net errors and omissions (BoP, current US$)</c:v>
                </c:pt>
              </c:strCache>
            </c:strRef>
          </c:tx>
          <c:spPr>
            <a:solidFill>
              <a:schemeClr val="accent5">
                <a:tint val="5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here'!$E$10</c:f>
              <c:numCache>
                <c:formatCode>###,###,###%</c:formatCode>
                <c:ptCount val="1"/>
                <c:pt idx="0">
                  <c:v>-41667948.72217375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70-476A-813C-7CF862FE9321}"/>
            </c:ext>
          </c:extLst>
        </c:ser>
        <c:ser>
          <c:idx val="9"/>
          <c:order val="9"/>
          <c:tx>
            <c:strRef>
              <c:f>'Call Data here'!$D$11</c:f>
              <c:strCache>
                <c:ptCount val="1"/>
                <c:pt idx="0">
                  <c:v>Net financial flows, IMF nonconcessional (NFL, current US$)</c:v>
                </c:pt>
              </c:strCache>
            </c:strRef>
          </c:tx>
          <c:spPr>
            <a:solidFill>
              <a:schemeClr val="accent5">
                <a:tint val="43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'Call Data here'!$E$11</c:f>
              <c:numCache>
                <c:formatCode>###,###,###%</c:formatCode>
                <c:ptCount val="1"/>
                <c:pt idx="0">
                  <c:v>-52131024.334021546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070-476A-813C-7CF862FE932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473758015"/>
        <c:axId val="473756351"/>
      </c:barChart>
      <c:catAx>
        <c:axId val="47375801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473756351"/>
        <c:crosses val="autoZero"/>
        <c:auto val="1"/>
        <c:lblAlgn val="ctr"/>
        <c:lblOffset val="0"/>
        <c:noMultiLvlLbl val="0"/>
      </c:catAx>
      <c:valAx>
        <c:axId val="473756351"/>
        <c:scaling>
          <c:orientation val="minMax"/>
        </c:scaling>
        <c:delete val="0"/>
        <c:axPos val="b"/>
        <c:numFmt formatCode="[&lt;1000000000]0,,,&quot;M&quot;%;[&lt;1000000000000]0,,,,&quot;T&quot;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375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6162295406504842E-2"/>
          <c:y val="0.59980078448859053"/>
          <c:w val="0.95269412013153532"/>
          <c:h val="0.3862643688189507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'Call Data here'!$T$1</c:f>
              <c:strCache>
                <c:ptCount val="1"/>
                <c:pt idx="0">
                  <c:v>Employment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'Call Data here'!$S$2:$S$54</c:f>
              <c:numCache>
                <c:formatCode>General</c:formatCode>
                <c:ptCount val="53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</c:numCache>
            </c:numRef>
          </c:cat>
          <c:val>
            <c:numRef>
              <c:f>'Call Data here'!$T$2:$T$54</c:f>
              <c:numCache>
                <c:formatCode>0.00%</c:formatCode>
                <c:ptCount val="53"/>
                <c:pt idx="0">
                  <c:v>0.41</c:v>
                </c:pt>
                <c:pt idx="1">
                  <c:v>0.40970000000000001</c:v>
                </c:pt>
                <c:pt idx="2">
                  <c:v>0.40704999999999997</c:v>
                </c:pt>
                <c:pt idx="3">
                  <c:v>0.40439999999999998</c:v>
                </c:pt>
                <c:pt idx="4">
                  <c:v>0.41114999999999996</c:v>
                </c:pt>
                <c:pt idx="5">
                  <c:v>0.41789999999999999</c:v>
                </c:pt>
                <c:pt idx="6">
                  <c:v>0.42109999999999997</c:v>
                </c:pt>
                <c:pt idx="7">
                  <c:v>0.3886</c:v>
                </c:pt>
                <c:pt idx="8">
                  <c:v>0.38630000000000003</c:v>
                </c:pt>
                <c:pt idx="9">
                  <c:v>0.24</c:v>
                </c:pt>
                <c:pt idx="10">
                  <c:v>0.23769999999999999</c:v>
                </c:pt>
                <c:pt idx="11">
                  <c:v>0.43569999999999998</c:v>
                </c:pt>
                <c:pt idx="12">
                  <c:v>0.43490000000000001</c:v>
                </c:pt>
                <c:pt idx="13">
                  <c:v>0.44538000000000005</c:v>
                </c:pt>
                <c:pt idx="14">
                  <c:v>0.45585999999999999</c:v>
                </c:pt>
                <c:pt idx="15">
                  <c:v>0.46633999999999998</c:v>
                </c:pt>
                <c:pt idx="16">
                  <c:v>0.47681999999999997</c:v>
                </c:pt>
                <c:pt idx="17">
                  <c:v>0.48729999999999996</c:v>
                </c:pt>
                <c:pt idx="18">
                  <c:v>0.45329999999999998</c:v>
                </c:pt>
                <c:pt idx="19">
                  <c:v>0.41409999999999997</c:v>
                </c:pt>
                <c:pt idx="20">
                  <c:v>0.42829999999999996</c:v>
                </c:pt>
                <c:pt idx="21">
                  <c:v>0.4269</c:v>
                </c:pt>
                <c:pt idx="22">
                  <c:v>0.43380000000000002</c:v>
                </c:pt>
                <c:pt idx="23">
                  <c:v>0.42349999999999999</c:v>
                </c:pt>
                <c:pt idx="24">
                  <c:v>0.42299999999999999</c:v>
                </c:pt>
                <c:pt idx="25">
                  <c:v>0.41799999999999998</c:v>
                </c:pt>
                <c:pt idx="26">
                  <c:v>0.41299999999999998</c:v>
                </c:pt>
                <c:pt idx="27">
                  <c:v>0.42759999999999998</c:v>
                </c:pt>
                <c:pt idx="28">
                  <c:v>0.26940000000000003</c:v>
                </c:pt>
                <c:pt idx="29">
                  <c:v>0.40970000000000001</c:v>
                </c:pt>
                <c:pt idx="30">
                  <c:v>0.38229999999999997</c:v>
                </c:pt>
                <c:pt idx="31">
                  <c:v>0.39108500000000002</c:v>
                </c:pt>
                <c:pt idx="32">
                  <c:v>0.39986999999999995</c:v>
                </c:pt>
                <c:pt idx="33">
                  <c:v>0.40865499999999999</c:v>
                </c:pt>
                <c:pt idx="34">
                  <c:v>0.41743999999999998</c:v>
                </c:pt>
                <c:pt idx="35">
                  <c:v>0.42622499999999997</c:v>
                </c:pt>
                <c:pt idx="36">
                  <c:v>0.43500999999999995</c:v>
                </c:pt>
                <c:pt idx="37">
                  <c:v>0.43548999999999999</c:v>
                </c:pt>
                <c:pt idx="38">
                  <c:v>0.45045000000000002</c:v>
                </c:pt>
                <c:pt idx="39">
                  <c:v>0.43005000000000004</c:v>
                </c:pt>
                <c:pt idx="40">
                  <c:v>0.42385</c:v>
                </c:pt>
                <c:pt idx="41">
                  <c:v>0.42064999999999997</c:v>
                </c:pt>
                <c:pt idx="42">
                  <c:v>0.41810999999999998</c:v>
                </c:pt>
                <c:pt idx="43">
                  <c:v>0.40845999999999999</c:v>
                </c:pt>
                <c:pt idx="44">
                  <c:v>0.40825</c:v>
                </c:pt>
                <c:pt idx="45">
                  <c:v>0.39661000000000002</c:v>
                </c:pt>
                <c:pt idx="46">
                  <c:v>0.39030999999999999</c:v>
                </c:pt>
                <c:pt idx="47">
                  <c:v>0.38884999999999997</c:v>
                </c:pt>
                <c:pt idx="48">
                  <c:v>0.38296999999999998</c:v>
                </c:pt>
                <c:pt idx="49">
                  <c:v>0.39789000000000002</c:v>
                </c:pt>
                <c:pt idx="50">
                  <c:v>0.39691000000000004</c:v>
                </c:pt>
                <c:pt idx="51">
                  <c:v>0.41653000000000001</c:v>
                </c:pt>
                <c:pt idx="52">
                  <c:v>0.41653000000000001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69-464D-90DD-3E3BA8A848E9}"/>
            </c:ext>
          </c:extLst>
        </c:ser>
        <c:ser>
          <c:idx val="1"/>
          <c:order val="1"/>
          <c:tx>
            <c:strRef>
              <c:f>'Call Data here'!$U$1</c:f>
              <c:strCache>
                <c:ptCount val="1"/>
                <c:pt idx="0">
                  <c:v>Female employment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'Call Data here'!$S$2:$S$54</c:f>
              <c:numCache>
                <c:formatCode>General</c:formatCode>
                <c:ptCount val="53"/>
                <c:pt idx="0">
                  <c:v>1971</c:v>
                </c:pt>
                <c:pt idx="1">
                  <c:v>1972</c:v>
                </c:pt>
                <c:pt idx="2">
                  <c:v>1973</c:v>
                </c:pt>
                <c:pt idx="3">
                  <c:v>1974</c:v>
                </c:pt>
                <c:pt idx="4">
                  <c:v>1975</c:v>
                </c:pt>
                <c:pt idx="5">
                  <c:v>1976</c:v>
                </c:pt>
                <c:pt idx="6">
                  <c:v>1977</c:v>
                </c:pt>
                <c:pt idx="7">
                  <c:v>1978</c:v>
                </c:pt>
                <c:pt idx="8">
                  <c:v>1979</c:v>
                </c:pt>
                <c:pt idx="9">
                  <c:v>1980</c:v>
                </c:pt>
                <c:pt idx="10">
                  <c:v>1981</c:v>
                </c:pt>
                <c:pt idx="11">
                  <c:v>1982</c:v>
                </c:pt>
                <c:pt idx="12">
                  <c:v>1983</c:v>
                </c:pt>
                <c:pt idx="13">
                  <c:v>1984</c:v>
                </c:pt>
                <c:pt idx="14">
                  <c:v>1985</c:v>
                </c:pt>
                <c:pt idx="15">
                  <c:v>1986</c:v>
                </c:pt>
                <c:pt idx="16">
                  <c:v>1987</c:v>
                </c:pt>
                <c:pt idx="17">
                  <c:v>1988</c:v>
                </c:pt>
                <c:pt idx="18">
                  <c:v>1989</c:v>
                </c:pt>
                <c:pt idx="19">
                  <c:v>1990</c:v>
                </c:pt>
                <c:pt idx="20">
                  <c:v>1991</c:v>
                </c:pt>
                <c:pt idx="21">
                  <c:v>1992</c:v>
                </c:pt>
                <c:pt idx="22">
                  <c:v>1993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2008</c:v>
                </c:pt>
                <c:pt idx="38">
                  <c:v>2009</c:v>
                </c:pt>
                <c:pt idx="39">
                  <c:v>2010</c:v>
                </c:pt>
                <c:pt idx="40">
                  <c:v>2011</c:v>
                </c:pt>
                <c:pt idx="41">
                  <c:v>2012</c:v>
                </c:pt>
                <c:pt idx="42">
                  <c:v>2013</c:v>
                </c:pt>
                <c:pt idx="43">
                  <c:v>2014</c:v>
                </c:pt>
                <c:pt idx="44">
                  <c:v>2015</c:v>
                </c:pt>
                <c:pt idx="45">
                  <c:v>2016</c:v>
                </c:pt>
                <c:pt idx="46">
                  <c:v>2017</c:v>
                </c:pt>
                <c:pt idx="47">
                  <c:v>2018</c:v>
                </c:pt>
                <c:pt idx="48">
                  <c:v>2019</c:v>
                </c:pt>
                <c:pt idx="49">
                  <c:v>2020</c:v>
                </c:pt>
                <c:pt idx="50">
                  <c:v>2021</c:v>
                </c:pt>
                <c:pt idx="51">
                  <c:v>2022</c:v>
                </c:pt>
                <c:pt idx="52">
                  <c:v>2023</c:v>
                </c:pt>
              </c:numCache>
            </c:numRef>
          </c:cat>
          <c:val>
            <c:numRef>
              <c:f>'Call Data here'!$U$2:$U$54</c:f>
              <c:numCache>
                <c:formatCode>0.00%</c:formatCode>
                <c:ptCount val="53"/>
                <c:pt idx="0">
                  <c:v>3.9699999999999999E-2</c:v>
                </c:pt>
                <c:pt idx="1">
                  <c:v>4.0399999999999998E-2</c:v>
                </c:pt>
                <c:pt idx="2">
                  <c:v>4.3499999999999997E-2</c:v>
                </c:pt>
                <c:pt idx="3">
                  <c:v>4.5850000000000002E-2</c:v>
                </c:pt>
                <c:pt idx="4">
                  <c:v>4.82E-2</c:v>
                </c:pt>
                <c:pt idx="5">
                  <c:v>5.2400000000000002E-2</c:v>
                </c:pt>
                <c:pt idx="6">
                  <c:v>5.6600000000000004E-2</c:v>
                </c:pt>
                <c:pt idx="7">
                  <c:v>6.6000000000000003E-2</c:v>
                </c:pt>
                <c:pt idx="8">
                  <c:v>5.2199999999999996E-2</c:v>
                </c:pt>
                <c:pt idx="9">
                  <c:v>5.5099999999999996E-2</c:v>
                </c:pt>
                <c:pt idx="10">
                  <c:v>3.8100000000000002E-2</c:v>
                </c:pt>
                <c:pt idx="11">
                  <c:v>3.7999999999999999E-2</c:v>
                </c:pt>
                <c:pt idx="12">
                  <c:v>0.14779999999999999</c:v>
                </c:pt>
                <c:pt idx="13">
                  <c:v>0.15429999999999999</c:v>
                </c:pt>
                <c:pt idx="14">
                  <c:v>0.17827999999999999</c:v>
                </c:pt>
                <c:pt idx="15">
                  <c:v>0.20226</c:v>
                </c:pt>
                <c:pt idx="16">
                  <c:v>0.22624000000000002</c:v>
                </c:pt>
                <c:pt idx="17">
                  <c:v>0.25022</c:v>
                </c:pt>
                <c:pt idx="18">
                  <c:v>0.2742</c:v>
                </c:pt>
                <c:pt idx="19">
                  <c:v>0.21920000000000001</c:v>
                </c:pt>
                <c:pt idx="20">
                  <c:v>0.17309999999999998</c:v>
                </c:pt>
                <c:pt idx="21">
                  <c:v>0.19149999999999998</c:v>
                </c:pt>
                <c:pt idx="22">
                  <c:v>0.17350000000000002</c:v>
                </c:pt>
                <c:pt idx="23">
                  <c:v>0.1789</c:v>
                </c:pt>
                <c:pt idx="24">
                  <c:v>0.1656</c:v>
                </c:pt>
                <c:pt idx="25">
                  <c:v>0.115</c:v>
                </c:pt>
                <c:pt idx="26">
                  <c:v>0.13539999999999999</c:v>
                </c:pt>
                <c:pt idx="27">
                  <c:v>0.15579999999999999</c:v>
                </c:pt>
                <c:pt idx="28">
                  <c:v>0.16329999999999997</c:v>
                </c:pt>
                <c:pt idx="29">
                  <c:v>0.10400000000000001</c:v>
                </c:pt>
                <c:pt idx="30">
                  <c:v>0.1527</c:v>
                </c:pt>
                <c:pt idx="31">
                  <c:v>0.1396</c:v>
                </c:pt>
                <c:pt idx="32">
                  <c:v>0.14570666666666668</c:v>
                </c:pt>
                <c:pt idx="33">
                  <c:v>0.15181333333333333</c:v>
                </c:pt>
                <c:pt idx="34">
                  <c:v>0.15792</c:v>
                </c:pt>
                <c:pt idx="35">
                  <c:v>0.16402666666666665</c:v>
                </c:pt>
                <c:pt idx="36">
                  <c:v>0.17013333333333333</c:v>
                </c:pt>
                <c:pt idx="37">
                  <c:v>0.17623999999999998</c:v>
                </c:pt>
                <c:pt idx="38">
                  <c:v>0.17671000000000001</c:v>
                </c:pt>
                <c:pt idx="39">
                  <c:v>0.17957000000000001</c:v>
                </c:pt>
                <c:pt idx="40">
                  <c:v>0.17354</c:v>
                </c:pt>
                <c:pt idx="41">
                  <c:v>0.17013999999999999</c:v>
                </c:pt>
                <c:pt idx="42">
                  <c:v>0.17377999999999999</c:v>
                </c:pt>
                <c:pt idx="43">
                  <c:v>0.17529</c:v>
                </c:pt>
                <c:pt idx="44">
                  <c:v>0.17042000000000002</c:v>
                </c:pt>
                <c:pt idx="45">
                  <c:v>0.17504999999999998</c:v>
                </c:pt>
                <c:pt idx="46">
                  <c:v>0.16869000000000001</c:v>
                </c:pt>
                <c:pt idx="47">
                  <c:v>0.14382</c:v>
                </c:pt>
                <c:pt idx="48">
                  <c:v>0.12227</c:v>
                </c:pt>
                <c:pt idx="49">
                  <c:v>0.11837</c:v>
                </c:pt>
                <c:pt idx="50">
                  <c:v>0.12872999999999998</c:v>
                </c:pt>
                <c:pt idx="51">
                  <c:v>0.12223000000000001</c:v>
                </c:pt>
                <c:pt idx="52">
                  <c:v>0.15456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69-464D-90DD-3E3BA8A84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477006623"/>
        <c:axId val="477008287"/>
      </c:lineChart>
      <c:catAx>
        <c:axId val="47700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08287"/>
        <c:crosses val="autoZero"/>
        <c:auto val="1"/>
        <c:lblAlgn val="ctr"/>
        <c:lblOffset val="100"/>
        <c:noMultiLvlLbl val="0"/>
      </c:catAx>
      <c:valAx>
        <c:axId val="477008287"/>
        <c:scaling>
          <c:orientation val="minMax"/>
          <c:max val="0.5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06623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'Call Data here'!$X$1</c:f>
              <c:strCache>
                <c:ptCount val="1"/>
                <c:pt idx="0">
                  <c:v>Agriculture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'Call Data here'!$W$2:$W$34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'Call Data here'!$X$2:$X$34</c:f>
              <c:numCache>
                <c:formatCode>0.00%</c:formatCode>
                <c:ptCount val="33"/>
                <c:pt idx="0">
                  <c:v>0.37550079219999999</c:v>
                </c:pt>
                <c:pt idx="1">
                  <c:v>0.3845592766</c:v>
                </c:pt>
                <c:pt idx="2">
                  <c:v>0.35291638089999999</c:v>
                </c:pt>
                <c:pt idx="3">
                  <c:v>0.35175733000000003</c:v>
                </c:pt>
                <c:pt idx="4">
                  <c:v>0.33993350960000002</c:v>
                </c:pt>
                <c:pt idx="5">
                  <c:v>0.31298798990000004</c:v>
                </c:pt>
                <c:pt idx="6">
                  <c:v>0.31374919899999998</c:v>
                </c:pt>
                <c:pt idx="7">
                  <c:v>0.29802683530000001</c:v>
                </c:pt>
                <c:pt idx="8">
                  <c:v>0.28699876029999999</c:v>
                </c:pt>
                <c:pt idx="9">
                  <c:v>0.29632815810000002</c:v>
                </c:pt>
                <c:pt idx="10">
                  <c:v>0.28545060389999999</c:v>
                </c:pt>
                <c:pt idx="11">
                  <c:v>0.27520889539999999</c:v>
                </c:pt>
                <c:pt idx="12">
                  <c:v>0.2986846366</c:v>
                </c:pt>
                <c:pt idx="13">
                  <c:v>0.3183496475</c:v>
                </c:pt>
                <c:pt idx="14">
                  <c:v>0.30939101749999998</c:v>
                </c:pt>
                <c:pt idx="15">
                  <c:v>0.3123259478</c:v>
                </c:pt>
                <c:pt idx="16">
                  <c:v>0.3175722728</c:v>
                </c:pt>
                <c:pt idx="17">
                  <c:v>0.3169212522</c:v>
                </c:pt>
                <c:pt idx="18">
                  <c:v>0.29957983669999999</c:v>
                </c:pt>
                <c:pt idx="19">
                  <c:v>0.28276353910000002</c:v>
                </c:pt>
                <c:pt idx="20">
                  <c:v>0.29239107850000001</c:v>
                </c:pt>
                <c:pt idx="21">
                  <c:v>0.27071352739999999</c:v>
                </c:pt>
                <c:pt idx="22">
                  <c:v>0.27958792859999998</c:v>
                </c:pt>
                <c:pt idx="23">
                  <c:v>0.27547760399999999</c:v>
                </c:pt>
                <c:pt idx="24">
                  <c:v>0.25815080689999997</c:v>
                </c:pt>
                <c:pt idx="25">
                  <c:v>0.25573826499999996</c:v>
                </c:pt>
                <c:pt idx="26">
                  <c:v>0.2506179093</c:v>
                </c:pt>
                <c:pt idx="27">
                  <c:v>0.2168119815</c:v>
                </c:pt>
                <c:pt idx="28">
                  <c:v>0.2115802735</c:v>
                </c:pt>
                <c:pt idx="29">
                  <c:v>0.20379128930000001</c:v>
                </c:pt>
                <c:pt idx="30">
                  <c:v>0.19289168910000001</c:v>
                </c:pt>
                <c:pt idx="31">
                  <c:v>0.18934237100000001</c:v>
                </c:pt>
                <c:pt idx="32">
                  <c:v>0.18693945979999999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FD-4610-8C56-F4786CB55F08}"/>
            </c:ext>
          </c:extLst>
        </c:ser>
        <c:ser>
          <c:idx val="1"/>
          <c:order val="1"/>
          <c:tx>
            <c:strRef>
              <c:f>'Call Data here'!$Y$1</c:f>
              <c:strCache>
                <c:ptCount val="1"/>
                <c:pt idx="0">
                  <c:v>Industry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'Call Data here'!$W$2:$W$34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'Call Data here'!$Y$2:$Y$34</c:f>
              <c:numCache>
                <c:formatCode>0.00%</c:formatCode>
                <c:ptCount val="33"/>
                <c:pt idx="0">
                  <c:v>0.2483727154</c:v>
                </c:pt>
                <c:pt idx="1">
                  <c:v>0.21475567399999998</c:v>
                </c:pt>
                <c:pt idx="2">
                  <c:v>0.21683502600000001</c:v>
                </c:pt>
                <c:pt idx="3">
                  <c:v>0.21496534889999999</c:v>
                </c:pt>
                <c:pt idx="4">
                  <c:v>0.21890113180000001</c:v>
                </c:pt>
                <c:pt idx="5">
                  <c:v>0.23619069799999998</c:v>
                </c:pt>
                <c:pt idx="6">
                  <c:v>0.22313972199999998</c:v>
                </c:pt>
                <c:pt idx="7">
                  <c:v>0.22257307340000002</c:v>
                </c:pt>
                <c:pt idx="8">
                  <c:v>0.22581377380000001</c:v>
                </c:pt>
                <c:pt idx="9">
                  <c:v>0.2129735244</c:v>
                </c:pt>
                <c:pt idx="10">
                  <c:v>0.21267227920000001</c:v>
                </c:pt>
                <c:pt idx="11">
                  <c:v>0.20566455950000001</c:v>
                </c:pt>
                <c:pt idx="12">
                  <c:v>0.19752607950000001</c:v>
                </c:pt>
                <c:pt idx="13">
                  <c:v>0.19956827959999998</c:v>
                </c:pt>
                <c:pt idx="14">
                  <c:v>0.21512357709999999</c:v>
                </c:pt>
                <c:pt idx="15">
                  <c:v>0.22097697589999998</c:v>
                </c:pt>
                <c:pt idx="16">
                  <c:v>0.22164600400000001</c:v>
                </c:pt>
                <c:pt idx="17">
                  <c:v>0.22906306170000001</c:v>
                </c:pt>
                <c:pt idx="18">
                  <c:v>0.23755954009999999</c:v>
                </c:pt>
                <c:pt idx="19">
                  <c:v>0.25382709079999999</c:v>
                </c:pt>
                <c:pt idx="20">
                  <c:v>0.23572400590000001</c:v>
                </c:pt>
                <c:pt idx="21">
                  <c:v>0.24859936730000001</c:v>
                </c:pt>
                <c:pt idx="22">
                  <c:v>0.24110349589999999</c:v>
                </c:pt>
                <c:pt idx="23">
                  <c:v>0.24407147800000001</c:v>
                </c:pt>
                <c:pt idx="24">
                  <c:v>0.25083212729999999</c:v>
                </c:pt>
                <c:pt idx="25">
                  <c:v>0.25502640040000002</c:v>
                </c:pt>
                <c:pt idx="26">
                  <c:v>0.26557189879999998</c:v>
                </c:pt>
                <c:pt idx="27">
                  <c:v>0.26859362510000001</c:v>
                </c:pt>
                <c:pt idx="28">
                  <c:v>0.28605561890000003</c:v>
                </c:pt>
                <c:pt idx="29">
                  <c:v>0.28496437819999998</c:v>
                </c:pt>
                <c:pt idx="30">
                  <c:v>0.28355086530000001</c:v>
                </c:pt>
                <c:pt idx="31">
                  <c:v>0.28642394929999998</c:v>
                </c:pt>
                <c:pt idx="32">
                  <c:v>0.2860355027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FD-4610-8C56-F4786CB55F08}"/>
            </c:ext>
          </c:extLst>
        </c:ser>
        <c:ser>
          <c:idx val="2"/>
          <c:order val="2"/>
          <c:tx>
            <c:strRef>
              <c:f>'Call Data here'!$Z$1</c:f>
              <c:strCache>
                <c:ptCount val="1"/>
                <c:pt idx="0">
                  <c:v>Service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'Call Data here'!$W$2:$W$34</c:f>
              <c:numCache>
                <c:formatCode>General</c:formatCode>
                <c:ptCount val="33"/>
                <c:pt idx="0">
                  <c:v>1991</c:v>
                </c:pt>
                <c:pt idx="1">
                  <c:v>1992</c:v>
                </c:pt>
                <c:pt idx="2">
                  <c:v>1993</c:v>
                </c:pt>
                <c:pt idx="3">
                  <c:v>1994</c:v>
                </c:pt>
                <c:pt idx="4">
                  <c:v>1995</c:v>
                </c:pt>
                <c:pt idx="5">
                  <c:v>1996</c:v>
                </c:pt>
                <c:pt idx="6">
                  <c:v>1997</c:v>
                </c:pt>
                <c:pt idx="7">
                  <c:v>1998</c:v>
                </c:pt>
                <c:pt idx="8">
                  <c:v>1999</c:v>
                </c:pt>
                <c:pt idx="9">
                  <c:v>2000</c:v>
                </c:pt>
                <c:pt idx="10">
                  <c:v>2001</c:v>
                </c:pt>
                <c:pt idx="11">
                  <c:v>2002</c:v>
                </c:pt>
                <c:pt idx="12">
                  <c:v>2003</c:v>
                </c:pt>
                <c:pt idx="13">
                  <c:v>2004</c:v>
                </c:pt>
                <c:pt idx="14">
                  <c:v>2005</c:v>
                </c:pt>
                <c:pt idx="15">
                  <c:v>2006</c:v>
                </c:pt>
                <c:pt idx="16">
                  <c:v>2007</c:v>
                </c:pt>
                <c:pt idx="17">
                  <c:v>2008</c:v>
                </c:pt>
                <c:pt idx="18">
                  <c:v>2009</c:v>
                </c:pt>
                <c:pt idx="19">
                  <c:v>2010</c:v>
                </c:pt>
                <c:pt idx="20">
                  <c:v>2011</c:v>
                </c:pt>
                <c:pt idx="21">
                  <c:v>2012</c:v>
                </c:pt>
                <c:pt idx="22">
                  <c:v>2013</c:v>
                </c:pt>
                <c:pt idx="23">
                  <c:v>2014</c:v>
                </c:pt>
                <c:pt idx="24">
                  <c:v>2015</c:v>
                </c:pt>
                <c:pt idx="25">
                  <c:v>2016</c:v>
                </c:pt>
                <c:pt idx="26">
                  <c:v>2017</c:v>
                </c:pt>
                <c:pt idx="27">
                  <c:v>2018</c:v>
                </c:pt>
                <c:pt idx="28">
                  <c:v>2019</c:v>
                </c:pt>
                <c:pt idx="29">
                  <c:v>2020</c:v>
                </c:pt>
                <c:pt idx="30">
                  <c:v>2021</c:v>
                </c:pt>
                <c:pt idx="31">
                  <c:v>2022</c:v>
                </c:pt>
                <c:pt idx="32">
                  <c:v>2023</c:v>
                </c:pt>
              </c:numCache>
            </c:numRef>
          </c:cat>
          <c:val>
            <c:numRef>
              <c:f>'Call Data here'!$Z$2:$Z$34</c:f>
              <c:numCache>
                <c:formatCode>0.00%</c:formatCode>
                <c:ptCount val="33"/>
                <c:pt idx="0">
                  <c:v>0.37612649240000001</c:v>
                </c:pt>
                <c:pt idx="1">
                  <c:v>0.40068504939999999</c:v>
                </c:pt>
                <c:pt idx="2">
                  <c:v>0.4302486553</c:v>
                </c:pt>
                <c:pt idx="3">
                  <c:v>0.4332773211</c:v>
                </c:pt>
                <c:pt idx="4">
                  <c:v>0.4411653586</c:v>
                </c:pt>
                <c:pt idx="5">
                  <c:v>0.45082136880000001</c:v>
                </c:pt>
                <c:pt idx="6">
                  <c:v>0.46311107900000004</c:v>
                </c:pt>
                <c:pt idx="7">
                  <c:v>0.4794000913</c:v>
                </c:pt>
                <c:pt idx="8">
                  <c:v>0.48718746590000001</c:v>
                </c:pt>
                <c:pt idx="9">
                  <c:v>0.49069831749999998</c:v>
                </c:pt>
                <c:pt idx="10">
                  <c:v>0.50187711690000003</c:v>
                </c:pt>
                <c:pt idx="11">
                  <c:v>0.51912649239999997</c:v>
                </c:pt>
                <c:pt idx="12">
                  <c:v>0.50378923330000003</c:v>
                </c:pt>
                <c:pt idx="13">
                  <c:v>0.48208207280000004</c:v>
                </c:pt>
                <c:pt idx="14">
                  <c:v>0.47548540539999995</c:v>
                </c:pt>
                <c:pt idx="15">
                  <c:v>0.46669703260000001</c:v>
                </c:pt>
                <c:pt idx="16">
                  <c:v>0.46078176430000001</c:v>
                </c:pt>
                <c:pt idx="17">
                  <c:v>0.45401568609999998</c:v>
                </c:pt>
                <c:pt idx="18">
                  <c:v>0.46286062309999998</c:v>
                </c:pt>
                <c:pt idx="19">
                  <c:v>0.4634093701</c:v>
                </c:pt>
                <c:pt idx="20">
                  <c:v>0.47188495420000004</c:v>
                </c:pt>
                <c:pt idx="21">
                  <c:v>0.48068710529999997</c:v>
                </c:pt>
                <c:pt idx="22">
                  <c:v>0.47930857560000001</c:v>
                </c:pt>
                <c:pt idx="23">
                  <c:v>0.480450918</c:v>
                </c:pt>
                <c:pt idx="24">
                  <c:v>0.49101710310000002</c:v>
                </c:pt>
                <c:pt idx="25">
                  <c:v>0.48923533450000001</c:v>
                </c:pt>
                <c:pt idx="26">
                  <c:v>0.48381019190000002</c:v>
                </c:pt>
                <c:pt idx="27">
                  <c:v>0.51459435669999998</c:v>
                </c:pt>
                <c:pt idx="28">
                  <c:v>0.50236410769999995</c:v>
                </c:pt>
                <c:pt idx="29">
                  <c:v>0.51124429659999993</c:v>
                </c:pt>
                <c:pt idx="30">
                  <c:v>0.52355744559999995</c:v>
                </c:pt>
                <c:pt idx="31">
                  <c:v>0.5242336796</c:v>
                </c:pt>
                <c:pt idx="32">
                  <c:v>0.52702500490000004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FD-4610-8C56-F4786CB55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790901711"/>
        <c:axId val="790905871"/>
      </c:lineChart>
      <c:catAx>
        <c:axId val="79090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905871"/>
        <c:crosses val="autoZero"/>
        <c:auto val="1"/>
        <c:lblAlgn val="ctr"/>
        <c:lblOffset val="100"/>
        <c:noMultiLvlLbl val="0"/>
      </c:catAx>
      <c:valAx>
        <c:axId val="790905871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0901711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0"/>
          <c:order val="0"/>
          <c:tx>
            <c:strRef>
              <c:f>'Call Data here'!$K$1</c:f>
              <c:strCache>
                <c:ptCount val="1"/>
                <c:pt idx="0">
                  <c:v>urban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'Call Data here'!$J$2:$J$65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'Call Data here'!$K$2:$K$65</c:f>
              <c:numCache>
                <c:formatCode>0.00%</c:formatCode>
                <c:ptCount val="64"/>
                <c:pt idx="0">
                  <c:v>0.37863999999999998</c:v>
                </c:pt>
                <c:pt idx="1">
                  <c:v>0.38272</c:v>
                </c:pt>
                <c:pt idx="2">
                  <c:v>0.38624000000000003</c:v>
                </c:pt>
                <c:pt idx="3">
                  <c:v>0.38976999999999995</c:v>
                </c:pt>
                <c:pt idx="4">
                  <c:v>0.39331000000000005</c:v>
                </c:pt>
                <c:pt idx="5">
                  <c:v>0.39685999999999999</c:v>
                </c:pt>
                <c:pt idx="6">
                  <c:v>0.40042</c:v>
                </c:pt>
                <c:pt idx="7">
                  <c:v>0.40399000000000002</c:v>
                </c:pt>
                <c:pt idx="8">
                  <c:v>0.40758000000000005</c:v>
                </c:pt>
                <c:pt idx="9">
                  <c:v>0.41116999999999998</c:v>
                </c:pt>
                <c:pt idx="10">
                  <c:v>0.41476999999999997</c:v>
                </c:pt>
                <c:pt idx="11">
                  <c:v>0.41838000000000003</c:v>
                </c:pt>
                <c:pt idx="12">
                  <c:v>0.42200000000000004</c:v>
                </c:pt>
                <c:pt idx="13">
                  <c:v>0.42563000000000001</c:v>
                </c:pt>
                <c:pt idx="14">
                  <c:v>0.42926000000000003</c:v>
                </c:pt>
                <c:pt idx="15">
                  <c:v>0.43290999999999996</c:v>
                </c:pt>
                <c:pt idx="16">
                  <c:v>0.43656</c:v>
                </c:pt>
                <c:pt idx="17">
                  <c:v>0.43810000000000004</c:v>
                </c:pt>
                <c:pt idx="18">
                  <c:v>0.43825999999999998</c:v>
                </c:pt>
                <c:pt idx="19">
                  <c:v>0.43841999999999998</c:v>
                </c:pt>
                <c:pt idx="20">
                  <c:v>0.43857999999999997</c:v>
                </c:pt>
                <c:pt idx="21">
                  <c:v>0.43874000000000002</c:v>
                </c:pt>
                <c:pt idx="22">
                  <c:v>0.43890000000000001</c:v>
                </c:pt>
                <c:pt idx="23">
                  <c:v>0.43906000000000001</c:v>
                </c:pt>
                <c:pt idx="24">
                  <c:v>0.43921999999999994</c:v>
                </c:pt>
                <c:pt idx="25">
                  <c:v>0.43938000000000005</c:v>
                </c:pt>
                <c:pt idx="26">
                  <c:v>0.43953999999999999</c:v>
                </c:pt>
                <c:pt idx="27">
                  <c:v>0.43877000000000005</c:v>
                </c:pt>
                <c:pt idx="28">
                  <c:v>0.43744</c:v>
                </c:pt>
                <c:pt idx="29">
                  <c:v>0.43611</c:v>
                </c:pt>
                <c:pt idx="30">
                  <c:v>0.43478</c:v>
                </c:pt>
                <c:pt idx="31">
                  <c:v>0.43345</c:v>
                </c:pt>
                <c:pt idx="32">
                  <c:v>0.43212000000000006</c:v>
                </c:pt>
                <c:pt idx="33">
                  <c:v>0.43079000000000001</c:v>
                </c:pt>
                <c:pt idx="34">
                  <c:v>0.42945999999999995</c:v>
                </c:pt>
                <c:pt idx="35">
                  <c:v>0.42814000000000002</c:v>
                </c:pt>
                <c:pt idx="36">
                  <c:v>0.42680999999999997</c:v>
                </c:pt>
                <c:pt idx="37">
                  <c:v>0.42658000000000001</c:v>
                </c:pt>
                <c:pt idx="38">
                  <c:v>0.42704000000000003</c:v>
                </c:pt>
                <c:pt idx="39">
                  <c:v>0.42749999999999999</c:v>
                </c:pt>
                <c:pt idx="40">
                  <c:v>0.42796999999999996</c:v>
                </c:pt>
                <c:pt idx="41">
                  <c:v>0.42843000000000003</c:v>
                </c:pt>
                <c:pt idx="42">
                  <c:v>0.42889000000000005</c:v>
                </c:pt>
                <c:pt idx="43">
                  <c:v>0.42935000000000001</c:v>
                </c:pt>
                <c:pt idx="44">
                  <c:v>0.42981000000000003</c:v>
                </c:pt>
                <c:pt idx="45">
                  <c:v>0.43026999999999999</c:v>
                </c:pt>
                <c:pt idx="46">
                  <c:v>0.43073</c:v>
                </c:pt>
                <c:pt idx="47">
                  <c:v>0.43078000000000005</c:v>
                </c:pt>
                <c:pt idx="48">
                  <c:v>0.43058000000000002</c:v>
                </c:pt>
                <c:pt idx="49">
                  <c:v>0.43038999999999999</c:v>
                </c:pt>
                <c:pt idx="50">
                  <c:v>0.43018999999999996</c:v>
                </c:pt>
                <c:pt idx="51">
                  <c:v>0.43</c:v>
                </c:pt>
                <c:pt idx="52">
                  <c:v>0.42945999999999995</c:v>
                </c:pt>
                <c:pt idx="53">
                  <c:v>0.42893000000000003</c:v>
                </c:pt>
                <c:pt idx="54">
                  <c:v>0.42838999999999999</c:v>
                </c:pt>
                <c:pt idx="55">
                  <c:v>0.42784999999999995</c:v>
                </c:pt>
                <c:pt idx="56">
                  <c:v>0.42731999999999998</c:v>
                </c:pt>
                <c:pt idx="57">
                  <c:v>0.42704999999999999</c:v>
                </c:pt>
                <c:pt idx="58">
                  <c:v>0.42704000000000003</c:v>
                </c:pt>
                <c:pt idx="59">
                  <c:v>0.42729999999999996</c:v>
                </c:pt>
                <c:pt idx="60">
                  <c:v>0.42782999999999999</c:v>
                </c:pt>
                <c:pt idx="61">
                  <c:v>0.42862</c:v>
                </c:pt>
                <c:pt idx="62">
                  <c:v>0.42967</c:v>
                </c:pt>
                <c:pt idx="63">
                  <c:v>0.43099999999999999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EE-4BBA-AEBD-1D2DA7BF834D}"/>
            </c:ext>
          </c:extLst>
        </c:ser>
        <c:ser>
          <c:idx val="1"/>
          <c:order val="1"/>
          <c:tx>
            <c:strRef>
              <c:f>'Call Data here'!$L$1</c:f>
              <c:strCache>
                <c:ptCount val="1"/>
                <c:pt idx="0">
                  <c:v>rural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'Call Data here'!$J$2:$J$65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'Call Data here'!$L$2:$L$65</c:f>
              <c:numCache>
                <c:formatCode>0.00%</c:formatCode>
                <c:ptCount val="64"/>
                <c:pt idx="0">
                  <c:v>0.62136000000000002</c:v>
                </c:pt>
                <c:pt idx="1">
                  <c:v>0.61728000000000005</c:v>
                </c:pt>
                <c:pt idx="2">
                  <c:v>0.61375999999999997</c:v>
                </c:pt>
                <c:pt idx="3">
                  <c:v>0.61023000000000005</c:v>
                </c:pt>
                <c:pt idx="4">
                  <c:v>0.60668999999999995</c:v>
                </c:pt>
                <c:pt idx="5">
                  <c:v>0.60314000000000001</c:v>
                </c:pt>
                <c:pt idx="6">
                  <c:v>0.59958</c:v>
                </c:pt>
                <c:pt idx="7">
                  <c:v>0.59601000000000004</c:v>
                </c:pt>
                <c:pt idx="8">
                  <c:v>0.59241999999999995</c:v>
                </c:pt>
                <c:pt idx="9">
                  <c:v>0.58883000000000008</c:v>
                </c:pt>
                <c:pt idx="10">
                  <c:v>0.58523000000000003</c:v>
                </c:pt>
                <c:pt idx="11">
                  <c:v>0.58162000000000003</c:v>
                </c:pt>
                <c:pt idx="12">
                  <c:v>0.57799999999999996</c:v>
                </c:pt>
                <c:pt idx="13">
                  <c:v>0.57436999999999994</c:v>
                </c:pt>
                <c:pt idx="14">
                  <c:v>0.57074000000000003</c:v>
                </c:pt>
                <c:pt idx="15">
                  <c:v>0.56708999999999998</c:v>
                </c:pt>
                <c:pt idx="16">
                  <c:v>0.56344000000000005</c:v>
                </c:pt>
                <c:pt idx="17">
                  <c:v>0.56189999999999996</c:v>
                </c:pt>
                <c:pt idx="18">
                  <c:v>0.56174000000000002</c:v>
                </c:pt>
                <c:pt idx="19">
                  <c:v>0.56157999999999997</c:v>
                </c:pt>
                <c:pt idx="20">
                  <c:v>0.56142000000000003</c:v>
                </c:pt>
                <c:pt idx="21">
                  <c:v>0.56125999999999998</c:v>
                </c:pt>
                <c:pt idx="22">
                  <c:v>0.56110000000000004</c:v>
                </c:pt>
                <c:pt idx="23">
                  <c:v>0.56093999999999999</c:v>
                </c:pt>
                <c:pt idx="24">
                  <c:v>0.56078000000000006</c:v>
                </c:pt>
                <c:pt idx="25">
                  <c:v>0.56062000000000001</c:v>
                </c:pt>
                <c:pt idx="26">
                  <c:v>0.56045999999999996</c:v>
                </c:pt>
                <c:pt idx="27">
                  <c:v>0.56123000000000001</c:v>
                </c:pt>
                <c:pt idx="28">
                  <c:v>0.56255999999999995</c:v>
                </c:pt>
                <c:pt idx="29">
                  <c:v>0.56389</c:v>
                </c:pt>
                <c:pt idx="30">
                  <c:v>0.56521999999999994</c:v>
                </c:pt>
                <c:pt idx="31">
                  <c:v>0.56655</c:v>
                </c:pt>
                <c:pt idx="32">
                  <c:v>0.56787999999999994</c:v>
                </c:pt>
                <c:pt idx="33">
                  <c:v>0.56920999999999999</c:v>
                </c:pt>
                <c:pt idx="34">
                  <c:v>0.57054000000000005</c:v>
                </c:pt>
                <c:pt idx="35">
                  <c:v>0.57186000000000003</c:v>
                </c:pt>
                <c:pt idx="36">
                  <c:v>0.57318999999999998</c:v>
                </c:pt>
                <c:pt idx="37">
                  <c:v>0.57342000000000004</c:v>
                </c:pt>
                <c:pt idx="38">
                  <c:v>0.57296000000000002</c:v>
                </c:pt>
                <c:pt idx="39">
                  <c:v>0.57250000000000001</c:v>
                </c:pt>
                <c:pt idx="40">
                  <c:v>0.57203000000000004</c:v>
                </c:pt>
                <c:pt idx="41">
                  <c:v>0.57156999999999991</c:v>
                </c:pt>
                <c:pt idx="42">
                  <c:v>0.57111000000000001</c:v>
                </c:pt>
                <c:pt idx="43">
                  <c:v>0.57064999999999999</c:v>
                </c:pt>
                <c:pt idx="44">
                  <c:v>0.57018999999999997</c:v>
                </c:pt>
                <c:pt idx="45">
                  <c:v>0.56972999999999996</c:v>
                </c:pt>
                <c:pt idx="46">
                  <c:v>0.56926999999999994</c:v>
                </c:pt>
                <c:pt idx="47">
                  <c:v>0.56921999999999995</c:v>
                </c:pt>
                <c:pt idx="48">
                  <c:v>0.56942000000000004</c:v>
                </c:pt>
                <c:pt idx="49">
                  <c:v>0.56960999999999995</c:v>
                </c:pt>
                <c:pt idx="50">
                  <c:v>0.56981000000000004</c:v>
                </c:pt>
                <c:pt idx="51">
                  <c:v>0.56999999999999995</c:v>
                </c:pt>
                <c:pt idx="52">
                  <c:v>0.57054000000000005</c:v>
                </c:pt>
                <c:pt idx="53">
                  <c:v>0.57106999999999997</c:v>
                </c:pt>
                <c:pt idx="54">
                  <c:v>0.57161000000000006</c:v>
                </c:pt>
                <c:pt idx="55">
                  <c:v>0.57215000000000005</c:v>
                </c:pt>
                <c:pt idx="56">
                  <c:v>0.57267999999999997</c:v>
                </c:pt>
                <c:pt idx="57">
                  <c:v>0.57295000000000007</c:v>
                </c:pt>
                <c:pt idx="58">
                  <c:v>0.57296000000000002</c:v>
                </c:pt>
                <c:pt idx="59">
                  <c:v>0.57269999999999999</c:v>
                </c:pt>
                <c:pt idx="60">
                  <c:v>0.57216999999999996</c:v>
                </c:pt>
                <c:pt idx="61">
                  <c:v>0.57138</c:v>
                </c:pt>
                <c:pt idx="62">
                  <c:v>0.57033</c:v>
                </c:pt>
                <c:pt idx="63">
                  <c:v>0.56899999999999995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EE-4BBA-AEBD-1D2DA7BF8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6406335"/>
        <c:axId val="466406751"/>
      </c:areaChart>
      <c:catAx>
        <c:axId val="46640633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406751"/>
        <c:crosses val="autoZero"/>
        <c:auto val="1"/>
        <c:lblAlgn val="ctr"/>
        <c:lblOffset val="100"/>
        <c:noMultiLvlLbl val="0"/>
      </c:catAx>
      <c:valAx>
        <c:axId val="46640675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4063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percentStacked"/>
        <c:varyColors val="0"/>
        <c:ser>
          <c:idx val="0"/>
          <c:order val="0"/>
          <c:tx>
            <c:strRef>
              <c:f>'Call Data here'!$O$1</c:f>
              <c:strCache>
                <c:ptCount val="1"/>
                <c:pt idx="0">
                  <c:v>&gt; 15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'Call Data here'!$N$2:$N$65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'Call Data here'!$O$2:$O$65</c:f>
              <c:numCache>
                <c:formatCode>0.00%</c:formatCode>
                <c:ptCount val="64"/>
                <c:pt idx="0">
                  <c:v>0.42323405970000005</c:v>
                </c:pt>
                <c:pt idx="1">
                  <c:v>0.42383345640000003</c:v>
                </c:pt>
                <c:pt idx="2">
                  <c:v>0.42319454110000004</c:v>
                </c:pt>
                <c:pt idx="3">
                  <c:v>0.42217571170000001</c:v>
                </c:pt>
                <c:pt idx="4">
                  <c:v>0.42144742229999999</c:v>
                </c:pt>
                <c:pt idx="5">
                  <c:v>0.42073953740000003</c:v>
                </c:pt>
                <c:pt idx="6">
                  <c:v>0.41974612200000005</c:v>
                </c:pt>
                <c:pt idx="7">
                  <c:v>0.41854894469999998</c:v>
                </c:pt>
                <c:pt idx="8">
                  <c:v>0.41713587619999998</c:v>
                </c:pt>
                <c:pt idx="9">
                  <c:v>0.41561614870000002</c:v>
                </c:pt>
                <c:pt idx="10">
                  <c:v>0.41421896229999999</c:v>
                </c:pt>
                <c:pt idx="11">
                  <c:v>0.41308523669999997</c:v>
                </c:pt>
                <c:pt idx="12">
                  <c:v>0.41216962619999997</c:v>
                </c:pt>
                <c:pt idx="13">
                  <c:v>0.41139848299999998</c:v>
                </c:pt>
                <c:pt idx="14">
                  <c:v>0.41080739530000004</c:v>
                </c:pt>
                <c:pt idx="15">
                  <c:v>0.4104731056</c:v>
                </c:pt>
                <c:pt idx="16">
                  <c:v>0.41060137689999998</c:v>
                </c:pt>
                <c:pt idx="17">
                  <c:v>0.4109266761</c:v>
                </c:pt>
                <c:pt idx="18">
                  <c:v>0.4112156502</c:v>
                </c:pt>
                <c:pt idx="19">
                  <c:v>0.4116554482</c:v>
                </c:pt>
                <c:pt idx="20">
                  <c:v>0.41210817519999998</c:v>
                </c:pt>
                <c:pt idx="21">
                  <c:v>0.41240190090000001</c:v>
                </c:pt>
                <c:pt idx="22">
                  <c:v>0.4125611206</c:v>
                </c:pt>
                <c:pt idx="23">
                  <c:v>0.41258723559999999</c:v>
                </c:pt>
                <c:pt idx="24">
                  <c:v>0.41252273260000005</c:v>
                </c:pt>
                <c:pt idx="25">
                  <c:v>0.4125007135</c:v>
                </c:pt>
                <c:pt idx="26">
                  <c:v>0.41261133360000002</c:v>
                </c:pt>
                <c:pt idx="27">
                  <c:v>0.41260395580000003</c:v>
                </c:pt>
                <c:pt idx="28">
                  <c:v>0.41233608449999998</c:v>
                </c:pt>
                <c:pt idx="29">
                  <c:v>0.41172470769999997</c:v>
                </c:pt>
                <c:pt idx="30">
                  <c:v>0.40943993540000001</c:v>
                </c:pt>
                <c:pt idx="31">
                  <c:v>0.40668180409999999</c:v>
                </c:pt>
                <c:pt idx="32">
                  <c:v>0.4041304745</c:v>
                </c:pt>
                <c:pt idx="33">
                  <c:v>0.40090769580000002</c:v>
                </c:pt>
                <c:pt idx="34">
                  <c:v>0.39734958329999998</c:v>
                </c:pt>
                <c:pt idx="35">
                  <c:v>0.39331434929999998</c:v>
                </c:pt>
                <c:pt idx="36">
                  <c:v>0.38905196080000004</c:v>
                </c:pt>
                <c:pt idx="37">
                  <c:v>0.38466098930000003</c:v>
                </c:pt>
                <c:pt idx="38">
                  <c:v>0.37979128490000003</c:v>
                </c:pt>
                <c:pt idx="39">
                  <c:v>0.37462094680000002</c:v>
                </c:pt>
                <c:pt idx="40">
                  <c:v>0.36939995060000003</c:v>
                </c:pt>
                <c:pt idx="41">
                  <c:v>0.36423642280000001</c:v>
                </c:pt>
                <c:pt idx="42">
                  <c:v>0.35928780910000002</c:v>
                </c:pt>
                <c:pt idx="43">
                  <c:v>0.35443626799999994</c:v>
                </c:pt>
                <c:pt idx="44">
                  <c:v>0.34986337980000004</c:v>
                </c:pt>
                <c:pt idx="45">
                  <c:v>0.3459138517</c:v>
                </c:pt>
                <c:pt idx="46">
                  <c:v>0.34281144920000001</c:v>
                </c:pt>
                <c:pt idx="47">
                  <c:v>0.34068585179999999</c:v>
                </c:pt>
                <c:pt idx="48">
                  <c:v>0.33944716069999997</c:v>
                </c:pt>
                <c:pt idx="49">
                  <c:v>0.33886634039999997</c:v>
                </c:pt>
                <c:pt idx="50">
                  <c:v>0.33887418080000004</c:v>
                </c:pt>
                <c:pt idx="51">
                  <c:v>0.33883740800000001</c:v>
                </c:pt>
                <c:pt idx="52">
                  <c:v>0.33881120310000001</c:v>
                </c:pt>
                <c:pt idx="53">
                  <c:v>0.33906155789999998</c:v>
                </c:pt>
                <c:pt idx="54">
                  <c:v>0.33958025810000003</c:v>
                </c:pt>
                <c:pt idx="55">
                  <c:v>0.34061875370000005</c:v>
                </c:pt>
                <c:pt idx="56">
                  <c:v>0.34122117899999999</c:v>
                </c:pt>
                <c:pt idx="57">
                  <c:v>0.34104326000000001</c:v>
                </c:pt>
                <c:pt idx="58">
                  <c:v>0.33983071119999997</c:v>
                </c:pt>
                <c:pt idx="59">
                  <c:v>0.33742102670000002</c:v>
                </c:pt>
                <c:pt idx="60">
                  <c:v>0.33474140929999996</c:v>
                </c:pt>
                <c:pt idx="61">
                  <c:v>0.33191838140000002</c:v>
                </c:pt>
                <c:pt idx="62">
                  <c:v>0.32851340399999995</c:v>
                </c:pt>
                <c:pt idx="63">
                  <c:v>0.3243511919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5-4423-8B99-AA6E1A8B2E54}"/>
            </c:ext>
          </c:extLst>
        </c:ser>
        <c:ser>
          <c:idx val="1"/>
          <c:order val="1"/>
          <c:tx>
            <c:strRef>
              <c:f>'Call Data here'!$P$1</c:f>
              <c:strCache>
                <c:ptCount val="1"/>
                <c:pt idx="0">
                  <c:v>15 - 64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'Call Data here'!$N$2:$N$65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'Call Data here'!$P$2:$P$65</c:f>
              <c:numCache>
                <c:formatCode>0.00%</c:formatCode>
                <c:ptCount val="64"/>
                <c:pt idx="0">
                  <c:v>0.54037452260000007</c:v>
                </c:pt>
                <c:pt idx="1">
                  <c:v>0.53934071279999996</c:v>
                </c:pt>
                <c:pt idx="2">
                  <c:v>0.53959701999999998</c:v>
                </c:pt>
                <c:pt idx="3">
                  <c:v>0.54027680379999998</c:v>
                </c:pt>
                <c:pt idx="4">
                  <c:v>0.54069642129999995</c:v>
                </c:pt>
                <c:pt idx="5">
                  <c:v>0.54110948270000003</c:v>
                </c:pt>
                <c:pt idx="6">
                  <c:v>0.54182958990000007</c:v>
                </c:pt>
                <c:pt idx="7">
                  <c:v>0.54278545769999997</c:v>
                </c:pt>
                <c:pt idx="8">
                  <c:v>0.54397996069999999</c:v>
                </c:pt>
                <c:pt idx="9">
                  <c:v>0.54529596629999999</c:v>
                </c:pt>
                <c:pt idx="10">
                  <c:v>0.54650045449999995</c:v>
                </c:pt>
                <c:pt idx="11">
                  <c:v>0.54745006949999997</c:v>
                </c:pt>
                <c:pt idx="12">
                  <c:v>0.54819655500000009</c:v>
                </c:pt>
                <c:pt idx="13">
                  <c:v>0.54882283100000007</c:v>
                </c:pt>
                <c:pt idx="14">
                  <c:v>0.54928962110000001</c:v>
                </c:pt>
                <c:pt idx="15">
                  <c:v>0.54953238790000003</c:v>
                </c:pt>
                <c:pt idx="16">
                  <c:v>0.54936866439999998</c:v>
                </c:pt>
                <c:pt idx="17">
                  <c:v>0.54905941619999998</c:v>
                </c:pt>
                <c:pt idx="18">
                  <c:v>0.54881750819999997</c:v>
                </c:pt>
                <c:pt idx="19">
                  <c:v>0.54843970009999998</c:v>
                </c:pt>
                <c:pt idx="20">
                  <c:v>0.5480657713</c:v>
                </c:pt>
                <c:pt idx="21">
                  <c:v>0.54785701770000006</c:v>
                </c:pt>
                <c:pt idx="22">
                  <c:v>0.54778977959999997</c:v>
                </c:pt>
                <c:pt idx="23">
                  <c:v>0.54788527500000006</c:v>
                </c:pt>
                <c:pt idx="24">
                  <c:v>0.54807907420000002</c:v>
                </c:pt>
                <c:pt idx="25">
                  <c:v>0.54821622240000001</c:v>
                </c:pt>
                <c:pt idx="26">
                  <c:v>0.54819932159999996</c:v>
                </c:pt>
                <c:pt idx="27">
                  <c:v>0.54828817060000001</c:v>
                </c:pt>
                <c:pt idx="28">
                  <c:v>0.54864607779999996</c:v>
                </c:pt>
                <c:pt idx="29">
                  <c:v>0.54934232630000002</c:v>
                </c:pt>
                <c:pt idx="30">
                  <c:v>0.55175116479999997</c:v>
                </c:pt>
                <c:pt idx="31">
                  <c:v>0.55458991300000005</c:v>
                </c:pt>
                <c:pt idx="32">
                  <c:v>0.55713595500000002</c:v>
                </c:pt>
                <c:pt idx="33">
                  <c:v>0.5603066552</c:v>
                </c:pt>
                <c:pt idx="34">
                  <c:v>0.56372796859999996</c:v>
                </c:pt>
                <c:pt idx="35">
                  <c:v>0.5675671981</c:v>
                </c:pt>
                <c:pt idx="36">
                  <c:v>0.57157990790000002</c:v>
                </c:pt>
                <c:pt idx="37">
                  <c:v>0.575677145</c:v>
                </c:pt>
                <c:pt idx="38">
                  <c:v>0.58027761030000002</c:v>
                </c:pt>
                <c:pt idx="39">
                  <c:v>0.58524177399999999</c:v>
                </c:pt>
                <c:pt idx="40">
                  <c:v>0.59034158209999998</c:v>
                </c:pt>
                <c:pt idx="41">
                  <c:v>0.59544989729999998</c:v>
                </c:pt>
                <c:pt idx="42">
                  <c:v>0.60038371759999998</c:v>
                </c:pt>
                <c:pt idx="43">
                  <c:v>0.60531292039999995</c:v>
                </c:pt>
                <c:pt idx="44">
                  <c:v>0.61008455810000006</c:v>
                </c:pt>
                <c:pt idx="45">
                  <c:v>0.61432474139999993</c:v>
                </c:pt>
                <c:pt idx="46">
                  <c:v>0.61772676609999999</c:v>
                </c:pt>
                <c:pt idx="47">
                  <c:v>0.62009460559999996</c:v>
                </c:pt>
                <c:pt idx="48">
                  <c:v>0.62147484799999997</c:v>
                </c:pt>
                <c:pt idx="49">
                  <c:v>0.62204707589999997</c:v>
                </c:pt>
                <c:pt idx="50">
                  <c:v>0.62182716059999998</c:v>
                </c:pt>
                <c:pt idx="51">
                  <c:v>0.62148004049999994</c:v>
                </c:pt>
                <c:pt idx="52">
                  <c:v>0.62096105739999996</c:v>
                </c:pt>
                <c:pt idx="53">
                  <c:v>0.62011095400000005</c:v>
                </c:pt>
                <c:pt idx="54">
                  <c:v>0.61903420710000001</c:v>
                </c:pt>
                <c:pt idx="55">
                  <c:v>0.6173683029</c:v>
                </c:pt>
                <c:pt idx="56">
                  <c:v>0.61600877250000008</c:v>
                </c:pt>
                <c:pt idx="57">
                  <c:v>0.61528980020000001</c:v>
                </c:pt>
                <c:pt idx="58">
                  <c:v>0.61544671709999998</c:v>
                </c:pt>
                <c:pt idx="59">
                  <c:v>0.61664368329999997</c:v>
                </c:pt>
                <c:pt idx="60">
                  <c:v>0.61834677429999996</c:v>
                </c:pt>
                <c:pt idx="61">
                  <c:v>0.62067249959999993</c:v>
                </c:pt>
                <c:pt idx="62">
                  <c:v>0.62320256100000004</c:v>
                </c:pt>
                <c:pt idx="63">
                  <c:v>0.62595195420000005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5-4423-8B99-AA6E1A8B2E54}"/>
            </c:ext>
          </c:extLst>
        </c:ser>
        <c:ser>
          <c:idx val="2"/>
          <c:order val="2"/>
          <c:tx>
            <c:strRef>
              <c:f>'Call Data here'!$Q$1</c:f>
              <c:strCache>
                <c:ptCount val="1"/>
                <c:pt idx="0">
                  <c:v>&lt; 64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numRef>
              <c:f>'Call Data here'!$N$2:$N$65</c:f>
              <c:numCache>
                <c:formatCode>General</c:formatCode>
                <c:ptCount val="64"/>
                <c:pt idx="0">
                  <c:v>1960</c:v>
                </c:pt>
                <c:pt idx="1">
                  <c:v>1961</c:v>
                </c:pt>
                <c:pt idx="2">
                  <c:v>1962</c:v>
                </c:pt>
                <c:pt idx="3">
                  <c:v>1963</c:v>
                </c:pt>
                <c:pt idx="4">
                  <c:v>1964</c:v>
                </c:pt>
                <c:pt idx="5">
                  <c:v>1965</c:v>
                </c:pt>
                <c:pt idx="6">
                  <c:v>1966</c:v>
                </c:pt>
                <c:pt idx="7">
                  <c:v>1967</c:v>
                </c:pt>
                <c:pt idx="8">
                  <c:v>1968</c:v>
                </c:pt>
                <c:pt idx="9">
                  <c:v>1969</c:v>
                </c:pt>
                <c:pt idx="10">
                  <c:v>1970</c:v>
                </c:pt>
                <c:pt idx="11">
                  <c:v>1971</c:v>
                </c:pt>
                <c:pt idx="12">
                  <c:v>1972</c:v>
                </c:pt>
                <c:pt idx="13">
                  <c:v>1973</c:v>
                </c:pt>
                <c:pt idx="14">
                  <c:v>1974</c:v>
                </c:pt>
                <c:pt idx="15">
                  <c:v>1975</c:v>
                </c:pt>
                <c:pt idx="16">
                  <c:v>1976</c:v>
                </c:pt>
                <c:pt idx="17">
                  <c:v>1977</c:v>
                </c:pt>
                <c:pt idx="18">
                  <c:v>1978</c:v>
                </c:pt>
                <c:pt idx="19">
                  <c:v>1979</c:v>
                </c:pt>
                <c:pt idx="20">
                  <c:v>1980</c:v>
                </c:pt>
                <c:pt idx="21">
                  <c:v>1981</c:v>
                </c:pt>
                <c:pt idx="22">
                  <c:v>1982</c:v>
                </c:pt>
                <c:pt idx="23">
                  <c:v>1983</c:v>
                </c:pt>
                <c:pt idx="24">
                  <c:v>1984</c:v>
                </c:pt>
                <c:pt idx="25">
                  <c:v>1985</c:v>
                </c:pt>
                <c:pt idx="26">
                  <c:v>1986</c:v>
                </c:pt>
                <c:pt idx="27">
                  <c:v>1987</c:v>
                </c:pt>
                <c:pt idx="28">
                  <c:v>1988</c:v>
                </c:pt>
                <c:pt idx="29">
                  <c:v>1989</c:v>
                </c:pt>
                <c:pt idx="30">
                  <c:v>1990</c:v>
                </c:pt>
                <c:pt idx="31">
                  <c:v>1991</c:v>
                </c:pt>
                <c:pt idx="32">
                  <c:v>1992</c:v>
                </c:pt>
                <c:pt idx="33">
                  <c:v>1993</c:v>
                </c:pt>
                <c:pt idx="34">
                  <c:v>1994</c:v>
                </c:pt>
                <c:pt idx="35">
                  <c:v>1995</c:v>
                </c:pt>
                <c:pt idx="36">
                  <c:v>1996</c:v>
                </c:pt>
                <c:pt idx="37">
                  <c:v>1997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2001</c:v>
                </c:pt>
                <c:pt idx="42">
                  <c:v>2002</c:v>
                </c:pt>
                <c:pt idx="43">
                  <c:v>2003</c:v>
                </c:pt>
                <c:pt idx="44">
                  <c:v>2004</c:v>
                </c:pt>
                <c:pt idx="45">
                  <c:v>2005</c:v>
                </c:pt>
                <c:pt idx="46">
                  <c:v>2006</c:v>
                </c:pt>
                <c:pt idx="47">
                  <c:v>2007</c:v>
                </c:pt>
                <c:pt idx="48">
                  <c:v>2008</c:v>
                </c:pt>
                <c:pt idx="49">
                  <c:v>2009</c:v>
                </c:pt>
                <c:pt idx="50">
                  <c:v>2010</c:v>
                </c:pt>
                <c:pt idx="51">
                  <c:v>2011</c:v>
                </c:pt>
                <c:pt idx="52">
                  <c:v>2012</c:v>
                </c:pt>
                <c:pt idx="53">
                  <c:v>2013</c:v>
                </c:pt>
                <c:pt idx="54">
                  <c:v>2014</c:v>
                </c:pt>
                <c:pt idx="55">
                  <c:v>2015</c:v>
                </c:pt>
                <c:pt idx="56">
                  <c:v>2016</c:v>
                </c:pt>
                <c:pt idx="57">
                  <c:v>2017</c:v>
                </c:pt>
                <c:pt idx="58">
                  <c:v>2018</c:v>
                </c:pt>
                <c:pt idx="59">
                  <c:v>2019</c:v>
                </c:pt>
                <c:pt idx="60">
                  <c:v>2020</c:v>
                </c:pt>
                <c:pt idx="61">
                  <c:v>2021</c:v>
                </c:pt>
                <c:pt idx="62">
                  <c:v>2022</c:v>
                </c:pt>
                <c:pt idx="63">
                  <c:v>2023</c:v>
                </c:pt>
              </c:numCache>
            </c:numRef>
          </c:cat>
          <c:val>
            <c:numRef>
              <c:f>'Call Data here'!$Q$2:$Q$65</c:f>
              <c:numCache>
                <c:formatCode>0.00%</c:formatCode>
                <c:ptCount val="64"/>
                <c:pt idx="0">
                  <c:v>3.6391417629999999E-2</c:v>
                </c:pt>
                <c:pt idx="1">
                  <c:v>3.6825830810000001E-2</c:v>
                </c:pt>
                <c:pt idx="2">
                  <c:v>3.720843896E-2</c:v>
                </c:pt>
                <c:pt idx="3">
                  <c:v>3.7547484489999998E-2</c:v>
                </c:pt>
                <c:pt idx="4">
                  <c:v>3.7856156330000001E-2</c:v>
                </c:pt>
                <c:pt idx="5">
                  <c:v>3.8150979850000002E-2</c:v>
                </c:pt>
                <c:pt idx="6">
                  <c:v>3.8424288139999999E-2</c:v>
                </c:pt>
                <c:pt idx="7">
                  <c:v>3.8665597599999997E-2</c:v>
                </c:pt>
                <c:pt idx="8">
                  <c:v>3.8884163140000004E-2</c:v>
                </c:pt>
                <c:pt idx="9">
                  <c:v>3.9087885020000004E-2</c:v>
                </c:pt>
                <c:pt idx="10">
                  <c:v>3.9280583189999996E-2</c:v>
                </c:pt>
                <c:pt idx="11">
                  <c:v>3.9464693839999995E-2</c:v>
                </c:pt>
                <c:pt idx="12">
                  <c:v>3.9633818750000001E-2</c:v>
                </c:pt>
                <c:pt idx="13">
                  <c:v>3.9778686040000004E-2</c:v>
                </c:pt>
                <c:pt idx="14">
                  <c:v>3.9902983609999998E-2</c:v>
                </c:pt>
                <c:pt idx="15">
                  <c:v>3.9994506540000002E-2</c:v>
                </c:pt>
                <c:pt idx="16">
                  <c:v>4.002995862E-2</c:v>
                </c:pt>
                <c:pt idx="17">
                  <c:v>4.0013907629999998E-2</c:v>
                </c:pt>
                <c:pt idx="18">
                  <c:v>3.9966841650000001E-2</c:v>
                </c:pt>
                <c:pt idx="19">
                  <c:v>3.990485169E-2</c:v>
                </c:pt>
                <c:pt idx="20">
                  <c:v>3.9826053510000001E-2</c:v>
                </c:pt>
                <c:pt idx="21">
                  <c:v>3.9741081310000002E-2</c:v>
                </c:pt>
                <c:pt idx="22">
                  <c:v>3.9649099799999997E-2</c:v>
                </c:pt>
                <c:pt idx="23">
                  <c:v>3.952748943E-2</c:v>
                </c:pt>
                <c:pt idx="24">
                  <c:v>3.9398193220000002E-2</c:v>
                </c:pt>
                <c:pt idx="25">
                  <c:v>3.9283064100000001E-2</c:v>
                </c:pt>
                <c:pt idx="26">
                  <c:v>3.9189344890000005E-2</c:v>
                </c:pt>
                <c:pt idx="27">
                  <c:v>3.9107873600000002E-2</c:v>
                </c:pt>
                <c:pt idx="28">
                  <c:v>3.9017837700000002E-2</c:v>
                </c:pt>
                <c:pt idx="29">
                  <c:v>3.8932966059999997E-2</c:v>
                </c:pt>
                <c:pt idx="30">
                  <c:v>3.8808899860000003E-2</c:v>
                </c:pt>
                <c:pt idx="31">
                  <c:v>3.8728282939999997E-2</c:v>
                </c:pt>
                <c:pt idx="32">
                  <c:v>3.8733570529999997E-2</c:v>
                </c:pt>
                <c:pt idx="33">
                  <c:v>3.8785648990000005E-2</c:v>
                </c:pt>
                <c:pt idx="34">
                  <c:v>3.8922448079999998E-2</c:v>
                </c:pt>
                <c:pt idx="35">
                  <c:v>3.9118452579999997E-2</c:v>
                </c:pt>
                <c:pt idx="36">
                  <c:v>3.9368131380000004E-2</c:v>
                </c:pt>
                <c:pt idx="37">
                  <c:v>3.9661865679999998E-2</c:v>
                </c:pt>
                <c:pt idx="38">
                  <c:v>3.9931104760000002E-2</c:v>
                </c:pt>
                <c:pt idx="39">
                  <c:v>4.0137279210000001E-2</c:v>
                </c:pt>
                <c:pt idx="40">
                  <c:v>4.0258467309999997E-2</c:v>
                </c:pt>
                <c:pt idx="41">
                  <c:v>4.0313679889999995E-2</c:v>
                </c:pt>
                <c:pt idx="42">
                  <c:v>4.032847329E-2</c:v>
                </c:pt>
                <c:pt idx="43">
                  <c:v>4.0250811689999999E-2</c:v>
                </c:pt>
                <c:pt idx="44">
                  <c:v>4.0052062069999998E-2</c:v>
                </c:pt>
                <c:pt idx="45">
                  <c:v>3.9761406899999997E-2</c:v>
                </c:pt>
                <c:pt idx="46">
                  <c:v>3.9461784729999998E-2</c:v>
                </c:pt>
                <c:pt idx="47">
                  <c:v>3.9219542640000001E-2</c:v>
                </c:pt>
                <c:pt idx="48">
                  <c:v>3.9077991329999999E-2</c:v>
                </c:pt>
                <c:pt idx="49">
                  <c:v>3.9086583699999997E-2</c:v>
                </c:pt>
                <c:pt idx="50">
                  <c:v>3.929865858E-2</c:v>
                </c:pt>
                <c:pt idx="51">
                  <c:v>3.9682551439999998E-2</c:v>
                </c:pt>
                <c:pt idx="52">
                  <c:v>4.0227739500000005E-2</c:v>
                </c:pt>
                <c:pt idx="53">
                  <c:v>4.0827488090000003E-2</c:v>
                </c:pt>
                <c:pt idx="54">
                  <c:v>4.1385534760000002E-2</c:v>
                </c:pt>
                <c:pt idx="55">
                  <c:v>4.2012943480000002E-2</c:v>
                </c:pt>
                <c:pt idx="56">
                  <c:v>4.2770048489999997E-2</c:v>
                </c:pt>
                <c:pt idx="57">
                  <c:v>4.3666939799999999E-2</c:v>
                </c:pt>
                <c:pt idx="58">
                  <c:v>4.4722571660000002E-2</c:v>
                </c:pt>
                <c:pt idx="59">
                  <c:v>4.5935289970000001E-2</c:v>
                </c:pt>
                <c:pt idx="60">
                  <c:v>4.6911816369999998E-2</c:v>
                </c:pt>
                <c:pt idx="61">
                  <c:v>4.7409119029999995E-2</c:v>
                </c:pt>
                <c:pt idx="62">
                  <c:v>4.8284035000000003E-2</c:v>
                </c:pt>
                <c:pt idx="63">
                  <c:v>4.9696853880000003E-2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D5-4423-8B99-AA6E1A8B2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4410943"/>
        <c:axId val="314410111"/>
      </c:areaChart>
      <c:catAx>
        <c:axId val="314410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410111"/>
        <c:crosses val="autoZero"/>
        <c:auto val="1"/>
        <c:lblAlgn val="ctr"/>
        <c:lblOffset val="100"/>
        <c:noMultiLvlLbl val="0"/>
      </c:catAx>
      <c:valAx>
        <c:axId val="31441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4109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worldbank.org/country/egypt-arab-rep" TargetMode="External"/><Relationship Id="rId13" Type="http://schemas.microsoft.com/office/2007/relationships/hdphoto" Target="../media/hdphoto2.wdp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image" Target="../media/image3.png"/><Relationship Id="rId2" Type="http://schemas.openxmlformats.org/officeDocument/2006/relationships/chart" Target="../charts/chart1.xml"/><Relationship Id="rId16" Type="http://schemas.microsoft.com/office/2007/relationships/hdphoto" Target="../media/hdphoto3.wdp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11" Type="http://schemas.openxmlformats.org/officeDocument/2006/relationships/hyperlink" Target="#'Egypt DataBase'!A1"/><Relationship Id="rId5" Type="http://schemas.openxmlformats.org/officeDocument/2006/relationships/chart" Target="../charts/chart4.xml"/><Relationship Id="rId15" Type="http://schemas.openxmlformats.org/officeDocument/2006/relationships/image" Target="../media/image4.png"/><Relationship Id="rId10" Type="http://schemas.microsoft.com/office/2007/relationships/hdphoto" Target="../media/hdphoto1.wdp"/><Relationship Id="rId4" Type="http://schemas.openxmlformats.org/officeDocument/2006/relationships/chart" Target="../charts/chart3.xml"/><Relationship Id="rId9" Type="http://schemas.openxmlformats.org/officeDocument/2006/relationships/image" Target="../media/image2.png"/><Relationship Id="rId14" Type="http://schemas.openxmlformats.org/officeDocument/2006/relationships/hyperlink" Target="http://www.linkedin.com/in/omer-saft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4570</xdr:colOff>
      <xdr:row>3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BD09A5-D950-4643-A0C7-43722F57F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85645" cy="657225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19</xdr:row>
      <xdr:rowOff>57150</xdr:rowOff>
    </xdr:from>
    <xdr:to>
      <xdr:col>0</xdr:col>
      <xdr:colOff>857250</xdr:colOff>
      <xdr:row>22</xdr:row>
      <xdr:rowOff>57150</xdr:rowOff>
    </xdr:to>
    <xdr:sp macro="" textlink="">
      <xdr:nvSpPr>
        <xdr:cNvPr id="5" name="Double Bracket 4">
          <a:extLst>
            <a:ext uri="{FF2B5EF4-FFF2-40B4-BE49-F238E27FC236}">
              <a16:creationId xmlns:a16="http://schemas.microsoft.com/office/drawing/2014/main" id="{C3AD2212-162B-4EB7-8FA2-0DD1F5F20F22}"/>
            </a:ext>
          </a:extLst>
        </xdr:cNvPr>
        <xdr:cNvSpPr/>
      </xdr:nvSpPr>
      <xdr:spPr>
        <a:xfrm>
          <a:off x="133350" y="3724275"/>
          <a:ext cx="723900" cy="571500"/>
        </a:xfrm>
        <a:prstGeom prst="bracketPair">
          <a:avLst/>
        </a:prstGeom>
        <a:noFill/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123825</xdr:colOff>
      <xdr:row>25</xdr:row>
      <xdr:rowOff>66675</xdr:rowOff>
    </xdr:from>
    <xdr:to>
      <xdr:col>0</xdr:col>
      <xdr:colOff>847725</xdr:colOff>
      <xdr:row>28</xdr:row>
      <xdr:rowOff>66675</xdr:rowOff>
    </xdr:to>
    <xdr:sp macro="" textlink="">
      <xdr:nvSpPr>
        <xdr:cNvPr id="6" name="Double Bracket 5">
          <a:extLst>
            <a:ext uri="{FF2B5EF4-FFF2-40B4-BE49-F238E27FC236}">
              <a16:creationId xmlns:a16="http://schemas.microsoft.com/office/drawing/2014/main" id="{1DE09EBC-0B20-4E01-9C99-150687623B36}"/>
            </a:ext>
          </a:extLst>
        </xdr:cNvPr>
        <xdr:cNvSpPr/>
      </xdr:nvSpPr>
      <xdr:spPr>
        <a:xfrm>
          <a:off x="123825" y="4876800"/>
          <a:ext cx="723900" cy="571500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133350</xdr:colOff>
      <xdr:row>35</xdr:row>
      <xdr:rowOff>66675</xdr:rowOff>
    </xdr:from>
    <xdr:to>
      <xdr:col>0</xdr:col>
      <xdr:colOff>857250</xdr:colOff>
      <xdr:row>38</xdr:row>
      <xdr:rowOff>66675</xdr:rowOff>
    </xdr:to>
    <xdr:sp macro="" textlink="">
      <xdr:nvSpPr>
        <xdr:cNvPr id="7" name="Double Bracket 6">
          <a:extLst>
            <a:ext uri="{FF2B5EF4-FFF2-40B4-BE49-F238E27FC236}">
              <a16:creationId xmlns:a16="http://schemas.microsoft.com/office/drawing/2014/main" id="{15F69171-167B-49DE-95EF-EBD798E08FA7}"/>
            </a:ext>
          </a:extLst>
        </xdr:cNvPr>
        <xdr:cNvSpPr/>
      </xdr:nvSpPr>
      <xdr:spPr>
        <a:xfrm>
          <a:off x="133350" y="6734175"/>
          <a:ext cx="723900" cy="571500"/>
        </a:xfrm>
        <a:prstGeom prst="bracketPair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20</xdr:col>
      <xdr:colOff>161925</xdr:colOff>
      <xdr:row>0</xdr:row>
      <xdr:rowOff>152397</xdr:rowOff>
    </xdr:from>
    <xdr:to>
      <xdr:col>27</xdr:col>
      <xdr:colOff>171450</xdr:colOff>
      <xdr:row>37</xdr:row>
      <xdr:rowOff>38100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4179B49-EF9A-47F1-A850-6DE5252B9482}"/>
            </a:ext>
          </a:extLst>
        </xdr:cNvPr>
        <xdr:cNvSpPr/>
      </xdr:nvSpPr>
      <xdr:spPr>
        <a:xfrm>
          <a:off x="13287375" y="152397"/>
          <a:ext cx="4448175" cy="6934203"/>
        </a:xfrm>
        <a:prstGeom prst="roundRect">
          <a:avLst>
            <a:gd name="adj" fmla="val 1955"/>
          </a:avLst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sz="4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algn="ctr"/>
          <a:endParaRPr lang="en-US" sz="4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  <a:p>
          <a:pPr algn="ctr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Top 10 Positive / Negative Changes% 1960 - 2023</a:t>
          </a:r>
        </a:p>
      </xdr:txBody>
    </xdr:sp>
    <xdr:clientData/>
  </xdr:twoCellAnchor>
  <xdr:twoCellAnchor>
    <xdr:from>
      <xdr:col>1</xdr:col>
      <xdr:colOff>200024</xdr:colOff>
      <xdr:row>0</xdr:row>
      <xdr:rowOff>161925</xdr:rowOff>
    </xdr:from>
    <xdr:to>
      <xdr:col>12</xdr:col>
      <xdr:colOff>514350</xdr:colOff>
      <xdr:row>7</xdr:row>
      <xdr:rowOff>95251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E6B9235-E885-46E4-AF36-FC0487991BAE}"/>
            </a:ext>
          </a:extLst>
        </xdr:cNvPr>
        <xdr:cNvSpPr/>
      </xdr:nvSpPr>
      <xdr:spPr>
        <a:xfrm>
          <a:off x="1181099" y="161925"/>
          <a:ext cx="7477126" cy="1266826"/>
        </a:xfrm>
        <a:prstGeom prst="roundRect">
          <a:avLst>
            <a:gd name="adj" fmla="val 1955"/>
          </a:avLst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2000" b="1">
              <a:solidFill>
                <a:schemeClr val="accent1">
                  <a:lumMod val="50000"/>
                </a:schemeClr>
              </a:solidFill>
            </a:rPr>
            <a:t>Total Population</a:t>
          </a:r>
        </a:p>
        <a:p>
          <a:pPr algn="l"/>
          <a:endParaRPr lang="en-US" sz="1600" b="1" baseline="0">
            <a:solidFill>
              <a:sysClr val="windowText" lastClr="000000"/>
            </a:solidFill>
          </a:endParaRPr>
        </a:p>
        <a:p>
          <a:pPr algn="l"/>
          <a:endParaRPr lang="en-US" sz="900" b="1" baseline="0">
            <a:solidFill>
              <a:sysClr val="windowText" lastClr="000000"/>
            </a:solidFill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7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700" b="1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700" b="1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 			      				                   </a:t>
          </a:r>
          <a:r>
            <a:rPr lang="en-US" sz="700" b="1" baseline="0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As of 2023</a:t>
          </a:r>
          <a:endParaRPr lang="en-US" sz="400">
            <a:solidFill>
              <a:schemeClr val="bg1">
                <a:lumMod val="50000"/>
              </a:schemeClr>
            </a:solidFill>
            <a:effectLst/>
          </a:endParaRPr>
        </a:p>
        <a:p>
          <a:pPr algn="l"/>
          <a:endParaRPr lang="en-US" sz="900" b="1" baseline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13</xdr:col>
      <xdr:colOff>38100</xdr:colOff>
      <xdr:row>0</xdr:row>
      <xdr:rowOff>161924</xdr:rowOff>
    </xdr:from>
    <xdr:to>
      <xdr:col>19</xdr:col>
      <xdr:colOff>542926</xdr:colOff>
      <xdr:row>19</xdr:row>
      <xdr:rowOff>152399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1727E720-579B-441F-B6C9-51D3B450AA14}"/>
            </a:ext>
          </a:extLst>
        </xdr:cNvPr>
        <xdr:cNvSpPr/>
      </xdr:nvSpPr>
      <xdr:spPr>
        <a:xfrm>
          <a:off x="8896350" y="161924"/>
          <a:ext cx="4162426" cy="3609975"/>
        </a:xfrm>
        <a:prstGeom prst="roundRect">
          <a:avLst>
            <a:gd name="adj" fmla="val 1955"/>
          </a:avLst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Urban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vs Rural population %</a:t>
          </a:r>
          <a:endParaRPr lang="en-US" sz="16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13</xdr:col>
      <xdr:colOff>38100</xdr:colOff>
      <xdr:row>20</xdr:row>
      <xdr:rowOff>66674</xdr:rowOff>
    </xdr:from>
    <xdr:to>
      <xdr:col>19</xdr:col>
      <xdr:colOff>542926</xdr:colOff>
      <xdr:row>39</xdr:row>
      <xdr:rowOff>57149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0A9519CA-AEB3-4EA2-A60F-FB3DB8D3A6D6}"/>
            </a:ext>
          </a:extLst>
        </xdr:cNvPr>
        <xdr:cNvSpPr/>
      </xdr:nvSpPr>
      <xdr:spPr>
        <a:xfrm>
          <a:off x="8896350" y="3876674"/>
          <a:ext cx="4162426" cy="3609975"/>
        </a:xfrm>
        <a:prstGeom prst="roundRect">
          <a:avLst>
            <a:gd name="adj" fmla="val 1955"/>
          </a:avLst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Population for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different ages %</a:t>
          </a:r>
          <a:endParaRPr lang="en-US" sz="16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200025</xdr:colOff>
      <xdr:row>8</xdr:row>
      <xdr:rowOff>76202</xdr:rowOff>
    </xdr:from>
    <xdr:to>
      <xdr:col>12</xdr:col>
      <xdr:colOff>514350</xdr:colOff>
      <xdr:row>23</xdr:row>
      <xdr:rowOff>66676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CCCC9E66-5C4E-4174-808E-0FCE40FEDDBF}"/>
            </a:ext>
          </a:extLst>
        </xdr:cNvPr>
        <xdr:cNvSpPr/>
      </xdr:nvSpPr>
      <xdr:spPr>
        <a:xfrm>
          <a:off x="1181100" y="1600202"/>
          <a:ext cx="7477125" cy="2847974"/>
        </a:xfrm>
        <a:prstGeom prst="roundRect">
          <a:avLst>
            <a:gd name="adj" fmla="val 1955"/>
          </a:avLst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Female employement% to toal employment%</a:t>
          </a:r>
        </a:p>
      </xdr:txBody>
    </xdr:sp>
    <xdr:clientData/>
  </xdr:twoCellAnchor>
  <xdr:twoCellAnchor>
    <xdr:from>
      <xdr:col>1</xdr:col>
      <xdr:colOff>200025</xdr:colOff>
      <xdr:row>24</xdr:row>
      <xdr:rowOff>57152</xdr:rowOff>
    </xdr:from>
    <xdr:to>
      <xdr:col>12</xdr:col>
      <xdr:colOff>514350</xdr:colOff>
      <xdr:row>39</xdr:row>
      <xdr:rowOff>47626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0BC43578-32B3-483C-B6BA-10B88D59DD43}"/>
            </a:ext>
          </a:extLst>
        </xdr:cNvPr>
        <xdr:cNvSpPr/>
      </xdr:nvSpPr>
      <xdr:spPr>
        <a:xfrm>
          <a:off x="1181100" y="4629152"/>
          <a:ext cx="7477125" cy="2847974"/>
        </a:xfrm>
        <a:prstGeom prst="roundRect">
          <a:avLst>
            <a:gd name="adj" fmla="val 1955"/>
          </a:avLst>
        </a:prstGeom>
        <a:solidFill>
          <a:sysClr val="window" lastClr="FFFFFF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r>
            <a:rPr lang="en-US" sz="1600" b="1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Employment in different</a:t>
          </a:r>
          <a:r>
            <a:rPr lang="en-US" sz="1600" b="1" baseline="0">
              <a:solidFill>
                <a:schemeClr val="accent1">
                  <a:lumMod val="50000"/>
                </a:schemeClr>
              </a:solidFill>
              <a:latin typeface="+mn-lt"/>
              <a:ea typeface="+mn-ea"/>
              <a:cs typeface="+mn-cs"/>
            </a:rPr>
            <a:t> fields</a:t>
          </a:r>
          <a:endParaRPr lang="en-US" sz="1600" b="1">
            <a:solidFill>
              <a:schemeClr val="accent1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466726</xdr:colOff>
      <xdr:row>3</xdr:row>
      <xdr:rowOff>47624</xdr:rowOff>
    </xdr:from>
    <xdr:to>
      <xdr:col>5</xdr:col>
      <xdr:colOff>304801</xdr:colOff>
      <xdr:row>6</xdr:row>
      <xdr:rowOff>152399</xdr:rowOff>
    </xdr:to>
    <xdr:sp macro="" textlink="'Call Data here'!H65">
      <xdr:nvSpPr>
        <xdr:cNvPr id="4" name="TextBox 3">
          <a:extLst>
            <a:ext uri="{FF2B5EF4-FFF2-40B4-BE49-F238E27FC236}">
              <a16:creationId xmlns:a16="http://schemas.microsoft.com/office/drawing/2014/main" id="{62A474E3-7939-4F20-B285-71480D1C41D1}"/>
            </a:ext>
          </a:extLst>
        </xdr:cNvPr>
        <xdr:cNvSpPr txBox="1"/>
      </xdr:nvSpPr>
      <xdr:spPr>
        <a:xfrm>
          <a:off x="1447801" y="619124"/>
          <a:ext cx="262890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FE7B030-00BE-4746-B7A4-16C6E588CD50}" type="TxLink">
            <a:rPr lang="en-US" sz="3600" b="1" i="0" u="none" strike="noStrike">
              <a:solidFill>
                <a:schemeClr val="accent1">
                  <a:lumMod val="75000"/>
                </a:schemeClr>
              </a:solidFill>
              <a:latin typeface="Calibri"/>
              <a:cs typeface="Calibri"/>
            </a:rPr>
            <a:pPr algn="ctr"/>
            <a:t> 114,535,772 </a:t>
          </a:fld>
          <a:endParaRPr lang="en-US" sz="36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>
    <xdr:from>
      <xdr:col>5</xdr:col>
      <xdr:colOff>571499</xdr:colOff>
      <xdr:row>1</xdr:row>
      <xdr:rowOff>0</xdr:rowOff>
    </xdr:from>
    <xdr:to>
      <xdr:col>11</xdr:col>
      <xdr:colOff>495300</xdr:colOff>
      <xdr:row>7</xdr:row>
      <xdr:rowOff>85725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504CC84-2C93-4269-A67B-508B942355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257175</xdr:colOff>
      <xdr:row>3</xdr:row>
      <xdr:rowOff>95250</xdr:rowOff>
    </xdr:from>
    <xdr:to>
      <xdr:col>27</xdr:col>
      <xdr:colOff>133350</xdr:colOff>
      <xdr:row>37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7285969-70C8-4203-BAD1-87652CDAA4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285749</xdr:colOff>
      <xdr:row>10</xdr:row>
      <xdr:rowOff>85725</xdr:rowOff>
    </xdr:from>
    <xdr:to>
      <xdr:col>12</xdr:col>
      <xdr:colOff>428625</xdr:colOff>
      <xdr:row>23</xdr:row>
      <xdr:rowOff>57150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21D8AFB0-D082-400B-AF97-A65A0808FD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200024</xdr:colOff>
      <xdr:row>25</xdr:row>
      <xdr:rowOff>180975</xdr:rowOff>
    </xdr:from>
    <xdr:to>
      <xdr:col>12</xdr:col>
      <xdr:colOff>438149</xdr:colOff>
      <xdr:row>39</xdr:row>
      <xdr:rowOff>28575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BDE9D00-2B6B-4080-AEF1-76ED9AB246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85725</xdr:colOff>
      <xdr:row>2</xdr:row>
      <xdr:rowOff>76201</xdr:rowOff>
    </xdr:from>
    <xdr:to>
      <xdr:col>19</xdr:col>
      <xdr:colOff>500063</xdr:colOff>
      <xdr:row>19</xdr:row>
      <xdr:rowOff>142875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3B0A873D-82AD-48A5-9CB2-6F6A2A9AF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66676</xdr:colOff>
      <xdr:row>22</xdr:row>
      <xdr:rowOff>19050</xdr:rowOff>
    </xdr:from>
    <xdr:to>
      <xdr:col>19</xdr:col>
      <xdr:colOff>466726</xdr:colOff>
      <xdr:row>39</xdr:row>
      <xdr:rowOff>19050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CC0E4DB6-21BF-4050-B160-B89EA98B9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171451</xdr:colOff>
      <xdr:row>25</xdr:row>
      <xdr:rowOff>28574</xdr:rowOff>
    </xdr:from>
    <xdr:to>
      <xdr:col>0</xdr:col>
      <xdr:colOff>819150</xdr:colOff>
      <xdr:row>28</xdr:row>
      <xdr:rowOff>104773</xdr:rowOff>
    </xdr:to>
    <xdr:pic>
      <xdr:nvPicPr>
        <xdr:cNvPr id="29" name="Picture 28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519A996-4CB5-4848-82F4-BE65DA431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duotone>
            <a:prstClr val="black"/>
            <a:schemeClr val="bg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sharpenSoften amount="50000"/>
                  </a14:imgEffect>
                  <a14:imgEffect>
                    <a14:brightnessContrast bright="100000" contrast="13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1" y="4838699"/>
          <a:ext cx="647699" cy="647699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228601</xdr:colOff>
      <xdr:row>19</xdr:row>
      <xdr:rowOff>76199</xdr:rowOff>
    </xdr:from>
    <xdr:to>
      <xdr:col>0</xdr:col>
      <xdr:colOff>781732</xdr:colOff>
      <xdr:row>22</xdr:row>
      <xdr:rowOff>57830</xdr:rowOff>
    </xdr:to>
    <xdr:pic>
      <xdr:nvPicPr>
        <xdr:cNvPr id="31" name="Picture 3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EF0E3E7B-10F3-4FE1-9C1C-6F43CA999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1" y="3743324"/>
          <a:ext cx="553131" cy="553131"/>
        </a:xfrm>
        <a:prstGeom prst="rect">
          <a:avLst/>
        </a:prstGeom>
      </xdr:spPr>
    </xdr:pic>
    <xdr:clientData/>
  </xdr:twoCellAnchor>
  <xdr:twoCellAnchor editAs="oneCell">
    <xdr:from>
      <xdr:col>0</xdr:col>
      <xdr:colOff>276226</xdr:colOff>
      <xdr:row>35</xdr:row>
      <xdr:rowOff>123214</xdr:rowOff>
    </xdr:from>
    <xdr:to>
      <xdr:col>0</xdr:col>
      <xdr:colOff>733425</xdr:colOff>
      <xdr:row>38</xdr:row>
      <xdr:rowOff>8913</xdr:rowOff>
    </xdr:to>
    <xdr:pic>
      <xdr:nvPicPr>
        <xdr:cNvPr id="33" name="Picture 3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BDABB5ED-5831-4D37-A0FE-A97B9ED34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rightnessContrast bright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6" y="6790714"/>
          <a:ext cx="457199" cy="457199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30E22D7-6140-4D49-A489-F727D30CEC6B}" autoFormatId="16" applyNumberFormats="0" applyBorderFormats="0" applyFontFormats="0" applyPatternFormats="0" applyAlignmentFormats="0" applyWidthHeightFormats="0">
  <queryTableRefresh nextId="69">
    <queryTableFields count="68">
      <queryTableField id="1" name="Country Name" tableColumnId="1"/>
      <queryTableField id="68" dataBound="0" tableColumnId="68"/>
      <queryTableField id="2" name="Indicator Name" tableColumnId="2"/>
      <queryTableField id="3" name="Indicator Code" tableColumnId="3"/>
      <queryTableField id="4" name="1960" tableColumnId="4"/>
      <queryTableField id="5" name="1961" tableColumnId="5"/>
      <queryTableField id="6" name="1962" tableColumnId="6"/>
      <queryTableField id="7" name="1963" tableColumnId="7"/>
      <queryTableField id="8" name="1964" tableColumnId="8"/>
      <queryTableField id="9" name="1965" tableColumnId="9"/>
      <queryTableField id="10" name="1966" tableColumnId="10"/>
      <queryTableField id="11" name="1967" tableColumnId="11"/>
      <queryTableField id="12" name="1968" tableColumnId="12"/>
      <queryTableField id="13" name="1969" tableColumnId="13"/>
      <queryTableField id="14" name="1970" tableColumnId="14"/>
      <queryTableField id="15" name="1971" tableColumnId="15"/>
      <queryTableField id="16" name="1972" tableColumnId="16"/>
      <queryTableField id="17" name="1973" tableColumnId="17"/>
      <queryTableField id="18" name="1974" tableColumnId="18"/>
      <queryTableField id="19" name="1975" tableColumnId="19"/>
      <queryTableField id="20" name="1976" tableColumnId="20"/>
      <queryTableField id="21" name="1977" tableColumnId="21"/>
      <queryTableField id="22" name="1978" tableColumnId="22"/>
      <queryTableField id="23" name="1979" tableColumnId="23"/>
      <queryTableField id="24" name="1980" tableColumnId="24"/>
      <queryTableField id="25" name="1981" tableColumnId="25"/>
      <queryTableField id="26" name="1982" tableColumnId="26"/>
      <queryTableField id="27" name="1983" tableColumnId="27"/>
      <queryTableField id="28" name="1984" tableColumnId="28"/>
      <queryTableField id="29" name="1985" tableColumnId="29"/>
      <queryTableField id="30" name="1986" tableColumnId="30"/>
      <queryTableField id="31" name="1987" tableColumnId="31"/>
      <queryTableField id="32" name="1988" tableColumnId="32"/>
      <queryTableField id="33" name="1989" tableColumnId="33"/>
      <queryTableField id="34" name="1990" tableColumnId="34"/>
      <queryTableField id="35" name="1991" tableColumnId="35"/>
      <queryTableField id="36" name="1992" tableColumnId="36"/>
      <queryTableField id="37" name="1993" tableColumnId="37"/>
      <queryTableField id="38" name="1994" tableColumnId="38"/>
      <queryTableField id="39" name="1995" tableColumnId="39"/>
      <queryTableField id="40" name="1996" tableColumnId="40"/>
      <queryTableField id="41" name="1997" tableColumnId="41"/>
      <queryTableField id="42" name="1998" tableColumnId="42"/>
      <queryTableField id="43" name="1999" tableColumnId="43"/>
      <queryTableField id="44" name="2000" tableColumnId="44"/>
      <queryTableField id="45" name="2001" tableColumnId="45"/>
      <queryTableField id="46" name="2002" tableColumnId="46"/>
      <queryTableField id="47" name="2003" tableColumnId="47"/>
      <queryTableField id="48" name="2004" tableColumnId="48"/>
      <queryTableField id="49" name="2005" tableColumnId="49"/>
      <queryTableField id="50" name="2006" tableColumnId="50"/>
      <queryTableField id="51" name="2007" tableColumnId="51"/>
      <queryTableField id="52" name="2008" tableColumnId="52"/>
      <queryTableField id="53" name="2009" tableColumnId="53"/>
      <queryTableField id="54" name="2010" tableColumnId="54"/>
      <queryTableField id="55" name="2011" tableColumnId="55"/>
      <queryTableField id="56" name="2012" tableColumnId="56"/>
      <queryTableField id="57" name="2013" tableColumnId="57"/>
      <queryTableField id="58" name="2014" tableColumnId="58"/>
      <queryTableField id="59" name="2015" tableColumnId="59"/>
      <queryTableField id="60" name="2016" tableColumnId="60"/>
      <queryTableField id="61" name="2017" tableColumnId="61"/>
      <queryTableField id="62" name="2018" tableColumnId="62"/>
      <queryTableField id="63" name="2019" tableColumnId="63"/>
      <queryTableField id="64" name="2020" tableColumnId="64"/>
      <queryTableField id="65" name="2021" tableColumnId="65"/>
      <queryTableField id="66" name="2022" tableColumnId="66"/>
      <queryTableField id="67" name="2023" tableColumnId="67"/>
    </queryTableFields>
  </queryTableRefresh>
  <extLst>
    <ext xmlns:x15="http://schemas.microsoft.com/office/spreadsheetml/2010/11/main" uri="{883FBD77-0823-4a55-B5E3-86C4891E6966}">
      <x15:queryTable sourceDataName="Query - egypt arabic world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9D034C-4170-4545-92E7-C183A4BA9EEF}" name="egypt_arabic_world" displayName="egypt_arabic_world" ref="A1:BP1497" tableType="queryTable" totalsRowShown="0">
  <autoFilter ref="A1:BP1497" xr:uid="{189D034C-4170-4545-92E7-C183A4BA9EEF}">
    <filterColumn colId="1">
      <customFilters>
        <customFilter operator="greaterThanOrEqual" val="30"/>
      </customFilters>
    </filterColumn>
  </autoFilter>
  <sortState xmlns:xlrd2="http://schemas.microsoft.com/office/spreadsheetml/2017/richdata2" ref="A612:BP1497">
    <sortCondition descending="1" ref="B2:B1497"/>
    <sortCondition ref="C2:C1497"/>
  </sortState>
  <tableColumns count="68">
    <tableColumn id="1" xr3:uid="{BA4AAE2F-C956-4A33-8B7A-CDDBD65B7112}" uniqueName="1" name="Country Name" queryTableFieldId="1" dataDxfId="1515"/>
    <tableColumn id="68" xr3:uid="{714B7FCC-0C55-47C0-A88C-E7B034DA1897}" uniqueName="68" name="Count" queryTableFieldId="68" dataDxfId="1514">
      <calculatedColumnFormula>COUNT(egypt_arabic_world[[#This Row],[1960]:[2023]])</calculatedColumnFormula>
    </tableColumn>
    <tableColumn id="2" xr3:uid="{164BDDF1-64D1-4879-AC33-33B609124BD9}" uniqueName="2" name="Fields" queryTableFieldId="2" dataDxfId="1513"/>
    <tableColumn id="3" xr3:uid="{4A040D2C-51BE-4FC4-86E1-4347FE17ACE9}" uniqueName="3" name="Indicator Code" queryTableFieldId="3" dataDxfId="1512"/>
    <tableColumn id="4" xr3:uid="{EC966444-B7FC-4971-9CAA-D31BB731B6C3}" uniqueName="4" name="1960" queryTableFieldId="4"/>
    <tableColumn id="5" xr3:uid="{F487AC72-F8A5-4196-B762-85034893A5EC}" uniqueName="5" name="1961" queryTableFieldId="5"/>
    <tableColumn id="6" xr3:uid="{43D66765-FB5A-4AE0-9957-3C40573F4AD0}" uniqueName="6" name="1962" queryTableFieldId="6"/>
    <tableColumn id="7" xr3:uid="{38928B4E-844E-4FEE-9BAB-FA2084F863E8}" uniqueName="7" name="1963" queryTableFieldId="7"/>
    <tableColumn id="8" xr3:uid="{65C186A3-4FA1-4437-BAF2-4A21A2A6ABC0}" uniqueName="8" name="1964" queryTableFieldId="8"/>
    <tableColumn id="9" xr3:uid="{91639DD7-30BF-4D69-A89D-BA8F611DAA10}" uniqueName="9" name="1965" queryTableFieldId="9"/>
    <tableColumn id="10" xr3:uid="{52127354-BF85-4817-AB8C-D0A756A219CA}" uniqueName="10" name="1966" queryTableFieldId="10"/>
    <tableColumn id="11" xr3:uid="{81850B7F-E81E-4F5F-9CA4-EF97282E3FDF}" uniqueName="11" name="1967" queryTableFieldId="11"/>
    <tableColumn id="12" xr3:uid="{5DC4EDE2-706D-4772-818F-BD51084F1DFC}" uniqueName="12" name="1968" queryTableFieldId="12"/>
    <tableColumn id="13" xr3:uid="{36C36C8B-BB58-4F1E-9ABE-40D10D1719B9}" uniqueName="13" name="1969" queryTableFieldId="13"/>
    <tableColumn id="14" xr3:uid="{65670662-CFB8-4BA2-B3EA-108C452E10CA}" uniqueName="14" name="1970" queryTableFieldId="14"/>
    <tableColumn id="15" xr3:uid="{4F06C668-6916-406C-B6C4-888A5FF61B38}" uniqueName="15" name="1971" queryTableFieldId="15"/>
    <tableColumn id="16" xr3:uid="{EEC612DF-7A83-4BB1-A4E8-B94A94200186}" uniqueName="16" name="1972" queryTableFieldId="16"/>
    <tableColumn id="17" xr3:uid="{25BD47F9-322E-4BC3-A3AA-5D1434AA6257}" uniqueName="17" name="1973" queryTableFieldId="17"/>
    <tableColumn id="18" xr3:uid="{BA09A74F-32FD-4636-90C9-CCB974E48E69}" uniqueName="18" name="1974" queryTableFieldId="18"/>
    <tableColumn id="19" xr3:uid="{420DEABC-2A27-42F8-8863-85F7D9B43DB0}" uniqueName="19" name="1975" queryTableFieldId="19"/>
    <tableColumn id="20" xr3:uid="{8F5D52CA-8A0D-4D7F-ADBA-259FD68ED173}" uniqueName="20" name="1976" queryTableFieldId="20"/>
    <tableColumn id="21" xr3:uid="{13587E45-82C4-4841-B20D-6F26B97497DF}" uniqueName="21" name="1977" queryTableFieldId="21"/>
    <tableColumn id="22" xr3:uid="{5AABEEA6-FD31-409E-8E92-58DAD51E91D1}" uniqueName="22" name="1978" queryTableFieldId="22"/>
    <tableColumn id="23" xr3:uid="{6759C41F-54F8-43A1-B998-B00C037B937A}" uniqueName="23" name="1979" queryTableFieldId="23"/>
    <tableColumn id="24" xr3:uid="{015CAB7A-86F4-432A-89C9-04AAB4C56035}" uniqueName="24" name="1980" queryTableFieldId="24"/>
    <tableColumn id="25" xr3:uid="{B18CE4D3-7432-4148-8F78-4302E4DE0387}" uniqueName="25" name="1981" queryTableFieldId="25"/>
    <tableColumn id="26" xr3:uid="{F33FAE22-E224-4E7F-8C2E-0EC542177DE7}" uniqueName="26" name="1982" queryTableFieldId="26"/>
    <tableColumn id="27" xr3:uid="{CD355129-7F6D-4BB2-8AA1-71A333A36E47}" uniqueName="27" name="1983" queryTableFieldId="27"/>
    <tableColumn id="28" xr3:uid="{7A3C3C7D-38EC-4B8B-A6C9-10C1879B2DAA}" uniqueName="28" name="1984" queryTableFieldId="28"/>
    <tableColumn id="29" xr3:uid="{7E67BF4B-EF97-44FC-BF0B-DCEA2D052C35}" uniqueName="29" name="1985" queryTableFieldId="29"/>
    <tableColumn id="30" xr3:uid="{F80C4C34-65A5-45CE-87DF-4FA1ED34CCE3}" uniqueName="30" name="1986" queryTableFieldId="30"/>
    <tableColumn id="31" xr3:uid="{F46421C9-CE26-4F98-B682-C55CF892BEB7}" uniqueName="31" name="1987" queryTableFieldId="31"/>
    <tableColumn id="32" xr3:uid="{D24E6DBC-3992-42DF-BBE1-FEF433102D1A}" uniqueName="32" name="1988" queryTableFieldId="32"/>
    <tableColumn id="33" xr3:uid="{52546C07-CE4E-47E5-A7BA-AE14E878414A}" uniqueName="33" name="1989" queryTableFieldId="33"/>
    <tableColumn id="34" xr3:uid="{6E102912-731A-4021-8A3A-FCA1CEE6543E}" uniqueName="34" name="1990" queryTableFieldId="34"/>
    <tableColumn id="35" xr3:uid="{4C0DD329-59A6-4020-87F0-328949B3C7FB}" uniqueName="35" name="1991" queryTableFieldId="35"/>
    <tableColumn id="36" xr3:uid="{EF233114-59B2-41F6-82BA-02692C566BA5}" uniqueName="36" name="1992" queryTableFieldId="36"/>
    <tableColumn id="37" xr3:uid="{7F0AC2EF-A407-4EEE-9AC3-2260AC53E5F1}" uniqueName="37" name="1993" queryTableFieldId="37"/>
    <tableColumn id="38" xr3:uid="{519D813E-39A6-48EE-B2AC-DC77A4F15616}" uniqueName="38" name="1994" queryTableFieldId="38"/>
    <tableColumn id="39" xr3:uid="{0016B7EE-C55C-47A1-96A0-82401F38970E}" uniqueName="39" name="1995" queryTableFieldId="39"/>
    <tableColumn id="40" xr3:uid="{861D461C-C33B-404D-AD63-0C0475F8C04E}" uniqueName="40" name="1996" queryTableFieldId="40"/>
    <tableColumn id="41" xr3:uid="{D987BF95-7BD3-40FF-B9A0-E91D01D9AEF6}" uniqueName="41" name="1997" queryTableFieldId="41"/>
    <tableColumn id="42" xr3:uid="{FA9BC83E-FD6C-4FC4-8554-F9BFCF0049EF}" uniqueName="42" name="1998" queryTableFieldId="42"/>
    <tableColumn id="43" xr3:uid="{B0777EE8-E294-41E9-86E3-4B55831DD099}" uniqueName="43" name="1999" queryTableFieldId="43"/>
    <tableColumn id="44" xr3:uid="{5D92040D-4243-4DD7-8F58-F5DEA7457967}" uniqueName="44" name="2000" queryTableFieldId="44"/>
    <tableColumn id="45" xr3:uid="{E0FDE30B-A096-4C5C-A503-38B7C63711EC}" uniqueName="45" name="2001" queryTableFieldId="45"/>
    <tableColumn id="46" xr3:uid="{65BDC9E4-B226-44E0-A55D-F50837C59BAC}" uniqueName="46" name="2002" queryTableFieldId="46"/>
    <tableColumn id="47" xr3:uid="{8810BB29-856E-4841-9BB4-674D95700FA4}" uniqueName="47" name="2003" queryTableFieldId="47"/>
    <tableColumn id="48" xr3:uid="{9BAE55EE-1AFB-46C6-AD20-3029DD8A875D}" uniqueName="48" name="2004" queryTableFieldId="48"/>
    <tableColumn id="49" xr3:uid="{EA9EC527-DE80-455A-8987-903CF27D0C16}" uniqueName="49" name="2005" queryTableFieldId="49"/>
    <tableColumn id="50" xr3:uid="{521D5DAE-B459-45E8-9D2A-BE8B377B28DF}" uniqueName="50" name="2006" queryTableFieldId="50"/>
    <tableColumn id="51" xr3:uid="{F58861AA-2266-4AC1-904A-19908134B725}" uniqueName="51" name="2007" queryTableFieldId="51"/>
    <tableColumn id="52" xr3:uid="{5EB7A9FD-6CFC-4CF7-8EE3-AA1BA19ED415}" uniqueName="52" name="2008" queryTableFieldId="52"/>
    <tableColumn id="53" xr3:uid="{B5C70E52-91AD-4E85-B060-3A822F0685DC}" uniqueName="53" name="2009" queryTableFieldId="53"/>
    <tableColumn id="54" xr3:uid="{B4FDA788-5123-4073-94E4-D8E8A0D1AD0F}" uniqueName="54" name="2010" queryTableFieldId="54"/>
    <tableColumn id="55" xr3:uid="{7DE1835E-2368-4E3D-A7BF-65E812A9587A}" uniqueName="55" name="2011" queryTableFieldId="55"/>
    <tableColumn id="56" xr3:uid="{E2AE789F-E249-498F-935F-72A1E037A3AB}" uniqueName="56" name="2012" queryTableFieldId="56"/>
    <tableColumn id="57" xr3:uid="{AB3C68D7-AF7E-45D7-8BA5-9E9148E69FFC}" uniqueName="57" name="2013" queryTableFieldId="57"/>
    <tableColumn id="58" xr3:uid="{5075ADB0-7A9C-43D8-8C36-720DDA670E9F}" uniqueName="58" name="2014" queryTableFieldId="58"/>
    <tableColumn id="59" xr3:uid="{C45BD7E4-C588-4F3A-8A47-214C2912107C}" uniqueName="59" name="2015" queryTableFieldId="59"/>
    <tableColumn id="60" xr3:uid="{08F38884-0094-4F14-BAF1-387DEFEA9864}" uniqueName="60" name="2016" queryTableFieldId="60"/>
    <tableColumn id="61" xr3:uid="{183BE5FF-F93A-43DC-84A1-4FED25CF155E}" uniqueName="61" name="2017" queryTableFieldId="61"/>
    <tableColumn id="62" xr3:uid="{E2949751-22C1-444E-AD84-F9C692728354}" uniqueName="62" name="2018" queryTableFieldId="62"/>
    <tableColumn id="63" xr3:uid="{15646BDA-C5DD-44AE-88D9-BBF039989523}" uniqueName="63" name="2019" queryTableFieldId="63"/>
    <tableColumn id="64" xr3:uid="{6BBB8731-1777-41EE-B4AE-CD1F31BE5AB4}" uniqueName="64" name="2020" queryTableFieldId="64"/>
    <tableColumn id="65" xr3:uid="{7639D0A9-7452-4EE1-B65B-0F4217060482}" uniqueName="65" name="2021" queryTableFieldId="65"/>
    <tableColumn id="66" xr3:uid="{13900D16-84E7-4101-AA96-A539003CC2F2}" uniqueName="66" name="2022" queryTableFieldId="66"/>
    <tableColumn id="67" xr3:uid="{37C818FA-B8F1-4696-BD2B-D60A0BAF8D27}" uniqueName="67" name="2023" queryTableFieldId="6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007AC5-E3EF-47C8-BECD-F0E6873C7E82}" name="Transposed" displayName="Transposed" ref="A1:ABS66" totalsRowCount="1" headerRowDxfId="1511" dataDxfId="1509" totalsRowDxfId="1507" headerRowBorderDxfId="1510" tableBorderDxfId="1508" totalsRowBorderDxfId="1506">
  <autoFilter ref="A1:ABS65" xr:uid="{04007AC5-E3EF-47C8-BECD-F0E6873C7E82}"/>
  <tableColumns count="747">
    <tableColumn id="1" xr3:uid="{015E32E2-63FD-4EB7-AD50-485383C148A9}" name="Years" totalsRowLabel="first value" dataDxfId="1505" totalsRowDxfId="1504"/>
    <tableColumn id="2" xr3:uid="{12E0C574-8902-4BF3-A5C7-D93B22AB254C}" name="Population, female (% of total population)" totalsRowFunction="custom" dataDxfId="1503" totalsRowDxfId="1502">
      <totalsRowFormula array="1">INDEX(B2:B100,MATCH(TRUE,ISNUMBER(B2:B100),0))</totalsRowFormula>
    </tableColumn>
    <tableColumn id="3" xr3:uid="{C6D8CC67-67ED-428C-9B1B-343FF4BDDD57}" name="Age dependency ratio (% of working-age population)" totalsRowFunction="custom" dataDxfId="1501" totalsRowDxfId="1500">
      <totalsRowFormula array="1">INDEX(C2:C100,MATCH(TRUE,ISNUMBER(C2:C100),0))</totalsRowFormula>
    </tableColumn>
    <tableColumn id="4" xr3:uid="{6ACE4447-083D-4E84-ABBD-A6E995EC3902}" name="Population ages 75-79, male (% of male population)" totalsRowFunction="custom" dataDxfId="1499" totalsRowDxfId="1498">
      <totalsRowFormula array="1">INDEX(D2:D100,MATCH(TRUE,ISNUMBER(D2:D100),0))</totalsRowFormula>
    </tableColumn>
    <tableColumn id="5" xr3:uid="{66E2E460-1C10-4C26-8D5C-4EA0C6FD7474}" name="Population ages 65 and above (% of total population)" totalsRowFunction="custom" dataDxfId="1497" totalsRowDxfId="1496">
      <totalsRowFormula array="1">INDEX(E2:E100,MATCH(TRUE,ISNUMBER(E2:E100),0))</totalsRowFormula>
    </tableColumn>
    <tableColumn id="6" xr3:uid="{1EC68410-BDF3-48E1-BFA4-843BCB39FE78}" name="Population ages 65 and above, female (% of female population)" totalsRowFunction="custom" dataDxfId="1495" totalsRowDxfId="1494">
      <totalsRowFormula array="1">INDEX(F2:F100,MATCH(TRUE,ISNUMBER(F2:F100),0))</totalsRowFormula>
    </tableColumn>
    <tableColumn id="7" xr3:uid="{2156A6F2-AA5C-4868-A757-C5C9F7C24A46}" name="Population ages 60-64, male (% of male population)" totalsRowFunction="custom" dataDxfId="1493" totalsRowDxfId="1492">
      <totalsRowFormula array="1">INDEX(G2:G100,MATCH(TRUE,ISNUMBER(G2:G100),0))</totalsRowFormula>
    </tableColumn>
    <tableColumn id="8" xr3:uid="{62D2E702-0272-48FF-B46E-5F3BC6C09DCD}" name="Population ages 50-54, male (% of male population)" totalsRowFunction="custom" dataDxfId="1491" totalsRowDxfId="1490">
      <totalsRowFormula array="1">INDEX(H2:H100,MATCH(TRUE,ISNUMBER(H2:H100),0))</totalsRowFormula>
    </tableColumn>
    <tableColumn id="9" xr3:uid="{AD5A3A3C-4702-4F02-877A-2D3BD5B86B8A}" name="Population ages 40-44, male (% of male population)" totalsRowFunction="custom" dataDxfId="1489" totalsRowDxfId="1488">
      <totalsRowFormula array="1">INDEX(I2:I100,MATCH(TRUE,ISNUMBER(I2:I100),0))</totalsRowFormula>
    </tableColumn>
    <tableColumn id="10" xr3:uid="{7DE69E45-6DFD-4397-86BC-FC378BA13FC9}" name="Population ages 30-34, male (% of male population)" totalsRowFunction="custom" dataDxfId="1487" totalsRowDxfId="1486">
      <totalsRowFormula array="1">INDEX(J2:J100,MATCH(TRUE,ISNUMBER(J2:J100),0))</totalsRowFormula>
    </tableColumn>
    <tableColumn id="11" xr3:uid="{3E0FCFD2-A585-494A-BC03-AEA62C5F09D6}" name="Population ages 20-24, male (% of male population)" totalsRowFunction="custom" dataDxfId="1485" totalsRowDxfId="1484">
      <totalsRowFormula array="1">INDEX(K2:K100,MATCH(TRUE,ISNUMBER(K2:K100),0))</totalsRowFormula>
    </tableColumn>
    <tableColumn id="12" xr3:uid="{47B001D0-4163-477B-BF26-E7718823AA31}" name="Population ages 15-64, male (% of male population)" totalsRowFunction="custom" dataDxfId="1483" totalsRowDxfId="1482">
      <totalsRowFormula array="1">INDEX(L2:L100,MATCH(TRUE,ISNUMBER(L2:L100),0))</totalsRowFormula>
    </tableColumn>
    <tableColumn id="13" xr3:uid="{7F06760B-80E1-4D3F-80D6-CB75FB21888F}" name="Population ages 15-19, male (% of male population)" totalsRowFunction="custom" dataDxfId="1481" totalsRowDxfId="1480">
      <totalsRowFormula array="1">INDEX(M2:M100,MATCH(TRUE,ISNUMBER(M2:M100),0))</totalsRowFormula>
    </tableColumn>
    <tableColumn id="14" xr3:uid="{F5213203-6FFA-4F19-88E1-7D3B001429EF}" name="Population ages 05-09, male (% of male population)" totalsRowFunction="custom" dataDxfId="1479" totalsRowDxfId="1478">
      <totalsRowFormula array="1">INDEX(N2:N100,MATCH(TRUE,ISNUMBER(N2:N100),0))</totalsRowFormula>
    </tableColumn>
    <tableColumn id="15" xr3:uid="{1CE86DFF-12F6-46A8-8E50-6606D1689CCA}" name="Population ages 0-14, male (% of male population)" totalsRowFunction="custom" dataDxfId="1477" totalsRowDxfId="1476">
      <totalsRowFormula array="1">INDEX(O2:O100,MATCH(TRUE,ISNUMBER(O2:O100),0))</totalsRowFormula>
    </tableColumn>
    <tableColumn id="16" xr3:uid="{50F64A92-8FBA-4A16-A1FE-F8D883C8FBC9}" name="Population ages 00-04, male (% of male population)" totalsRowFunction="custom" dataDxfId="1475" totalsRowDxfId="1474">
      <totalsRowFormula array="1">INDEX(P2:P100,MATCH(TRUE,ISNUMBER(P2:P100),0))</totalsRowFormula>
    </tableColumn>
    <tableColumn id="17" xr3:uid="{5D503F13-0179-4DD9-B920-4A8BCFA66627}" name="Net migration" totalsRowFunction="custom" dataDxfId="1473" totalsRowDxfId="1472">
      <totalsRowFormula array="1">INDEX(Q2:Q100,MATCH(TRUE,ISNUMBER(Q2:Q100),0))</totalsRowFormula>
    </tableColumn>
    <tableColumn id="18" xr3:uid="{E540ED93-A80D-44B2-AA45-463873093F74}" name="Terms of trade adjustment (constant LCU)" totalsRowFunction="custom" dataDxfId="1471" totalsRowDxfId="1470">
      <totalsRowFormula array="1">INDEX(R2:R100,MATCH(TRUE,ISNUMBER(R2:R100),0))</totalsRowFormula>
    </tableColumn>
    <tableColumn id="19" xr3:uid="{E8DAF687-7D26-4E57-BDA0-A3F3DC24B6BA}" name="Gross domestic savings (current LCU)" totalsRowFunction="custom" dataDxfId="1469" totalsRowDxfId="1468">
      <totalsRowFormula array="1">INDEX(S2:S100,MATCH(TRUE,ISNUMBER(S2:S100),0))</totalsRowFormula>
    </tableColumn>
    <tableColumn id="20" xr3:uid="{AF9381DE-6331-47CA-9A8A-0E8B048D688A}" name="GDP per capita (constant 2015 US$)" totalsRowFunction="custom" dataDxfId="1467" totalsRowDxfId="1466">
      <totalsRowFormula array="1">INDEX(T2:T100,MATCH(TRUE,ISNUMBER(T2:T100),0))</totalsRowFormula>
    </tableColumn>
    <tableColumn id="21" xr3:uid="{8D743614-36B9-4265-AD9B-B04AA4028D9E}" name="GDP (constant 2015 US$)" totalsRowFunction="custom" dataDxfId="1465" totalsRowDxfId="1464">
      <totalsRowFormula array="1">INDEX(U2:U100,MATCH(TRUE,ISNUMBER(U2:U100),0))</totalsRowFormula>
    </tableColumn>
    <tableColumn id="22" xr3:uid="{C7E3DEED-4F5A-4F0B-A935-34B6A501359B}" name="Gross value added at basic prices (GVA) (current LCU)" totalsRowFunction="custom" dataDxfId="1463" totalsRowDxfId="1462">
      <totalsRowFormula array="1">INDEX(V2:V100,MATCH(TRUE,ISNUMBER(V2:V100),0))</totalsRowFormula>
    </tableColumn>
    <tableColumn id="23" xr3:uid="{7C0DE62B-71FC-4B2A-A724-77A42E0FCCA1}" name="Industry (including construction), value added (current US$)" totalsRowFunction="custom" dataDxfId="1461" totalsRowDxfId="1460">
      <totalsRowFormula array="1">INDEX(W2:W100,MATCH(TRUE,ISNUMBER(W2:W100),0))</totalsRowFormula>
    </tableColumn>
    <tableColumn id="24" xr3:uid="{08DD25F3-C2F5-4D02-951F-9B32D4E21625}" name="Agriculture, forestry, and fishing, value added (% of GDP)" totalsRowFunction="custom" dataDxfId="1459" totalsRowDxfId="1458">
      <totalsRowFormula array="1">INDEX(X2:X100,MATCH(TRUE,ISNUMBER(X2:X100),0))</totalsRowFormula>
    </tableColumn>
    <tableColumn id="25" xr3:uid="{DF031A2B-9F9D-4FAB-951B-649EDA618EC2}" name="Agriculture, forestry, and fishing, value added (current LCU)" totalsRowFunction="custom" dataDxfId="1457" totalsRowDxfId="1456">
      <totalsRowFormula array="1">INDEX(Y2:Y100,MATCH(TRUE,ISNUMBER(Y2:Y100),0))</totalsRowFormula>
    </tableColumn>
    <tableColumn id="26" xr3:uid="{7BE3FC4F-F901-42D5-9FDF-DBFDDF605E71}" name="External balance on goods and services (% of GDP)" totalsRowFunction="custom" dataDxfId="1455" totalsRowDxfId="1454">
      <totalsRowFormula array="1">INDEX(Z2:Z100,MATCH(TRUE,ISNUMBER(Z2:Z100),0))</totalsRowFormula>
    </tableColumn>
    <tableColumn id="27" xr3:uid="{DB496A1F-265F-4C43-B68D-694CD3142720}" name="Imports of goods and services (% of GDP)" totalsRowFunction="custom" dataDxfId="1453" totalsRowDxfId="1452">
      <totalsRowFormula array="1">INDEX(AA2:AA100,MATCH(TRUE,ISNUMBER(AA2:AA100),0))</totalsRowFormula>
    </tableColumn>
    <tableColumn id="28" xr3:uid="{972DC1C3-28B5-47E6-91E7-00126ED74CE5}" name="Imports of goods and services (current LCU)" totalsRowFunction="custom" dataDxfId="1451" totalsRowDxfId="1450">
      <totalsRowFormula array="1">INDEX(AB2:AB100,MATCH(TRUE,ISNUMBER(AB2:AB100),0))</totalsRowFormula>
    </tableColumn>
    <tableColumn id="29" xr3:uid="{3677AF5C-27DF-4E45-BE27-D57E47D8C21A}" name="Gross fixed capital formation (current US$)" totalsRowFunction="custom" dataDxfId="1449" totalsRowDxfId="1448">
      <totalsRowFormula array="1">INDEX(AC2:AC100,MATCH(TRUE,ISNUMBER(AC2:AC100),0))</totalsRowFormula>
    </tableColumn>
    <tableColumn id="30" xr3:uid="{574A746B-0A10-4D61-B705-3AC5FEDF80A7}" name="Exports of goods and services (constant LCU)" totalsRowFunction="custom" dataDxfId="1447" totalsRowDxfId="1446">
      <totalsRowFormula array="1">INDEX(AD2:AD100,MATCH(TRUE,ISNUMBER(AD2:AD100),0))</totalsRowFormula>
    </tableColumn>
    <tableColumn id="31" xr3:uid="{D15609F2-9924-4F30-8660-C8261D375A88}" name="Exports of goods and services (current US$)" totalsRowFunction="custom" dataDxfId="1445" totalsRowDxfId="1444">
      <totalsRowFormula array="1">INDEX(AE2:AE100,MATCH(TRUE,ISNUMBER(AE2:AE100),0))</totalsRowFormula>
    </tableColumn>
    <tableColumn id="32" xr3:uid="{7ADF5650-A630-4D4F-9949-99240C20AB77}" name="Gross national expenditure (current LCU)" totalsRowFunction="custom" dataDxfId="1443" totalsRowDxfId="1442">
      <totalsRowFormula array="1">INDEX(AF2:AF100,MATCH(TRUE,ISNUMBER(AF2:AF100),0))</totalsRowFormula>
    </tableColumn>
    <tableColumn id="33" xr3:uid="{621E4B86-A119-4B2F-8E93-8730DEACB388}" name="Final consumption expenditure (constant LCU)" totalsRowFunction="custom" dataDxfId="1441" totalsRowDxfId="1440">
      <totalsRowFormula array="1">INDEX(AG2:AG100,MATCH(TRUE,ISNUMBER(AG2:AG100),0))</totalsRowFormula>
    </tableColumn>
    <tableColumn id="34" xr3:uid="{8571E282-CA41-4491-A544-EABC39AB6B75}" name="Final consumption expenditure (current US$)" totalsRowFunction="custom" dataDxfId="1439" totalsRowDxfId="1438">
      <totalsRowFormula array="1">INDEX(AH2:AH100,MATCH(TRUE,ISNUMBER(AH2:AH100),0))</totalsRowFormula>
    </tableColumn>
    <tableColumn id="35" xr3:uid="{5255D13A-9208-44DA-9EEC-A6D3B4A50681}" name="Households and NPISHs Final consumption expenditure (constant 2015 US$)" totalsRowFunction="custom" dataDxfId="1437" totalsRowDxfId="1436">
      <totalsRowFormula array="1">INDEX(AI2:AI100,MATCH(TRUE,ISNUMBER(AI2:AI100),0))</totalsRowFormula>
    </tableColumn>
    <tableColumn id="36" xr3:uid="{AB34CB07-34F0-444E-9B9B-695DE30113AE}" name="General government final consumption expenditure (% of GDP)" totalsRowFunction="custom" dataDxfId="1435" totalsRowDxfId="1434">
      <totalsRowFormula array="1">INDEX(AJ2:AJ100,MATCH(TRUE,ISNUMBER(AJ2:AJ100),0))</totalsRowFormula>
    </tableColumn>
    <tableColumn id="37" xr3:uid="{B5B2C9B8-2C5B-4160-A961-C7FA12D1176D}" name="General government final consumption expenditure (current LCU)" totalsRowFunction="custom" dataDxfId="1433" totalsRowDxfId="1432">
      <totalsRowFormula array="1">INDEX(AK2:AK100,MATCH(TRUE,ISNUMBER(AK2:AK100),0))</totalsRowFormula>
    </tableColumn>
    <tableColumn id="38" xr3:uid="{7E7E5278-E8ED-4D6D-BF4F-CB8E8D4BFD12}" name="Merchandise exports (current US$)" totalsRowFunction="custom" dataDxfId="1431" totalsRowDxfId="1430">
      <totalsRowFormula array="1">INDEX(AL2:AL100,MATCH(TRUE,ISNUMBER(AL2:AL100),0))</totalsRowFormula>
    </tableColumn>
    <tableColumn id="39" xr3:uid="{B89B7A1A-D6EF-4E41-BFF3-0733A8DFB13C}" name="Merchandise trade (% of GDP)" totalsRowFunction="custom" dataDxfId="1429" totalsRowDxfId="1428">
      <totalsRowFormula array="1">INDEX(AM2:AM100,MATCH(TRUE,ISNUMBER(AM2:AM100),0))</totalsRowFormula>
    </tableColumn>
    <tableColumn id="40" xr3:uid="{16C9403B-4FCA-49A5-9172-4C86CCC2FCD6}" name="Urban population (% of total population)" totalsRowFunction="custom" dataDxfId="1427" totalsRowDxfId="1426">
      <totalsRowFormula array="1">INDEX(AN2:AN100,MATCH(TRUE,ISNUMBER(AN2:AN100),0))</totalsRowFormula>
    </tableColumn>
    <tableColumn id="41" xr3:uid="{7F40BE98-14D5-4B95-B442-6A0C2AFCA3BB}" name="Population, male (% of total population)" totalsRowFunction="custom" dataDxfId="1425" totalsRowDxfId="1424">
      <totalsRowFormula array="1">INDEX(AO2:AO100,MATCH(TRUE,ISNUMBER(AO2:AO100),0))</totalsRowFormula>
    </tableColumn>
    <tableColumn id="42" xr3:uid="{6A058638-2AB7-4C86-84EA-03C6917598FB}" name="Population, total" totalsRowFunction="custom" dataDxfId="1423" totalsRowDxfId="1422">
      <totalsRowFormula array="1">INDEX(AP2:AP100,MATCH(TRUE,ISNUMBER(AP2:AP100),0))</totalsRowFormula>
    </tableColumn>
    <tableColumn id="43" xr3:uid="{78B54647-25DB-4BBE-8330-29E9F0E74770}" name="Age dependency ratio, young (% of working-age population)" totalsRowFunction="custom" dataDxfId="1421" totalsRowDxfId="1420">
      <totalsRowFormula array="1">INDEX(AQ2:AQ100,MATCH(TRUE,ISNUMBER(AQ2:AQ100),0))</totalsRowFormula>
    </tableColumn>
    <tableColumn id="44" xr3:uid="{2A1E3A6C-1266-412A-8AC1-044028410954}" name="Population ages 80 and above, male (% of male population)" totalsRowFunction="custom" dataDxfId="1419" totalsRowDxfId="1418">
      <totalsRowFormula array="1">INDEX(AR2:AR100,MATCH(TRUE,ISNUMBER(AR2:AR100),0))</totalsRowFormula>
    </tableColumn>
    <tableColumn id="45" xr3:uid="{8594684C-D9EF-4D28-BD41-B40737F9F5D5}" name="Population ages 70-74, male (% of male population)" totalsRowFunction="custom" dataDxfId="1417" totalsRowDxfId="1416">
      <totalsRowFormula array="1">INDEX(AS2:AS100,MATCH(TRUE,ISNUMBER(AS2:AS100),0))</totalsRowFormula>
    </tableColumn>
    <tableColumn id="46" xr3:uid="{2E947160-EDC7-4028-88B7-4175D99154B4}" name="Population ages 65 and above, male (% of male population)" totalsRowFunction="custom" dataDxfId="1415" totalsRowDxfId="1414">
      <totalsRowFormula array="1">INDEX(AT2:AT100,MATCH(TRUE,ISNUMBER(AT2:AT100),0))</totalsRowFormula>
    </tableColumn>
    <tableColumn id="47" xr3:uid="{4FCA7C6D-E9E1-4B80-A95F-B806C29116CF}" name="Population ages 65-69, male (% of male population)" totalsRowFunction="custom" dataDxfId="1413" totalsRowDxfId="1412">
      <totalsRowFormula array="1">INDEX(AU2:AU100,MATCH(TRUE,ISNUMBER(AU2:AU100),0))</totalsRowFormula>
    </tableColumn>
    <tableColumn id="48" xr3:uid="{69B581BE-76D8-4AE1-8BD3-F1678AAB3EB7}" name="Population ages 55-59, male (% of male population)" totalsRowFunction="custom" dataDxfId="1411" totalsRowDxfId="1410">
      <totalsRowFormula array="1">INDEX(AV2:AV100,MATCH(TRUE,ISNUMBER(AV2:AV100),0))</totalsRowFormula>
    </tableColumn>
    <tableColumn id="49" xr3:uid="{46EFF8FA-C35F-4597-9EF3-AD6802C27DF0}" name="Population ages 45-49, male (% of male population)" totalsRowFunction="custom" dataDxfId="1409" totalsRowDxfId="1408">
      <totalsRowFormula array="1">INDEX(AW2:AW100,MATCH(TRUE,ISNUMBER(AW2:AW100),0))</totalsRowFormula>
    </tableColumn>
    <tableColumn id="50" xr3:uid="{B563812C-DBC4-4822-BFCE-80F082061A56}" name="Population ages 35-39, male (% of male population)" totalsRowFunction="custom" dataDxfId="1407" totalsRowDxfId="1406">
      <totalsRowFormula array="1">INDEX(AX2:AX100,MATCH(TRUE,ISNUMBER(AX2:AX100),0))</totalsRowFormula>
    </tableColumn>
    <tableColumn id="51" xr3:uid="{77C96F57-D7A4-49D8-B98C-5D1B0E4D5ABE}" name="Population ages 25-29, male (% of male population)" totalsRowFunction="custom" dataDxfId="1405" totalsRowDxfId="1404">
      <totalsRowFormula array="1">INDEX(AY2:AY100,MATCH(TRUE,ISNUMBER(AY2:AY100),0))</totalsRowFormula>
    </tableColumn>
    <tableColumn id="52" xr3:uid="{70889E4A-2374-4D26-81FC-4EECC7EA244C}" name="Population ages 15-64 (% of total population)" totalsRowFunction="custom" dataDxfId="1403" totalsRowDxfId="1402">
      <totalsRowFormula array="1">INDEX(AZ2:AZ100,MATCH(TRUE,ISNUMBER(AZ2:AZ100),0))</totalsRowFormula>
    </tableColumn>
    <tableColumn id="53" xr3:uid="{9CC0809B-D2A9-41CC-8367-9F3F5B6E77AA}" name="Population ages 15-64, female (% of female population)" totalsRowFunction="custom" dataDxfId="1401" totalsRowDxfId="1400">
      <totalsRowFormula array="1">INDEX(BA2:BA100,MATCH(TRUE,ISNUMBER(BA2:BA100),0))</totalsRowFormula>
    </tableColumn>
    <tableColumn id="54" xr3:uid="{0538BADD-A4DB-4F8F-8101-B649F3091A0D}" name="Population ages 10-14, male (% of male population)" totalsRowFunction="custom" dataDxfId="1399" totalsRowDxfId="1398">
      <totalsRowFormula array="1">INDEX(BB2:BB100,MATCH(TRUE,ISNUMBER(BB2:BB100),0))</totalsRowFormula>
    </tableColumn>
    <tableColumn id="55" xr3:uid="{842E1FD7-9960-453D-9444-BC097DBF2F79}" name="Population ages 0-14 (% of total population)" totalsRowFunction="custom" dataDxfId="1397" totalsRowDxfId="1396">
      <totalsRowFormula array="1">INDEX(BC2:BC100,MATCH(TRUE,ISNUMBER(BC2:BC100),0))</totalsRowFormula>
    </tableColumn>
    <tableColumn id="56" xr3:uid="{55035D15-9857-497F-97ED-BFF40BC99FE6}" name="Population ages 0-14, female (% of female population)" totalsRowFunction="custom" dataDxfId="1395" totalsRowDxfId="1394">
      <totalsRowFormula array="1">INDEX(BD2:BD100,MATCH(TRUE,ISNUMBER(BD2:BD100),0))</totalsRowFormula>
    </tableColumn>
    <tableColumn id="57" xr3:uid="{B4802558-DC65-488F-B9E0-EB2FA133BEA7}" name="DEC alternative conversion factor (LCU per US$)" totalsRowFunction="custom" dataDxfId="1393" totalsRowDxfId="1392">
      <totalsRowFormula array="1">INDEX(BE2:BE100,MATCH(TRUE,ISNUMBER(BE2:BE100),0))</totalsRowFormula>
    </tableColumn>
    <tableColumn id="58" xr3:uid="{7619F60A-E82B-417A-A7A2-A05CF6E222E0}" name="Gross domestic savings (% of GDP)" totalsRowFunction="custom" dataDxfId="1391" totalsRowDxfId="1390">
      <totalsRowFormula array="1">INDEX(BF2:BF100,MATCH(TRUE,ISNUMBER(BF2:BF100),0))</totalsRowFormula>
    </tableColumn>
    <tableColumn id="59" xr3:uid="{3CD28121-39D9-442C-8C9F-0723D6B76F08}" name="GDP (current US$)" totalsRowFunction="custom" dataDxfId="1389" totalsRowDxfId="1388">
      <totalsRowFormula array="1">INDEX(BG2:BG100,MATCH(TRUE,ISNUMBER(BG2:BG100),0))</totalsRowFormula>
    </tableColumn>
    <tableColumn id="60" xr3:uid="{50D21AB1-5EFA-4E78-8B56-419F504943D1}" name="Discrepancy in expenditure estimate of GDP (current LCU)" totalsRowFunction="custom" dataDxfId="1387" totalsRowDxfId="1386">
      <totalsRowFormula array="1">INDEX(BH2:BH100,MATCH(TRUE,ISNUMBER(BH2:BH100),0))</totalsRowFormula>
    </tableColumn>
    <tableColumn id="61" xr3:uid="{F6FD3178-E6E0-47B8-B590-4A99997C8082}" name="Services, value added (current US$)" totalsRowFunction="custom" dataDxfId="1385" totalsRowDxfId="1384">
      <totalsRowFormula array="1">INDEX(BI2:BI100,MATCH(TRUE,ISNUMBER(BI2:BI100),0))</totalsRowFormula>
    </tableColumn>
    <tableColumn id="62" xr3:uid="{FEB6EBF9-5E8C-45A5-A88B-AFE3EF9683B4}" name="Industry (including construction), value added (% of GDP)" totalsRowFunction="custom" dataDxfId="1383" totalsRowDxfId="1382">
      <totalsRowFormula array="1">INDEX(BJ2:BJ100,MATCH(TRUE,ISNUMBER(BJ2:BJ100),0))</totalsRowFormula>
    </tableColumn>
    <tableColumn id="63" xr3:uid="{A4C21FFB-C420-4A42-86AD-F33F0B386698}" name="Industry (including construction), value added (current LCU)" totalsRowFunction="custom" dataDxfId="1381" totalsRowDxfId="1380">
      <totalsRowFormula array="1">INDEX(BK2:BK100,MATCH(TRUE,ISNUMBER(BK2:BK100),0))</totalsRowFormula>
    </tableColumn>
    <tableColumn id="64" xr3:uid="{DEE8AE51-B8B2-453C-B135-990170146D85}" name="External balance on goods and services (current LCU)" totalsRowFunction="custom" dataDxfId="1379" totalsRowDxfId="1378">
      <totalsRowFormula array="1">INDEX(BL2:BL100,MATCH(TRUE,ISNUMBER(BL2:BL100),0))</totalsRowFormula>
    </tableColumn>
    <tableColumn id="65" xr3:uid="{7EFA6449-85A6-4D19-AE57-14C77B177323}" name="Gross capital formation (% of GDP)" totalsRowFunction="custom" dataDxfId="1377" totalsRowDxfId="1376">
      <totalsRowFormula array="1">INDEX(BM2:BM100,MATCH(TRUE,ISNUMBER(BM2:BM100),0))</totalsRowFormula>
    </tableColumn>
    <tableColumn id="66" xr3:uid="{82C1A560-F729-429F-92BA-7A46B3C7793D}" name="Gross capital formation (current LCU)" totalsRowFunction="custom" dataDxfId="1375" totalsRowDxfId="1374">
      <totalsRowFormula array="1">INDEX(BN2:BN100,MATCH(TRUE,ISNUMBER(BN2:BN100),0))</totalsRowFormula>
    </tableColumn>
    <tableColumn id="67" xr3:uid="{FF7F1944-CA77-4823-8FDF-D40132B4452D}" name="Changes in inventories (current US$)" totalsRowFunction="custom" dataDxfId="1373" totalsRowDxfId="1372">
      <totalsRowFormula array="1">INDEX(BO2:BO100,MATCH(TRUE,ISNUMBER(BO2:BO100),0))</totalsRowFormula>
    </tableColumn>
    <tableColumn id="68" xr3:uid="{A343F69B-0ACC-497B-ABFF-C0BCCCEA418E}" name="Exports of goods and services (constant 2015 US$)" totalsRowFunction="custom" dataDxfId="1371" totalsRowDxfId="1370">
      <totalsRowFormula array="1">INDEX(BP2:BP100,MATCH(TRUE,ISNUMBER(BP2:BP100),0))</totalsRowFormula>
    </tableColumn>
    <tableColumn id="69" xr3:uid="{BABD000A-AC40-470D-9023-0D3430C0F74E}" name="Gross national expenditure (constant LCU)" totalsRowFunction="custom" dataDxfId="1369" totalsRowDxfId="1368">
      <totalsRowFormula array="1">INDEX(BQ2:BQ100,MATCH(TRUE,ISNUMBER(BQ2:BQ100),0))</totalsRowFormula>
    </tableColumn>
    <tableColumn id="70" xr3:uid="{6AD1EC63-0705-43B3-874C-C4225840EA8F}" name="Gross national expenditure deflator (base year varies by country)" totalsRowFunction="custom" dataDxfId="1367" totalsRowDxfId="1366">
      <totalsRowFormula array="1">INDEX(BR2:BR100,MATCH(TRUE,ISNUMBER(BR2:BR100),0))</totalsRowFormula>
    </tableColumn>
    <tableColumn id="71" xr3:uid="{2AB945FE-589F-4BA4-84AF-E88C1E140DAD}" name="Final consumption expenditure (constant 2015 US$)" totalsRowFunction="custom" dataDxfId="1365" totalsRowDxfId="1364">
      <totalsRowFormula array="1">INDEX(BS2:BS100,MATCH(TRUE,ISNUMBER(BS2:BS100),0))</totalsRowFormula>
    </tableColumn>
    <tableColumn id="72" xr3:uid="{846A5D21-FA34-4C10-9E60-510A53AA1347}" name="Households and NPISHs Final consumption expenditure (constant LCU)" totalsRowFunction="custom" dataDxfId="1363" totalsRowDxfId="1362">
      <totalsRowFormula array="1">INDEX(BT2:BT100,MATCH(TRUE,ISNUMBER(BT2:BT100),0))</totalsRowFormula>
    </tableColumn>
    <tableColumn id="73" xr3:uid="{27307F59-ECFE-48A5-815F-D563A0BE164E}" name="Households and NPISHs Final consumption expenditure (current LCU)" totalsRowFunction="custom" dataDxfId="1361" totalsRowDxfId="1360">
      <totalsRowFormula array="1">INDEX(BU2:BU100,MATCH(TRUE,ISNUMBER(BU2:BU100),0))</totalsRowFormula>
    </tableColumn>
    <tableColumn id="74" xr3:uid="{B90EC0E7-5A8C-4167-8F89-3EE670F524C7}" name="Rural population (% of total population)" totalsRowFunction="custom" dataDxfId="1359" totalsRowDxfId="1358">
      <totalsRowFormula array="1">INDEX(BV2:BV100,MATCH(TRUE,ISNUMBER(BV2:BV100),0))</totalsRowFormula>
    </tableColumn>
    <tableColumn id="75" xr3:uid="{2CCFE540-D063-49F6-827E-CA99EAA976C5}" name="Population, female" totalsRowFunction="custom" dataDxfId="1357" totalsRowDxfId="1356">
      <totalsRowFormula array="1">INDEX(BW2:BW100,MATCH(TRUE,ISNUMBER(BW2:BW100),0))</totalsRowFormula>
    </tableColumn>
    <tableColumn id="76" xr3:uid="{4281BCE1-9B43-4A24-B9E7-FA8899036030}" name="Population ages 75-79, female (% of female population)" totalsRowFunction="custom" dataDxfId="1355" totalsRowDxfId="1354">
      <totalsRowFormula array="1">INDEX(BX2:BX100,MATCH(TRUE,ISNUMBER(BX2:BX100),0))</totalsRowFormula>
    </tableColumn>
    <tableColumn id="77" xr3:uid="{41098E03-FEED-429F-A6B3-48B4ED60D3E3}" name="Population ages 65 and above, total" totalsRowFunction="custom" dataDxfId="1353" totalsRowDxfId="1352">
      <totalsRowFormula array="1">INDEX(BY2:BY100,MATCH(TRUE,ISNUMBER(BY2:BY100),0))</totalsRowFormula>
    </tableColumn>
    <tableColumn id="78" xr3:uid="{6F6DCA88-A1DC-4CB1-A2A8-E1EAF919FC73}" name="Population ages 65 and above, female" totalsRowFunction="custom" dataDxfId="1351" totalsRowDxfId="1350">
      <totalsRowFormula array="1">INDEX(BZ2:BZ100,MATCH(TRUE,ISNUMBER(BZ2:BZ100),0))</totalsRowFormula>
    </tableColumn>
    <tableColumn id="79" xr3:uid="{3F93F45E-7E1C-422E-AD7E-B15E89343C5F}" name="Population ages 60-64, female (% of female population)" totalsRowFunction="custom" dataDxfId="1349" totalsRowDxfId="1348">
      <totalsRowFormula array="1">INDEX(CA2:CA100,MATCH(TRUE,ISNUMBER(CA2:CA100),0))</totalsRowFormula>
    </tableColumn>
    <tableColumn id="80" xr3:uid="{D489D6D6-1EC9-42CA-92AB-0C484DAD5B26}" name="Population ages 50-54, female (% of female population)" totalsRowFunction="custom" dataDxfId="1347" totalsRowDxfId="1346">
      <totalsRowFormula array="1">INDEX(CB2:CB100,MATCH(TRUE,ISNUMBER(CB2:CB100),0))</totalsRowFormula>
    </tableColumn>
    <tableColumn id="81" xr3:uid="{196DFE05-25E2-4416-991F-D383BF9212D8}" name="Population ages 40-44, female (% of female population)" totalsRowFunction="custom" dataDxfId="1345" totalsRowDxfId="1344">
      <totalsRowFormula array="1">INDEX(CC2:CC100,MATCH(TRUE,ISNUMBER(CC2:CC100),0))</totalsRowFormula>
    </tableColumn>
    <tableColumn id="82" xr3:uid="{12F2095A-B300-443F-8CDB-C40936F1BE8F}" name="Population ages 30-34, female (% of female population)" totalsRowFunction="custom" dataDxfId="1343" totalsRowDxfId="1342">
      <totalsRowFormula array="1">INDEX(CD2:CD100,MATCH(TRUE,ISNUMBER(CD2:CD100),0))</totalsRowFormula>
    </tableColumn>
    <tableColumn id="83" xr3:uid="{C8AECA8D-C464-44A1-9F30-40E2BA93D3C8}" name="Population ages 20-24, female (% of female population)" totalsRowFunction="custom" dataDxfId="1341" totalsRowDxfId="1340">
      <totalsRowFormula array="1">INDEX(CE2:CE100,MATCH(TRUE,ISNUMBER(CE2:CE100),0))</totalsRowFormula>
    </tableColumn>
    <tableColumn id="84" xr3:uid="{CF227B8B-98E4-4C74-9BBA-2712815CE293}" name="Population ages 15-64, male" totalsRowFunction="custom" dataDxfId="1339" totalsRowDxfId="1338">
      <totalsRowFormula array="1">INDEX(CF2:CF100,MATCH(TRUE,ISNUMBER(CF2:CF100),0))</totalsRowFormula>
    </tableColumn>
    <tableColumn id="85" xr3:uid="{9A9D3578-C51E-4EF1-B103-E3841A66D9F8}" name="Population ages 15-19, female (% of female population)" totalsRowFunction="custom" dataDxfId="1337" totalsRowDxfId="1336">
      <totalsRowFormula array="1">INDEX(CG2:CG100,MATCH(TRUE,ISNUMBER(CG2:CG100),0))</totalsRowFormula>
    </tableColumn>
    <tableColumn id="86" xr3:uid="{FDE145E2-CA01-480E-B607-88BD8B3DEB61}" name="Population ages 05-09, female (% of female population)" totalsRowFunction="custom" dataDxfId="1335" totalsRowDxfId="1334">
      <totalsRowFormula array="1">INDEX(CH2:CH100,MATCH(TRUE,ISNUMBER(CH2:CH100),0))</totalsRowFormula>
    </tableColumn>
    <tableColumn id="87" xr3:uid="{346E3766-30DC-4DB1-AD74-E9F0D4DC7D5F}" name="Population ages 0-14, male" totalsRowFunction="custom" dataDxfId="1333" totalsRowDxfId="1332">
      <totalsRowFormula array="1">INDEX(CI2:CI100,MATCH(TRUE,ISNUMBER(CI2:CI100),0))</totalsRowFormula>
    </tableColumn>
    <tableColumn id="88" xr3:uid="{519F904E-DA14-4F3F-A128-9440A99431D9}" name="Population ages 00-04, female (% of female population)" totalsRowFunction="custom" dataDxfId="1331" totalsRowDxfId="1330">
      <totalsRowFormula array="1">INDEX(CJ2:CJ100,MATCH(TRUE,ISNUMBER(CJ2:CJ100),0))</totalsRowFormula>
    </tableColumn>
    <tableColumn id="89" xr3:uid="{EC1807BA-CC71-42AA-BC1C-C22872E4E728}" name="Taxes less subsidies on products (current LCU)" totalsRowFunction="custom" dataDxfId="1329" totalsRowDxfId="1328">
      <totalsRowFormula array="1">INDEX(CK2:CK100,MATCH(TRUE,ISNUMBER(CK2:CK100),0))</totalsRowFormula>
    </tableColumn>
    <tableColumn id="90" xr3:uid="{F608AA9D-B3CC-4FD3-BC3B-F365F980DF45}" name="Gross domestic savings (current US$)" totalsRowFunction="custom" dataDxfId="1327" totalsRowDxfId="1326">
      <totalsRowFormula array="1">INDEX(CL2:CL100,MATCH(TRUE,ISNUMBER(CL2:CL100),0))</totalsRowFormula>
    </tableColumn>
    <tableColumn id="91" xr3:uid="{F8B6465E-CD63-4209-A39A-4FF76A469A7B}" name="GDP per capita (current LCU)" totalsRowFunction="custom" dataDxfId="1325" totalsRowDxfId="1324">
      <totalsRowFormula array="1">INDEX(CM2:CM100,MATCH(TRUE,ISNUMBER(CM2:CM100),0))</totalsRowFormula>
    </tableColumn>
    <tableColumn id="92" xr3:uid="{B5BA4D09-416B-4C5F-9977-A9EF58DA0027}" name="Gross value added at basic prices (GVA) (current US$)" totalsRowFunction="custom" dataDxfId="1323" totalsRowDxfId="1322">
      <totalsRowFormula array="1">INDEX(CN2:CN100,MATCH(TRUE,ISNUMBER(CN2:CN100),0))</totalsRowFormula>
    </tableColumn>
    <tableColumn id="93" xr3:uid="{58DEF864-2E1A-4F81-9FA4-8C43CB35BD1A}" name="GDP deflator (base year varies by country)" totalsRowFunction="custom" dataDxfId="1321" totalsRowDxfId="1320">
      <totalsRowFormula array="1">INDEX(CO2:CO100,MATCH(TRUE,ISNUMBER(CO2:CO100),0))</totalsRowFormula>
    </tableColumn>
    <tableColumn id="94" xr3:uid="{92DA0779-E38A-4A34-9582-421205A84946}" name="Exports as a capacity to import (constant LCU)" totalsRowFunction="custom" dataDxfId="1319" totalsRowDxfId="1318">
      <totalsRowFormula array="1">INDEX(CP2:CP100,MATCH(TRUE,ISNUMBER(CP2:CP100),0))</totalsRowFormula>
    </tableColumn>
    <tableColumn id="95" xr3:uid="{26CD5E2A-5CBB-40AE-B740-E70352D87A27}" name="Trade (% of GDP)" totalsRowFunction="custom" dataDxfId="1317" totalsRowDxfId="1316">
      <totalsRowFormula array="1">INDEX(CQ2:CQ100,MATCH(TRUE,ISNUMBER(CQ2:CQ100),0))</totalsRowFormula>
    </tableColumn>
    <tableColumn id="96" xr3:uid="{9D11348B-577F-4F4C-9188-B17D7D081713}" name="External balance on goods and services (current US$)" totalsRowFunction="custom" dataDxfId="1315" totalsRowDxfId="1314">
      <totalsRowFormula array="1">INDEX(CR2:CR100,MATCH(TRUE,ISNUMBER(CR2:CR100),0))</totalsRowFormula>
    </tableColumn>
    <tableColumn id="97" xr3:uid="{9ED0C73B-A046-44A7-A483-1EDA68CEBAED}" name="Imports of goods and services (constant 2015 US$)" totalsRowFunction="custom" dataDxfId="1313" totalsRowDxfId="1312">
      <totalsRowFormula array="1">INDEX(CS2:CS100,MATCH(TRUE,ISNUMBER(CS2:CS100),0))</totalsRowFormula>
    </tableColumn>
    <tableColumn id="98" xr3:uid="{858CF842-ED9A-4020-B480-70B9F814C112}" name="Gross capital formation (constant LCU)" totalsRowFunction="custom" dataDxfId="1311" totalsRowDxfId="1310">
      <totalsRowFormula array="1">INDEX(CT2:CT100,MATCH(TRUE,ISNUMBER(CT2:CT100),0))</totalsRowFormula>
    </tableColumn>
    <tableColumn id="99" xr3:uid="{742F8D86-4E77-4D21-8FC8-C74A662F9EA3}" name="Gross capital formation (current US$)" totalsRowFunction="custom" dataDxfId="1309" totalsRowDxfId="1308">
      <totalsRowFormula array="1">INDEX(CU2:CU100,MATCH(TRUE,ISNUMBER(CU2:CU100),0))</totalsRowFormula>
    </tableColumn>
    <tableColumn id="100" xr3:uid="{5FE257F6-5256-49D0-8C28-3A70CDAA0DDE}" name="Gross fixed capital formation (% of GDP)" totalsRowFunction="custom" dataDxfId="1307" totalsRowDxfId="1306">
      <totalsRowFormula array="1">INDEX(CV2:CV100,MATCH(TRUE,ISNUMBER(CV2:CV100),0))</totalsRowFormula>
    </tableColumn>
    <tableColumn id="101" xr3:uid="{981C22C8-E277-4466-80EE-1E44377AC112}" name="Gross fixed capital formation (current LCU)" totalsRowFunction="custom" dataDxfId="1305" totalsRowDxfId="1304">
      <totalsRowFormula array="1">INDEX(CW2:CW100,MATCH(TRUE,ISNUMBER(CW2:CW100),0))</totalsRowFormula>
    </tableColumn>
    <tableColumn id="102" xr3:uid="{75E7DFBA-B759-481E-A615-140B1F87DEB8}" name="Broad money to total reserves ratio" totalsRowFunction="custom" dataDxfId="1303" totalsRowDxfId="1302">
      <totalsRowFormula array="1">INDEX(CX2:CX100,MATCH(TRUE,ISNUMBER(CX2:CX100),0))</totalsRowFormula>
    </tableColumn>
    <tableColumn id="103" xr3:uid="{AA40F4A0-CB90-400F-BEB6-18DB5B2BD8AD}" name="Monetary Sector credit to private sector (% GDP)" totalsRowFunction="custom" dataDxfId="1301" totalsRowDxfId="1300">
      <totalsRowFormula array="1">INDEX(CY2:CY100,MATCH(TRUE,ISNUMBER(CY2:CY100),0))</totalsRowFormula>
    </tableColumn>
    <tableColumn id="104" xr3:uid="{D1554046-BEB1-4BA7-B149-49F1420485B8}" name="Total reserves (includes gold, current US$)" totalsRowFunction="custom" dataDxfId="1299" totalsRowDxfId="1298">
      <totalsRowFormula array="1">INDEX(CZ2:CZ100,MATCH(TRUE,ISNUMBER(CZ2:CZ100),0))</totalsRowFormula>
    </tableColumn>
    <tableColumn id="105" xr3:uid="{E1EEA4A8-1222-4E38-A779-222F19449A89}" name="Population in urban agglomerations of more than 1 million (% of total population)" totalsRowFunction="custom" dataDxfId="1297" totalsRowDxfId="1296">
      <totalsRowFormula array="1">INDEX(DA2:DA100,MATCH(TRUE,ISNUMBER(DA2:DA100),0))</totalsRowFormula>
    </tableColumn>
    <tableColumn id="106" xr3:uid="{7F1F7723-F7F5-4915-AE17-EC6D1FFBEEE3}" name="Agriculture, forestry, and fishing, value added (current US$)" totalsRowFunction="custom" dataDxfId="1295" totalsRowDxfId="1294">
      <totalsRowFormula array="1">INDEX(DB2:DB100,MATCH(TRUE,ISNUMBER(DB2:DB100),0))</totalsRowFormula>
    </tableColumn>
    <tableColumn id="107" xr3:uid="{43E18553-F79B-4300-ACED-E69FBFCDDBAF}" name="Imports of goods and services (constant LCU)" totalsRowFunction="custom" dataDxfId="1293" totalsRowDxfId="1292">
      <totalsRowFormula array="1">INDEX(DC2:DC100,MATCH(TRUE,ISNUMBER(DC2:DC100),0))</totalsRowFormula>
    </tableColumn>
    <tableColumn id="108" xr3:uid="{78DC1C29-CAED-40B0-9C80-E62EE78B678A}" name="Imports of goods and services (current US$)" totalsRowFunction="custom" dataDxfId="1291" totalsRowDxfId="1290">
      <totalsRowFormula array="1">INDEX(DD2:DD100,MATCH(TRUE,ISNUMBER(DD2:DD100),0))</totalsRowFormula>
    </tableColumn>
    <tableColumn id="109" xr3:uid="{6B16633A-F870-4048-8A78-6CCDCBA5464E}" name="Gross capital formation (constant 2015 US$)" totalsRowFunction="custom" dataDxfId="1289" totalsRowDxfId="1288">
      <totalsRowFormula array="1">INDEX(DE2:DE100,MATCH(TRUE,ISNUMBER(DE2:DE100),0))</totalsRowFormula>
    </tableColumn>
    <tableColumn id="110" xr3:uid="{5269CB03-086D-4CE1-9D71-AF2DA8A237FE}" name="Changes in inventories (current LCU)" totalsRowFunction="custom" dataDxfId="1287" totalsRowDxfId="1286">
      <totalsRowFormula array="1">INDEX(DF2:DF100,MATCH(TRUE,ISNUMBER(DF2:DF100),0))</totalsRowFormula>
    </tableColumn>
    <tableColumn id="111" xr3:uid="{D37D956A-AB17-4A93-819A-5E755B250C6B}" name="Gross national expenditure (% of GDP)" totalsRowFunction="custom" dataDxfId="1285" totalsRowDxfId="1284">
      <totalsRowFormula array="1">INDEX(DG2:DG100,MATCH(TRUE,ISNUMBER(DG2:DG100),0))</totalsRowFormula>
    </tableColumn>
    <tableColumn id="112" xr3:uid="{8CBBB635-028F-46A5-B7BD-B51B48D38B3C}" name="Gross national expenditure (current US$)" totalsRowFunction="custom" dataDxfId="1283" totalsRowDxfId="1282">
      <totalsRowFormula array="1">INDEX(DH2:DH100,MATCH(TRUE,ISNUMBER(DH2:DH100),0))</totalsRowFormula>
    </tableColumn>
    <tableColumn id="113" xr3:uid="{0C2405F0-B0AB-45EB-8B9F-03D83BBFDFAB}" name="Households and NPISHs final consumption expenditure (% of GDP)" totalsRowFunction="custom" dataDxfId="1281" totalsRowDxfId="1280">
      <totalsRowFormula array="1">INDEX(DI2:DI100,MATCH(TRUE,ISNUMBER(DI2:DI100),0))</totalsRowFormula>
    </tableColumn>
    <tableColumn id="114" xr3:uid="{45972F3A-8EB7-4039-9EE6-8140849F6C7B}" name="Households and NPISHs Final consumption expenditure per capita (constant 2015 US$)" totalsRowFunction="custom" dataDxfId="1279" totalsRowDxfId="1278">
      <totalsRowFormula array="1">INDEX(DJ2:DJ100,MATCH(TRUE,ISNUMBER(DJ2:DJ100),0))</totalsRowFormula>
    </tableColumn>
    <tableColumn id="115" xr3:uid="{65359D44-D2A3-4348-9E09-2F5DAF9DA937}" name="General government final consumption expenditure (constant LCU)" totalsRowFunction="custom" dataDxfId="1277" totalsRowDxfId="1276">
      <totalsRowFormula array="1">INDEX(DK2:DK100,MATCH(TRUE,ISNUMBER(DK2:DK100),0))</totalsRowFormula>
    </tableColumn>
    <tableColumn id="116" xr3:uid="{DFD35E23-5E26-47B5-98EF-4B9EC47093CE}" name="General government final consumption expenditure (current US$)" totalsRowFunction="custom" dataDxfId="1275" totalsRowDxfId="1274">
      <totalsRowFormula array="1">INDEX(DL2:DL100,MATCH(TRUE,ISNUMBER(DL2:DL100),0))</totalsRowFormula>
    </tableColumn>
    <tableColumn id="117" xr3:uid="{AF70540B-96E6-4A36-A10D-10F123C90CA4}" name="Arms imports (SIPRI trend indicator values)" totalsRowFunction="custom" dataDxfId="1273" totalsRowDxfId="1272">
      <totalsRowFormula array="1">INDEX(DM2:DM100,MATCH(TRUE,ISNUMBER(DM2:DM100),0))</totalsRowFormula>
    </tableColumn>
    <tableColumn id="118" xr3:uid="{AE37CB8B-FB9D-4ECA-A11A-D43DC78CB4B8}" name="Inflation, consumer prices (annual %)" totalsRowFunction="custom" dataDxfId="1271" totalsRowDxfId="1270">
      <totalsRowFormula array="1">INDEX(DN2:DN100,MATCH(TRUE,ISNUMBER(DN2:DN100),0))</totalsRowFormula>
    </tableColumn>
    <tableColumn id="119" xr3:uid="{2C0C1E67-4D52-4680-926C-0D55353BCCCB}" name="Broad money (% of GDP)" totalsRowFunction="custom" dataDxfId="1269" totalsRowDxfId="1268">
      <totalsRowFormula array="1">INDEX(DO2:DO100,MATCH(TRUE,ISNUMBER(DO2:DO100),0))</totalsRowFormula>
    </tableColumn>
    <tableColumn id="120" xr3:uid="{7DB580DF-7545-49E6-B3C2-B65D956FE979}" name="Net foreign assets (current LCU)" totalsRowFunction="custom" dataDxfId="1267" totalsRowDxfId="1266">
      <totalsRowFormula array="1">INDEX(DP2:DP100,MATCH(TRUE,ISNUMBER(DP2:DP100),0))</totalsRowFormula>
    </tableColumn>
    <tableColumn id="121" xr3:uid="{A4AB0EDD-88CF-4FEB-9DD5-50FF0D9AE7CD}" name="Total reserves minus gold (current US$)" totalsRowFunction="custom" dataDxfId="1265" totalsRowDxfId="1264">
      <totalsRowFormula array="1">INDEX(DQ2:DQ100,MATCH(TRUE,ISNUMBER(DQ2:DQ100),0))</totalsRowFormula>
    </tableColumn>
    <tableColumn id="122" xr3:uid="{CFB55268-E7C0-4ABF-9E3D-1E97A49D6D6B}" name="Population in urban agglomerations of more than 1 million" totalsRowFunction="custom" dataDxfId="1263" totalsRowDxfId="1262">
      <totalsRowFormula array="1">INDEX(DR2:DR100,MATCH(TRUE,ISNUMBER(DR2:DR100),0))</totalsRowFormula>
    </tableColumn>
    <tableColumn id="123" xr3:uid="{31ED893E-8694-46D8-82E4-5E6CB6F893B5}" name="Domestic credit to private sector (% of GDP)" totalsRowFunction="custom" dataDxfId="1261" totalsRowDxfId="1260">
      <totalsRowFormula array="1">INDEX(DS2:DS100,MATCH(TRUE,ISNUMBER(DS2:DS100),0))</totalsRowFormula>
    </tableColumn>
    <tableColumn id="124" xr3:uid="{80933D0B-8C72-45C2-900D-4A2054B9C337}" name="Population in largest city" totalsRowFunction="custom" dataDxfId="1259" totalsRowDxfId="1258">
      <totalsRowFormula array="1">INDEX(DT2:DT100,MATCH(TRUE,ISNUMBER(DT2:DT100),0))</totalsRowFormula>
    </tableColumn>
    <tableColumn id="125" xr3:uid="{88123577-9BE5-469B-BC24-74248651D826}" name="Official exchange rate (LCU per US$, period average)" totalsRowFunction="custom" dataDxfId="1257" totalsRowDxfId="1256">
      <totalsRowFormula array="1">INDEX(DU2:DU100,MATCH(TRUE,ISNUMBER(DU2:DU100),0))</totalsRowFormula>
    </tableColumn>
    <tableColumn id="126" xr3:uid="{4E09FA8A-07DD-4DF8-B8D0-5A4213633E39}" name="Taxes less subsidies on products (current US$)" totalsRowFunction="custom" dataDxfId="1255" totalsRowDxfId="1254">
      <totalsRowFormula array="1">INDEX(DV2:DV100,MATCH(TRUE,ISNUMBER(DV2:DV100),0))</totalsRowFormula>
    </tableColumn>
    <tableColumn id="127" xr3:uid="{B670E428-9B98-44D3-A16B-FDA0361FF8A2}" name="Gross domestic income (constant LCU)" totalsRowFunction="custom" dataDxfId="1253" totalsRowDxfId="1252">
      <totalsRowFormula array="1">INDEX(DW2:DW100,MATCH(TRUE,ISNUMBER(DW2:DW100),0))</totalsRowFormula>
    </tableColumn>
    <tableColumn id="128" xr3:uid="{459C49C4-DE60-422D-ABE2-294C25C9CD6D}" name="GDP per capita (constant LCU)" totalsRowFunction="custom" dataDxfId="1251" totalsRowDxfId="1250">
      <totalsRowFormula array="1">INDEX(DX2:DX100,MATCH(TRUE,ISNUMBER(DX2:DX100),0))</totalsRowFormula>
    </tableColumn>
    <tableColumn id="129" xr3:uid="{E97C8B8A-0CCB-494F-B813-8CEE4CB9B69B}" name="GDP per capita (current US$)" totalsRowFunction="custom" dataDxfId="1249" totalsRowDxfId="1248">
      <totalsRowFormula array="1">INDEX(DY2:DY100,MATCH(TRUE,ISNUMBER(DY2:DY100),0))</totalsRowFormula>
    </tableColumn>
    <tableColumn id="130" xr3:uid="{4E695E60-66A7-469F-8937-EE3EDB7B4C7F}" name="GDP (constant LCU)" totalsRowFunction="custom" dataDxfId="1247" totalsRowDxfId="1246">
      <totalsRowFormula array="1">INDEX(DZ2:DZ100,MATCH(TRUE,ISNUMBER(DZ2:DZ100),0))</totalsRowFormula>
    </tableColumn>
    <tableColumn id="131" xr3:uid="{3EC1ED9F-A92D-4211-AE5B-08F66DD03EFF}" name="GDP (current LCU)" totalsRowFunction="custom" dataDxfId="1245" totalsRowDxfId="1244">
      <totalsRowFormula array="1">INDEX(EA2:EA100,MATCH(TRUE,ISNUMBER(EA2:EA100),0))</totalsRowFormula>
    </tableColumn>
    <tableColumn id="132" xr3:uid="{4267E496-D1F9-43C9-8B91-96375F532D1B}" name="Services, value added (% of GDP)" totalsRowFunction="custom" dataDxfId="1243" totalsRowDxfId="1242">
      <totalsRowFormula array="1">INDEX(EB2:EB100,MATCH(TRUE,ISNUMBER(EB2:EB100),0))</totalsRowFormula>
    </tableColumn>
    <tableColumn id="133" xr3:uid="{EA5352AF-371F-4B92-8CA0-A2770EDD86DB}" name="Services, value added (current LCU)" totalsRowFunction="custom" dataDxfId="1241" totalsRowDxfId="1240">
      <totalsRowFormula array="1">INDEX(EC2:EC100,MATCH(TRUE,ISNUMBER(EC2:EC100),0))</totalsRowFormula>
    </tableColumn>
    <tableColumn id="134" xr3:uid="{49919F3B-F082-429B-969F-2E474853061E}" name="Claims on central government, etc. (% GDP)" totalsRowFunction="custom" dataDxfId="1239" totalsRowDxfId="1238">
      <totalsRowFormula array="1">INDEX(ED2:ED100,MATCH(TRUE,ISNUMBER(ED2:ED100),0))</totalsRowFormula>
    </tableColumn>
    <tableColumn id="135" xr3:uid="{2619FE3C-FD1D-4458-A152-4BFC905982CF}" name="Consumer price index (2010 = 100)" totalsRowFunction="custom" dataDxfId="1237" totalsRowDxfId="1236">
      <totalsRowFormula array="1">INDEX(EE2:EE100,MATCH(TRUE,ISNUMBER(EE2:EE100),0))</totalsRowFormula>
    </tableColumn>
    <tableColumn id="136" xr3:uid="{2B943450-7D9F-498C-B7CE-A5E1CB094279}" name="Broad money (current LCU)" totalsRowFunction="custom" dataDxfId="1235" totalsRowDxfId="1234">
      <totalsRowFormula array="1">INDEX(EF2:EF100,MATCH(TRUE,ISNUMBER(EF2:EF100),0))</totalsRowFormula>
    </tableColumn>
    <tableColumn id="137" xr3:uid="{70A25993-0C01-4A2A-836A-544A6D104D67}" name="Net domestic credit (current LCU)" totalsRowFunction="custom" dataDxfId="1233" totalsRowDxfId="1232">
      <totalsRowFormula array="1">INDEX(EG2:EG100,MATCH(TRUE,ISNUMBER(EG2:EG100),0))</totalsRowFormula>
    </tableColumn>
    <tableColumn id="138" xr3:uid="{B0BFE3C3-9D42-4923-A75C-34938E635760}" name="Domestic credit to private sector by banks (% of GDP)" totalsRowFunction="custom" dataDxfId="1231" totalsRowDxfId="1230">
      <totalsRowFormula array="1">INDEX(EH2:EH100,MATCH(TRUE,ISNUMBER(EH2:EH100),0))</totalsRowFormula>
    </tableColumn>
    <tableColumn id="139" xr3:uid="{7FEE87C0-C371-4BB6-A45F-B2375ADC2E83}" name="Population in the largest city (% of urban population)" totalsRowFunction="custom" dataDxfId="1229" totalsRowDxfId="1228">
      <totalsRowFormula array="1">INDEX(EI2:EI100,MATCH(TRUE,ISNUMBER(EI2:EI100),0))</totalsRowFormula>
    </tableColumn>
    <tableColumn id="140" xr3:uid="{0043741C-C6D0-4258-BE95-C6DC9B314F96}" name="Merchandise imports (current US$)" totalsRowFunction="custom" dataDxfId="1227" totalsRowDxfId="1226">
      <totalsRowFormula array="1">INDEX(EJ2:EJ100,MATCH(TRUE,ISNUMBER(EJ2:EJ100),0))</totalsRowFormula>
    </tableColumn>
    <tableColumn id="141" xr3:uid="{49E8C888-933A-48D3-AD07-7476F457F792}" name="Urban population" totalsRowFunction="custom" dataDxfId="1225" totalsRowDxfId="1224">
      <totalsRowFormula array="1">INDEX(EK2:EK100,MATCH(TRUE,ISNUMBER(EK2:EK100),0))</totalsRowFormula>
    </tableColumn>
    <tableColumn id="142" xr3:uid="{F3565F03-A317-453A-8123-FB6146D875F6}" name="Rural population" totalsRowFunction="custom" dataDxfId="1223" totalsRowDxfId="1222">
      <totalsRowFormula array="1">INDEX(EL2:EL100,MATCH(TRUE,ISNUMBER(EL2:EL100),0))</totalsRowFormula>
    </tableColumn>
    <tableColumn id="143" xr3:uid="{508CFE83-652E-4864-ABA3-38AE780FCF98}" name="Population, male" totalsRowFunction="custom" dataDxfId="1221" totalsRowDxfId="1220">
      <totalsRowFormula array="1">INDEX(EM2:EM100,MATCH(TRUE,ISNUMBER(EM2:EM100),0))</totalsRowFormula>
    </tableColumn>
    <tableColumn id="144" xr3:uid="{E035F3D7-0D69-49AA-8B8B-D3B911BC362A}" name="Age dependency ratio, old (% of working-age population)" totalsRowFunction="custom" dataDxfId="1219" totalsRowDxfId="1218">
      <totalsRowFormula array="1">INDEX(EN2:EN100,MATCH(TRUE,ISNUMBER(EN2:EN100),0))</totalsRowFormula>
    </tableColumn>
    <tableColumn id="145" xr3:uid="{E2A6AF81-66D8-4C74-ACF1-C72EF5457D29}" name="Population ages 80 and above, female (% of female population)" totalsRowFunction="custom" dataDxfId="1217" totalsRowDxfId="1216">
      <totalsRowFormula array="1">INDEX(EO2:EO100,MATCH(TRUE,ISNUMBER(EO2:EO100),0))</totalsRowFormula>
    </tableColumn>
    <tableColumn id="146" xr3:uid="{C011DC16-D80E-445F-A0FB-2F3CC3F9AB39}" name="Population ages 70-74, female (% of female population)" totalsRowFunction="custom" dataDxfId="1215" totalsRowDxfId="1214">
      <totalsRowFormula array="1">INDEX(EP2:EP100,MATCH(TRUE,ISNUMBER(EP2:EP100),0))</totalsRowFormula>
    </tableColumn>
    <tableColumn id="147" xr3:uid="{43474AFD-A55D-4768-A769-981FD55058DA}" name="Population ages 65 and above, male" totalsRowFunction="custom" dataDxfId="1213" totalsRowDxfId="1212">
      <totalsRowFormula array="1">INDEX(EQ2:EQ100,MATCH(TRUE,ISNUMBER(EQ2:EQ100),0))</totalsRowFormula>
    </tableColumn>
    <tableColumn id="148" xr3:uid="{F258C8E2-C564-4117-9AD5-A5BDF63CC05A}" name="Population ages 65-69, female (% of female population)" totalsRowFunction="custom" dataDxfId="1211" totalsRowDxfId="1210">
      <totalsRowFormula array="1">INDEX(ER2:ER100,MATCH(TRUE,ISNUMBER(ER2:ER100),0))</totalsRowFormula>
    </tableColumn>
    <tableColumn id="149" xr3:uid="{74A3D8A8-0BA0-4044-98E4-68843DB47536}" name="Population ages 55-59, female (% of female population)" totalsRowFunction="custom" dataDxfId="1209" totalsRowDxfId="1208">
      <totalsRowFormula array="1">INDEX(ES2:ES100,MATCH(TRUE,ISNUMBER(ES2:ES100),0))</totalsRowFormula>
    </tableColumn>
    <tableColumn id="150" xr3:uid="{CC31B6B0-F8B0-468E-BF11-60FEBA610D29}" name="Population ages 45-49, female (% of female population)" totalsRowFunction="custom" dataDxfId="1207" totalsRowDxfId="1206">
      <totalsRowFormula array="1">INDEX(ET2:ET100,MATCH(TRUE,ISNUMBER(ET2:ET100),0))</totalsRowFormula>
    </tableColumn>
    <tableColumn id="151" xr3:uid="{65A24E00-26F3-4514-91B8-12DE4DABE1BA}" name="Population ages 35-39, female (% of female population)" totalsRowFunction="custom" dataDxfId="1205" totalsRowDxfId="1204">
      <totalsRowFormula array="1">INDEX(EU2:EU100,MATCH(TRUE,ISNUMBER(EU2:EU100),0))</totalsRowFormula>
    </tableColumn>
    <tableColumn id="152" xr3:uid="{86D64A87-6ADD-416F-84FC-E3C2E04A4749}" name="Population ages 25-29, female (% of female population)" totalsRowFunction="custom" dataDxfId="1203" totalsRowDxfId="1202">
      <totalsRowFormula array="1">INDEX(EV2:EV100,MATCH(TRUE,ISNUMBER(EV2:EV100),0))</totalsRowFormula>
    </tableColumn>
    <tableColumn id="153" xr3:uid="{73128C0E-A0A5-4DB0-999E-5C9F5F2E59E9}" name="Population ages 15-64, total" totalsRowFunction="custom" dataDxfId="1201" totalsRowDxfId="1200">
      <totalsRowFormula array="1">INDEX(EW2:EW100,MATCH(TRUE,ISNUMBER(EW2:EW100),0))</totalsRowFormula>
    </tableColumn>
    <tableColumn id="154" xr3:uid="{0F1881BA-F6B1-4F95-876E-B1185A95C65C}" name="Population ages 15-64, female" totalsRowFunction="custom" dataDxfId="1199" totalsRowDxfId="1198">
      <totalsRowFormula array="1">INDEX(EX2:EX100,MATCH(TRUE,ISNUMBER(EX2:EX100),0))</totalsRowFormula>
    </tableColumn>
    <tableColumn id="155" xr3:uid="{359A0531-D718-4027-BB31-6ECF9EC1323B}" name="Population ages 10-14, female (% of female population)" totalsRowFunction="custom" dataDxfId="1197" totalsRowDxfId="1196">
      <totalsRowFormula array="1">INDEX(EY2:EY100,MATCH(TRUE,ISNUMBER(EY2:EY100),0))</totalsRowFormula>
    </tableColumn>
    <tableColumn id="156" xr3:uid="{11C40957-5E50-4AAC-9C2B-B9DCFDDC1D76}" name="Population ages 0-14, total" totalsRowFunction="custom" dataDxfId="1195" totalsRowDxfId="1194">
      <totalsRowFormula array="1">INDEX(EZ2:EZ100,MATCH(TRUE,ISNUMBER(EZ2:EZ100),0))</totalsRowFormula>
    </tableColumn>
    <tableColumn id="157" xr3:uid="{F2966014-14A0-4CAB-9C6A-11DE07DBB3C9}" name="Population ages 0-14, female" totalsRowFunction="custom" dataDxfId="1193" totalsRowDxfId="1192">
      <totalsRowFormula array="1">INDEX(FA2:FA100,MATCH(TRUE,ISNUMBER(FA2:FA100),0))</totalsRowFormula>
    </tableColumn>
    <tableColumn id="158" xr3:uid="{27FF91C5-089C-4403-83A0-82AD50CAA96C}" name="Exports of goods and services (% of GDP)" totalsRowFunction="custom" dataDxfId="1191" totalsRowDxfId="1190">
      <totalsRowFormula array="1">INDEX(FB2:FB100,MATCH(TRUE,ISNUMBER(FB2:FB100),0))</totalsRowFormula>
    </tableColumn>
    <tableColumn id="159" xr3:uid="{72E6941B-6C5E-4A51-8C84-3DB2E93255BA}" name="Exports of goods and services (current LCU)" totalsRowFunction="custom" dataDxfId="1189" totalsRowDxfId="1188">
      <totalsRowFormula array="1">INDEX(FC2:FC100,MATCH(TRUE,ISNUMBER(FC2:FC100),0))</totalsRowFormula>
    </tableColumn>
    <tableColumn id="160" xr3:uid="{82485DD7-5E75-4215-8275-35D41EB9D85F}" name="Gross national expenditure (constant 2015 US$)" totalsRowFunction="custom" dataDxfId="1187" totalsRowDxfId="1186">
      <totalsRowFormula array="1">INDEX(FD2:FD100,MATCH(TRUE,ISNUMBER(FD2:FD100),0))</totalsRowFormula>
    </tableColumn>
    <tableColumn id="161" xr3:uid="{95CF3A7C-CF0D-4CF8-A210-FE72DEE80E78}" name="Final consumption expenditure (% of GDP)" totalsRowFunction="custom" dataDxfId="1185" totalsRowDxfId="1184">
      <totalsRowFormula array="1">INDEX(FE2:FE100,MATCH(TRUE,ISNUMBER(FE2:FE100),0))</totalsRowFormula>
    </tableColumn>
    <tableColumn id="162" xr3:uid="{D55B1889-C7BD-4441-8CF2-8B2FDA2FEC10}" name="Final consumption expenditure (current LCU)" totalsRowFunction="custom" dataDxfId="1183" totalsRowDxfId="1182">
      <totalsRowFormula array="1">INDEX(FF2:FF100,MATCH(TRUE,ISNUMBER(FF2:FF100),0))</totalsRowFormula>
    </tableColumn>
    <tableColumn id="163" xr3:uid="{9071B0A8-3F81-4391-BA89-65E36783781B}" name="Households and NPISHs Final consumption expenditure (current US$)" totalsRowFunction="custom" dataDxfId="1181" totalsRowDxfId="1180">
      <totalsRowFormula array="1">INDEX(FG2:FG100,MATCH(TRUE,ISNUMBER(FG2:FG100),0))</totalsRowFormula>
    </tableColumn>
    <tableColumn id="164" xr3:uid="{FFF32BC1-B1D7-46BC-B75B-16DF5050FF79}" name="General government final consumption expenditure (constant 2015 US$)" totalsRowFunction="custom" dataDxfId="1179" totalsRowDxfId="1178">
      <totalsRowFormula array="1">INDEX(FH2:FH100,MATCH(TRUE,ISNUMBER(FH2:FH100),0))</totalsRowFormula>
    </tableColumn>
    <tableColumn id="165" xr3:uid="{D8292AAB-CD3D-4681-94C2-E9405C80FA61}" name="Urban population growth (annual %)" totalsRowFunction="custom" dataDxfId="1177" totalsRowDxfId="1176">
      <totalsRowFormula array="1">INDEX(FI2:FI100,MATCH(TRUE,ISNUMBER(FI2:FI100),0))</totalsRowFormula>
    </tableColumn>
    <tableColumn id="166" xr3:uid="{ECE75FC7-65DA-4087-815F-3464B0FA9274}" name="Taxes less subsidies on products (constant LCU)" totalsRowFunction="custom" dataDxfId="1175" totalsRowDxfId="1174">
      <totalsRowFormula array="1">INDEX(FJ2:FJ100,MATCH(TRUE,ISNUMBER(FJ2:FJ100),0))</totalsRowFormula>
    </tableColumn>
    <tableColumn id="167" xr3:uid="{BEEEBB84-7711-48DA-818D-4624446D1B50}" name="Industry (including construction), value added (constant LCU)" totalsRowFunction="custom" dataDxfId="1173" totalsRowDxfId="1172">
      <totalsRowFormula array="1">INDEX(FK2:FK100,MATCH(TRUE,ISNUMBER(FK2:FK100),0))</totalsRowFormula>
    </tableColumn>
    <tableColumn id="168" xr3:uid="{5E840B78-A619-4E82-ABAF-CC8CDDBDE8CC}" name="Gross capital formation (annual % growth)" totalsRowFunction="custom" dataDxfId="1171" totalsRowDxfId="1170">
      <totalsRowFormula array="1">INDEX(FL2:FL100,MATCH(TRUE,ISNUMBER(FL2:FL100),0))</totalsRowFormula>
    </tableColumn>
    <tableColumn id="169" xr3:uid="{3C0C6365-6276-4FCC-9D9D-6D90BE9652EC}" name="Households and NPISHs Final consumption expenditure per capita growth (annual %)" totalsRowFunction="custom" dataDxfId="1169" totalsRowDxfId="1168">
      <totalsRowFormula array="1">INDEX(FM2:FM100,MATCH(TRUE,ISNUMBER(FM2:FM100),0))</totalsRowFormula>
    </tableColumn>
    <tableColumn id="170" xr3:uid="{FF443EEF-6ECF-46BB-8D3C-52E1CDF10166}" name="Rural population growth (annual %)" totalsRowFunction="custom" dataDxfId="1167" totalsRowDxfId="1166">
      <totalsRowFormula array="1">INDEX(FN2:FN100,MATCH(TRUE,ISNUMBER(FN2:FN100),0))</totalsRowFormula>
    </tableColumn>
    <tableColumn id="171" xr3:uid="{A6741566-2DB6-4F7B-AB12-5F37EC1A0F64}" name="GDP per capita growth (annual %)" totalsRowFunction="custom" dataDxfId="1165" totalsRowDxfId="1164">
      <totalsRowFormula array="1">INDEX(FO2:FO100,MATCH(TRUE,ISNUMBER(FO2:FO100),0))</totalsRowFormula>
    </tableColumn>
    <tableColumn id="172" xr3:uid="{6C2604E3-8597-4078-8175-B53C4CCC6341}" name="GDP growth (annual %)" totalsRowFunction="custom" dataDxfId="1163" totalsRowDxfId="1162">
      <totalsRowFormula array="1">INDEX(FP2:FP100,MATCH(TRUE,ISNUMBER(FP2:FP100),0))</totalsRowFormula>
    </tableColumn>
    <tableColumn id="173" xr3:uid="{E50E5284-B3A5-4C6D-8034-8FCB5B2B2351}" name="Gross value added at basic prices (GVA) (constant 2015 US$)" totalsRowFunction="custom" dataDxfId="1161" totalsRowDxfId="1160">
      <totalsRowFormula array="1">INDEX(FQ2:FQ100,MATCH(TRUE,ISNUMBER(FQ2:FQ100),0))</totalsRowFormula>
    </tableColumn>
    <tableColumn id="174" xr3:uid="{CBD70162-6103-4E13-BA76-48762C8FEC48}" name="Inflation, GDP deflator (annual %)" totalsRowFunction="custom" dataDxfId="1159" totalsRowDxfId="1158">
      <totalsRowFormula array="1">INDEX(FR2:FR100,MATCH(TRUE,ISNUMBER(FR2:FR100),0))</totalsRowFormula>
    </tableColumn>
    <tableColumn id="175" xr3:uid="{A2ED53E2-CCA6-4999-BBE9-3E7E72DFEBDC}" name="Services, value added (constant LCU)" totalsRowFunction="custom" dataDxfId="1157" totalsRowDxfId="1156">
      <totalsRowFormula array="1">INDEX(FS2:FS100,MATCH(TRUE,ISNUMBER(FS2:FS100),0))</totalsRowFormula>
    </tableColumn>
    <tableColumn id="176" xr3:uid="{093F3774-E33C-4180-BC5E-06A3B3EAE728}" name="Imports of goods and services (annual % growth)" totalsRowFunction="custom" dataDxfId="1155" totalsRowDxfId="1154">
      <totalsRowFormula array="1">INDEX(FT2:FT100,MATCH(TRUE,ISNUMBER(FT2:FT100),0))</totalsRowFormula>
    </tableColumn>
    <tableColumn id="177" xr3:uid="{0E748013-438A-42D6-91B3-E41662EBC679}" name="General government final consumption expenditure (annual % growth)" totalsRowFunction="custom" dataDxfId="1153" totalsRowDxfId="1152">
      <totalsRowFormula array="1">INDEX(FU2:FU100,MATCH(TRUE,ISNUMBER(FU2:FU100),0))</totalsRowFormula>
    </tableColumn>
    <tableColumn id="178" xr3:uid="{73B0929E-3DCD-4E4A-A105-3776B959CA0E}" name="Population growth (annual %)" totalsRowFunction="custom" dataDxfId="1151" totalsRowDxfId="1150">
      <totalsRowFormula array="1">INDEX(FV2:FV100,MATCH(TRUE,ISNUMBER(FV2:FV100),0))</totalsRowFormula>
    </tableColumn>
    <tableColumn id="179" xr3:uid="{67866741-3F18-4953-9886-FAC7F8232606}" name="Services, value added (constant 2015 US$)" totalsRowFunction="custom" dataDxfId="1149" totalsRowDxfId="1148">
      <totalsRowFormula array="1">INDEX(FW2:FW100,MATCH(TRUE,ISNUMBER(FW2:FW100),0))</totalsRowFormula>
    </tableColumn>
    <tableColumn id="180" xr3:uid="{4A69BD5F-F702-4BC6-B2BE-BEFA592A5E29}" name="Agriculture, forestry, and fishing, value added (constant 2015 US$)" totalsRowFunction="custom" dataDxfId="1147" totalsRowDxfId="1146">
      <totalsRowFormula array="1">INDEX(FX2:FX100,MATCH(TRUE,ISNUMBER(FX2:FX100),0))</totalsRowFormula>
    </tableColumn>
    <tableColumn id="181" xr3:uid="{C4AF7919-0248-447A-A48C-22F887C9C8A8}" name="Claims on central government (annual growth as % of broad money)" totalsRowFunction="custom" dataDxfId="1145" totalsRowDxfId="1144">
      <totalsRowFormula array="1">INDEX(FY2:FY100,MATCH(TRUE,ISNUMBER(FY2:FY100),0))</totalsRowFormula>
    </tableColumn>
    <tableColumn id="182" xr3:uid="{451C4DC4-5922-411D-9579-FC1C51DA726F}" name="Agriculture, forestry, and fishing, value added (constant LCU)" totalsRowFunction="custom" dataDxfId="1143" totalsRowDxfId="1142">
      <totalsRowFormula array="1">INDEX(FZ2:FZ100,MATCH(TRUE,ISNUMBER(FZ2:FZ100),0))</totalsRowFormula>
    </tableColumn>
    <tableColumn id="183" xr3:uid="{1BF61064-7A95-4B26-961D-F4A70EEE3597}" name="Exports of goods and services (annual % growth)" totalsRowFunction="custom" dataDxfId="1141" totalsRowDxfId="1140">
      <totalsRowFormula array="1">INDEX(GA2:GA100,MATCH(TRUE,ISNUMBER(GA2:GA100),0))</totalsRowFormula>
    </tableColumn>
    <tableColumn id="184" xr3:uid="{53E2AFE4-4E69-49A7-9830-B75D2B31897C}" name="Final consumption expenditure (annual % growth)" totalsRowFunction="custom" dataDxfId="1139" totalsRowDxfId="1138">
      <totalsRowFormula array="1">INDEX(GB2:GB100,MATCH(TRUE,ISNUMBER(GB2:GB100),0))</totalsRowFormula>
    </tableColumn>
    <tableColumn id="185" xr3:uid="{1E980191-A9AB-4DC5-AB1B-88FFA3852F47}" name="Broad money growth (annual %)" totalsRowFunction="custom" dataDxfId="1137" totalsRowDxfId="1136">
      <totalsRowFormula array="1">INDEX(GC2:GC100,MATCH(TRUE,ISNUMBER(GC2:GC100),0))</totalsRowFormula>
    </tableColumn>
    <tableColumn id="186" xr3:uid="{5CB34F99-ABEE-411B-919E-1567E4A0E4CE}" name="Claims on private sector (annual growth as % of broad money)" totalsRowFunction="custom" dataDxfId="1135" totalsRowDxfId="1134">
      <totalsRowFormula array="1">INDEX(GD2:GD100,MATCH(TRUE,ISNUMBER(GD2:GD100),0))</totalsRowFormula>
    </tableColumn>
    <tableColumn id="187" xr3:uid="{35415AC2-B2A3-40F4-A4CB-E45BA1616AB0}" name="Gross value added at basic prices (GVA) (constant LCU)" totalsRowFunction="custom" dataDxfId="1133" totalsRowDxfId="1132">
      <totalsRowFormula array="1">INDEX(GE2:GE100,MATCH(TRUE,ISNUMBER(GE2:GE100),0))</totalsRowFormula>
    </tableColumn>
    <tableColumn id="188" xr3:uid="{ABFA8BA3-FD86-4AEC-8220-EFB4A63DBEA9}" name="Industry (including construction), value added (constant 2015 US$)" totalsRowFunction="custom" dataDxfId="1131" totalsRowDxfId="1130">
      <totalsRowFormula array="1">INDEX(GF2:GF100,MATCH(TRUE,ISNUMBER(GF2:GF100),0))</totalsRowFormula>
    </tableColumn>
    <tableColumn id="189" xr3:uid="{BF242E85-571D-49BA-8E1E-78416F9361B9}" name="Households and NPISHs Final consumption expenditure (annual % growth)" totalsRowFunction="custom" dataDxfId="1129" totalsRowDxfId="1128">
      <totalsRowFormula array="1">INDEX(GG2:GG100,MATCH(TRUE,ISNUMBER(GG2:GG100),0))</totalsRowFormula>
    </tableColumn>
    <tableColumn id="190" xr3:uid="{A5557314-D615-42D5-B3F6-82CA73845AA6}" name="Survival to age 65, female (% of cohort)" totalsRowFunction="custom" dataDxfId="1127" totalsRowDxfId="1126">
      <totalsRowFormula array="1">INDEX(GH2:GH100,MATCH(TRUE,ISNUMBER(GH2:GH100),0))</totalsRowFormula>
    </tableColumn>
    <tableColumn id="191" xr3:uid="{7F90D4B0-C5F3-4AC8-A5D5-0517F5C013EA}" name="Life expectancy at birth, female (years)" totalsRowFunction="custom" dataDxfId="1125" totalsRowDxfId="1124">
      <totalsRowFormula array="1">INDEX(GI2:GI100,MATCH(TRUE,ISNUMBER(GI2:GI100),0))</totalsRowFormula>
    </tableColumn>
    <tableColumn id="192" xr3:uid="{AF107602-7A50-4B80-B64D-B62FCF284C61}" name="Mortality rate, adult, male (per 1,000 male adults)" totalsRowFunction="custom" dataDxfId="1123" totalsRowDxfId="1122">
      <totalsRowFormula array="1">INDEX(GJ2:GJ100,MATCH(TRUE,ISNUMBER(GJ2:GJ100),0))</totalsRowFormula>
    </tableColumn>
    <tableColumn id="193" xr3:uid="{A0E52B39-F452-4E63-8D82-AE93E53571EE}" name="Mortality rate, under-5 (per 1,000 live births)" totalsRowFunction="custom" dataDxfId="1121" totalsRowDxfId="1120">
      <totalsRowFormula array="1">INDEX(GK2:GK100,MATCH(TRUE,ISNUMBER(GK2:GK100),0))</totalsRowFormula>
    </tableColumn>
    <tableColumn id="194" xr3:uid="{B0553A6C-6E8E-4DE9-9B0E-F6DA62FD0E78}" name="Mortality rate, under-5, female (per 1,000 live births)" totalsRowFunction="custom" dataDxfId="1119" totalsRowDxfId="1118">
      <totalsRowFormula array="1">INDEX(GL2:GL100,MATCH(TRUE,ISNUMBER(GL2:GL100),0))</totalsRowFormula>
    </tableColumn>
    <tableColumn id="195" xr3:uid="{B878C52D-785B-47DA-8255-1E9512B3D3AC}" name="Number of neonatal deaths" totalsRowFunction="custom" dataDxfId="1117" totalsRowDxfId="1116">
      <totalsRowFormula array="1">INDEX(GM2:GM100,MATCH(TRUE,ISNUMBER(GM2:GM100),0))</totalsRowFormula>
    </tableColumn>
    <tableColumn id="196" xr3:uid="{9C285F14-5B8F-4B23-8479-AA3BB084BDF0}" name="Number of infant deaths" totalsRowFunction="custom" dataDxfId="1115" totalsRowDxfId="1114">
      <totalsRowFormula array="1">INDEX(GN2:GN100,MATCH(TRUE,ISNUMBER(GN2:GN100),0))</totalsRowFormula>
    </tableColumn>
    <tableColumn id="197" xr3:uid="{35AD234E-1922-41C3-9973-95DB34C759C9}" name="Net official development assistance received (current US$)" totalsRowFunction="custom" dataDxfId="1113" totalsRowDxfId="1112">
      <totalsRowFormula array="1">INDEX(GO2:GO100,MATCH(TRUE,ISNUMBER(GO2:GO100),0))</totalsRowFormula>
    </tableColumn>
    <tableColumn id="198" xr3:uid="{7BDA5D30-8F8D-4E3F-8D35-2DAA167087DD}" name="Net official development assistance and official aid received (current US$)" totalsRowFunction="custom" dataDxfId="1111" totalsRowDxfId="1110">
      <totalsRowFormula array="1">INDEX(GP2:GP100,MATCH(TRUE,ISNUMBER(GP2:GP100),0))</totalsRowFormula>
    </tableColumn>
    <tableColumn id="199" xr3:uid="{A16E3639-1882-4E53-980A-2267356DDF54}" name="Life expectancy at birth, male (years)" totalsRowFunction="custom" dataDxfId="1109" totalsRowDxfId="1108">
      <totalsRowFormula array="1">INDEX(GQ2:GQ100,MATCH(TRUE,ISNUMBER(GQ2:GQ100),0))</totalsRowFormula>
    </tableColumn>
    <tableColumn id="200" xr3:uid="{12FC9BF4-A9FE-44FC-B3BB-EB85DDEFA942}" name="Mortality rate, infant (per 1,000 live births)" totalsRowFunction="custom" dataDxfId="1107" totalsRowDxfId="1106">
      <totalsRowFormula array="1">INDEX(GR2:GR100,MATCH(TRUE,ISNUMBER(GR2:GR100),0))</totalsRowFormula>
    </tableColumn>
    <tableColumn id="201" xr3:uid="{F8C4B261-0FA8-4E88-9CC7-507F5E545E8E}" name="Death rate, crude (per 1,000 people)" totalsRowFunction="custom" dataDxfId="1105" totalsRowDxfId="1104">
      <totalsRowFormula array="1">INDEX(GS2:GS100,MATCH(TRUE,ISNUMBER(GS2:GS100),0))</totalsRowFormula>
    </tableColumn>
    <tableColumn id="202" xr3:uid="{DA72DF75-3671-4A1F-8398-70D1A333180C}" name="Adolescent fertility rate (births per 1,000 women ages 15-19)" totalsRowFunction="custom" dataDxfId="1103" totalsRowDxfId="1102">
      <totalsRowFormula array="1">INDEX(GT2:GT100,MATCH(TRUE,ISNUMBER(GT2:GT100),0))</totalsRowFormula>
    </tableColumn>
    <tableColumn id="203" xr3:uid="{24BC1956-6454-445E-A8C2-D6527FC64D15}" name="Sex ratio at birth (male births per female births)" totalsRowFunction="custom" dataDxfId="1101" totalsRowDxfId="1100">
      <totalsRowFormula array="1">INDEX(GU2:GU100,MATCH(TRUE,ISNUMBER(GU2:GU100),0))</totalsRowFormula>
    </tableColumn>
    <tableColumn id="204" xr3:uid="{3840EE9C-8810-4A7D-89F3-D4314EA82277}" name="Fertility rate, total (births per woman)" totalsRowFunction="custom" dataDxfId="1099" totalsRowDxfId="1098">
      <totalsRowFormula array="1">INDEX(GV2:GV100,MATCH(TRUE,ISNUMBER(GV2:GV100),0))</totalsRowFormula>
    </tableColumn>
    <tableColumn id="205" xr3:uid="{63EC01FD-734B-4BC3-99E2-C1D28FF5C54E}" name="Mortality rate, infant, male (per 1,000 live births)" totalsRowFunction="custom" dataDxfId="1097" totalsRowDxfId="1096">
      <totalsRowFormula array="1">INDEX(GW2:GW100,MATCH(TRUE,ISNUMBER(GW2:GW100),0))</totalsRowFormula>
    </tableColumn>
    <tableColumn id="206" xr3:uid="{525216D3-30FF-423F-B8BF-5285F58F86E4}" name="Mortality rate, adult, female (per 1,000 female adults)" totalsRowFunction="custom" dataDxfId="1095" totalsRowDxfId="1094">
      <totalsRowFormula array="1">INDEX(GX2:GX100,MATCH(TRUE,ISNUMBER(GX2:GX100),0))</totalsRowFormula>
    </tableColumn>
    <tableColumn id="207" xr3:uid="{8196E620-A145-46D7-AFA6-DC8A7A5C0E03}" name="Net bilateral aid flows from DAC donors, Germany (current US$)" totalsRowFunction="custom" dataDxfId="1093" totalsRowDxfId="1092">
      <totalsRowFormula array="1">INDEX(GY2:GY100,MATCH(TRUE,ISNUMBER(GY2:GY100),0))</totalsRowFormula>
    </tableColumn>
    <tableColumn id="208" xr3:uid="{A11036DD-414D-40F5-A0D3-0BA9BCC86A0A}" name="Technical cooperation grants (BoP, current US$)" totalsRowFunction="custom" dataDxfId="1091" totalsRowDxfId="1090">
      <totalsRowFormula array="1">INDEX(GZ2:GZ100,MATCH(TRUE,ISNUMBER(GZ2:GZ100),0))</totalsRowFormula>
    </tableColumn>
    <tableColumn id="209" xr3:uid="{D8364EB4-B4E2-40BD-84E4-0594F16FF817}" name="Total fisheries production (metric tons)" totalsRowFunction="custom" dataDxfId="1089" totalsRowDxfId="1088">
      <totalsRowFormula array="1">INDEX(HA2:HA100,MATCH(TRUE,ISNUMBER(HA2:HA100),0))</totalsRowFormula>
    </tableColumn>
    <tableColumn id="210" xr3:uid="{6B44077B-E772-45E7-8D98-7C716ED186B8}" name="Net bilateral aid flows from DAC donors, Italy (current US$)" totalsRowFunction="custom" dataDxfId="1087" totalsRowDxfId="1086">
      <totalsRowFormula array="1">INDEX(HB2:HB100,MATCH(TRUE,ISNUMBER(HB2:HB100),0))</totalsRowFormula>
    </tableColumn>
    <tableColumn id="211" xr3:uid="{301E5926-068F-47F9-ABC7-5EF860E9D1FA}" name="Grants, excluding technical cooperation (BoP, current US$)" totalsRowFunction="custom" dataDxfId="1085" totalsRowDxfId="1084">
      <totalsRowFormula array="1">INDEX(HC2:HC100,MATCH(TRUE,ISNUMBER(HC2:HC100),0))</totalsRowFormula>
    </tableColumn>
    <tableColumn id="212" xr3:uid="{4BE8A46F-5935-490E-B480-AED9610BCF6B}" name="Aquaculture production (metric tons)" totalsRowFunction="custom" dataDxfId="1083" totalsRowDxfId="1082">
      <totalsRowFormula array="1">INDEX(HD2:HD100,MATCH(TRUE,ISNUMBER(HD2:HD100),0))</totalsRowFormula>
    </tableColumn>
    <tableColumn id="213" xr3:uid="{5C96159A-9D3F-4C97-A99B-544627939C90}" name="Capture fisheries production (metric tons)" totalsRowFunction="custom" dataDxfId="1081" totalsRowDxfId="1080">
      <totalsRowFormula array="1">INDEX(HE2:HE100,MATCH(TRUE,ISNUMBER(HE2:HE100),0))</totalsRowFormula>
    </tableColumn>
    <tableColumn id="214" xr3:uid="{1847DF57-AABE-4A77-BB34-0C478824D94B}" name="Survival to age 65, male (% of cohort)" totalsRowFunction="custom" dataDxfId="1079" totalsRowDxfId="1078">
      <totalsRowFormula array="1">INDEX(HF2:HF100,MATCH(TRUE,ISNUMBER(HF2:HF100),0))</totalsRowFormula>
    </tableColumn>
    <tableColumn id="215" xr3:uid="{FD62DE70-F3B7-430A-8172-9B2B5A0F53D3}" name="Life expectancy at birth, total (years)" totalsRowFunction="custom" dataDxfId="1077" totalsRowDxfId="1076">
      <totalsRowFormula array="1">INDEX(HG2:HG100,MATCH(TRUE,ISNUMBER(HG2:HG100),0))</totalsRowFormula>
    </tableColumn>
    <tableColumn id="216" xr3:uid="{F3BB1908-A415-4D6B-B3CB-2D1AB4B3619C}" name="Mortality rate, infant, female (per 1,000 live births)" totalsRowFunction="custom" dataDxfId="1075" totalsRowDxfId="1074">
      <totalsRowFormula array="1">INDEX(HH2:HH100,MATCH(TRUE,ISNUMBER(HH2:HH100),0))</totalsRowFormula>
    </tableColumn>
    <tableColumn id="217" xr3:uid="{2CF2FEAC-D720-4843-B5F2-DBC3D27D81D5}" name="Birth rate, crude (per 1,000 people)" totalsRowFunction="custom" dataDxfId="1073" totalsRowDxfId="1072">
      <totalsRowFormula array="1">INDEX(HI2:HI100,MATCH(TRUE,ISNUMBER(HI2:HI100),0))</totalsRowFormula>
    </tableColumn>
    <tableColumn id="218" xr3:uid="{98118F9F-C621-4484-AE84-C2A8017EC315}" name="Number of under-five deaths" totalsRowFunction="custom" dataDxfId="1071" totalsRowDxfId="1070">
      <totalsRowFormula array="1">INDEX(HJ2:HJ100,MATCH(TRUE,ISNUMBER(HJ2:HJ100),0))</totalsRowFormula>
    </tableColumn>
    <tableColumn id="219" xr3:uid="{5CE19F71-6DFC-4123-8CE5-A3A63902486E}" name="Net ODA received per capita (current US$)" totalsRowFunction="custom" dataDxfId="1069" totalsRowDxfId="1068">
      <totalsRowFormula array="1">INDEX(HK2:HK100,MATCH(TRUE,ISNUMBER(HK2:HK100),0))</totalsRowFormula>
    </tableColumn>
    <tableColumn id="220" xr3:uid="{384B1783-854B-4389-BBED-C104292E7F51}" name="Net ODA received (% of gross capital formation)" totalsRowFunction="custom" dataDxfId="1067" totalsRowDxfId="1066">
      <totalsRowFormula array="1">INDEX(HL2:HL100,MATCH(TRUE,ISNUMBER(HL2:HL100),0))</totalsRowFormula>
    </tableColumn>
    <tableColumn id="221" xr3:uid="{E1FD23F9-4A66-4DF0-BCC6-898416AA0734}" name="Net official development assistance and official aid received (constant 2021 US$)" totalsRowFunction="custom" dataDxfId="1065" totalsRowDxfId="1064">
      <totalsRowFormula array="1">INDEX(HM2:HM100,MATCH(TRUE,ISNUMBER(HM2:HM100),0))</totalsRowFormula>
    </tableColumn>
    <tableColumn id="222" xr3:uid="{1B6E1475-93FE-4145-A5B2-7E43FAC90945}" name="Mortality rate, neonatal (per 1,000 live births)" totalsRowFunction="custom" dataDxfId="1063" totalsRowDxfId="1062">
      <totalsRowFormula array="1">INDEX(HN2:HN100,MATCH(TRUE,ISNUMBER(HN2:HN100),0))</totalsRowFormula>
    </tableColumn>
    <tableColumn id="223" xr3:uid="{CB978CCE-00C1-42A9-9F1B-FF5F375A4B81}" name="Mortality rate, under-5, male (per 1,000 live births)" totalsRowFunction="custom" dataDxfId="1061" totalsRowDxfId="1060">
      <totalsRowFormula array="1">INDEX(HO2:HO100,MATCH(TRUE,ISNUMBER(HO2:HO100),0))</totalsRowFormula>
    </tableColumn>
    <tableColumn id="224" xr3:uid="{529EE737-6183-4353-B07F-549893AD293F}" name="Net official development assistance received (constant 2021 US$)" totalsRowFunction="custom" dataDxfId="1059" totalsRowDxfId="1058">
      <totalsRowFormula array="1">INDEX(HP2:HP100,MATCH(TRUE,ISNUMBER(HP2:HP100),0))</totalsRowFormula>
    </tableColumn>
    <tableColumn id="225" xr3:uid="{E4847816-5C77-44F8-92A0-918FF8822673}" name="Net bilateral aid flows from DAC donors, Total (current US$)" totalsRowFunction="custom" dataDxfId="1057" totalsRowDxfId="1056">
      <totalsRowFormula array="1">INDEX(HQ2:HQ100,MATCH(TRUE,ISNUMBER(HQ2:HQ100),0))</totalsRowFormula>
    </tableColumn>
    <tableColumn id="226" xr3:uid="{2429C1F8-16D6-44D4-8E63-D785CD008436}" name="Net bilateral aid flows from DAC donors, Japan (current US$)" totalsRowFunction="custom" dataDxfId="1055" totalsRowDxfId="1054">
      <totalsRowFormula array="1">INDEX(HR2:HR100,MATCH(TRUE,ISNUMBER(HR2:HR100),0))</totalsRowFormula>
    </tableColumn>
    <tableColumn id="227" xr3:uid="{5677B9F6-EEF4-44EA-A134-1CE5D25D69A6}" name="Net bilateral aid flows from DAC donors, United States (current US$)" totalsRowFunction="custom" dataDxfId="1053" totalsRowDxfId="1052">
      <totalsRowFormula array="1">INDEX(HS2:HS100,MATCH(TRUE,ISNUMBER(HS2:HS100),0))</totalsRowFormula>
    </tableColumn>
    <tableColumn id="228" xr3:uid="{16133E88-2508-45B0-9477-9A930B4F2C15}" name="Services, value added (annual % growth)" totalsRowFunction="custom" dataDxfId="1051" totalsRowDxfId="1050">
      <totalsRowFormula array="1">INDEX(HT2:HT100,MATCH(TRUE,ISNUMBER(HT2:HT100),0))</totalsRowFormula>
    </tableColumn>
    <tableColumn id="229" xr3:uid="{63EFAB6C-39D7-4F9D-AA00-632AC8E6FA40}" name="Military expenditure (% of GDP)" totalsRowFunction="custom" dataDxfId="1049" totalsRowDxfId="1048">
      <totalsRowFormula array="1">INDEX(HU2:HU100,MATCH(TRUE,ISNUMBER(HU2:HU100),0))</totalsRowFormula>
    </tableColumn>
    <tableColumn id="230" xr3:uid="{F71BC988-2F37-4CEC-819C-A29E774B0E8D}" name="Agriculture, forestry, and fishing, value added (annual % growth)" totalsRowFunction="custom" dataDxfId="1047" totalsRowDxfId="1046">
      <totalsRowFormula array="1">INDEX(HV2:HV100,MATCH(TRUE,ISNUMBER(HV2:HV100),0))</totalsRowFormula>
    </tableColumn>
    <tableColumn id="231" xr3:uid="{02233321-2335-4288-AA58-18605CB25662}" name="Military expenditure (current USD)" totalsRowFunction="custom" dataDxfId="1045" totalsRowDxfId="1044">
      <totalsRowFormula array="1">INDEX(HW2:HW100,MATCH(TRUE,ISNUMBER(HW2:HW100),0))</totalsRowFormula>
    </tableColumn>
    <tableColumn id="232" xr3:uid="{2067B1AE-C8D0-4B11-8D07-32B57DED2590}" name="Industry (including construction), value added (annual % growth)" totalsRowFunction="custom" dataDxfId="1043" totalsRowDxfId="1042">
      <totalsRowFormula array="1">INDEX(HX2:HX100,MATCH(TRUE,ISNUMBER(HX2:HX100),0))</totalsRowFormula>
    </tableColumn>
    <tableColumn id="233" xr3:uid="{59BEE70F-5CAF-4306-9B39-9C22364858D1}" name="Military expenditure (current LCU)" totalsRowFunction="custom" dataDxfId="1041" totalsRowDxfId="1040">
      <totalsRowFormula array="1">INDEX(HY2:HY100,MATCH(TRUE,ISNUMBER(HY2:HY100),0))</totalsRowFormula>
    </tableColumn>
    <tableColumn id="234" xr3:uid="{FC8AC7B6-B6EF-4D9D-B72F-D02CA09A2FEB}" name="Fixed telephone subscriptions (per 100 people)" totalsRowFunction="custom" dataDxfId="1039" totalsRowDxfId="1038">
      <totalsRowFormula array="1">INDEX(HZ2:HZ100,MATCH(TRUE,ISNUMBER(HZ2:HZ100),0))</totalsRowFormula>
    </tableColumn>
    <tableColumn id="235" xr3:uid="{F5DAE553-643A-46B5-802D-7D37620FE14D}" name="Fixed telephone subscriptions" totalsRowFunction="custom" dataDxfId="1037" totalsRowDxfId="1036">
      <totalsRowFormula array="1">INDEX(IA2:IA100,MATCH(TRUE,ISNUMBER(IA2:IA100),0))</totalsRowFormula>
    </tableColumn>
    <tableColumn id="236" xr3:uid="{76EDE9E2-317F-46DB-909F-A8C7FB082E72}" name="Surface area (sq. km)" totalsRowFunction="custom" dataDxfId="1035" totalsRowDxfId="1034">
      <totalsRowFormula array="1">INDEX(IB2:IB100,MATCH(TRUE,ISNUMBER(IB2:IB100),0))</totalsRowFormula>
    </tableColumn>
    <tableColumn id="237" xr3:uid="{13965096-B04C-4FC8-B011-6A9BC0CBBF23}" name="Cereal production (metric tons)" totalsRowFunction="custom" dataDxfId="1033" totalsRowDxfId="1032">
      <totalsRowFormula array="1">INDEX(IC2:IC100,MATCH(TRUE,ISNUMBER(IC2:IC100),0))</totalsRowFormula>
    </tableColumn>
    <tableColumn id="238" xr3:uid="{218A0F04-F1FD-42C2-850A-2C29E1661AD2}" name="Fertilizer consumption (kilograms per hectare of arable land)" totalsRowFunction="custom" dataDxfId="1031" totalsRowDxfId="1030">
      <totalsRowFormula array="1">INDEX(ID2:ID100,MATCH(TRUE,ISNUMBER(ID2:ID100),0))</totalsRowFormula>
    </tableColumn>
    <tableColumn id="239" xr3:uid="{DB9B50B2-FE63-4B92-866C-869BA526D0B0}" name="Livestock production index (2014-2016 = 100)" totalsRowFunction="custom" dataDxfId="1029" totalsRowDxfId="1028">
      <totalsRowFormula array="1">INDEX(IE2:IE100,MATCH(TRUE,ISNUMBER(IE2:IE100),0))</totalsRowFormula>
    </tableColumn>
    <tableColumn id="240" xr3:uid="{64FAB9D6-99BF-4ACF-A633-80042F18E698}" name="Permanent cropland (% of land area)" totalsRowFunction="custom" dataDxfId="1027" totalsRowDxfId="1026">
      <totalsRowFormula array="1">INDEX(IF2:IF100,MATCH(TRUE,ISNUMBER(IF2:IF100),0))</totalsRowFormula>
    </tableColumn>
    <tableColumn id="241" xr3:uid="{2B343EE0-DBD4-40A5-A3A0-B5AF7F95E6EA}" name="Fertilizer consumption (% of fertilizer production)" totalsRowFunction="custom" dataDxfId="1025" totalsRowDxfId="1024">
      <totalsRowFormula array="1">INDEX(IG2:IG100,MATCH(TRUE,ISNUMBER(IG2:IG100),0))</totalsRowFormula>
    </tableColumn>
    <tableColumn id="242" xr3:uid="{CDC7B702-0B49-4666-8FB6-8F5C626DCAA1}" name="Population density (people per sq. km of land area)" totalsRowFunction="custom" dataDxfId="1023" totalsRowDxfId="1022">
      <totalsRowFormula array="1">INDEX(IH2:IH100,MATCH(TRUE,ISNUMBER(IH2:IH100),0))</totalsRowFormula>
    </tableColumn>
    <tableColumn id="243" xr3:uid="{B3F4F7C0-446B-4493-B717-8A700AB48229}" name="Food production index (2014-2016 = 100)" totalsRowFunction="custom" dataDxfId="1021" totalsRowDxfId="1020">
      <totalsRowFormula array="1">INDEX(II2:II100,MATCH(TRUE,ISNUMBER(II2:II100),0))</totalsRowFormula>
    </tableColumn>
    <tableColumn id="244" xr3:uid="{46B66669-161F-4403-8C1B-6E76D56AA5C5}" name="Land under cereal production (hectares)" totalsRowFunction="custom" dataDxfId="1019" totalsRowDxfId="1018">
      <totalsRowFormula array="1">INDEX(IJ2:IJ100,MATCH(TRUE,ISNUMBER(IJ2:IJ100),0))</totalsRowFormula>
    </tableColumn>
    <tableColumn id="245" xr3:uid="{53AC9ED9-9BE3-4C02-A856-E10059D1EC8F}" name="Agricultural land (% of land area)" totalsRowFunction="custom" dataDxfId="1017" totalsRowDxfId="1016">
      <totalsRowFormula array="1">INDEX(IK2:IK100,MATCH(TRUE,ISNUMBER(IK2:IK100),0))</totalsRowFormula>
    </tableColumn>
    <tableColumn id="246" xr3:uid="{F294E926-5377-4B8A-A4DA-D179EA7F30E4}" name="Cereal yield (kg per hectare)" totalsRowFunction="custom" dataDxfId="1015" totalsRowDxfId="1014">
      <totalsRowFormula array="1">INDEX(IL2:IL100,MATCH(TRUE,ISNUMBER(IL2:IL100),0))</totalsRowFormula>
    </tableColumn>
    <tableColumn id="247" xr3:uid="{65ADB6F7-CBEB-4AEF-954C-5D2E21C145AB}" name="Crop production index (2014-2016 = 100)" totalsRowFunction="custom" dataDxfId="1013" totalsRowDxfId="1012">
      <totalsRowFormula array="1">INDEX(IM2:IM100,MATCH(TRUE,ISNUMBER(IM2:IM100),0))</totalsRowFormula>
    </tableColumn>
    <tableColumn id="248" xr3:uid="{1AC94B3D-F93E-4F9E-ADD4-B0105E288345}" name="Land area (sq. km)" totalsRowFunction="custom" dataDxfId="1011" totalsRowDxfId="1010">
      <totalsRowFormula array="1">INDEX(IN2:IN100,MATCH(TRUE,ISNUMBER(IN2:IN100),0))</totalsRowFormula>
    </tableColumn>
    <tableColumn id="249" xr3:uid="{98140C0F-AA58-41AA-8BD9-1643BFEA45D8}" name="Arable land (% of land area)" totalsRowFunction="custom" dataDxfId="1009" totalsRowDxfId="1008">
      <totalsRowFormula array="1">INDEX(IO2:IO100,MATCH(TRUE,ISNUMBER(IO2:IO100),0))</totalsRowFormula>
    </tableColumn>
    <tableColumn id="250" xr3:uid="{A446FB03-0BCF-4273-96C8-B0AFF48757AE}" name="Merchandise exports by the reporting economy (current US$)" totalsRowFunction="custom" dataDxfId="1007" totalsRowDxfId="1006">
      <totalsRowFormula array="1">INDEX(IP2:IP100,MATCH(TRUE,ISNUMBER(IP2:IP100),0))</totalsRowFormula>
    </tableColumn>
    <tableColumn id="251" xr3:uid="{741A20C1-C3D2-43BF-8C0D-F2433ADB8D3F}" name="Merchandise exports to low- and middle-income economies in Middle East &amp; North Africa (% of total merchandise exports)" totalsRowFunction="custom" dataDxfId="1005" totalsRowDxfId="1004">
      <totalsRowFormula array="1">INDEX(IQ2:IQ100,MATCH(TRUE,ISNUMBER(IQ2:IQ100),0))</totalsRowFormula>
    </tableColumn>
    <tableColumn id="252" xr3:uid="{0B66D861-FBAD-4AD7-B433-81C74E2AC715}" name="Merchandise exports to low- and middle-income economies outside region (% of total merchandise exports)" totalsRowFunction="custom" dataDxfId="1003" totalsRowDxfId="1002">
      <totalsRowFormula array="1">INDEX(IR2:IR100,MATCH(TRUE,ISNUMBER(IR2:IR100),0))</totalsRowFormula>
    </tableColumn>
    <tableColumn id="253" xr3:uid="{9A3ADD69-BCA4-4B7D-A020-1CB728B98098}" name="Merchandise imports from low- and middle-income economies within region (% of total merchandise imports)" totalsRowFunction="custom" dataDxfId="1001" totalsRowDxfId="1000">
      <totalsRowFormula array="1">INDEX(IS2:IS100,MATCH(TRUE,ISNUMBER(IS2:IS100),0))</totalsRowFormula>
    </tableColumn>
    <tableColumn id="254" xr3:uid="{1C516C23-20BC-4D07-9425-C19907FDF2CD}" name="Merchandise imports from low- and middle-income economies in South Asia (% of total merchandise imports)" totalsRowFunction="custom" dataDxfId="999" totalsRowDxfId="998">
      <totalsRowFormula array="1">INDEX(IT2:IT100,MATCH(TRUE,ISNUMBER(IT2:IT100),0))</totalsRowFormula>
    </tableColumn>
    <tableColumn id="255" xr3:uid="{A4C47AB3-2900-46BB-B5B6-62F0B06FCEA5}" name="Merchandise imports from low- and middle-income economies in East Asia &amp; Pacific (% of total merchandise imports)" totalsRowFunction="custom" dataDxfId="997" totalsRowDxfId="996">
      <totalsRowFormula array="1">INDEX(IU2:IU100,MATCH(TRUE,ISNUMBER(IU2:IU100),0))</totalsRowFormula>
    </tableColumn>
    <tableColumn id="256" xr3:uid="{CE1D85D7-16A0-41E8-99C2-B6CBC4AF179E}" name="Merchandise imports from economies in the Arab World (% of total merchandise imports)" totalsRowFunction="custom" dataDxfId="995" totalsRowDxfId="994">
      <totalsRowFormula array="1">INDEX(IV2:IV100,MATCH(TRUE,ISNUMBER(IV2:IV100),0))</totalsRowFormula>
    </tableColumn>
    <tableColumn id="257" xr3:uid="{88AFE987-253C-4005-B6F6-4BFBF8C725E1}" name="Average precipitation in depth (mm per year)" totalsRowFunction="custom" dataDxfId="993" totalsRowDxfId="992">
      <totalsRowFormula array="1">INDEX(IW2:IW100,MATCH(TRUE,ISNUMBER(IW2:IW100),0))</totalsRowFormula>
    </tableColumn>
    <tableColumn id="258" xr3:uid="{C18414B6-6994-44A8-8B8D-89CEC29A4B95}" name="Arable land (hectares per person)" totalsRowFunction="custom" dataDxfId="991" totalsRowDxfId="990">
      <totalsRowFormula array="1">INDEX(IX2:IX100,MATCH(TRUE,ISNUMBER(IX2:IX100),0))</totalsRowFormula>
    </tableColumn>
    <tableColumn id="259" xr3:uid="{8F70E2AF-6621-4269-A8DC-559AEBF516CF}" name="Merchandise exports to low- and middle-income economies in Sub-Saharan Africa (% of total merchandise exports)" totalsRowFunction="custom" dataDxfId="989" totalsRowDxfId="988">
      <totalsRowFormula array="1">INDEX(IY2:IY100,MATCH(TRUE,ISNUMBER(IY2:IY100),0))</totalsRowFormula>
    </tableColumn>
    <tableColumn id="260" xr3:uid="{0ECA8B02-DE06-4C16-AC63-79A0DE3440E9}" name="Merchandise exports to low- and middle-income economies in Europe &amp; Central Asia (% of total merchandise exports)" totalsRowFunction="custom" dataDxfId="987" totalsRowDxfId="986">
      <totalsRowFormula array="1">INDEX(IZ2:IZ100,MATCH(TRUE,ISNUMBER(IZ2:IZ100),0))</totalsRowFormula>
    </tableColumn>
    <tableColumn id="261" xr3:uid="{EC3C459D-1ED8-4398-B855-37E8A0B41A7E}" name="Merchandise imports by the reporting economy, residual (% of total merchandise imports)" totalsRowFunction="custom" dataDxfId="985" totalsRowDxfId="984">
      <totalsRowFormula array="1">INDEX(JA2:JA100,MATCH(TRUE,ISNUMBER(JA2:JA100),0))</totalsRowFormula>
    </tableColumn>
    <tableColumn id="262" xr3:uid="{A2A53334-A923-4E3B-B95B-5D8A4CFB9573}" name="Merchandise imports from low- and middle-income economies in Latin America &amp; the Caribbean (% of total merchandise imports)" totalsRowFunction="custom" dataDxfId="983" totalsRowDxfId="982">
      <totalsRowFormula array="1">INDEX(JB2:JB100,MATCH(TRUE,ISNUMBER(JB2:JB100),0))</totalsRowFormula>
    </tableColumn>
    <tableColumn id="263" xr3:uid="{C5B03842-F085-475D-9A2C-E59CFFE23959}" name="Merchandise imports from high-income economies (% of total merchandise imports)" totalsRowFunction="custom" dataDxfId="981" totalsRowDxfId="980">
      <totalsRowFormula array="1">INDEX(JC2:JC100,MATCH(TRUE,ISNUMBER(JC2:JC100),0))</totalsRowFormula>
    </tableColumn>
    <tableColumn id="264" xr3:uid="{0B387D3F-49A0-4FDA-855A-5A00D5E032BD}" name="Arable land (hectares)" totalsRowFunction="custom" dataDxfId="979" totalsRowDxfId="978">
      <totalsRowFormula array="1">INDEX(JD2:JD100,MATCH(TRUE,ISNUMBER(JD2:JD100),0))</totalsRowFormula>
    </tableColumn>
    <tableColumn id="265" xr3:uid="{E1578E40-83F0-4116-B63B-72F8F8217D23}" name="Merchandise exports by the reporting economy, residual (% of total merchandise exports)" totalsRowFunction="custom" dataDxfId="977" totalsRowDxfId="976">
      <totalsRowFormula array="1">INDEX(JE2:JE100,MATCH(TRUE,ISNUMBER(JE2:JE100),0))</totalsRowFormula>
    </tableColumn>
    <tableColumn id="266" xr3:uid="{F0FF2B24-ECD7-40D6-AAA1-B1AEC3B6EDE5}" name="Merchandise exports to high-income economies (% of total merchandise exports)" totalsRowFunction="custom" dataDxfId="975" totalsRowDxfId="974">
      <totalsRowFormula array="1">INDEX(JF2:JF100,MATCH(TRUE,ISNUMBER(JF2:JF100),0))</totalsRowFormula>
    </tableColumn>
    <tableColumn id="267" xr3:uid="{07309327-C280-485F-9A2E-1C28603A7974}" name="Merchandise imports by the reporting economy (current US$)" totalsRowFunction="custom" dataDxfId="973" totalsRowDxfId="972">
      <totalsRowFormula array="1">INDEX(JG2:JG100,MATCH(TRUE,ISNUMBER(JG2:JG100),0))</totalsRowFormula>
    </tableColumn>
    <tableColumn id="268" xr3:uid="{11180865-14C6-47CC-9855-CFE8944F6E20}" name="Merchandise imports from low- and middle-income economies in Middle East &amp; North Africa (% of total merchandise imports)" totalsRowFunction="custom" dataDxfId="971" totalsRowDxfId="970">
      <totalsRowFormula array="1">INDEX(JH2:JH100,MATCH(TRUE,ISNUMBER(JH2:JH100),0))</totalsRowFormula>
    </tableColumn>
    <tableColumn id="269" xr3:uid="{B43BC6C3-2C9D-41F7-ADDA-5E3B15C595BB}" name="Merchandise imports from low- and middle-income economies outside region (% of total merchandise imports)" totalsRowFunction="custom" dataDxfId="969" totalsRowDxfId="968">
      <totalsRowFormula array="1">INDEX(JI2:JI100,MATCH(TRUE,ISNUMBER(JI2:JI100),0))</totalsRowFormula>
    </tableColumn>
    <tableColumn id="270" xr3:uid="{D940F297-5B3A-4C56-88FD-BEB1A62307E0}" name="Renewable internal freshwater resources per capita (cubic meters)" totalsRowFunction="custom" dataDxfId="967" totalsRowDxfId="966">
      <totalsRowFormula array="1">INDEX(JJ2:JJ100,MATCH(TRUE,ISNUMBER(JJ2:JJ100),0))</totalsRowFormula>
    </tableColumn>
    <tableColumn id="271" xr3:uid="{A4A64238-A68E-4E30-99C1-4174910F4ED3}" name="Renewable internal freshwater resources, total (billion cubic meters)" totalsRowFunction="custom" dataDxfId="965" totalsRowDxfId="964">
      <totalsRowFormula array="1">INDEX(JK2:JK100,MATCH(TRUE,ISNUMBER(JK2:JK100),0))</totalsRowFormula>
    </tableColumn>
    <tableColumn id="272" xr3:uid="{DEE0A7E4-45F3-4137-9808-FC3852508074}" name="Merchandise exports to low- and middle-income economies within region (% of total merchandise exports)" totalsRowFunction="custom" dataDxfId="963" totalsRowDxfId="962">
      <totalsRowFormula array="1">INDEX(JL2:JL100,MATCH(TRUE,ISNUMBER(JL2:JL100),0))</totalsRowFormula>
    </tableColumn>
    <tableColumn id="273" xr3:uid="{B5B06FC5-FE34-4AFF-A4E7-6EF01CA31CBC}" name="Merchandise exports to low- and middle-income economies in South Asia (% of total merchandise exports)" totalsRowFunction="custom" dataDxfId="961" totalsRowDxfId="960">
      <totalsRowFormula array="1">INDEX(JM2:JM100,MATCH(TRUE,ISNUMBER(JM2:JM100),0))</totalsRowFormula>
    </tableColumn>
    <tableColumn id="274" xr3:uid="{149FA5D6-D3C9-4749-BCEC-C1785E7ACE9C}" name="Merchandise exports to low- and middle-income economies in East Asia &amp; Pacific (% of total merchandise exports)" totalsRowFunction="custom" dataDxfId="959" totalsRowDxfId="958">
      <totalsRowFormula array="1">INDEX(JN2:JN100,MATCH(TRUE,ISNUMBER(JN2:JN100),0))</totalsRowFormula>
    </tableColumn>
    <tableColumn id="275" xr3:uid="{9B2A5B7C-98E9-4FBB-8B91-25871354AA67}" name="Merchandise exports to economies in the Arab World (% of total merchandise exports)" totalsRowFunction="custom" dataDxfId="957" totalsRowDxfId="956">
      <totalsRowFormula array="1">INDEX(JO2:JO100,MATCH(TRUE,ISNUMBER(JO2:JO100),0))</totalsRowFormula>
    </tableColumn>
    <tableColumn id="276" xr3:uid="{5632B220-5C44-4AC7-AE30-7AC683ADD48B}" name="Merchandise imports from low- and middle-income economies in Sub-Saharan Africa (% of total merchandise imports)" totalsRowFunction="custom" dataDxfId="955" totalsRowDxfId="954">
      <totalsRowFormula array="1">INDEX(JP2:JP100,MATCH(TRUE,ISNUMBER(JP2:JP100),0))</totalsRowFormula>
    </tableColumn>
    <tableColumn id="277" xr3:uid="{E91B26B5-0F87-4838-BF22-5C51C2ACCA00}" name="Merchandise imports from low- and middle-income economies in Europe &amp; Central Asia (% of total merchandise imports)" totalsRowFunction="custom" dataDxfId="953" totalsRowDxfId="952">
      <totalsRowFormula array="1">INDEX(JQ2:JQ100,MATCH(TRUE,ISNUMBER(JQ2:JQ100),0))</totalsRowFormula>
    </tableColumn>
    <tableColumn id="278" xr3:uid="{6730D423-EE1E-4139-87B5-C882C16A49A0}" name="Agricultural land (sq. km)" totalsRowFunction="custom" dataDxfId="951" totalsRowDxfId="950">
      <totalsRowFormula array="1">INDEX(JR2:JR100,MATCH(TRUE,ISNUMBER(JR2:JR100),0))</totalsRowFormula>
    </tableColumn>
    <tableColumn id="279" xr3:uid="{5C48FADE-639C-4B2F-89EA-74A11B35C253}" name="Merchandise exports to low- and middle-income economies in Latin America &amp; the Caribbean (% of total merchandise exports)" totalsRowFunction="custom" dataDxfId="949" totalsRowDxfId="948">
      <totalsRowFormula array="1">INDEX(JS2:JS100,MATCH(TRUE,ISNUMBER(JS2:JS100),0))</totalsRowFormula>
    </tableColumn>
    <tableColumn id="280" xr3:uid="{E8F9CE83-ADA0-4BE3-AAD0-5D6A9BFDD732}" name="Net primary income (Net income from abroad) (current LCU)" totalsRowFunction="custom" dataDxfId="947" totalsRowDxfId="946">
      <totalsRowFormula array="1">INDEX(JT2:JT100,MATCH(TRUE,ISNUMBER(JT2:JT100),0))</totalsRowFormula>
    </tableColumn>
    <tableColumn id="281" xr3:uid="{D03422B5-A4B8-40EF-AC72-14734B1CED21}" name="GNI per capita (constant LCU)" totalsRowFunction="custom" dataDxfId="945" totalsRowDxfId="944">
      <totalsRowFormula array="1">INDEX(JU2:JU100,MATCH(TRUE,ISNUMBER(JU2:JU100),0))</totalsRowFormula>
    </tableColumn>
    <tableColumn id="282" xr3:uid="{BDDFD5D6-7828-4F45-BA45-368E9BEDC715}" name="GNI per capita, Atlas method (current US$)" totalsRowFunction="custom" dataDxfId="943" totalsRowDxfId="942">
      <totalsRowFormula array="1">INDEX(JV2:JV100,MATCH(TRUE,ISNUMBER(JV2:JV100),0))</totalsRowFormula>
    </tableColumn>
    <tableColumn id="283" xr3:uid="{4979F9BA-1E83-492D-BA8E-6D6B18E4421C}" name="GNI (current US$)" totalsRowFunction="custom" dataDxfId="941" totalsRowDxfId="940">
      <totalsRowFormula array="1">INDEX(JW2:JW100,MATCH(TRUE,ISNUMBER(JW2:JW100),0))</totalsRowFormula>
    </tableColumn>
    <tableColumn id="284" xr3:uid="{160F1E8A-582B-415E-B884-4FB0AC661116}" name="GNI per capita (current LCU)" totalsRowFunction="custom" dataDxfId="939" totalsRowDxfId="938">
      <totalsRowFormula array="1">INDEX(JX2:JX100,MATCH(TRUE,ISNUMBER(JX2:JX100),0))</totalsRowFormula>
    </tableColumn>
    <tableColumn id="285" xr3:uid="{04778540-574D-4859-8B92-B090A527F4EC}" name="GNI (constant LCU)" totalsRowFunction="custom" dataDxfId="937" totalsRowDxfId="936">
      <totalsRowFormula array="1">INDEX(JY2:JY100,MATCH(TRUE,ISNUMBER(JY2:JY100),0))</totalsRowFormula>
    </tableColumn>
    <tableColumn id="286" xr3:uid="{D3FA146F-B70C-4ECA-BEB7-5A1FB684DDC5}" name="GNI (current LCU)" totalsRowFunction="custom" dataDxfId="935" totalsRowDxfId="934">
      <totalsRowFormula array="1">INDEX(JZ2:JZ100,MATCH(TRUE,ISNUMBER(JZ2:JZ100),0))</totalsRowFormula>
    </tableColumn>
    <tableColumn id="287" xr3:uid="{8D92D9BA-0CB8-4937-91D7-A321692687FF}" name="Net primary income (Net income from abroad) (current US$)" totalsRowFunction="custom" dataDxfId="933" totalsRowDxfId="932">
      <totalsRowFormula array="1">INDEX(KA2:KA100,MATCH(TRUE,ISNUMBER(KA2:KA100),0))</totalsRowFormula>
    </tableColumn>
    <tableColumn id="288" xr3:uid="{1E420557-23C1-40F4-BB98-A7F104E62E57}" name="GNI (constant 2015 US$)" totalsRowFunction="custom" dataDxfId="931" totalsRowDxfId="930">
      <totalsRowFormula array="1">INDEX(KB2:KB100,MATCH(TRUE,ISNUMBER(KB2:KB100),0))</totalsRowFormula>
    </tableColumn>
    <tableColumn id="289" xr3:uid="{99842B36-3FF8-4225-A154-36C5EF2FD4D0}" name="GNI, Atlas method (current US$)" totalsRowFunction="custom" dataDxfId="929" totalsRowDxfId="928">
      <totalsRowFormula array="1">INDEX(KC2:KC100,MATCH(TRUE,ISNUMBER(KC2:KC100),0))</totalsRowFormula>
    </tableColumn>
    <tableColumn id="290" xr3:uid="{DBFF65BE-D42F-4E8B-8CBC-CFEF11E2569D}" name="GNI per capita (constant 2015 US$)" totalsRowFunction="custom" dataDxfId="927" totalsRowDxfId="926">
      <totalsRowFormula array="1">INDEX(KD2:KD100,MATCH(TRUE,ISNUMBER(KD2:KD100),0))</totalsRowFormula>
    </tableColumn>
    <tableColumn id="291" xr3:uid="{3BE07CB6-CCBF-4A59-A7F4-FDF82DA4FFA3}" name="Net bilateral aid flows from DAC donors, United Kingdom (current US$)" totalsRowFunction="custom" dataDxfId="925" totalsRowDxfId="924">
      <totalsRowFormula array="1">INDEX(KE2:KE100,MATCH(TRUE,ISNUMBER(KE2:KE100),0))</totalsRowFormula>
    </tableColumn>
    <tableColumn id="292" xr3:uid="{DB70228E-EB0C-4A53-A563-D1CD96D6B7BE}" name="GNI growth (annual %)" totalsRowFunction="custom" dataDxfId="923" totalsRowDxfId="922">
      <totalsRowFormula array="1">INDEX(KF2:KF100,MATCH(TRUE,ISNUMBER(KF2:KF100),0))</totalsRowFormula>
    </tableColumn>
    <tableColumn id="293" xr3:uid="{5D534AB1-4E46-4754-AA5B-0CA3C02B09DB}" name="GNI per capita growth (annual %)" totalsRowFunction="custom" dataDxfId="921" totalsRowDxfId="920">
      <totalsRowFormula array="1">INDEX(KG2:KG100,MATCH(TRUE,ISNUMBER(KG2:KG100),0))</totalsRowFormula>
    </tableColumn>
    <tableColumn id="294" xr3:uid="{38F55AC6-AD8A-4C8D-9306-976A2595A36D}" name="Net ODA received (% of GNI)" totalsRowFunction="custom" dataDxfId="919" totalsRowDxfId="918">
      <totalsRowFormula array="1">INDEX(KH2:KH100,MATCH(TRUE,ISNUMBER(KH2:KH100),0))</totalsRowFormula>
    </tableColumn>
    <tableColumn id="295" xr3:uid="{1CC4E103-4E6A-4FB5-B3FF-A41C46DDE09F}" name="Net bilateral aid flows from DAC donors, Norway (current US$)" totalsRowFunction="custom" dataDxfId="917" totalsRowDxfId="916">
      <totalsRowFormula array="1">INDEX(KI2:KI100,MATCH(TRUE,ISNUMBER(KI2:KI100),0))</totalsRowFormula>
    </tableColumn>
    <tableColumn id="296" xr3:uid="{1DA33C71-C4CA-4625-9E66-D6C69CFB020B}" name="Net bilateral aid flows from DAC donors, Denmark (current US$)" totalsRowFunction="custom" dataDxfId="915" totalsRowDxfId="914">
      <totalsRowFormula array="1">INDEX(KJ2:KJ100,MATCH(TRUE,ISNUMBER(KJ2:KJ100),0))</totalsRowFormula>
    </tableColumn>
    <tableColumn id="297" xr3:uid="{881E645C-C3FE-46DA-8D16-AA8FC3B23AD1}" name="Refugee population by country or territory of asylum" totalsRowFunction="custom" dataDxfId="913" totalsRowDxfId="912">
      <totalsRowFormula array="1">INDEX(KK2:KK100,MATCH(TRUE,ISNUMBER(KK2:KK100),0))</totalsRowFormula>
    </tableColumn>
    <tableColumn id="298" xr3:uid="{1CB6C2DD-BB3C-4C2F-A19F-4D60FC376346}" name="Net bilateral aid flows from DAC donors, Belgium (current US$)" totalsRowFunction="custom" dataDxfId="911" totalsRowDxfId="910">
      <totalsRowFormula array="1">INDEX(KL2:KL100,MATCH(TRUE,ISNUMBER(KL2:KL100),0))</totalsRowFormula>
    </tableColumn>
    <tableColumn id="299" xr3:uid="{CEB42F8F-ABD4-4DBB-BBA6-BA3793FA1A00}" name="Net bilateral aid flows from DAC donors, Austria (current US$)" totalsRowFunction="custom" dataDxfId="909" totalsRowDxfId="908">
      <totalsRowFormula array="1">INDEX(KM2:KM100,MATCH(TRUE,ISNUMBER(KM2:KM100),0))</totalsRowFormula>
    </tableColumn>
    <tableColumn id="300" xr3:uid="{667DF451-443A-4D91-9CF8-3C7A3C0FC641}" name="Net bilateral aid flows from DAC donors, Switzerland (current US$)" totalsRowFunction="custom" dataDxfId="907" totalsRowDxfId="906">
      <totalsRowFormula array="1">INDEX(KN2:KN100,MATCH(TRUE,ISNUMBER(KN2:KN100),0))</totalsRowFormula>
    </tableColumn>
    <tableColumn id="301" xr3:uid="{3AC7D47E-262C-4173-8477-D650E208D51E}" name="Net official flows from UN agencies, UNDP (current US$)" totalsRowFunction="custom" dataDxfId="905" totalsRowDxfId="904">
      <totalsRowFormula array="1">INDEX(KO2:KO100,MATCH(TRUE,ISNUMBER(KO2:KO100),0))</totalsRowFormula>
    </tableColumn>
    <tableColumn id="302" xr3:uid="{81C4D2D5-B09A-4E3E-959E-AABFBCBE2A30}" name="Net bilateral aid flows from DAC donors, France (current US$)" totalsRowFunction="custom" dataDxfId="903" totalsRowDxfId="902">
      <totalsRowFormula array="1">INDEX(KP2:KP100,MATCH(TRUE,ISNUMBER(KP2:KP100),0))</totalsRowFormula>
    </tableColumn>
    <tableColumn id="303" xr3:uid="{8F3E3ADC-86A1-4CA9-BF5C-F949DF05C230}" name="Primary school starting age (years)" totalsRowFunction="custom" dataDxfId="901" totalsRowDxfId="900">
      <totalsRowFormula array="1">INDEX(KQ2:KQ100,MATCH(TRUE,ISNUMBER(KQ2:KQ100),0))</totalsRowFormula>
    </tableColumn>
    <tableColumn id="304" xr3:uid="{CADC2B6D-2358-4F73-B688-0C1E063B5BCA}" name="Methane (CH4) emissions from Industrial Processes (Mt CO2e)" totalsRowFunction="custom" dataDxfId="899" totalsRowDxfId="898">
      <totalsRowFormula array="1">INDEX(KR2:KR100,MATCH(TRUE,ISNUMBER(KR2:KR100),0))</totalsRowFormula>
    </tableColumn>
    <tableColumn id="305" xr3:uid="{38EECBFC-357A-4144-B566-C081B3ADD6DA}" name="Methane (CH4) emissions from Agriculture (Mt CO2e)" totalsRowFunction="custom" dataDxfId="897" totalsRowDxfId="896">
      <totalsRowFormula array="1">INDEX(KS2:KS100,MATCH(TRUE,ISNUMBER(KS2:KS100),0))</totalsRowFormula>
    </tableColumn>
    <tableColumn id="306" xr3:uid="{5A8A36CA-100D-4327-96C4-F09C1590C534}" name="Multilateral debt service (% of public and publicly guaranteed debt service)" totalsRowFunction="custom" dataDxfId="895" totalsRowDxfId="894">
      <totalsRowFormula array="1">INDEX(KT2:KT100,MATCH(TRUE,ISNUMBER(KT2:KT100),0))</totalsRowFormula>
    </tableColumn>
    <tableColumn id="307" xr3:uid="{37A0B053-DD8B-4BC2-B986-AD70E0C1B053}" name="Debt service on external debt, public and publicly guaranteed (PPG) (TDS, current US$)" totalsRowFunction="custom" dataDxfId="893" totalsRowDxfId="892">
      <totalsRowFormula array="1">INDEX(KU2:KU100,MATCH(TRUE,ISNUMBER(KU2:KU100),0))</totalsRowFormula>
    </tableColumn>
    <tableColumn id="308" xr3:uid="{061CB4B4-949E-4FD8-BC94-EA40CEDE7DC3}" name="Foreign direct investment, net inflows (% of GDP)" totalsRowFunction="custom" dataDxfId="891" totalsRowDxfId="890">
      <totalsRowFormula array="1">INDEX(KV2:KV100,MATCH(TRUE,ISNUMBER(KV2:KV100),0))</totalsRowFormula>
    </tableColumn>
    <tableColumn id="309" xr3:uid="{CA63CBAC-EA6E-467B-9D8F-BA7BFA2EB756}" name="Foreign direct investment, net inflows (BoP, current US$)" totalsRowFunction="custom" dataDxfId="889" totalsRowDxfId="888">
      <totalsRowFormula array="1">INDEX(KW2:KW100,MATCH(TRUE,ISNUMBER(KW2:KW100),0))</totalsRowFormula>
    </tableColumn>
    <tableColumn id="310" xr3:uid="{7A937181-CA21-40F9-83EB-00AAED3690FE}" name="Nitrous oxide (N2O) emissions (total) excluding LULUCF (Mt CO2e)" totalsRowFunction="custom" dataDxfId="887" totalsRowDxfId="886">
      <totalsRowFormula array="1">INDEX(KX2:KX100,MATCH(TRUE,ISNUMBER(KX2:KX100),0))</totalsRowFormula>
    </tableColumn>
    <tableColumn id="311" xr3:uid="{E9D284B0-E2D3-4409-826F-94D7C49076D6}" name="Nitrous oxide (N2O) emissions from Building (Energy) (Mt CO2e)" totalsRowFunction="custom" dataDxfId="885" totalsRowDxfId="884">
      <totalsRowFormula array="1">INDEX(KY2:KY100,MATCH(TRUE,ISNUMBER(KY2:KY100),0))</totalsRowFormula>
    </tableColumn>
    <tableColumn id="312" xr3:uid="{96F7DBD9-62D4-41FD-A89E-7188C513665C}" name="Carbon dioxide (CO2) emissions from Waste (Mt CO2e)" totalsRowFunction="custom" dataDxfId="883" totalsRowDxfId="882">
      <totalsRowFormula array="1">INDEX(KZ2:KZ100,MATCH(TRUE,ISNUMBER(KZ2:KZ100),0))</totalsRowFormula>
    </tableColumn>
    <tableColumn id="313" xr3:uid="{5CCC33D9-5634-4350-96C0-D7BA088CBCA4}" name="Carbon dioxide (CO2) emissions from Power Industry (Energy) (Mt CO2e)" totalsRowFunction="custom" dataDxfId="881" totalsRowDxfId="880">
      <totalsRowFormula array="1">INDEX(LA2:LA100,MATCH(TRUE,ISNUMBER(LA2:LA100),0))</totalsRowFormula>
    </tableColumn>
    <tableColumn id="314" xr3:uid="{005AF429-1B74-46EA-ACD2-2E3A1BE39FEC}" name="Nitrous oxide (N2O) emissions from Waste (Mt CO2e)" totalsRowFunction="custom" dataDxfId="879" totalsRowDxfId="878">
      <totalsRowFormula array="1">INDEX(LB2:LB100,MATCH(TRUE,ISNUMBER(LB2:LB100),0))</totalsRowFormula>
    </tableColumn>
    <tableColumn id="315" xr3:uid="{C01EF18B-5EC6-46FA-907F-94742DA19C3B}" name="Nitrous oxide (N2O) emissions from Industrial Processes (Mt CO2e)" totalsRowFunction="custom" dataDxfId="877" totalsRowDxfId="876">
      <totalsRowFormula array="1">INDEX(LC2:LC100,MATCH(TRUE,ISNUMBER(LC2:LC100),0))</totalsRowFormula>
    </tableColumn>
    <tableColumn id="316" xr3:uid="{C689871F-115D-4742-A431-25FDCAA70239}" name="Nitrous oxide (N2O) emissions from Agriculture (Mt CO2e)" totalsRowFunction="custom" dataDxfId="875" totalsRowDxfId="874">
      <totalsRowFormula array="1">INDEX(LD2:LD100,MATCH(TRUE,ISNUMBER(LD2:LD100),0))</totalsRowFormula>
    </tableColumn>
    <tableColumn id="317" xr3:uid="{B07CD5FC-71C6-4C2B-9E32-48B32AE8800E}" name="Carbon dioxide (CO2) emissions from Transport (Energy) (Mt CO2e)" totalsRowFunction="custom" dataDxfId="873" totalsRowDxfId="872">
      <totalsRowFormula array="1">INDEX(LE2:LE100,MATCH(TRUE,ISNUMBER(LE2:LE100),0))</totalsRowFormula>
    </tableColumn>
    <tableColumn id="318" xr3:uid="{2E6B6DF1-4F45-435B-A4FC-C59310A551FA}" name="Carbon dioxide (CO2) emissions excluding LULUCF per capita (t CO2e/capita)" totalsRowFunction="custom" dataDxfId="871" totalsRowDxfId="870">
      <totalsRowFormula array="1">INDEX(LF2:LF100,MATCH(TRUE,ISNUMBER(LF2:LF100),0))</totalsRowFormula>
    </tableColumn>
    <tableColumn id="319" xr3:uid="{88BA3562-28EF-4586-A728-59BEA650C44C}" name="Carbon dioxide (CO2) emissions from Industrial Combustion (Energy) (Mt CO2e)" totalsRowFunction="custom" dataDxfId="869" totalsRowDxfId="868">
      <totalsRowFormula array="1">INDEX(LG2:LG100,MATCH(TRUE,ISNUMBER(LG2:LG100),0))</totalsRowFormula>
    </tableColumn>
    <tableColumn id="320" xr3:uid="{4FD40C51-952F-46F6-BD42-7FF81E65E55C}" name="Methane (CH4) emissions (total) excluding LULUCF (Mt CO2e)" totalsRowFunction="custom" dataDxfId="867" totalsRowDxfId="866">
      <totalsRowFormula array="1">INDEX(LH2:LH100,MATCH(TRUE,ISNUMBER(LH2:LH100),0))</totalsRowFormula>
    </tableColumn>
    <tableColumn id="321" xr3:uid="{F3AC8A0E-662B-4C64-8D8E-1F98CE774814}" name="Methane (CH4) emissions from Building (Energy) (Mt CO2e)" totalsRowFunction="custom" dataDxfId="865" totalsRowDxfId="864">
      <totalsRowFormula array="1">INDEX(LI2:LI100,MATCH(TRUE,ISNUMBER(LI2:LI100),0))</totalsRowFormula>
    </tableColumn>
    <tableColumn id="322" xr3:uid="{4B9D5FDD-8A01-4FC8-A186-0C7997703D14}" name="Net financial flows, bilateral (NFL, current US$)" totalsRowFunction="custom" dataDxfId="863" totalsRowDxfId="862">
      <totalsRowFormula array="1">INDEX(LJ2:LJ100,MATCH(TRUE,ISNUMBER(LJ2:LJ100),0))</totalsRowFormula>
    </tableColumn>
    <tableColumn id="323" xr3:uid="{64081E05-F179-4367-BCAF-9547CEE117C2}" name="IBRD loans and IDA credits (DOD, current US$)" totalsRowFunction="custom" dataDxfId="861" totalsRowDxfId="860">
      <totalsRowFormula array="1">INDEX(LK2:LK100,MATCH(TRUE,ISNUMBER(LK2:LK100),0))</totalsRowFormula>
    </tableColumn>
    <tableColumn id="324" xr3:uid="{04441728-2C6A-4CD1-AA6D-52C2755775B7}" name="External debt stocks, total (DOD, current US$)" totalsRowFunction="custom" dataDxfId="859" totalsRowDxfId="858">
      <totalsRowFormula array="1">INDEX(LL2:LL100,MATCH(TRUE,ISNUMBER(LL2:LL100),0))</totalsRowFormula>
    </tableColumn>
    <tableColumn id="325" xr3:uid="{29F80D4E-BC58-4BDB-B6AD-53ED519DF91E}" name="Nitrous oxide (N2O) emissions from Power Industry (Energy) (Mt CO2e)" totalsRowFunction="custom" dataDxfId="857" totalsRowDxfId="856">
      <totalsRowFormula array="1">INDEX(LM2:LM100,MATCH(TRUE,ISNUMBER(LM2:LM100),0))</totalsRowFormula>
    </tableColumn>
    <tableColumn id="326" xr3:uid="{8C3B39BE-2C7A-48F8-ADAB-D0431D24FF2E}" name="Nitrous oxide (N2O) emissions from Fugitive Emissions (Energy) (Mt CO2e)" totalsRowFunction="custom" dataDxfId="855" totalsRowDxfId="854">
      <totalsRowFormula array="1">INDEX(LN2:LN100,MATCH(TRUE,ISNUMBER(LN2:LN100),0))</totalsRowFormula>
    </tableColumn>
    <tableColumn id="327" xr3:uid="{78446B2D-A4B9-4FFF-885B-9C182105A059}" name="Carbon intensity of GDP (kg CO2e per constant 2015 US$ of GDP)" totalsRowFunction="custom" dataDxfId="853" totalsRowDxfId="852">
      <totalsRowFormula array="1">INDEX(LO2:LO100,MATCH(TRUE,ISNUMBER(LO2:LO100),0))</totalsRowFormula>
    </tableColumn>
    <tableColumn id="328" xr3:uid="{2A7EFE1F-2602-4C0D-9F34-B26F35CBDEEB}" name="Carbon dioxide (CO2) emissions from Building (Energy) (Mt CO2e)" totalsRowFunction="custom" dataDxfId="851" totalsRowDxfId="850">
      <totalsRowFormula array="1">INDEX(LP2:LP100,MATCH(TRUE,ISNUMBER(LP2:LP100),0))</totalsRowFormula>
    </tableColumn>
    <tableColumn id="329" xr3:uid="{678E0AE4-15F0-4ADB-9192-64861061B7D0}" name="Methane (CH4) emissions from Transport (Energy) (Mt CO2e)" totalsRowFunction="custom" dataDxfId="849" totalsRowDxfId="848">
      <totalsRowFormula array="1">INDEX(LQ2:LQ100,MATCH(TRUE,ISNUMBER(LQ2:LQ100),0))</totalsRowFormula>
    </tableColumn>
    <tableColumn id="330" xr3:uid="{FCF2FE87-A00C-407C-B2E4-691D7621FB3B}" name="Methane (CH4) emissions from Industrial Combustion (Energy) (Mt CO2e)" totalsRowFunction="custom" dataDxfId="847" totalsRowDxfId="846">
      <totalsRowFormula array="1">INDEX(LR2:LR100,MATCH(TRUE,ISNUMBER(LR2:LR100),0))</totalsRowFormula>
    </tableColumn>
    <tableColumn id="331" xr3:uid="{78DC6EB9-04CD-44F5-BC01-C839366566E1}" name="Total greenhouse gas emissions excluding LULUCF per capita (t CO2e/capita)" totalsRowFunction="custom" dataDxfId="845" totalsRowDxfId="844">
      <totalsRowFormula array="1">INDEX(LS2:LS100,MATCH(TRUE,ISNUMBER(LS2:LS100),0))</totalsRowFormula>
    </tableColumn>
    <tableColumn id="332" xr3:uid="{13DB4620-7010-413B-8AF0-A53F0C44BD44}" name="Carbon dioxide (CO2) emissions from Industrial Processes (Mt CO2e)" totalsRowFunction="custom" dataDxfId="843" totalsRowDxfId="842">
      <totalsRowFormula array="1">INDEX(LT2:LT100,MATCH(TRUE,ISNUMBER(LT2:LT100),0))</totalsRowFormula>
    </tableColumn>
    <tableColumn id="333" xr3:uid="{64FC49FA-27FB-4596-AE3B-126F21CCE9B2}" name="Carbon dioxide (CO2) emissions from Agriculture (Mt CO2e)" totalsRowFunction="custom" dataDxfId="841" totalsRowDxfId="840">
      <totalsRowFormula array="1">INDEX(LU2:LU100,MATCH(TRUE,ISNUMBER(LU2:LU100),0))</totalsRowFormula>
    </tableColumn>
    <tableColumn id="334" xr3:uid="{41B5A402-34CB-48FE-BA2B-36FF32338467}" name="Methane (CH4) emissions from Power Industry (Energy) (Mt CO2e)" totalsRowFunction="custom" dataDxfId="839" totalsRowDxfId="838">
      <totalsRowFormula array="1">INDEX(LV2:LV100,MATCH(TRUE,ISNUMBER(LV2:LV100),0))</totalsRowFormula>
    </tableColumn>
    <tableColumn id="335" xr3:uid="{97DF51EB-04BE-4223-B09F-69539B92DD3D}" name="Methane (CH4) emissions from Fugitive Emissions (Energy) (Mt CO2e)" totalsRowFunction="custom" dataDxfId="837" totalsRowDxfId="836">
      <totalsRowFormula array="1">INDEX(LW2:LW100,MATCH(TRUE,ISNUMBER(LW2:LW100),0))</totalsRowFormula>
    </tableColumn>
    <tableColumn id="336" xr3:uid="{AEE63708-898A-4D16-A457-79A412785711}" name="Total greenhouse gas emissions excluding LULUCF (Mt CO2e)" totalsRowFunction="custom" dataDxfId="835" totalsRowDxfId="834">
      <totalsRowFormula array="1">INDEX(LX2:LX100,MATCH(TRUE,ISNUMBER(LX2:LX100),0))</totalsRowFormula>
    </tableColumn>
    <tableColumn id="337" xr3:uid="{07D67ECE-24AC-464E-A4DB-D40DDCFC280F}" name="Nitrous oxide (N2O) emissions from Transport (Energy) (Mt CO2e)" totalsRowFunction="custom" dataDxfId="833" totalsRowDxfId="832">
      <totalsRowFormula array="1">INDEX(LY2:LY100,MATCH(TRUE,ISNUMBER(LY2:LY100),0))</totalsRowFormula>
    </tableColumn>
    <tableColumn id="338" xr3:uid="{A58E4E92-C71B-4698-9639-771372160090}" name="Nitrous oxide (N2O) emissions from Industrial Combustion (Energy) (Mt CO2e)" totalsRowFunction="custom" dataDxfId="831" totalsRowDxfId="830">
      <totalsRowFormula array="1">INDEX(LZ2:LZ100,MATCH(TRUE,ISNUMBER(LZ2:LZ100),0))</totalsRowFormula>
    </tableColumn>
    <tableColumn id="339" xr3:uid="{EE149FAE-1B98-43CA-9F37-1E480159B0B8}" name="Carbon dioxide (CO2) emissions (total) excluding LULUCF (Mt CO2e)" totalsRowFunction="custom" dataDxfId="829" totalsRowDxfId="828">
      <totalsRowFormula array="1">INDEX(MA2:MA100,MATCH(TRUE,ISNUMBER(MA2:MA100),0))</totalsRowFormula>
    </tableColumn>
    <tableColumn id="340" xr3:uid="{2C0CE151-93C8-47BA-B79F-B19A2C352D1F}" name="Carbon dioxide (CO2) emissions from Fugitive Emissions (Energy) (Mt CO2e)" totalsRowFunction="custom" dataDxfId="827" totalsRowDxfId="826">
      <totalsRowFormula array="1">INDEX(MB2:MB100,MATCH(TRUE,ISNUMBER(MB2:MB100),0))</totalsRowFormula>
    </tableColumn>
    <tableColumn id="341" xr3:uid="{C82C7F92-F656-42F2-AA00-0C39BEE55024}" name="Methane (CH4) emissions from Waste (Mt CO2e)" totalsRowFunction="custom" dataDxfId="825" totalsRowDxfId="824">
      <totalsRowFormula array="1">INDEX(MC2:MC100,MATCH(TRUE,ISNUMBER(MC2:MC100),0))</totalsRowFormula>
    </tableColumn>
    <tableColumn id="342" xr3:uid="{51361938-8D59-416F-BC6F-5ABA78EEC20D}" name="PPG, official creditors (NFL, US$)" totalsRowFunction="custom" dataDxfId="823" totalsRowDxfId="822">
      <totalsRowFormula array="1">INDEX(MD2:MD100,MATCH(TRUE,ISNUMBER(MD2:MD100),0))</totalsRowFormula>
    </tableColumn>
    <tableColumn id="343" xr3:uid="{2AE3D944-6511-45DE-9690-86D3836EEA2C}" name="PPG, IDA (DOD, current US$)" totalsRowFunction="custom" dataDxfId="821" totalsRowDxfId="820">
      <totalsRowFormula array="1">INDEX(ME2:ME100,MATCH(TRUE,ISNUMBER(ME2:ME100),0))</totalsRowFormula>
    </tableColumn>
    <tableColumn id="344" xr3:uid="{FED1658A-CFE3-407E-B448-75FF25613D39}" name="Short-term debt (% of total reserves)" totalsRowFunction="custom" dataDxfId="819" totalsRowDxfId="818">
      <totalsRowFormula array="1">INDEX(MF2:MF100,MATCH(TRUE,ISNUMBER(MF2:MF100),0))</totalsRowFormula>
    </tableColumn>
    <tableColumn id="345" xr3:uid="{9175D816-5DC9-4DE9-81AD-5A32C2CBA1F0}" name="External debt stocks, long-term (DOD, current US$)" totalsRowFunction="custom" dataDxfId="817" totalsRowDxfId="816">
      <totalsRowFormula array="1">INDEX(MG2:MG100,MATCH(TRUE,ISNUMBER(MG2:MG100),0))</totalsRowFormula>
    </tableColumn>
    <tableColumn id="346" xr3:uid="{AA351E08-FBA1-4F97-A76C-67F6185487FC}" name="Secondary education, duration (years)" totalsRowFunction="custom" dataDxfId="815" totalsRowDxfId="814">
      <totalsRowFormula array="1">INDEX(MH2:MH100,MATCH(TRUE,ISNUMBER(MH2:MH100),0))</totalsRowFormula>
    </tableColumn>
    <tableColumn id="347" xr3:uid="{D7BF2DEE-437B-43D2-BF6B-3F8CCF2F62BD}" name="Primary education, duration (years)" totalsRowFunction="custom" dataDxfId="813" totalsRowDxfId="812">
      <totalsRowFormula array="1">INDEX(MI2:MI100,MATCH(TRUE,ISNUMBER(MI2:MI100),0))</totalsRowFormula>
    </tableColumn>
    <tableColumn id="348" xr3:uid="{5BBA0D13-BB90-43A2-8B08-7B4FE67B884E}" name="Public and publicly guaranteed debt service (% of GNI)" totalsRowFunction="custom" dataDxfId="811" totalsRowDxfId="810">
      <totalsRowFormula array="1">INDEX(MJ2:MJ100,MATCH(TRUE,ISNUMBER(MJ2:MJ100),0))</totalsRowFormula>
    </tableColumn>
    <tableColumn id="349" xr3:uid="{2CA77217-8BC0-432E-871D-F74FB4DA88CB}" name="Total debt service (% of GNI)" totalsRowFunction="custom" dataDxfId="809" totalsRowDxfId="808">
      <totalsRowFormula array="1">INDEX(MK2:MK100,MATCH(TRUE,ISNUMBER(MK2:MK100),0))</totalsRowFormula>
    </tableColumn>
    <tableColumn id="350" xr3:uid="{124F539F-DCEE-433C-9B3D-A3DD043C0637}" name="Net financial flows, multilateral (NFL, current US$)" totalsRowFunction="custom" dataDxfId="807" totalsRowDxfId="806">
      <totalsRowFormula array="1">INDEX(ML2:ML100,MATCH(TRUE,ISNUMBER(ML2:ML100),0))</totalsRowFormula>
    </tableColumn>
    <tableColumn id="351" xr3:uid="{1FDB1D91-34F9-4F4D-B5D4-C9F3D805D85A}" name="Women Business and the Law Index Score (scale 1-100)" totalsRowFunction="custom" dataDxfId="805" totalsRowDxfId="804">
      <totalsRowFormula array="1">INDEX(MM2:MM100,MATCH(TRUE,ISNUMBER(MM2:MM100),0))</totalsRowFormula>
    </tableColumn>
    <tableColumn id="352" xr3:uid="{85E155B5-64E0-4C2A-B951-8F1D83570756}" name="Lower secondary school starting age (years)" totalsRowFunction="custom" dataDxfId="803" totalsRowDxfId="802">
      <totalsRowFormula array="1">INDEX(MN2:MN100,MATCH(TRUE,ISNUMBER(MN2:MN100),0))</totalsRowFormula>
    </tableColumn>
    <tableColumn id="353" xr3:uid="{CAE1AEE4-572E-468C-A7EE-EFD56DD78795}" name="Multilateral debt service (TDS, current US$)" totalsRowFunction="custom" dataDxfId="801" totalsRowDxfId="800">
      <totalsRowFormula array="1">INDEX(MO2:MO100,MATCH(TRUE,ISNUMBER(MO2:MO100),0))</totalsRowFormula>
    </tableColumn>
    <tableColumn id="354" xr3:uid="{6CAD2EE7-A82E-4D7B-AD5A-39B53FFD2BFA}" name="Debt service on external debt, total (TDS, current US$)" totalsRowFunction="custom" dataDxfId="799" totalsRowDxfId="798">
      <totalsRowFormula array="1">INDEX(MP2:MP100,MATCH(TRUE,ISNUMBER(MP2:MP100),0))</totalsRowFormula>
    </tableColumn>
    <tableColumn id="355" xr3:uid="{709E5BE8-B159-4053-8964-CA04878ED52D}" name="PPG, other private creditors (NFL, current US$)" totalsRowFunction="custom" dataDxfId="797" totalsRowDxfId="796">
      <totalsRowFormula array="1">INDEX(MQ2:MQ100,MATCH(TRUE,ISNUMBER(MQ2:MQ100),0))</totalsRowFormula>
    </tableColumn>
    <tableColumn id="356" xr3:uid="{1ED8F991-C65F-4841-A78D-B13D9757614A}" name="Short-term debt (% of total external debt)" totalsRowFunction="custom" dataDxfId="795" totalsRowDxfId="794">
      <totalsRowFormula array="1">INDEX(MR2:MR100,MATCH(TRUE,ISNUMBER(MR2:MR100),0))</totalsRowFormula>
    </tableColumn>
    <tableColumn id="357" xr3:uid="{7A9C8C27-5E5E-4E60-ABE8-43F5AB958E36}" name="External debt stocks, public and publicly guaranteed (PPG) (DOD, current US$)" totalsRowFunction="custom" dataDxfId="793" totalsRowDxfId="792">
      <totalsRowFormula array="1">INDEX(MS2:MS100,MATCH(TRUE,ISNUMBER(MS2:MS100),0))</totalsRowFormula>
    </tableColumn>
    <tableColumn id="358" xr3:uid="{E4B2569F-084C-4A1B-8914-A45B928AF1B8}" name="External debt stocks (% of GNI)" totalsRowFunction="custom" dataDxfId="791" totalsRowDxfId="790">
      <totalsRowFormula array="1">INDEX(MT2:MT100,MATCH(TRUE,ISNUMBER(MT2:MT100),0))</totalsRowFormula>
    </tableColumn>
    <tableColumn id="359" xr3:uid="{CD7B8EC5-C263-433B-800C-D9219B7A4BE4}" name="PPG, private creditors (NFL, US$)" totalsRowFunction="custom" dataDxfId="789" totalsRowDxfId="788">
      <totalsRowFormula array="1">INDEX(MU2:MU100,MATCH(TRUE,ISNUMBER(MU2:MU100),0))</totalsRowFormula>
    </tableColumn>
    <tableColumn id="360" xr3:uid="{D3AABECA-E6DD-4C70-B526-B0A31A38AA8D}" name="IFC, private nonguaranteed (NFL, US$)" totalsRowFunction="custom" dataDxfId="787" totalsRowDxfId="786">
      <totalsRowFormula array="1">INDEX(MV2:MV100,MATCH(TRUE,ISNUMBER(MV2:MV100),0))</totalsRowFormula>
    </tableColumn>
    <tableColumn id="361" xr3:uid="{CB2F9A07-B1C6-4C18-807C-BB4E9363E155}" name="Net financial flows, IBRD (NFL, current US$)" totalsRowFunction="custom" dataDxfId="785" totalsRowDxfId="784">
      <totalsRowFormula array="1">INDEX(MW2:MW100,MATCH(TRUE,ISNUMBER(MW2:MW100),0))</totalsRowFormula>
    </tableColumn>
    <tableColumn id="362" xr3:uid="{3BBA9DF0-8296-4945-A7C8-B46EAB1BBC54}" name="PPG, IBRD (DOD, current US$)" totalsRowFunction="custom" dataDxfId="783" totalsRowDxfId="782">
      <totalsRowFormula array="1">INDEX(MX2:MX100,MATCH(TRUE,ISNUMBER(MX2:MX100),0))</totalsRowFormula>
    </tableColumn>
    <tableColumn id="363" xr3:uid="{4ACF74F1-9D7B-4453-967E-7C172DF589A1}" name="External debt stocks, short-term (DOD, current US$)" totalsRowFunction="custom" dataDxfId="781" totalsRowDxfId="780">
      <totalsRowFormula array="1">INDEX(MY2:MY100,MATCH(TRUE,ISNUMBER(MY2:MY100),0))</totalsRowFormula>
    </tableColumn>
    <tableColumn id="364" xr3:uid="{D46857F6-CE4E-45E1-810E-AB0A6B54E489}" name="Use of IMF credit (DOD, current US$)" totalsRowFunction="custom" dataDxfId="779" totalsRowDxfId="778">
      <totalsRowFormula array="1">INDEX(MZ2:MZ100,MATCH(TRUE,ISNUMBER(MZ2:MZ100),0))</totalsRowFormula>
    </tableColumn>
    <tableColumn id="365" xr3:uid="{29DEE651-2F53-4085-A274-3E214F167929}" name="Net official flows from UN agencies, WFP (current US$)" totalsRowFunction="custom" dataDxfId="777" totalsRowDxfId="776">
      <totalsRowFormula array="1">INDEX(NA2:NA100,MATCH(TRUE,ISNUMBER(NA2:NA100),0))</totalsRowFormula>
    </tableColumn>
    <tableColumn id="366" xr3:uid="{D04094A6-645A-4907-BC8B-0C95D14D3552}" name="Total reserves (% of total external debt)" totalsRowFunction="custom" dataDxfId="775" totalsRowDxfId="774">
      <totalsRowFormula array="1">INDEX(NB2:NB100,MATCH(TRUE,ISNUMBER(NB2:NB100),0))</totalsRowFormula>
    </tableColumn>
    <tableColumn id="367" xr3:uid="{BB87417A-A8E9-49CB-9420-FCF2FD319B50}" name="Net financial flows, IDA (NFL, current US$)" totalsRowFunction="custom" dataDxfId="773" totalsRowDxfId="772">
      <totalsRowFormula array="1">INDEX(NC2:NC100,MATCH(TRUE,ISNUMBER(NC2:NC100),0))</totalsRowFormula>
    </tableColumn>
    <tableColumn id="368" xr3:uid="{90E260F1-CE85-4E54-BEA0-E883DCE064F5}" name="Net bilateral aid flows from DAC donors, European Union institutions (current US$)" totalsRowFunction="custom" dataDxfId="771" totalsRowDxfId="770">
      <totalsRowFormula array="1">INDEX(ND2:ND100,MATCH(TRUE,ISNUMBER(ND2:ND100),0))</totalsRowFormula>
    </tableColumn>
    <tableColumn id="369" xr3:uid="{B210E1B8-6CC6-4047-A084-2CD9D54A63E0}" name="IMF repurchases and charges (TDS, current US$)" totalsRowFunction="custom" dataDxfId="769" totalsRowDxfId="768">
      <totalsRowFormula array="1">INDEX(NE2:NE100,MATCH(TRUE,ISNUMBER(NE2:NE100),0))</totalsRowFormula>
    </tableColumn>
    <tableColumn id="370" xr3:uid="{61E29401-D247-4249-A01B-6E5097211455}" name="Net official flows from UN agencies, UNICEF (current US$)" totalsRowFunction="custom" dataDxfId="767" totalsRowDxfId="766">
      <totalsRowFormula array="1">INDEX(NF2:NF100,MATCH(TRUE,ISNUMBER(NF2:NF100),0))</totalsRowFormula>
    </tableColumn>
    <tableColumn id="371" xr3:uid="{51C7A1BE-8326-4237-94D7-DC3D609BEBD9}" name="Net bilateral aid flows from DAC donors, Netherlands (current US$)" totalsRowFunction="custom" dataDxfId="765" totalsRowDxfId="764">
      <totalsRowFormula array="1">INDEX(NG2:NG100,MATCH(TRUE,ISNUMBER(NG2:NG100),0))</totalsRowFormula>
    </tableColumn>
    <tableColumn id="372" xr3:uid="{A29CB921-5487-490C-AE5B-C3477C3D374B}" name="Ores and metals exports (% of merchandise exports)" totalsRowFunction="custom" dataDxfId="763" totalsRowDxfId="762">
      <totalsRowFormula array="1">INDEX(NH2:NH100,MATCH(TRUE,ISNUMBER(NH2:NH100),0))</totalsRowFormula>
    </tableColumn>
    <tableColumn id="373" xr3:uid="{6FB67DF1-3A6C-414C-9F30-4776AE4253B5}" name="Fuel exports (% of merchandise exports)" totalsRowFunction="custom" dataDxfId="761" totalsRowDxfId="760">
      <totalsRowFormula array="1">INDEX(NI2:NI100,MATCH(TRUE,ISNUMBER(NI2:NI100),0))</totalsRowFormula>
    </tableColumn>
    <tableColumn id="374" xr3:uid="{4186EC32-3AC1-4C81-A1E3-D46C7F0C9402}" name="Agricultural raw materials exports (% of merchandise exports)" totalsRowFunction="custom" dataDxfId="759" totalsRowDxfId="758">
      <totalsRowFormula array="1">INDEX(NJ2:NJ100,MATCH(TRUE,ISNUMBER(NJ2:NJ100),0))</totalsRowFormula>
    </tableColumn>
    <tableColumn id="375" xr3:uid="{9E5436BF-5E6F-47C4-ABD8-0FE60D8A7548}" name="Manufactures imports (% of merchandise imports)" totalsRowFunction="custom" dataDxfId="757" totalsRowDxfId="756">
      <totalsRowFormula array="1">INDEX(NK2:NK100,MATCH(TRUE,ISNUMBER(NK2:NK100),0))</totalsRowFormula>
    </tableColumn>
    <tableColumn id="376" xr3:uid="{FD369391-13EF-425E-A840-4631B9354154}" name="Food imports (% of merchandise imports)" totalsRowFunction="custom" dataDxfId="755" totalsRowDxfId="754">
      <totalsRowFormula array="1">INDEX(NL2:NL100,MATCH(TRUE,ISNUMBER(NL2:NL100),0))</totalsRowFormula>
    </tableColumn>
    <tableColumn id="377" xr3:uid="{AB585C4D-EADD-4E79-814B-07B46654FA69}" name="Manufactures exports (% of merchandise exports)" totalsRowFunction="custom" dataDxfId="753" totalsRowDxfId="752">
      <totalsRowFormula array="1">INDEX(NM2:NM100,MATCH(TRUE,ISNUMBER(NM2:NM100),0))</totalsRowFormula>
    </tableColumn>
    <tableColumn id="378" xr3:uid="{56DBD10D-3AFE-4EF6-88F5-DEE0B4055E8E}" name="Food exports (% of merchandise exports)" totalsRowFunction="custom" dataDxfId="751" totalsRowDxfId="750">
      <totalsRowFormula array="1">INDEX(NN2:NN100,MATCH(TRUE,ISNUMBER(NN2:NN100),0))</totalsRowFormula>
    </tableColumn>
    <tableColumn id="379" xr3:uid="{ACA6AC28-27CE-4462-9D60-B354135B090A}" name="Ores and metals imports (% of merchandise imports)" totalsRowFunction="custom" dataDxfId="749" totalsRowDxfId="748">
      <totalsRowFormula array="1">INDEX(NO2:NO100,MATCH(TRUE,ISNUMBER(NO2:NO100),0))</totalsRowFormula>
    </tableColumn>
    <tableColumn id="380" xr3:uid="{2867CDCB-90D1-4D5B-9516-AD710782CF8E}" name="Fuel imports (% of merchandise imports)" totalsRowFunction="custom" dataDxfId="747" totalsRowDxfId="746">
      <totalsRowFormula array="1">INDEX(NP2:NP100,MATCH(TRUE,ISNUMBER(NP2:NP100),0))</totalsRowFormula>
    </tableColumn>
    <tableColumn id="381" xr3:uid="{36B608E8-D15B-49A2-A401-8B0A0405D643}" name="Agricultural raw materials imports (% of merchandise imports)" totalsRowFunction="custom" dataDxfId="745" totalsRowDxfId="744">
      <totalsRowFormula array="1">INDEX(NQ2:NQ100,MATCH(TRUE,ISNUMBER(NQ2:NQ100),0))</totalsRowFormula>
    </tableColumn>
    <tableColumn id="382" xr3:uid="{E4CC7429-60D0-4D6E-BC85-4A3D2349D41A}" name="Mineral rents (% of GDP)" totalsRowFunction="custom" dataDxfId="743" totalsRowDxfId="742">
      <totalsRowFormula array="1">INDEX(NR2:NR100,MATCH(TRUE,ISNUMBER(NR2:NR100),0))</totalsRowFormula>
    </tableColumn>
    <tableColumn id="383" xr3:uid="{9BBEF73F-9E9F-4683-ACEF-D7F8B255457D}" name="Adjusted net national income per capita (current US$)" totalsRowFunction="custom" dataDxfId="741" totalsRowDxfId="740">
      <totalsRowFormula array="1">INDEX(NS2:NS100,MATCH(TRUE,ISNUMBER(NS2:NS100),0))</totalsRowFormula>
    </tableColumn>
    <tableColumn id="384" xr3:uid="{E0D7528D-5119-4B18-B2F8-2554CDC66BB5}" name="Adjusted savings: mineral depletion (% of GNI)" totalsRowFunction="custom" dataDxfId="739" totalsRowDxfId="738">
      <totalsRowFormula array="1">INDEX(NT2:NT100,MATCH(TRUE,ISNUMBER(NT2:NT100),0))</totalsRowFormula>
    </tableColumn>
    <tableColumn id="385" xr3:uid="{5A60EF37-139F-4E27-9E43-2844B702D721}" name="Adjusted savings: net forest depletion (% of GNI)" totalsRowFunction="custom" dataDxfId="737" totalsRowDxfId="736">
      <totalsRowFormula array="1">INDEX(NU2:NU100,MATCH(TRUE,ISNUMBER(NU2:NU100),0))</totalsRowFormula>
    </tableColumn>
    <tableColumn id="386" xr3:uid="{8C47BAFE-1DC6-4835-9D97-23CCBFF015DC}" name="Adjusted savings: education expenditure (% of GNI)" totalsRowFunction="custom" dataDxfId="735" totalsRowDxfId="734">
      <totalsRowFormula array="1">INDEX(NV2:NV100,MATCH(TRUE,ISNUMBER(NV2:NV100),0))</totalsRowFormula>
    </tableColumn>
    <tableColumn id="387" xr3:uid="{99859378-772C-4792-98AE-C0A5FFADE1BE}" name="Air transport, freight (million ton-km)" totalsRowFunction="custom" dataDxfId="733" totalsRowDxfId="732">
      <totalsRowFormula array="1">INDEX(NW2:NW100,MATCH(TRUE,ISNUMBER(NW2:NW100),0))</totalsRowFormula>
    </tableColumn>
    <tableColumn id="388" xr3:uid="{002F9D8E-EBAB-41BD-8E78-9B8BEA0166FB}" name="Oil rents (% of GDP)" totalsRowFunction="custom" dataDxfId="731" totalsRowDxfId="730">
      <totalsRowFormula array="1">INDEX(NX2:NX100,MATCH(TRUE,ISNUMBER(NX2:NX100),0))</totalsRowFormula>
    </tableColumn>
    <tableColumn id="389" xr3:uid="{217C8AC5-A282-4307-988D-798A66B6BC46}" name="Natural gas rents (% of GDP)" totalsRowFunction="custom" dataDxfId="729" totalsRowDxfId="728">
      <totalsRowFormula array="1">INDEX(NY2:NY100,MATCH(TRUE,ISNUMBER(NY2:NY100),0))</totalsRowFormula>
    </tableColumn>
    <tableColumn id="390" xr3:uid="{2B0DEE7D-6D74-44DD-81EE-48231336D77C}" name="Adjusted net national income per capita (constant 2015 US$)" totalsRowFunction="custom" dataDxfId="727" totalsRowDxfId="726">
      <totalsRowFormula array="1">INDEX(NZ2:NZ100,MATCH(TRUE,ISNUMBER(NZ2:NZ100),0))</totalsRowFormula>
    </tableColumn>
    <tableColumn id="391" xr3:uid="{15ABA53E-04DF-484E-8705-769F0DBEE29F}" name="Adjusted net national income (current US$)" totalsRowFunction="custom" dataDxfId="725" totalsRowDxfId="724">
      <totalsRowFormula array="1">INDEX(OA2:OA100,MATCH(TRUE,ISNUMBER(OA2:OA100),0))</totalsRowFormula>
    </tableColumn>
    <tableColumn id="392" xr3:uid="{8673B643-43C8-4BFE-B58D-D0998A3CC6D6}" name="Adjusted savings: natural resources depletion (% of GNI)" totalsRowFunction="custom" dataDxfId="723" totalsRowDxfId="722">
      <totalsRowFormula array="1">INDEX(OB2:OB100,MATCH(TRUE,ISNUMBER(OB2:OB100),0))</totalsRowFormula>
    </tableColumn>
    <tableColumn id="393" xr3:uid="{DE837500-828A-421B-B6A5-048208FE0876}" name="Adjusted savings: energy depletion (current US$)" totalsRowFunction="custom" dataDxfId="721" totalsRowDxfId="720">
      <totalsRowFormula array="1">INDEX(OC2:OC100,MATCH(TRUE,ISNUMBER(OC2:OC100),0))</totalsRowFormula>
    </tableColumn>
    <tableColumn id="394" xr3:uid="{336DBB8C-C8E5-4EA5-B8C4-D5382631892F}" name="Adjusted savings: consumption of fixed capital (current US$)" totalsRowFunction="custom" dataDxfId="719" totalsRowDxfId="718">
      <totalsRowFormula array="1">INDEX(OD2:OD100,MATCH(TRUE,ISNUMBER(OD2:OD100),0))</totalsRowFormula>
    </tableColumn>
    <tableColumn id="395" xr3:uid="{E9233E77-CDE2-4B82-9A4E-A015FCEB5E0D}" name="Forest rents (% of GDP)" totalsRowFunction="custom" dataDxfId="717" totalsRowDxfId="716">
      <totalsRowFormula array="1">INDEX(OE2:OE100,MATCH(TRUE,ISNUMBER(OE2:OE100),0))</totalsRowFormula>
    </tableColumn>
    <tableColumn id="396" xr3:uid="{5E96C2EF-C16C-4011-B913-3B5E3420AB70}" name="Adjusted savings: mineral depletion (current US$)" totalsRowFunction="custom" dataDxfId="715" totalsRowDxfId="714">
      <totalsRowFormula array="1">INDEX(OF2:OF100,MATCH(TRUE,ISNUMBER(OF2:OF100),0))</totalsRowFormula>
    </tableColumn>
    <tableColumn id="397" xr3:uid="{317D8545-3A49-454C-A087-55D7FDF85AF1}" name="Adjusted savings: net forest depletion (current US$)" totalsRowFunction="custom" dataDxfId="713" totalsRowDxfId="712">
      <totalsRowFormula array="1">INDEX(OG2:OG100,MATCH(TRUE,ISNUMBER(OG2:OG100),0))</totalsRowFormula>
    </tableColumn>
    <tableColumn id="398" xr3:uid="{1B15C13F-38FC-4C55-907E-3F7907BD4048}" name="Adjusted savings: education expenditure (current US$)" totalsRowFunction="custom" dataDxfId="711" totalsRowDxfId="710">
      <totalsRowFormula array="1">INDEX(OH2:OH100,MATCH(TRUE,ISNUMBER(OH2:OH100),0))</totalsRowFormula>
    </tableColumn>
    <tableColumn id="399" xr3:uid="{0D3E0C0F-C967-4641-8BC4-2B1AF76B0220}" name="Air transport, registered carrier departures worldwide" totalsRowFunction="custom" dataDxfId="709" totalsRowDxfId="708">
      <totalsRowFormula array="1">INDEX(OI2:OI100,MATCH(TRUE,ISNUMBER(OI2:OI100),0))</totalsRowFormula>
    </tableColumn>
    <tableColumn id="400" xr3:uid="{DCB199B1-0C64-474A-90D7-4BBD06EBBB07}" name="Total natural resources rents (% of GDP)" totalsRowFunction="custom" dataDxfId="707" totalsRowDxfId="706">
      <totalsRowFormula array="1">INDEX(OJ2:OJ100,MATCH(TRUE,ISNUMBER(OJ2:OJ100),0))</totalsRowFormula>
    </tableColumn>
    <tableColumn id="401" xr3:uid="{1FA47A7C-1E4D-4549-9674-8EF63E5C221E}" name="Adjusted net national income (constant 2015 US$)" totalsRowFunction="custom" dataDxfId="705" totalsRowDxfId="704">
      <totalsRowFormula array="1">INDEX(OK2:OK100,MATCH(TRUE,ISNUMBER(OK2:OK100),0))</totalsRowFormula>
    </tableColumn>
    <tableColumn id="402" xr3:uid="{6C96FB7E-B3B3-4835-A609-E9E8EE12A0DD}" name="Adjusted savings: energy depletion (% of GNI)" totalsRowFunction="custom" dataDxfId="703" totalsRowDxfId="702">
      <totalsRowFormula array="1">INDEX(OL2:OL100,MATCH(TRUE,ISNUMBER(OL2:OL100),0))</totalsRowFormula>
    </tableColumn>
    <tableColumn id="403" xr3:uid="{E4F3BB9D-1677-473D-96A8-2253E49C9C2C}" name="Adjusted savings: consumption of fixed capital (% of GNI)" totalsRowFunction="custom" dataDxfId="701" totalsRowDxfId="700">
      <totalsRowFormula array="1">INDEX(OM2:OM100,MATCH(TRUE,ISNUMBER(OM2:OM100),0))</totalsRowFormula>
    </tableColumn>
    <tableColumn id="404" xr3:uid="{90A851A1-5CF6-4327-9257-3B1F092E01AB}" name="Air transport, passengers carried" totalsRowFunction="custom" dataDxfId="699" totalsRowDxfId="698">
      <totalsRowFormula array="1">INDEX(ON2:ON100,MATCH(TRUE,ISNUMBER(ON2:ON100),0))</totalsRowFormula>
    </tableColumn>
    <tableColumn id="405" xr3:uid="{A15AA4A2-A6FD-457D-AE9C-58475651EC5C}" name="Mobile cellular subscriptions" totalsRowFunction="custom" dataDxfId="697" totalsRowDxfId="696">
      <totalsRowFormula array="1">INDEX(OO2:OO100,MATCH(TRUE,ISNUMBER(OO2:OO100),0))</totalsRowFormula>
    </tableColumn>
    <tableColumn id="406" xr3:uid="{D74995D6-2619-4820-9F0D-16C634FB85DF}" name="Coal rents (% of GDP)" totalsRowFunction="custom" dataDxfId="695" totalsRowDxfId="694">
      <totalsRowFormula array="1">INDEX(OP2:OP100,MATCH(TRUE,ISNUMBER(OP2:OP100),0))</totalsRowFormula>
    </tableColumn>
    <tableColumn id="407" xr3:uid="{FEA73EA5-9297-416D-AE3E-80081E5674C4}" name="Adjusted net national income (annual % growth)" totalsRowFunction="custom" dataDxfId="693" totalsRowDxfId="692">
      <totalsRowFormula array="1">INDEX(OQ2:OQ100,MATCH(TRUE,ISNUMBER(OQ2:OQ100),0))</totalsRowFormula>
    </tableColumn>
    <tableColumn id="408" xr3:uid="{0AE6C956-4BF2-4041-94AA-05FD376B62B5}" name="Adjusted net national income per capita (annual % growth)" totalsRowFunction="custom" dataDxfId="691" totalsRowDxfId="690">
      <totalsRowFormula array="1">INDEX(OR2:OR100,MATCH(TRUE,ISNUMBER(OR2:OR100),0))</totalsRowFormula>
    </tableColumn>
    <tableColumn id="409" xr3:uid="{E5D88D11-4B40-4DD2-943D-6E1DFF0DC467}" name="Net official flows from UN agencies, UNHCR (current US$)" totalsRowFunction="custom" dataDxfId="689" totalsRowDxfId="688">
      <totalsRowFormula array="1">INDEX(OS2:OS100,MATCH(TRUE,ISNUMBER(OS2:OS100),0))</totalsRowFormula>
    </tableColumn>
    <tableColumn id="410" xr3:uid="{D7CCD973-5560-463E-BD74-5724E8103A1D}" name="Mobile cellular subscriptions (per 100 people)" totalsRowFunction="custom" dataDxfId="687" totalsRowDxfId="686">
      <totalsRowFormula array="1">INDEX(OT2:OT100,MATCH(TRUE,ISNUMBER(OT2:OT100),0))</totalsRowFormula>
    </tableColumn>
    <tableColumn id="411" xr3:uid="{5A7BCED9-0B63-4976-A238-7A39C000D534}" name="PPG, commercial banks (NFL, current US$)" totalsRowFunction="custom" dataDxfId="685" totalsRowDxfId="684">
      <totalsRowFormula array="1">INDEX(OU2:OU100,MATCH(TRUE,ISNUMBER(OU2:OU100),0))</totalsRowFormula>
    </tableColumn>
    <tableColumn id="412" xr3:uid="{38FDB383-43F2-4B17-B79E-BF3F8D49CAAD}" name="Commercial banks and other lending (PPG + PNG) (NFL, current US$)" totalsRowFunction="custom" dataDxfId="683" totalsRowDxfId="682">
      <totalsRowFormula array="1">INDEX(OV2:OV100,MATCH(TRUE,ISNUMBER(OV2:OV100),0))</totalsRowFormula>
    </tableColumn>
    <tableColumn id="413" xr3:uid="{B6268821-CFA3-4647-A166-B9CC4DB43942}" name="School enrollment, primary, female (% gross)" totalsRowFunction="custom" dataDxfId="681" totalsRowDxfId="680">
      <totalsRowFormula array="1">INDEX(OW2:OW100,MATCH(TRUE,ISNUMBER(OW2:OW100),0))</totalsRowFormula>
    </tableColumn>
    <tableColumn id="414" xr3:uid="{74AADA1E-2D95-49C2-BBE3-04B10CC50FA4}" name="Primary education, pupils" totalsRowFunction="custom" dataDxfId="679" totalsRowDxfId="678">
      <totalsRowFormula array="1">INDEX(OX2:OX100,MATCH(TRUE,ISNUMBER(OX2:OX100),0))</totalsRowFormula>
    </tableColumn>
    <tableColumn id="415" xr3:uid="{9AF44A43-4A3C-4668-A9F3-09946FA1B83E}" name="School enrollment, primary, male (% gross)" totalsRowFunction="custom" dataDxfId="677" totalsRowDxfId="676">
      <totalsRowFormula array="1">INDEX(OY2:OY100,MATCH(TRUE,ISNUMBER(OY2:OY100),0))</totalsRowFormula>
    </tableColumn>
    <tableColumn id="416" xr3:uid="{71BAE9CD-1F11-4D42-BB87-4F72B89F8428}" name="Manufacturing, value added (current US$)" totalsRowFunction="custom" dataDxfId="675" totalsRowDxfId="674">
      <totalsRowFormula array="1">INDEX(OZ2:OZ100,MATCH(TRUE,ISNUMBER(OZ2:OZ100),0))</totalsRowFormula>
    </tableColumn>
    <tableColumn id="417" xr3:uid="{4DFDA88D-5954-4D12-B7C3-FA10574F24A9}" name="Manufacturing, value added (% of GDP)" totalsRowFunction="custom" dataDxfId="673" totalsRowDxfId="672">
      <totalsRowFormula array="1">INDEX(PA2:PA100,MATCH(TRUE,ISNUMBER(PA2:PA100),0))</totalsRowFormula>
    </tableColumn>
    <tableColumn id="418" xr3:uid="{04D4B41A-995E-47A1-BC85-A5E056718A3F}" name="Manufacturing, value added (current LCU)" totalsRowFunction="custom" dataDxfId="671" totalsRowDxfId="670">
      <totalsRowFormula array="1">INDEX(PB2:PB100,MATCH(TRUE,ISNUMBER(PB2:PB100),0))</totalsRowFormula>
    </tableColumn>
    <tableColumn id="419" xr3:uid="{587DE888-201C-4915-9C0C-40605229408B}" name="School enrollment, primary (% gross)" totalsRowFunction="custom" dataDxfId="669" totalsRowDxfId="668">
      <totalsRowFormula array="1">INDEX(PC2:PC100,MATCH(TRUE,ISNUMBER(PC2:PC100),0))</totalsRowFormula>
    </tableColumn>
    <tableColumn id="420" xr3:uid="{07A174B0-BA16-4753-8A4A-B80EFFF7E8DC}" name="Net bilateral aid flows from DAC donors, Australia (current US$)" totalsRowFunction="custom" dataDxfId="667" totalsRowDxfId="666">
      <totalsRowFormula array="1">INDEX(PD2:PD100,MATCH(TRUE,ISNUMBER(PD2:PD100),0))</totalsRowFormula>
    </tableColumn>
    <tableColumn id="421" xr3:uid="{F4814209-FC2A-4385-965B-CA21A1C71FBC}" name="Net bilateral aid flows from DAC donors, Finland (current US$)" totalsRowFunction="custom" dataDxfId="665" totalsRowDxfId="664">
      <totalsRowFormula array="1">INDEX(PE2:PE100,MATCH(TRUE,ISNUMBER(PE2:PE100),0))</totalsRowFormula>
    </tableColumn>
    <tableColumn id="422" xr3:uid="{A0C5DB6B-BFBB-4B53-9BA6-3754FCC94408}" name="Net financial flows, others (NFL, current US$)" totalsRowFunction="custom" dataDxfId="663" totalsRowDxfId="662">
      <totalsRowFormula array="1">INDEX(PF2:PF100,MATCH(TRUE,ISNUMBER(PF2:PF100),0))</totalsRowFormula>
    </tableColumn>
    <tableColumn id="423" xr3:uid="{51FB2D26-A788-4567-AC79-5675CB6DFE02}" name="Unemployment, total (% of total labor force) (national estimate)" totalsRowFunction="custom" dataDxfId="661" totalsRowDxfId="660">
      <totalsRowFormula array="1">INDEX(PG2:PG100,MATCH(TRUE,ISNUMBER(PG2:PG100),0))</totalsRowFormula>
    </tableColumn>
    <tableColumn id="424" xr3:uid="{8B617300-1E55-4BD0-B79F-0F3F2912FDA4}" name="Net bilateral aid flows from DAC donors, Canada (current US$)" totalsRowFunction="custom" dataDxfId="659" totalsRowDxfId="658">
      <totalsRowFormula array="1">INDEX(PH2:PH100,MATCH(TRUE,ISNUMBER(PH2:PH100),0))</totalsRowFormula>
    </tableColumn>
    <tableColumn id="425" xr3:uid="{6BB151D8-7778-47D3-8B35-F96E0661721C}" name="Real interest rate (%)" totalsRowFunction="custom" dataDxfId="657" totalsRowDxfId="656">
      <totalsRowFormula array="1">INDEX(PI2:PI100,MATCH(TRUE,ISNUMBER(PI2:PI100),0))</totalsRowFormula>
    </tableColumn>
    <tableColumn id="426" xr3:uid="{7FDEC931-9C88-4E79-9515-450511FF32DA}" name="Interest rate spread (lending rate minus deposit rate, %)" totalsRowFunction="custom" dataDxfId="655" totalsRowDxfId="654">
      <totalsRowFormula array="1">INDEX(PJ2:PJ100,MATCH(TRUE,ISNUMBER(PJ2:PJ100),0))</totalsRowFormula>
    </tableColumn>
    <tableColumn id="427" xr3:uid="{B17B4C86-18AD-4609-B2E7-E43B3B2ABE72}" name="External debt stocks, private nonguaranteed (PNG) (DOD, current US$)" totalsRowFunction="custom" dataDxfId="653" totalsRowDxfId="652">
      <totalsRowFormula array="1">INDEX(PK2:PK100,MATCH(TRUE,ISNUMBER(PK2:PK100),0))</totalsRowFormula>
    </tableColumn>
    <tableColumn id="428" xr3:uid="{BBA91191-905A-478C-871F-9E85F8981CB1}" name="Deposit interest rate (%)" totalsRowFunction="custom" dataDxfId="651" totalsRowDxfId="650">
      <totalsRowFormula array="1">INDEX(PL2:PL100,MATCH(TRUE,ISNUMBER(PL2:PL100),0))</totalsRowFormula>
    </tableColumn>
    <tableColumn id="429" xr3:uid="{67D8F9FC-9EA1-46F9-86FB-16C166C05160}" name="Lending interest rate (%)" totalsRowFunction="custom" dataDxfId="649" totalsRowDxfId="648">
      <totalsRowFormula array="1">INDEX(PM2:PM100,MATCH(TRUE,ISNUMBER(PM2:PM100),0))</totalsRowFormula>
    </tableColumn>
    <tableColumn id="430" xr3:uid="{873F8219-CBC8-43EC-AB4A-841E25CB2870}" name="Net bilateral aid flows from DAC donors, Sweden (current US$)" totalsRowFunction="custom" dataDxfId="647" totalsRowDxfId="646">
      <totalsRowFormula array="1">INDEX(PN2:PN100,MATCH(TRUE,ISNUMBER(PN2:PN100),0))</totalsRowFormula>
    </tableColumn>
    <tableColumn id="431" xr3:uid="{27945CA9-1267-4684-BFEE-35BC26C73961}" name="Travel services (% of commercial service exports)" totalsRowFunction="custom" dataDxfId="645" totalsRowDxfId="644">
      <totalsRowFormula array="1">INDEX(PO2:PO100,MATCH(TRUE,ISNUMBER(PO2:PO100),0))</totalsRowFormula>
    </tableColumn>
    <tableColumn id="432" xr3:uid="{E254F304-A533-4A2C-B4C0-E870763C2072}" name="Commercial service exports (current US$)" totalsRowFunction="custom" dataDxfId="643" totalsRowDxfId="642">
      <totalsRowFormula array="1">INDEX(PP2:PP100,MATCH(TRUE,ISNUMBER(PP2:PP100),0))</totalsRowFormula>
    </tableColumn>
    <tableColumn id="433" xr3:uid="{9FEC27EB-94A8-4B52-93E3-B6A71236E4E4}" name="Transport services (% of commercial service imports)" totalsRowFunction="custom" dataDxfId="641" totalsRowDxfId="640">
      <totalsRowFormula array="1">INDEX(PQ2:PQ100,MATCH(TRUE,ISNUMBER(PQ2:PQ100),0))</totalsRowFormula>
    </tableColumn>
    <tableColumn id="434" xr3:uid="{BA9F24C0-B939-4DF2-9EB3-FD9F278B85F1}" name="Gross savings (current LCU)" totalsRowFunction="custom" dataDxfId="639" totalsRowDxfId="638">
      <totalsRowFormula array="1">INDEX(PR2:PR100,MATCH(TRUE,ISNUMBER(PR2:PR100),0))</totalsRowFormula>
    </tableColumn>
    <tableColumn id="435" xr3:uid="{D6241E2D-88CD-4B01-8E3A-BB3E0BDBF4EB}" name="Total debt service (% of exports of goods, services and primary income)" totalsRowFunction="custom" dataDxfId="637" totalsRowDxfId="636">
      <totalsRowFormula array="1">INDEX(PS2:PS100,MATCH(TRUE,ISNUMBER(PS2:PS100),0))</totalsRowFormula>
    </tableColumn>
    <tableColumn id="436" xr3:uid="{5572AE6B-0FAC-4D61-8485-16E88A944AB5}" name="Personal remittances, received (current US$)" totalsRowFunction="custom" dataDxfId="635" totalsRowDxfId="634">
      <totalsRowFormula array="1">INDEX(PT2:PT100,MATCH(TRUE,ISNUMBER(PT2:PT100),0))</totalsRowFormula>
    </tableColumn>
    <tableColumn id="437" xr3:uid="{DC64195B-D82C-4B17-876E-EB61A403D3EA}" name="Exports of goods, services and primary income (BoP, current US$)" totalsRowFunction="custom" dataDxfId="633" totalsRowDxfId="632">
      <totalsRowFormula array="1">INDEX(PU2:PU100,MATCH(TRUE,ISNUMBER(PU2:PU100),0))</totalsRowFormula>
    </tableColumn>
    <tableColumn id="438" xr3:uid="{E10EDA5F-C90C-4009-B51D-ED7964C57725}" name="Insurance and financial services (% of service exports, BoP)" totalsRowFunction="custom" dataDxfId="631" totalsRowDxfId="630">
      <totalsRowFormula array="1">INDEX(PV2:PV100,MATCH(TRUE,ISNUMBER(PV2:PV100),0))</totalsRowFormula>
    </tableColumn>
    <tableColumn id="439" xr3:uid="{5BF01FDF-8781-4181-9277-8B6EB9124C25}" name="Foreign direct investment, net (BoP, current US$)" totalsRowFunction="custom" dataDxfId="629" totalsRowDxfId="628">
      <totalsRowFormula array="1">INDEX(PW2:PW100,MATCH(TRUE,ISNUMBER(PW2:PW100),0))</totalsRowFormula>
    </tableColumn>
    <tableColumn id="440" xr3:uid="{7265580B-3B3F-431E-8D1D-C70CB3D3EA95}" name="Net primary income (BoP, current US$)" totalsRowFunction="custom" dataDxfId="627" totalsRowDxfId="626">
      <totalsRowFormula array="1">INDEX(PX2:PX100,MATCH(TRUE,ISNUMBER(PX2:PX100),0))</totalsRowFormula>
    </tableColumn>
    <tableColumn id="441" xr3:uid="{82599E62-0D8C-4A2D-A026-F8774C6F71A7}" name="Travel services (% of service imports, BoP)" totalsRowFunction="custom" dataDxfId="625" totalsRowDxfId="624">
      <totalsRowFormula array="1">INDEX(PY2:PY100,MATCH(TRUE,ISNUMBER(PY2:PY100),0))</totalsRowFormula>
    </tableColumn>
    <tableColumn id="442" xr3:uid="{0C3277DE-B31D-4E06-8601-03DA2B31DC22}" name="Service imports (BoP, current US$)" totalsRowFunction="custom" dataDxfId="623" totalsRowDxfId="622">
      <totalsRowFormula array="1">INDEX(PZ2:PZ100,MATCH(TRUE,ISNUMBER(PZ2:PZ100),0))</totalsRowFormula>
    </tableColumn>
    <tableColumn id="443" xr3:uid="{2FDA5BDF-246F-458D-A91F-87EC0362E33F}" name="Primary income payments (BoP, current US$)" totalsRowFunction="custom" dataDxfId="621" totalsRowDxfId="620">
      <totalsRowFormula array="1">INDEX(QA2:QA100,MATCH(TRUE,ISNUMBER(QA2:QA100),0))</totalsRowFormula>
    </tableColumn>
    <tableColumn id="444" xr3:uid="{C707D1CE-3236-439E-9680-8B831C33FB1D}" name="Insurance and financial services (% of commercial service exports)" totalsRowFunction="custom" dataDxfId="619" totalsRowDxfId="618">
      <totalsRowFormula array="1">INDEX(QB2:QB100,MATCH(TRUE,ISNUMBER(QB2:QB100),0))</totalsRowFormula>
    </tableColumn>
    <tableColumn id="445" xr3:uid="{F9EB3D9F-153A-4FDF-82F6-488E939DFDFF}" name="Computer, communications and other services (% of commercial service imports)" totalsRowFunction="custom" dataDxfId="617" totalsRowDxfId="616">
      <totalsRowFormula array="1">INDEX(QC2:QC100,MATCH(TRUE,ISNUMBER(QC2:QC100),0))</totalsRowFormula>
    </tableColumn>
    <tableColumn id="446" xr3:uid="{09137503-7732-43E3-9051-D44DF0699F57}" name="Gross savings (% of GNI)" totalsRowFunction="custom" dataDxfId="615" totalsRowDxfId="614">
      <totalsRowFormula array="1">INDEX(QD2:QD100,MATCH(TRUE,ISNUMBER(QD2:QD100),0))</totalsRowFormula>
    </tableColumn>
    <tableColumn id="447" xr3:uid="{6AAE9244-B71C-4041-923D-9744324C86E1}" name="Personal transfers, receipts (BoP, current US$)" totalsRowFunction="custom" dataDxfId="613" totalsRowDxfId="612">
      <totalsRowFormula array="1">INDEX(QE2:QE100,MATCH(TRUE,ISNUMBER(QE2:QE100),0))</totalsRowFormula>
    </tableColumn>
    <tableColumn id="448" xr3:uid="{7F79A33F-1806-4F74-A77C-EA0D6538AAB9}" name="Exports of goods and services (BoP, current US$)" totalsRowFunction="custom" dataDxfId="611" totalsRowDxfId="610">
      <totalsRowFormula array="1">INDEX(QF2:QF100,MATCH(TRUE,ISNUMBER(QF2:QF100),0))</totalsRowFormula>
    </tableColumn>
    <tableColumn id="449" xr3:uid="{2210CC71-A273-407C-970B-8C7D0A78C6DC}" name="Net secondary income (BoP, current US$)" totalsRowFunction="custom" dataDxfId="609" totalsRowDxfId="608">
      <totalsRowFormula array="1">INDEX(QG2:QG100,MATCH(TRUE,ISNUMBER(QG2:QG100),0))</totalsRowFormula>
    </tableColumn>
    <tableColumn id="450" xr3:uid="{5889FFC7-594E-42ED-A676-9D1759FAA3E7}" name="Net errors and omissions (BoP, current US$)" totalsRowFunction="custom" dataDxfId="607" totalsRowDxfId="606">
      <totalsRowFormula array="1">INDEX(QH2:QH100,MATCH(TRUE,ISNUMBER(QH2:QH100),0))</totalsRowFormula>
    </tableColumn>
    <tableColumn id="451" xr3:uid="{A85C27A4-0766-4AE2-8439-29ED9BB03221}" name="Net financial account (BoP, current US$)" totalsRowFunction="custom" dataDxfId="605" totalsRowDxfId="604">
      <totalsRowFormula array="1">INDEX(QI2:QI100,MATCH(TRUE,ISNUMBER(QI2:QI100),0))</totalsRowFormula>
    </tableColumn>
    <tableColumn id="452" xr3:uid="{2BB4504A-7B27-4D5A-B655-A5D3417049A3}" name="Transport services (% of service imports, BoP)" totalsRowFunction="custom" dataDxfId="603" totalsRowDxfId="602">
      <totalsRowFormula array="1">INDEX(QJ2:QJ100,MATCH(TRUE,ISNUMBER(QJ2:QJ100),0))</totalsRowFormula>
    </tableColumn>
    <tableColumn id="453" xr3:uid="{7D5ED1FA-FCFE-480D-8789-6CBA1A7CFF2C}" name="Goods imports (BoP, current US$)" totalsRowFunction="custom" dataDxfId="601" totalsRowDxfId="600">
      <totalsRowFormula array="1">INDEX(QK2:QK100,MATCH(TRUE,ISNUMBER(QK2:QK100),0))</totalsRowFormula>
    </tableColumn>
    <tableColumn id="454" xr3:uid="{6CF9686F-DCF9-4A31-B630-9DF7630AE053}" name="Communications, computer, etc. (% of service imports, BoP)" totalsRowFunction="custom" dataDxfId="599" totalsRowDxfId="598">
      <totalsRowFormula array="1">INDEX(QL2:QL100,MATCH(TRUE,ISNUMBER(QL2:QL100),0))</totalsRowFormula>
    </tableColumn>
    <tableColumn id="455" xr3:uid="{5C841A01-4175-49CD-B426-7164A0CC4900}" name="Transport services (% of commercial service exports)" totalsRowFunction="custom" dataDxfId="597" totalsRowDxfId="596">
      <totalsRowFormula array="1">INDEX(QM2:QM100,MATCH(TRUE,ISNUMBER(QM2:QM100),0))</totalsRowFormula>
    </tableColumn>
    <tableColumn id="456" xr3:uid="{AC2EBE02-4D60-42CE-BBB1-1BE07CFCCE28}" name="Computer, communications and other services (% of commercial service exports)" totalsRowFunction="custom" dataDxfId="595" totalsRowDxfId="594">
      <totalsRowFormula array="1">INDEX(QN2:QN100,MATCH(TRUE,ISNUMBER(QN2:QN100),0))</totalsRowFormula>
    </tableColumn>
    <tableColumn id="457" xr3:uid="{0E63932F-7155-45E8-BB57-035DB0F1236F}" name="Commercial service imports (current US$)" totalsRowFunction="custom" dataDxfId="593" totalsRowDxfId="592">
      <totalsRowFormula array="1">INDEX(QO2:QO100,MATCH(TRUE,ISNUMBER(QO2:QO100),0))</totalsRowFormula>
    </tableColumn>
    <tableColumn id="458" xr3:uid="{71B2ACF0-7E14-4955-ABB0-1D668C4F12D5}" name="Gross savings (current US$)" totalsRowFunction="custom" dataDxfId="591" totalsRowDxfId="590">
      <totalsRowFormula array="1">INDEX(QP2:QP100,MATCH(TRUE,ISNUMBER(QP2:QP100),0))</totalsRowFormula>
    </tableColumn>
    <tableColumn id="459" xr3:uid="{7CB556C3-B687-4EB3-B855-BF29D1860FD2}" name="Secondary income receipts (BoP, current US$)" totalsRowFunction="custom" dataDxfId="589" totalsRowDxfId="588">
      <totalsRowFormula array="1">INDEX(QQ2:QQ100,MATCH(TRUE,ISNUMBER(QQ2:QQ100),0))</totalsRowFormula>
    </tableColumn>
    <tableColumn id="460" xr3:uid="{7BB1628E-200A-4F26-A0FE-800FCB07A743}" name="Travel services (% of service exports, BoP)" totalsRowFunction="custom" dataDxfId="587" totalsRowDxfId="586">
      <totalsRowFormula array="1">INDEX(QR2:QR100,MATCH(TRUE,ISNUMBER(QR2:QR100),0))</totalsRowFormula>
    </tableColumn>
    <tableColumn id="461" xr3:uid="{207C46DB-B68D-4BBD-9C41-99C1B8565C14}" name="Service exports (BoP, current US$)" totalsRowFunction="custom" dataDxfId="585" totalsRowDxfId="584">
      <totalsRowFormula array="1">INDEX(QS2:QS100,MATCH(TRUE,ISNUMBER(QS2:QS100),0))</totalsRowFormula>
    </tableColumn>
    <tableColumn id="462" xr3:uid="{D2426B43-5342-4FEA-857F-E8228F3A3898}" name="Primary income receipts (BoP, current US$)" totalsRowFunction="custom" dataDxfId="583" totalsRowDxfId="582">
      <totalsRowFormula array="1">INDEX(QT2:QT100,MATCH(TRUE,ISNUMBER(QT2:QT100),0))</totalsRowFormula>
    </tableColumn>
    <tableColumn id="463" xr3:uid="{7DAC5341-6EFB-4333-AF49-6FF47CA57FA3}" name="Reserves and related items (BoP, current US$)" totalsRowFunction="custom" dataDxfId="581" totalsRowDxfId="580">
      <totalsRowFormula array="1">INDEX(QU2:QU100,MATCH(TRUE,ISNUMBER(QU2:QU100),0))</totalsRowFormula>
    </tableColumn>
    <tableColumn id="464" xr3:uid="{73D949A6-D718-42C1-9817-EC79937031AD}" name="Net trade in goods (BoP, current US$)" totalsRowFunction="custom" dataDxfId="579" totalsRowDxfId="578">
      <totalsRowFormula array="1">INDEX(QV2:QV100,MATCH(TRUE,ISNUMBER(QV2:QV100),0))</totalsRowFormula>
    </tableColumn>
    <tableColumn id="465" xr3:uid="{2186D66D-8E7A-44DB-9822-C233005A4928}" name="Current account balance (% of GDP)" totalsRowFunction="custom" dataDxfId="577" totalsRowDxfId="576">
      <totalsRowFormula array="1">INDEX(QW2:QW100,MATCH(TRUE,ISNUMBER(QW2:QW100),0))</totalsRowFormula>
    </tableColumn>
    <tableColumn id="466" xr3:uid="{0F2FAFF6-FE61-428A-9FF8-91455520CA87}" name="Foreign direct investment, net outflows (% of GDP)" totalsRowFunction="custom" dataDxfId="575" totalsRowDxfId="574">
      <totalsRowFormula array="1">INDEX(QX2:QX100,MATCH(TRUE,ISNUMBER(QX2:QX100),0))</totalsRowFormula>
    </tableColumn>
    <tableColumn id="467" xr3:uid="{A3A85955-1781-437B-9B71-E4A0FC969566}" name="Imports of goods, services and primary income (BoP, current US$)" totalsRowFunction="custom" dataDxfId="573" totalsRowDxfId="572">
      <totalsRowFormula array="1">INDEX(QY2:QY100,MATCH(TRUE,ISNUMBER(QY2:QY100),0))</totalsRowFormula>
    </tableColumn>
    <tableColumn id="468" xr3:uid="{FAC4FDC7-AE46-4215-B651-6CB841BC1E57}" name="Insurance and financial services (% of service imports, BoP)" totalsRowFunction="custom" dataDxfId="571" totalsRowDxfId="570">
      <totalsRowFormula array="1">INDEX(QZ2:QZ100,MATCH(TRUE,ISNUMBER(QZ2:QZ100),0))</totalsRowFormula>
    </tableColumn>
    <tableColumn id="469" xr3:uid="{7EE74688-5F57-4040-9D08-C7B6746A9CF8}" name="Trade in services (% of GDP)" totalsRowFunction="custom" dataDxfId="569" totalsRowDxfId="568">
      <totalsRowFormula array="1">INDEX(RA2:RA100,MATCH(TRUE,ISNUMBER(RA2:RA100),0))</totalsRowFormula>
    </tableColumn>
    <tableColumn id="470" xr3:uid="{C784FC67-CDF1-42FD-9001-045331DC558A}" name="Short-term debt (% of exports of goods, services and primary income)" totalsRowFunction="custom" dataDxfId="567" totalsRowDxfId="566">
      <totalsRowFormula array="1">INDEX(RB2:RB100,MATCH(TRUE,ISNUMBER(RB2:RB100),0))</totalsRowFormula>
    </tableColumn>
    <tableColumn id="471" xr3:uid="{0B0263B2-E19B-42DA-8EB5-1A89E6E636EB}" name="Personal remittances, received (% of GDP)" totalsRowFunction="custom" dataDxfId="565" totalsRowDxfId="564">
      <totalsRowFormula array="1">INDEX(RC2:RC100,MATCH(TRUE,ISNUMBER(RC2:RC100),0))</totalsRowFormula>
    </tableColumn>
    <tableColumn id="472" xr3:uid="{2F90E4C1-20CE-43BA-86B8-6490311384AA}" name="Transport services (% of service exports, BoP)" totalsRowFunction="custom" dataDxfId="563" totalsRowDxfId="562">
      <totalsRowFormula array="1">INDEX(RD2:RD100,MATCH(TRUE,ISNUMBER(RD2:RD100),0))</totalsRowFormula>
    </tableColumn>
    <tableColumn id="473" xr3:uid="{57C73168-66D7-48E2-A3AF-9E30BB2D109D}" name="Goods exports (BoP, current US$)" totalsRowFunction="custom" dataDxfId="561" totalsRowDxfId="560">
      <totalsRowFormula array="1">INDEX(RE2:RE100,MATCH(TRUE,ISNUMBER(RE2:RE100),0))</totalsRowFormula>
    </tableColumn>
    <tableColumn id="474" xr3:uid="{5714123E-46F4-4401-821D-EBBD5B4FF00F}" name="Communications, computer, etc. (% of service exports, BoP)" totalsRowFunction="custom" dataDxfId="559" totalsRowDxfId="558">
      <totalsRowFormula array="1">INDEX(RF2:RF100,MATCH(TRUE,ISNUMBER(RF2:RF100),0))</totalsRowFormula>
    </tableColumn>
    <tableColumn id="475" xr3:uid="{983F43F4-C826-4003-8998-7F060F085524}" name="Net trade in goods and services (BoP, current US$)" totalsRowFunction="custom" dataDxfId="557" totalsRowDxfId="556">
      <totalsRowFormula array="1">INDEX(RG2:RG100,MATCH(TRUE,ISNUMBER(RG2:RG100),0))</totalsRowFormula>
    </tableColumn>
    <tableColumn id="476" xr3:uid="{67996A02-537A-475B-8BE8-F18703D7E8EB}" name="Current account balance (BoP, current US$)" totalsRowFunction="custom" dataDxfId="555" totalsRowDxfId="554">
      <totalsRowFormula array="1">INDEX(RH2:RH100,MATCH(TRUE,ISNUMBER(RH2:RH100),0))</totalsRowFormula>
    </tableColumn>
    <tableColumn id="477" xr3:uid="{1EEFF3B9-E9F4-4D16-8E84-CC59032F73B4}" name="Public and publicly guaranteed debt service (% of exports of goods, services and primary income)" totalsRowFunction="custom" dataDxfId="553" totalsRowDxfId="552">
      <totalsRowFormula array="1">INDEX(RI2:RI100,MATCH(TRUE,ISNUMBER(RI2:RI100),0))</totalsRowFormula>
    </tableColumn>
    <tableColumn id="478" xr3:uid="{5B85E8E8-7764-47DE-BBB0-6D8C529C2730}" name="Gross savings (% of GDP)" totalsRowFunction="custom" dataDxfId="551" totalsRowDxfId="550">
      <totalsRowFormula array="1">INDEX(RJ2:RJ100,MATCH(TRUE,ISNUMBER(RJ2:RJ100),0))</totalsRowFormula>
    </tableColumn>
    <tableColumn id="479" xr3:uid="{9829174E-C70D-47F5-B67C-A2E4CC6B4764}" name="Total reserves in months of imports" totalsRowFunction="custom" dataDxfId="549" totalsRowDxfId="548">
      <totalsRowFormula array="1">INDEX(RK2:RK100,MATCH(TRUE,ISNUMBER(RK2:RK100),0))</totalsRowFormula>
    </tableColumn>
    <tableColumn id="480" xr3:uid="{9096504F-2FDA-4678-BCB7-B5468AA6095D}" name="Travel services (% of commercial service imports)" totalsRowFunction="custom" dataDxfId="547" totalsRowDxfId="546">
      <totalsRowFormula array="1">INDEX(RL2:RL100,MATCH(TRUE,ISNUMBER(RL2:RL100),0))</totalsRowFormula>
    </tableColumn>
    <tableColumn id="481" xr3:uid="{2F5ECA03-77ED-4734-809D-2A8B4C3EF9D9}" name="Insurance and financial services (% of commercial service imports)" totalsRowFunction="custom" dataDxfId="545" totalsRowDxfId="544">
      <totalsRowFormula array="1">INDEX(RM2:RM100,MATCH(TRUE,ISNUMBER(RM2:RM100),0))</totalsRowFormula>
    </tableColumn>
    <tableColumn id="482" xr3:uid="{238E180A-9D1A-4C69-ABCF-03DC00DE54D8}" name="Foreign direct investment, net outflows (BoP, current US$)" totalsRowFunction="custom" dataDxfId="543" totalsRowDxfId="542">
      <totalsRowFormula array="1">INDEX(RN2:RN100,MATCH(TRUE,ISNUMBER(RN2:RN100),0))</totalsRowFormula>
    </tableColumn>
    <tableColumn id="483" xr3:uid="{C77D540F-27C9-4E73-8F82-7DE2DC9C2050}" name="Imports of goods and services (BoP, current US$)" totalsRowFunction="custom" dataDxfId="541" totalsRowDxfId="540">
      <totalsRowFormula array="1">INDEX(RO2:RO100,MATCH(TRUE,ISNUMBER(RO2:RO100),0))</totalsRowFormula>
    </tableColumn>
    <tableColumn id="484" xr3:uid="{6EC3657C-EE1D-4BF5-9E83-821138D7C9A1}" name="Debt service (PPG and IMF only, % of exports of goods, services and primary income)" totalsRowFunction="custom" dataDxfId="539" totalsRowDxfId="538">
      <totalsRowFormula array="1">INDEX(RP2:RP100,MATCH(TRUE,ISNUMBER(RP2:RP100),0))</totalsRowFormula>
    </tableColumn>
    <tableColumn id="485" xr3:uid="{BDC59477-128C-4224-AB0C-BA4F290B903A}" name="Net flows on external debt, private nonguaranteed (PNG) (NFL, current US$)" totalsRowFunction="custom" dataDxfId="537" totalsRowDxfId="536">
      <totalsRowFormula array="1">INDEX(RQ2:RQ100,MATCH(TRUE,ISNUMBER(RQ2:RQ100),0))</totalsRowFormula>
    </tableColumn>
    <tableColumn id="486" xr3:uid="{C3DF1AE7-0058-4424-8330-74394D5FF3D3}" name="Net financial flows, RDB nonconcessional (NFL, current US$)" totalsRowFunction="custom" dataDxfId="535" totalsRowDxfId="534">
      <totalsRowFormula array="1">INDEX(RR2:RR100,MATCH(TRUE,ISNUMBER(RR2:RR100),0))</totalsRowFormula>
    </tableColumn>
    <tableColumn id="487" xr3:uid="{97222FF1-E5B8-489C-BE23-71A6603517A3}" name="Level of water stress: freshwater withdrawal as a proportion of available freshwater resources" totalsRowFunction="custom" dataDxfId="533" totalsRowDxfId="532">
      <totalsRowFormula array="1">INDEX(RS2:RS100,MATCH(TRUE,ISNUMBER(RS2:RS100),0))</totalsRowFormula>
    </tableColumn>
    <tableColumn id="488" xr3:uid="{42F5AB50-3884-4C46-A6D4-6CEA85ABF34F}" name="Water productivity, total (constant 2015 US$ GDP per cubic meter of total freshwater withdrawal)" totalsRowFunction="custom" dataDxfId="531" totalsRowDxfId="530">
      <totalsRowFormula array="1">INDEX(RT2:RT100,MATCH(TRUE,ISNUMBER(RT2:RT100),0))</totalsRowFormula>
    </tableColumn>
    <tableColumn id="489" xr3:uid="{454D705C-2254-4DD7-A242-FA3032F9CD81}" name="Annual freshwater withdrawals, total (billion cubic meters)" totalsRowFunction="custom" dataDxfId="529" totalsRowDxfId="528">
      <totalsRowFormula array="1">INDEX(RU2:RU100,MATCH(TRUE,ISNUMBER(RU2:RU100),0))</totalsRowFormula>
    </tableColumn>
    <tableColumn id="490" xr3:uid="{D18BCDF7-0ABB-47EE-B334-7E1F9396D024}" name="Annual freshwater withdrawals, total (% of internal resources)" totalsRowFunction="custom" dataDxfId="527" totalsRowDxfId="526">
      <totalsRowFormula array="1">INDEX(RV2:RV100,MATCH(TRUE,ISNUMBER(RV2:RV100),0))</totalsRowFormula>
    </tableColumn>
    <tableColumn id="491" xr3:uid="{1EFF3249-A362-48A4-A870-7C6215CFB356}" name="Wholesale price index (2010 = 100)" totalsRowFunction="custom" dataDxfId="525" totalsRowDxfId="524">
      <totalsRowFormula array="1">INDEX(RW2:RW100,MATCH(TRUE,ISNUMBER(RW2:RW100),0))</totalsRowFormula>
    </tableColumn>
    <tableColumn id="492" xr3:uid="{59866835-9382-424F-AB62-A8A8B4EB5E8F}" name="Net ODA received (% of imports of goods, services and primary income)" totalsRowFunction="custom" dataDxfId="523" totalsRowDxfId="522">
      <totalsRowFormula array="1">INDEX(RX2:RX100,MATCH(TRUE,ISNUMBER(RX2:RX100),0))</totalsRowFormula>
    </tableColumn>
    <tableColumn id="493" xr3:uid="{38D9C16C-BAFF-4F65-9993-CC494C3D2586}" name="Portfolio equity, net inflows (BoP, current US$)" totalsRowFunction="custom" dataDxfId="521" totalsRowDxfId="520">
      <totalsRowFormula array="1">INDEX(RY2:RY100,MATCH(TRUE,ISNUMBER(RY2:RY100),0))</totalsRowFormula>
    </tableColumn>
    <tableColumn id="494" xr3:uid="{B7767FD3-1C28-4F85-BD7F-FFDECC763B6B}" name="PNG, commercial banks and other creditors (NFL, current US$)" totalsRowFunction="custom" dataDxfId="519" totalsRowDxfId="518">
      <totalsRowFormula array="1">INDEX(RZ2:RZ100,MATCH(TRUE,ISNUMBER(RZ2:RZ100),0))</totalsRowFormula>
    </tableColumn>
    <tableColumn id="495" xr3:uid="{2DEC7304-077B-4515-900A-9FCFCA704C7D}" name="School enrollment, primary (gross), gender parity index (GPI)" totalsRowFunction="custom" dataDxfId="517" totalsRowDxfId="516">
      <totalsRowFormula array="1">INDEX(SA2:SA100,MATCH(TRUE,ISNUMBER(SA2:SA100),0))</totalsRowFormula>
    </tableColumn>
    <tableColumn id="496" xr3:uid="{E420FBFD-B371-4D3A-AB00-8EA8FB6A92C3}" name="Labor force participation rate, total (% of total population ages 15+) (national estimate)" totalsRowFunction="custom" dataDxfId="515" totalsRowDxfId="514">
      <totalsRowFormula array="1">INDEX(SB2:SB100,MATCH(TRUE,ISNUMBER(SB2:SB100),0))</totalsRowFormula>
    </tableColumn>
    <tableColumn id="497" xr3:uid="{65416E5E-053E-4441-80C3-A271314B5746}" name="Ratio of female to male labor force participation rate (%) (national estimate)" totalsRowFunction="custom" dataDxfId="513" totalsRowDxfId="512">
      <totalsRowFormula array="1">INDEX(SC2:SC100,MATCH(TRUE,ISNUMBER(SC2:SC100),0))</totalsRowFormula>
    </tableColumn>
    <tableColumn id="498" xr3:uid="{1B12C462-19A3-4A75-9B09-14DF9E1E7242}" name="Labor force participation rate, male (% of male population ages 15+) (national estimate)" totalsRowFunction="custom" dataDxfId="511" totalsRowDxfId="510">
      <totalsRowFormula array="1">INDEX(SD2:SD100,MATCH(TRUE,ISNUMBER(SD2:SD100),0))</totalsRowFormula>
    </tableColumn>
    <tableColumn id="499" xr3:uid="{10DCF816-4D32-47D1-BBF7-08D5777FA2A4}" name="Labor force participation rate, female (% of female population ages 15+) (national estimate)" totalsRowFunction="custom" dataDxfId="509" totalsRowDxfId="508">
      <totalsRowFormula array="1">INDEX(SE2:SE100,MATCH(TRUE,ISNUMBER(SE2:SE100),0))</totalsRowFormula>
    </tableColumn>
    <tableColumn id="500" xr3:uid="{5911D114-90E1-4188-86D5-6FB7A97D7054}" name="Adjusted savings: net national savings (% of GNI)" totalsRowFunction="custom" dataDxfId="507" totalsRowDxfId="506">
      <totalsRowFormula array="1">INDEX(SF2:SF100,MATCH(TRUE,ISNUMBER(SF2:SF100),0))</totalsRowFormula>
    </tableColumn>
    <tableColumn id="501" xr3:uid="{D5488C5C-8E1E-4830-8170-ABF9F5BE044D}" name="Adjusted savings: net national savings (current US$)" totalsRowFunction="custom" dataDxfId="505" totalsRowDxfId="504">
      <totalsRowFormula array="1">INDEX(SG2:SG100,MATCH(TRUE,ISNUMBER(SG2:SG100),0))</totalsRowFormula>
    </tableColumn>
    <tableColumn id="502" xr3:uid="{380EE67F-EDE2-45CD-955E-69FC88308FDA}" name="Adjusted savings: gross savings (% of GNI)" totalsRowFunction="custom" dataDxfId="503" totalsRowDxfId="502">
      <totalsRowFormula array="1">INDEX(SH2:SH100,MATCH(TRUE,ISNUMBER(SH2:SH100),0))</totalsRowFormula>
    </tableColumn>
    <tableColumn id="503" xr3:uid="{8FD7C516-E4F9-490F-8A3E-6A462BF2BEC7}" name="Secondary education, pupils" totalsRowFunction="custom" dataDxfId="501" totalsRowDxfId="500">
      <totalsRowFormula array="1">INDEX(SI2:SI100,MATCH(TRUE,ISNUMBER(SI2:SI100),0))</totalsRowFormula>
    </tableColumn>
    <tableColumn id="504" xr3:uid="{253295B5-09BD-4F00-B435-8C30C5688C9B}" name="School enrollment, preprimary, male (% gross)" totalsRowFunction="custom" dataDxfId="499" totalsRowDxfId="498">
      <totalsRowFormula array="1">INDEX(SJ2:SJ100,MATCH(TRUE,ISNUMBER(SJ2:SJ100),0))</totalsRowFormula>
    </tableColumn>
    <tableColumn id="505" xr3:uid="{A54C986C-C398-463E-937E-5B5A74A72DC1}" name="School enrollment, secondary (% gross)" totalsRowFunction="custom" dataDxfId="497" totalsRowDxfId="496">
      <totalsRowFormula array="1">INDEX(SK2:SK100,MATCH(TRUE,ISNUMBER(SK2:SK100),0))</totalsRowFormula>
    </tableColumn>
    <tableColumn id="506" xr3:uid="{A8055F7E-A54A-45FD-ADA6-E97CBD1590B8}" name="Primary education, pupils (% female)" totalsRowFunction="custom" dataDxfId="495" totalsRowDxfId="494">
      <totalsRowFormula array="1">INDEX(SL2:SL100,MATCH(TRUE,ISNUMBER(SL2:SL100),0))</totalsRowFormula>
    </tableColumn>
    <tableColumn id="507" xr3:uid="{EB2CCA3B-8905-43EA-9855-D274D8DFACE4}" name="Electricity production from renewable sources, excluding hydroelectric (kWh)" totalsRowFunction="custom" dataDxfId="493" totalsRowDxfId="492">
      <totalsRowFormula array="1">INDEX(SM2:SM100,MATCH(TRUE,ISNUMBER(SM2:SM100),0))</totalsRowFormula>
    </tableColumn>
    <tableColumn id="508" xr3:uid="{061D8266-F7DB-420E-9415-EE7183312E1A}" name="Electricity production from natural gas sources (% of total)" totalsRowFunction="custom" dataDxfId="491" totalsRowDxfId="490">
      <totalsRowFormula array="1">INDEX(SN2:SN100,MATCH(TRUE,ISNUMBER(SN2:SN100),0))</totalsRowFormula>
    </tableColumn>
    <tableColumn id="509" xr3:uid="{AACF3477-5251-4A48-BD56-F5CAD45E8D0F}" name="Electricity production from coal sources (% of total)" totalsRowFunction="custom" dataDxfId="489" totalsRowDxfId="488">
      <totalsRowFormula array="1">INDEX(SO2:SO100,MATCH(TRUE,ISNUMBER(SO2:SO100),0))</totalsRowFormula>
    </tableColumn>
    <tableColumn id="510" xr3:uid="{1AE6CDA6-FF0E-483D-AFAA-D0EED1160F92}" name="Electricity production from oil sources (% of total)" totalsRowFunction="custom" dataDxfId="487" totalsRowDxfId="486">
      <totalsRowFormula array="1">INDEX(SP2:SP100,MATCH(TRUE,ISNUMBER(SP2:SP100),0))</totalsRowFormula>
    </tableColumn>
    <tableColumn id="511" xr3:uid="{41688132-A920-4D8E-9EA1-CF0C1FB1588F}" name="Electricity production from hydroelectric sources (% of total)" totalsRowFunction="custom" dataDxfId="485" totalsRowDxfId="484">
      <totalsRowFormula array="1">INDEX(SQ2:SQ100,MATCH(TRUE,ISNUMBER(SQ2:SQ100),0))</totalsRowFormula>
    </tableColumn>
    <tableColumn id="512" xr3:uid="{F9B27982-5287-41EF-87C8-6120D4BAAE57}" name="School enrollment, preprimary, female (% gross)" totalsRowFunction="custom" dataDxfId="483" totalsRowDxfId="482">
      <totalsRowFormula array="1">INDEX(SR2:SR100,MATCH(TRUE,ISNUMBER(SR2:SR100),0))</totalsRowFormula>
    </tableColumn>
    <tableColumn id="513" xr3:uid="{BCCFEFB4-4BB1-4FD4-AFD2-5902C7D115EC}" name="Electricity production from renewable sources, excluding hydroelectric (% of total)" totalsRowFunction="custom" dataDxfId="481" totalsRowDxfId="480">
      <totalsRowFormula array="1">INDEX(SS2:SS100,MATCH(TRUE,ISNUMBER(SS2:SS100),0))</totalsRowFormula>
    </tableColumn>
    <tableColumn id="514" xr3:uid="{EF3A8062-95B0-4F97-80DD-6C38AF202CBF}" name="Electricity production from oil, gas and coal sources (% of total)" totalsRowFunction="custom" dataDxfId="479" totalsRowDxfId="478">
      <totalsRowFormula array="1">INDEX(ST2:ST100,MATCH(TRUE,ISNUMBER(ST2:ST100),0))</totalsRowFormula>
    </tableColumn>
    <tableColumn id="515" xr3:uid="{0E2CFF62-EF8D-408F-983A-C51F25939F03}" name="School enrollment, preprimary (% gross)" totalsRowFunction="custom" dataDxfId="477" totalsRowDxfId="476">
      <totalsRowFormula array="1">INDEX(SU2:SU100,MATCH(TRUE,ISNUMBER(SU2:SU100),0))</totalsRowFormula>
    </tableColumn>
    <tableColumn id="516" xr3:uid="{C6F3DC48-D5EA-4DAA-953B-3D98C6BD2769}" name="Refugee population by country or territory of origin" totalsRowFunction="custom" dataDxfId="475" totalsRowDxfId="474">
      <totalsRowFormula array="1">INDEX(SV2:SV100,MATCH(TRUE,ISNUMBER(SV2:SV100),0))</totalsRowFormula>
    </tableColumn>
    <tableColumn id="517" xr3:uid="{16939081-5A27-4AF9-8016-93FF6602C5C1}" name="Import unit value index (2015 = 100)" totalsRowFunction="custom" dataDxfId="473" totalsRowDxfId="472">
      <totalsRowFormula array="1">INDEX(SW2:SW100,MATCH(TRUE,ISNUMBER(SW2:SW100),0))</totalsRowFormula>
    </tableColumn>
    <tableColumn id="518" xr3:uid="{549A9EE5-DBEC-4615-B2B8-0B7EEAFFF986}" name="Immunization, measles (% of children ages 12-23 months)" totalsRowFunction="custom" dataDxfId="471" totalsRowDxfId="470">
      <totalsRowFormula array="1">INDEX(SX2:SX100,MATCH(TRUE,ISNUMBER(SX2:SX100),0))</totalsRowFormula>
    </tableColumn>
    <tableColumn id="519" xr3:uid="{C891643F-E5ED-4039-8143-5EDD73D6CFB5}" name="Net financial flows, RDB concessional (NFL, current US$)" totalsRowFunction="custom" dataDxfId="469" totalsRowDxfId="468">
      <totalsRowFormula array="1">INDEX(SY2:SY100,MATCH(TRUE,ISNUMBER(SY2:SY100),0))</totalsRowFormula>
    </tableColumn>
    <tableColumn id="520" xr3:uid="{07C1EC7D-207B-4057-AE96-8C31D3BD12AB}" name="Export unit value index (2015 = 100)" totalsRowFunction="custom" dataDxfId="467" totalsRowDxfId="466">
      <totalsRowFormula array="1">INDEX(SZ2:SZ100,MATCH(TRUE,ISNUMBER(SZ2:SZ100),0))</totalsRowFormula>
    </tableColumn>
    <tableColumn id="521" xr3:uid="{698073C5-06F5-4E7B-BAAE-42008BC3878C}" name="Immunization, DPT (% of children ages 12-23 months)" totalsRowFunction="custom" dataDxfId="465" totalsRowDxfId="464">
      <totalsRowFormula array="1">INDEX(TA2:TA100,MATCH(TRUE,ISNUMBER(TA2:TA100),0))</totalsRowFormula>
    </tableColumn>
    <tableColumn id="522" xr3:uid="{DEAA2AC0-ED2D-41F9-A7E0-BE82B6588C67}" name="Portfolio investment, net (BoP, current US$)" totalsRowFunction="custom" dataDxfId="463" totalsRowDxfId="462">
      <totalsRowFormula array="1">INDEX(TB2:TB100,MATCH(TRUE,ISNUMBER(TB2:TB100),0))</totalsRowFormula>
    </tableColumn>
    <tableColumn id="523" xr3:uid="{3C14ECDB-4640-4C43-9C33-4548B3A1A58B}" name="Net official flows from UN agencies, UNFPA (current US$)" totalsRowFunction="custom" dataDxfId="461" totalsRowDxfId="460">
      <totalsRowFormula array="1">INDEX(TC2:TC100,MATCH(TRUE,ISNUMBER(TC2:TC100),0))</totalsRowFormula>
    </tableColumn>
    <tableColumn id="524" xr3:uid="{EDC8AC43-CF1A-43D2-BF64-2F6DA34FF1A0}" name="Combustible renewables and waste (% of total energy)" totalsRowFunction="custom" dataDxfId="459" totalsRowDxfId="458">
      <totalsRowFormula array="1">INDEX(TD2:TD100,MATCH(TRUE,ISNUMBER(TD2:TD100),0))</totalsRowFormula>
    </tableColumn>
    <tableColumn id="525" xr3:uid="{CF080D90-579D-4F86-B604-30A5152B721B}" name="Electric power consumption (kWh per capita)" totalsRowFunction="custom" dataDxfId="457" totalsRowDxfId="456">
      <totalsRowFormula array="1">INDEX(TE2:TE100,MATCH(TRUE,ISNUMBER(TE2:TE100),0))</totalsRowFormula>
    </tableColumn>
    <tableColumn id="526" xr3:uid="{A5592433-83CD-4A4F-81FC-1FA5EE109183}" name="Alternative and nuclear energy (% of total energy use)" totalsRowFunction="custom" dataDxfId="455" totalsRowDxfId="454">
      <totalsRowFormula array="1">INDEX(TF2:TF100,MATCH(TRUE,ISNUMBER(TF2:TF100),0))</totalsRowFormula>
    </tableColumn>
    <tableColumn id="527" xr3:uid="{EE127BD9-58E0-4ED4-9E30-A9E64FCEF573}" name="School enrollment, secondary, male (% gross)" totalsRowFunction="custom" dataDxfId="453" totalsRowDxfId="452">
      <totalsRowFormula array="1">INDEX(TG2:TG100,MATCH(TRUE,ISNUMBER(TG2:TG100),0))</totalsRowFormula>
    </tableColumn>
    <tableColumn id="528" xr3:uid="{6C978FFB-E2BE-4DCA-8E5F-FAF6103FFDB3}" name="Energy imports, net (% of energy use)" totalsRowFunction="custom" dataDxfId="451" totalsRowDxfId="450">
      <totalsRowFormula array="1">INDEX(TH2:TH100,MATCH(TRUE,ISNUMBER(TH2:TH100),0))</totalsRowFormula>
    </tableColumn>
    <tableColumn id="529" xr3:uid="{EFF338E7-51A4-444D-B275-A035441DAA0F}" name="Electricity production from nuclear sources (% of total)" totalsRowFunction="custom" dataDxfId="449" totalsRowDxfId="448">
      <totalsRowFormula array="1">INDEX(TI2:TI100,MATCH(TRUE,ISNUMBER(TI2:TI100),0))</totalsRowFormula>
    </tableColumn>
    <tableColumn id="530" xr3:uid="{A954FD54-4A89-4CC8-A7DD-50ABA8A23B60}" name="School enrollment, secondary, female (% gross)" totalsRowFunction="custom" dataDxfId="447" totalsRowDxfId="446">
      <totalsRowFormula array="1">INDEX(TJ2:TJ100,MATCH(TRUE,ISNUMBER(TJ2:TJ100),0))</totalsRowFormula>
    </tableColumn>
    <tableColumn id="531" xr3:uid="{E6242444-6FC7-4D4C-9554-5691C89E81A0}" name="Energy use (kg of oil equivalent per capita)" totalsRowFunction="custom" dataDxfId="445" totalsRowDxfId="444">
      <totalsRowFormula array="1">INDEX(TK2:TK100,MATCH(TRUE,ISNUMBER(TK2:TK100),0))</totalsRowFormula>
    </tableColumn>
    <tableColumn id="532" xr3:uid="{0B9D8290-741A-48DC-9BCB-561DE95CFD1C}" name="Fossil fuel energy consumption (% of total)" totalsRowFunction="custom" dataDxfId="443" totalsRowDxfId="442">
      <totalsRowFormula array="1">INDEX(TL2:TL100,MATCH(TRUE,ISNUMBER(TL2:TL100),0))</totalsRowFormula>
    </tableColumn>
    <tableColumn id="533" xr3:uid="{3541D039-3847-449D-AC49-0D23DBFCFE97}" name="Electric power transmission and distribution losses (% of output)" totalsRowFunction="custom" dataDxfId="441" totalsRowDxfId="440">
      <totalsRowFormula array="1">INDEX(TM2:TM100,MATCH(TRUE,ISNUMBER(TM2:TM100),0))</totalsRowFormula>
    </tableColumn>
    <tableColumn id="534" xr3:uid="{2606B330-412D-43E0-BAEE-05546E9EBF26}" name="Newborns protected against tetanus (%)" totalsRowFunction="custom" dataDxfId="439" totalsRowDxfId="438">
      <totalsRowFormula array="1">INDEX(TN2:TN100,MATCH(TRUE,ISNUMBER(TN2:TN100),0))</totalsRowFormula>
    </tableColumn>
    <tableColumn id="535" xr3:uid="{2486EAFE-B6F3-4240-AAE8-A1B9F4386F0C}" name="Unemployment, male (% of male labor force) (national estimate)" totalsRowFunction="custom" dataDxfId="437" totalsRowDxfId="436">
      <totalsRowFormula array="1">INDEX(TO2:TO100,MATCH(TRUE,ISNUMBER(TO2:TO100),0))</totalsRowFormula>
    </tableColumn>
    <tableColumn id="536" xr3:uid="{85C0D322-DDEC-4C2F-A8E9-758AD6AA2781}" name="Unemployment, female (% of female labor force) (national estimate)" totalsRowFunction="custom" dataDxfId="435" totalsRowDxfId="434">
      <totalsRowFormula array="1">INDEX(TP2:TP100,MATCH(TRUE,ISNUMBER(TP2:TP100),0))</totalsRowFormula>
    </tableColumn>
    <tableColumn id="537" xr3:uid="{1EB74887-02D1-478B-9128-BE0AE37B7005}" name="School enrollment, tertiary (% gross)" totalsRowFunction="custom" dataDxfId="433" totalsRowDxfId="432">
      <totalsRowFormula array="1">INDEX(TQ2:TQ100,MATCH(TRUE,ISNUMBER(TQ2:TQ100),0))</totalsRowFormula>
    </tableColumn>
    <tableColumn id="538" xr3:uid="{C93D82BC-97FD-4C9D-959C-6AE12B911A56}" name="Changes in inventories (constant LCU)" totalsRowFunction="custom" dataDxfId="431" totalsRowDxfId="430">
      <totalsRowFormula array="1">INDEX(TR2:TR100,MATCH(TRUE,ISNUMBER(TR2:TR100),0))</totalsRowFormula>
    </tableColumn>
    <tableColumn id="539" xr3:uid="{8E198E11-52F9-4524-872F-D65FA6363338}" name="Gross fixed capital formation (constant LCU)" totalsRowFunction="custom" dataDxfId="429" totalsRowDxfId="428">
      <totalsRowFormula array="1">INDEX(TS2:TS100,MATCH(TRUE,ISNUMBER(TS2:TS100),0))</totalsRowFormula>
    </tableColumn>
    <tableColumn id="540" xr3:uid="{5F70FFFD-76A2-4AD6-A2CD-30ADCAA89DD6}" name="Gross fixed capital formation (constant 2015 US$)" totalsRowFunction="custom" dataDxfId="427" totalsRowDxfId="426">
      <totalsRowFormula array="1">INDEX(TT2:TT100,MATCH(TRUE,ISNUMBER(TT2:TT100),0))</totalsRowFormula>
    </tableColumn>
    <tableColumn id="541" xr3:uid="{373AA979-52A0-41B4-BEFE-8D66E5A41C00}" name="Gross fixed capital formation, private sector (current LCU)" totalsRowFunction="custom" dataDxfId="425" totalsRowDxfId="424">
      <totalsRowFormula array="1">INDEX(TU2:TU100,MATCH(TRUE,ISNUMBER(TU2:TU100),0))</totalsRowFormula>
    </tableColumn>
    <tableColumn id="542" xr3:uid="{36F6E966-92FC-43A1-BF71-B992CFF2560E}" name="Gross fixed capital formation, private sector (% of GDP)" totalsRowFunction="custom" dataDxfId="423" totalsRowDxfId="422">
      <totalsRowFormula array="1">INDEX(TV2:TV100,MATCH(TRUE,ISNUMBER(TV2:TV100),0))</totalsRowFormula>
    </tableColumn>
    <tableColumn id="543" xr3:uid="{75009A79-CCDE-40A5-BAE9-67F860BB4042}" name="Net official flows from UN agencies, IFAD (current US$)" totalsRowFunction="custom" dataDxfId="421" totalsRowDxfId="420">
      <totalsRowFormula array="1">INDEX(TW2:TW100,MATCH(TRUE,ISNUMBER(TW2:TW100),0))</totalsRowFormula>
    </tableColumn>
    <tableColumn id="544" xr3:uid="{E83CF1D8-1DC8-4162-A101-F15BEAE35772}" name="Export volume index (2015 = 100)" totalsRowFunction="custom" dataDxfId="419" totalsRowDxfId="418">
      <totalsRowFormula array="1">INDEX(TX2:TX100,MATCH(TRUE,ISNUMBER(TX2:TX100),0))</totalsRowFormula>
    </tableColumn>
    <tableColumn id="545" xr3:uid="{F32A347F-059C-4F9F-90D8-691491C96563}" name="Export value index (2015 = 100)" totalsRowFunction="custom" dataDxfId="417" totalsRowDxfId="416">
      <totalsRowFormula array="1">INDEX(TY2:TY100,MATCH(TRUE,ISNUMBER(TY2:TY100),0))</totalsRowFormula>
    </tableColumn>
    <tableColumn id="546" xr3:uid="{8592C644-597B-4C62-A6B8-2F2C2B9D1494}" name="Net barter terms of trade index (2015 = 100)" totalsRowFunction="custom" dataDxfId="415" totalsRowDxfId="414">
      <totalsRowFormula array="1">INDEX(TZ2:TZ100,MATCH(TRUE,ISNUMBER(TZ2:TZ100),0))</totalsRowFormula>
    </tableColumn>
    <tableColumn id="547" xr3:uid="{EDFD2F77-F85A-49AD-82BD-0C4F6D472DA5}" name="Import volume index (2015 = 100)" totalsRowFunction="custom" dataDxfId="413" totalsRowDxfId="412">
      <totalsRowFormula array="1">INDEX(UA2:UA100,MATCH(TRUE,ISNUMBER(UA2:UA100),0))</totalsRowFormula>
    </tableColumn>
    <tableColumn id="548" xr3:uid="{33BC234D-469A-426F-B324-EC048A560481}" name="Import value index (2015 = 100)" totalsRowFunction="custom" dataDxfId="411" totalsRowDxfId="410">
      <totalsRowFormula array="1">INDEX(UB2:UB100,MATCH(TRUE,ISNUMBER(UB2:UB100),0))</totalsRowFormula>
    </tableColumn>
    <tableColumn id="549" xr3:uid="{EB493EF6-954F-4AC6-A920-505075D72C3A}" name="School enrollment, tertiary, female (% gross)" totalsRowFunction="custom" dataDxfId="409" totalsRowDxfId="408">
      <totalsRowFormula array="1">INDEX(UC2:UC100,MATCH(TRUE,ISNUMBER(UC2:UC100),0))</totalsRowFormula>
    </tableColumn>
    <tableColumn id="550" xr3:uid="{00F04A96-17D3-459F-A7B4-24D68A7CF130}" name="School enrollment, tertiary, male (% gross)" totalsRowFunction="custom" dataDxfId="407" totalsRowDxfId="406">
      <totalsRowFormula array="1">INDEX(UD2:UD100,MATCH(TRUE,ISNUMBER(UD2:UD100),0))</totalsRowFormula>
    </tableColumn>
    <tableColumn id="551" xr3:uid="{56427221-315C-4118-863F-B720AC00AD2E}" name="School enrollment, tertiary (gross), gender parity index (GPI)" totalsRowFunction="custom" dataDxfId="405" totalsRowDxfId="404">
      <totalsRowFormula array="1">INDEX(UE2:UE100,MATCH(TRUE,ISNUMBER(UE2:UE100),0))</totalsRowFormula>
    </tableColumn>
    <tableColumn id="552" xr3:uid="{19A3BC1E-C4CA-46F1-A938-8B076F8BBF5E}" name="School enrollment, primary and secondary (gross), gender parity index (GPI)" totalsRowFunction="custom" dataDxfId="403" totalsRowDxfId="402">
      <totalsRowFormula array="1">INDEX(UF2:UF100,MATCH(TRUE,ISNUMBER(UF2:UF100),0))</totalsRowFormula>
    </tableColumn>
    <tableColumn id="553" xr3:uid="{084F9887-6CA3-4035-85D3-1321531BC1D0}" name="School enrollment, secondary (gross), gender parity index (GPI)" totalsRowFunction="custom" dataDxfId="401" totalsRowDxfId="400">
      <totalsRowFormula array="1">INDEX(UG2:UG100,MATCH(TRUE,ISNUMBER(UG2:UG100),0))</totalsRowFormula>
    </tableColumn>
    <tableColumn id="554" xr3:uid="{046150B5-D851-49B9-88B2-5810F3D56985}" name="Gross fixed capital formation (annual % growth)" totalsRowFunction="custom" dataDxfId="399" totalsRowDxfId="398">
      <totalsRowFormula array="1">INDEX(UH2:UH100,MATCH(TRUE,ISNUMBER(UH2:UH100),0))</totalsRowFormula>
    </tableColumn>
    <tableColumn id="555" xr3:uid="{5F140C58-438D-4914-8957-021DE486C1E7}" name="Labor force participation rate for ages 15-24, male (%) (national estimate)" totalsRowFunction="custom" dataDxfId="397" totalsRowDxfId="396">
      <totalsRowFormula array="1">INDEX(UI2:UI100,MATCH(TRUE,ISNUMBER(UI2:UI100),0))</totalsRowFormula>
    </tableColumn>
    <tableColumn id="556" xr3:uid="{AD0338A5-EE8E-4530-828E-511C6856360F}" name="Labor force participation rate for ages 15-24, total (%) (national estimate)" totalsRowFunction="custom" dataDxfId="395" totalsRowDxfId="394">
      <totalsRowFormula array="1">INDEX(UJ2:UJ100,MATCH(TRUE,ISNUMBER(UJ2:UJ100),0))</totalsRowFormula>
    </tableColumn>
    <tableColumn id="557" xr3:uid="{34F684E9-9D6B-40B6-9317-8F37328E5FFA}" name="Labor force participation rate for ages 15-24, female (%) (national estimate)" totalsRowFunction="custom" dataDxfId="393" totalsRowDxfId="392">
      <totalsRowFormula array="1">INDEX(UK2:UK100,MATCH(TRUE,ISNUMBER(UK2:UK100),0))</totalsRowFormula>
    </tableColumn>
    <tableColumn id="558" xr3:uid="{7F329EB5-C76C-44A8-8713-6F08E599D0D2}" name="Secondary education, pupils (% female)" totalsRowFunction="custom" dataDxfId="391" totalsRowDxfId="390">
      <totalsRowFormula array="1">INDEX(UL2:UL100,MATCH(TRUE,ISNUMBER(UL2:UL100),0))</totalsRowFormula>
    </tableColumn>
    <tableColumn id="559" xr3:uid="{E2C7EFEE-BD06-4560-BD95-2E1AD8EA628A}" name="Patent applications, nonresidents" totalsRowFunction="custom" dataDxfId="389" totalsRowDxfId="388">
      <totalsRowFormula array="1">INDEX(UM2:UM100,MATCH(TRUE,ISNUMBER(UM2:UM100),0))</totalsRowFormula>
    </tableColumn>
    <tableColumn id="560" xr3:uid="{72424BCE-7A91-4315-81DF-E1FDF1E86D1B}" name="Patent applications, residents" totalsRowFunction="custom" dataDxfId="387" totalsRowDxfId="386">
      <totalsRowFormula array="1">INDEX(UN2:UN100,MATCH(TRUE,ISNUMBER(UN2:UN100),0))</totalsRowFormula>
    </tableColumn>
    <tableColumn id="561" xr3:uid="{2204F3BF-09A3-412E-9D9C-0698143F2C6F}" name="Primary education, teachers" totalsRowFunction="custom" dataDxfId="385" totalsRowDxfId="384">
      <totalsRowFormula array="1">INDEX(UO2:UO100,MATCH(TRUE,ISNUMBER(UO2:UO100),0))</totalsRowFormula>
    </tableColumn>
    <tableColumn id="562" xr3:uid="{4F7BD98D-1677-4511-B3D8-C4661902DC0D}" name="Secondary education, general pupils" totalsRowFunction="custom" dataDxfId="383" totalsRowDxfId="382">
      <totalsRowFormula array="1">INDEX(UP2:UP100,MATCH(TRUE,ISNUMBER(UP2:UP100),0))</totalsRowFormula>
    </tableColumn>
    <tableColumn id="563" xr3:uid="{AAA898BE-E292-4445-9A3C-34DD7CF1206E}" name="Net official flows from UN agencies, UNTA (current US$)" totalsRowFunction="custom" dataDxfId="381" totalsRowDxfId="380">
      <totalsRowFormula array="1">INDEX(UQ2:UQ100,MATCH(TRUE,ISNUMBER(UQ2:UQ100),0))</totalsRowFormula>
    </tableColumn>
    <tableColumn id="564" xr3:uid="{11C25C45-BF5D-43E8-A455-F84672C4F3E3}" name="Primary education, teachers (% female)" totalsRowFunction="custom" dataDxfId="379" totalsRowDxfId="378">
      <totalsRowFormula array="1">INDEX(UR2:UR100,MATCH(TRUE,ISNUMBER(UR2:UR100),0))</totalsRowFormula>
    </tableColumn>
    <tableColumn id="565" xr3:uid="{5188DF66-6262-4E5A-B6B7-B28EAAEFB290}" name="Secondary education, teachers" totalsRowFunction="custom" dataDxfId="377" totalsRowDxfId="376">
      <totalsRowFormula array="1">INDEX(US2:US100,MATCH(TRUE,ISNUMBER(US2:US100),0))</totalsRowFormula>
    </tableColumn>
    <tableColumn id="566" xr3:uid="{04EBA047-F788-44CC-8A09-56B5D77298EB}" name="Employment to population ratio, 15+, male (%) (national estimate)" totalsRowFunction="custom" dataDxfId="375" totalsRowDxfId="374">
      <totalsRowFormula array="1">INDEX(UT2:UT100,MATCH(TRUE,ISNUMBER(UT2:UT100),0))</totalsRowFormula>
    </tableColumn>
    <tableColumn id="567" xr3:uid="{0964AAAF-2CF6-4E21-A59A-9DE0305EDEC1}" name="Employment to population ratio, 15+, total (%) (national estimate)" totalsRowFunction="custom" dataDxfId="373" totalsRowDxfId="372">
      <totalsRowFormula array="1">INDEX(UU2:UU100,MATCH(TRUE,ISNUMBER(UU2:UU100),0))</totalsRowFormula>
    </tableColumn>
    <tableColumn id="568" xr3:uid="{1CD5FFD0-03F6-48A1-8F4C-C5840D03308E}" name="Employment to population ratio, 15+, female (%) (national estimate)" totalsRowFunction="custom" dataDxfId="371" totalsRowDxfId="370">
      <totalsRowFormula array="1">INDEX(UV2:UV100,MATCH(TRUE,ISNUMBER(UV2:UV100),0))</totalsRowFormula>
    </tableColumn>
    <tableColumn id="569" xr3:uid="{3E9C263E-77BE-4D9F-AC89-D787CB0CF50A}" name="Secondary education, general pupils (% female)" totalsRowFunction="custom" dataDxfId="369" totalsRowDxfId="368">
      <totalsRowFormula array="1">INDEX(UW2:UW100,MATCH(TRUE,ISNUMBER(UW2:UW100),0))</totalsRowFormula>
    </tableColumn>
    <tableColumn id="570" xr3:uid="{A065E2B7-D172-47A2-B07B-A091C2B48B2D}" name="Net secondary income (Net current transfers from abroad) (current US$)" totalsRowFunction="custom" dataDxfId="367" totalsRowDxfId="366">
      <totalsRowFormula array="1">INDEX(UX2:UX100,MATCH(TRUE,ISNUMBER(UX2:UX100),0))</totalsRowFormula>
    </tableColumn>
    <tableColumn id="571" xr3:uid="{F969A9EE-83F7-46C9-94D7-55A191C1F0B3}" name="Net secondary income (Net current transfers from abroad) (current LCU)" totalsRowFunction="custom" dataDxfId="365" totalsRowDxfId="364">
      <totalsRowFormula array="1">INDEX(UY2:UY100,MATCH(TRUE,ISNUMBER(UY2:UY100),0))</totalsRowFormula>
    </tableColumn>
    <tableColumn id="572" xr3:uid="{1D67E236-300E-4FF7-A0BE-EA1A98AD616D}" name="Secondary education, vocational pupils" totalsRowFunction="custom" dataDxfId="363" totalsRowDxfId="362">
      <totalsRowFormula array="1">INDEX(UZ2:UZ100,MATCH(TRUE,ISNUMBER(UZ2:UZ100),0))</totalsRowFormula>
    </tableColumn>
    <tableColumn id="573" xr3:uid="{FC56B9FA-DCA4-4E98-BC37-3F937F9C835A}" name="Secondary education, teachers, female" totalsRowFunction="custom" dataDxfId="361" totalsRowDxfId="360">
      <totalsRowFormula array="1">INDEX(VA2:VA100,MATCH(TRUE,ISNUMBER(VA2:VA100),0))</totalsRowFormula>
    </tableColumn>
    <tableColumn id="574" xr3:uid="{3F6AB317-8B40-4AA6-B7F3-D874DC6EC176}" name="Secondary education, teachers (% female)" totalsRowFunction="custom" dataDxfId="359" totalsRowDxfId="358">
      <totalsRowFormula array="1">INDEX(VB2:VB100,MATCH(TRUE,ISNUMBER(VB2:VB100),0))</totalsRowFormula>
    </tableColumn>
    <tableColumn id="575" xr3:uid="{FC5B9A66-FE70-4A68-B154-2755C363F7EF}" name="Interest payments (current LCU)" totalsRowFunction="custom" dataDxfId="357" totalsRowDxfId="356">
      <totalsRowFormula array="1">INDEX(VC2:VC100,MATCH(TRUE,ISNUMBER(VC2:VC100),0))</totalsRowFormula>
    </tableColumn>
    <tableColumn id="576" xr3:uid="{C6E9980D-CC58-4732-8DAD-558E12BDA61C}" name="Compensation of employees (current LCU)" totalsRowFunction="custom" dataDxfId="355" totalsRowDxfId="354">
      <totalsRowFormula array="1">INDEX(VD2:VD100,MATCH(TRUE,ISNUMBER(VD2:VD100),0))</totalsRowFormula>
    </tableColumn>
    <tableColumn id="577" xr3:uid="{0F0D2ADD-2BFE-46C5-B7AB-799054B08C4F}" name="Tax revenue (% of GDP)" totalsRowFunction="custom" dataDxfId="353" totalsRowDxfId="352">
      <totalsRowFormula array="1">INDEX(VE2:VE100,MATCH(TRUE,ISNUMBER(VE2:VE100),0))</totalsRowFormula>
    </tableColumn>
    <tableColumn id="578" xr3:uid="{E098A697-8225-496B-8A5E-A971CEF00902}" name="Taxes on international trade (% of revenue)" totalsRowFunction="custom" dataDxfId="351" totalsRowDxfId="350">
      <totalsRowFormula array="1">INDEX(VF2:VF100,MATCH(TRUE,ISNUMBER(VF2:VF100),0))</totalsRowFormula>
    </tableColumn>
    <tableColumn id="579" xr3:uid="{4B685282-E2E1-493D-9B33-E1980620C47F}" name="Taxes on goods and services (% value added of industry and services)" totalsRowFunction="custom" dataDxfId="349" totalsRowDxfId="348">
      <totalsRowFormula array="1">INDEX(VG2:VG100,MATCH(TRUE,ISNUMBER(VG2:VG100),0))</totalsRowFormula>
    </tableColumn>
    <tableColumn id="580" xr3:uid="{FC3AA83F-0044-4AA6-8BA1-31C84795E804}" name="Net lending (+) / net borrowing (-) (current LCU)" totalsRowFunction="custom" dataDxfId="347" totalsRowDxfId="346">
      <totalsRowFormula array="1">INDEX(VH2:VH100,MATCH(TRUE,ISNUMBER(VH2:VH100),0))</totalsRowFormula>
    </tableColumn>
    <tableColumn id="581" xr3:uid="{A53368B9-EBBE-4FD1-B7D0-B53088EB098B}" name="Goods and services expense (% of expense)" totalsRowFunction="custom" dataDxfId="345" totalsRowDxfId="344">
      <totalsRowFormula array="1">INDEX(VI2:VI100,MATCH(TRUE,ISNUMBER(VI2:VI100),0))</totalsRowFormula>
    </tableColumn>
    <tableColumn id="582" xr3:uid="{B800B020-C4C8-4010-8EA1-2A445238F59E}" name="Taxes on income, profits and capital gains (% of total taxes)" totalsRowFunction="custom" dataDxfId="343" totalsRowDxfId="342">
      <totalsRowFormula array="1">INDEX(VJ2:VJ100,MATCH(TRUE,ISNUMBER(VJ2:VJ100),0))</totalsRowFormula>
    </tableColumn>
    <tableColumn id="583" xr3:uid="{6DCDD711-C719-4043-9353-D993D2BE7947}" name="Tax revenue (current LCU)" totalsRowFunction="custom" dataDxfId="341" totalsRowDxfId="340">
      <totalsRowFormula array="1">INDEX(VK2:VK100,MATCH(TRUE,ISNUMBER(VK2:VK100),0))</totalsRowFormula>
    </tableColumn>
    <tableColumn id="584" xr3:uid="{BCE01EBD-6BC1-42CD-AC2A-FFBA0891254E}" name="Taxes on international trade (current LCU)" totalsRowFunction="custom" dataDxfId="339" totalsRowDxfId="338">
      <totalsRowFormula array="1">INDEX(VL2:VL100,MATCH(TRUE,ISNUMBER(VL2:VL100),0))</totalsRowFormula>
    </tableColumn>
    <tableColumn id="585" xr3:uid="{C3E2A7A9-12E6-4B12-8898-A210BAA11971}" name="Taxes on goods and services (% of revenue)" totalsRowFunction="custom" dataDxfId="337" totalsRowDxfId="336">
      <totalsRowFormula array="1">INDEX(VM2:VM100,MATCH(TRUE,ISNUMBER(VM2:VM100),0))</totalsRowFormula>
    </tableColumn>
    <tableColumn id="586" xr3:uid="{77B90637-3289-4D09-837B-46EC5D5C45F2}" name="Revenue, excluding grants (% of GDP)" totalsRowFunction="custom" dataDxfId="335" totalsRowDxfId="334">
      <totalsRowFormula array="1">INDEX(VN2:VN100,MATCH(TRUE,ISNUMBER(VN2:VN100),0))</totalsRowFormula>
    </tableColumn>
    <tableColumn id="587" xr3:uid="{37BB4D75-A23D-4306-8E4C-D6C9E2263D50}" name="Grants and other revenue (% of revenue)" totalsRowFunction="custom" dataDxfId="333" totalsRowDxfId="332">
      <totalsRowFormula array="1">INDEX(VO2:VO100,MATCH(TRUE,ISNUMBER(VO2:VO100),0))</totalsRowFormula>
    </tableColumn>
    <tableColumn id="588" xr3:uid="{E3979AE5-E26E-45B2-9DE7-E5A0E78DE975}" name="Net investment in nonfinancial assets (% of GDP)" totalsRowFunction="custom" dataDxfId="331" totalsRowDxfId="330">
      <totalsRowFormula array="1">INDEX(VP2:VP100,MATCH(TRUE,ISNUMBER(VP2:VP100),0))</totalsRowFormula>
    </tableColumn>
    <tableColumn id="589" xr3:uid="{9F0D5D7C-9FD7-4B4E-88DB-5BBD8648E271}" name="Expense (current LCU)" totalsRowFunction="custom" dataDxfId="329" totalsRowDxfId="328">
      <totalsRowFormula array="1">INDEX(VQ2:VQ100,MATCH(TRUE,ISNUMBER(VQ2:VQ100),0))</totalsRowFormula>
    </tableColumn>
    <tableColumn id="590" xr3:uid="{7E5AEDC6-B542-4753-8127-907C97598F94}" name="Interest payments (% of revenue)" totalsRowFunction="custom" dataDxfId="327" totalsRowDxfId="326">
      <totalsRowFormula array="1">INDEX(VR2:VR100,MATCH(TRUE,ISNUMBER(VR2:VR100),0))</totalsRowFormula>
    </tableColumn>
    <tableColumn id="591" xr3:uid="{8FB9363E-5221-4206-8179-3A0E818E3AD0}" name="Compensation of employees (% of expense)" totalsRowFunction="custom" dataDxfId="325" totalsRowDxfId="324">
      <totalsRowFormula array="1">INDEX(VS2:VS100,MATCH(TRUE,ISNUMBER(VS2:VS100),0))</totalsRowFormula>
    </tableColumn>
    <tableColumn id="592" xr3:uid="{E2AB5811-1CF8-445C-BD7E-BB3BEB169958}" name="Taxes on income, profits and capital gains (current LCU)" totalsRowFunction="custom" dataDxfId="323" totalsRowDxfId="322">
      <totalsRowFormula array="1">INDEX(VT2:VT100,MATCH(TRUE,ISNUMBER(VT2:VT100),0))</totalsRowFormula>
    </tableColumn>
    <tableColumn id="593" xr3:uid="{22E1A2BC-E0D7-4DE2-BD63-42EF0F087522}" name="Other taxes (current LCU)" totalsRowFunction="custom" dataDxfId="321" totalsRowDxfId="320">
      <totalsRowFormula array="1">INDEX(VU2:VU100,MATCH(TRUE,ISNUMBER(VU2:VU100),0))</totalsRowFormula>
    </tableColumn>
    <tableColumn id="594" xr3:uid="{FA4E385C-BE12-443B-A27F-55F720F030B3}" name="Net lending (+) / net borrowing (-) (% of GDP)" totalsRowFunction="custom" dataDxfId="319" totalsRowDxfId="318">
      <totalsRowFormula array="1">INDEX(VV2:VV100,MATCH(TRUE,ISNUMBER(VV2:VV100),0))</totalsRowFormula>
    </tableColumn>
    <tableColumn id="595" xr3:uid="{7A90A467-5F8E-4698-AFDF-69AF8FF84668}" name="Net ODA received (% of central government expense)" totalsRowFunction="custom" dataDxfId="317" totalsRowDxfId="316">
      <totalsRowFormula array="1">INDEX(VW2:VW100,MATCH(TRUE,ISNUMBER(VW2:VW100),0))</totalsRowFormula>
    </tableColumn>
    <tableColumn id="596" xr3:uid="{4E9F2C3D-1CFB-4040-8EF6-244B13B61A81}" name="Expense (% of GDP)" totalsRowFunction="custom" dataDxfId="315" totalsRowDxfId="314">
      <totalsRowFormula array="1">INDEX(VX2:VX100,MATCH(TRUE,ISNUMBER(VX2:VX100),0))</totalsRowFormula>
    </tableColumn>
    <tableColumn id="597" xr3:uid="{44F51162-2FCC-4BB6-88C0-18D10E3AE681}" name="Interest payments (% of expense)" totalsRowFunction="custom" dataDxfId="313" totalsRowDxfId="312">
      <totalsRowFormula array="1">INDEX(VY2:VY100,MATCH(TRUE,ISNUMBER(VY2:VY100),0))</totalsRowFormula>
    </tableColumn>
    <tableColumn id="598" xr3:uid="{E4B685BC-3F23-4451-A3BA-EC2A76E4BBB3}" name="Goods and services expense (current LCU)" totalsRowFunction="custom" dataDxfId="311" totalsRowDxfId="310">
      <totalsRowFormula array="1">INDEX(VZ2:VZ100,MATCH(TRUE,ISNUMBER(VZ2:VZ100),0))</totalsRowFormula>
    </tableColumn>
    <tableColumn id="599" xr3:uid="{19B9462B-63EE-4D4D-BED2-2558278EAF3B}" name="Taxes on income, profits and capital gains (% of revenue)" totalsRowFunction="custom" dataDxfId="309" totalsRowDxfId="308">
      <totalsRowFormula array="1">INDEX(WA2:WA100,MATCH(TRUE,ISNUMBER(WA2:WA100),0))</totalsRowFormula>
    </tableColumn>
    <tableColumn id="600" xr3:uid="{C4792421-BB8A-4383-A78B-2415BC0475E0}" name="Other taxes (% of revenue)" totalsRowFunction="custom" dataDxfId="307" totalsRowDxfId="306">
      <totalsRowFormula array="1">INDEX(WB2:WB100,MATCH(TRUE,ISNUMBER(WB2:WB100),0))</totalsRowFormula>
    </tableColumn>
    <tableColumn id="601" xr3:uid="{9A3567E5-3CA1-436E-8328-076D5AB17FC2}" name="Taxes on goods and services (current LCU)" totalsRowFunction="custom" dataDxfId="305" totalsRowDxfId="304">
      <totalsRowFormula array="1">INDEX(WC2:WC100,MATCH(TRUE,ISNUMBER(WC2:WC100),0))</totalsRowFormula>
    </tableColumn>
    <tableColumn id="602" xr3:uid="{2CB91F4F-164B-4016-B828-998D5C74E736}" name="Revenue, excluding grants (current LCU)" totalsRowFunction="custom" dataDxfId="303" totalsRowDxfId="302">
      <totalsRowFormula array="1">INDEX(WD2:WD100,MATCH(TRUE,ISNUMBER(WD2:WD100),0))</totalsRowFormula>
    </tableColumn>
    <tableColumn id="603" xr3:uid="{452AC618-3738-40E2-A765-512D195CCD56}" name="Grants and other revenue (current LCU)" totalsRowFunction="custom" dataDxfId="301" totalsRowDxfId="300">
      <totalsRowFormula array="1">INDEX(WE2:WE100,MATCH(TRUE,ISNUMBER(WE2:WE100),0))</totalsRowFormula>
    </tableColumn>
    <tableColumn id="604" xr3:uid="{A9498C3A-5934-41D4-A1CD-71D27337C6B9}" name="Net investment in nonfinancial assets (current LCU)" totalsRowFunction="custom" dataDxfId="299" totalsRowDxfId="298">
      <totalsRowFormula array="1">INDEX(WF2:WF100,MATCH(TRUE,ISNUMBER(WF2:WF100),0))</totalsRowFormula>
    </tableColumn>
    <tableColumn id="605" xr3:uid="{224D015D-3B65-4786-8375-2AF78189A709}" name="Arms exports (SIPRI trend indicator values)" totalsRowFunction="custom" dataDxfId="297" totalsRowDxfId="296">
      <totalsRowFormula array="1">INDEX(WG2:WG100,MATCH(TRUE,ISNUMBER(WG2:WG100),0))</totalsRowFormula>
    </tableColumn>
    <tableColumn id="606" xr3:uid="{35CC44A9-17C3-4AF6-983D-E269A955F2E8}" name="Personal remittances, paid (current US$)" totalsRowFunction="custom" dataDxfId="295" totalsRowDxfId="294">
      <totalsRowFormula array="1">INDEX(WH2:WH100,MATCH(TRUE,ISNUMBER(WH2:WH100),0))</totalsRowFormula>
    </tableColumn>
    <tableColumn id="607" xr3:uid="{3F82920A-E61F-4291-8EE9-BC030A347773}" name="Net bilateral aid flows from DAC donors, Spain (current US$)" totalsRowFunction="custom" dataDxfId="293" totalsRowDxfId="292">
      <totalsRowFormula array="1">INDEX(WI2:WI100,MATCH(TRUE,ISNUMBER(WI2:WI100),0))</totalsRowFormula>
    </tableColumn>
    <tableColumn id="608" xr3:uid="{D1F6035B-AE8E-4050-A5AA-D4AB5FB8AB3F}" name="Net bilateral aid flows from DAC donors, Ireland (current US$)" totalsRowFunction="custom" dataDxfId="291" totalsRowDxfId="290">
      <totalsRowFormula array="1">INDEX(WJ2:WJ100,MATCH(TRUE,ISNUMBER(WJ2:WJ100),0))</totalsRowFormula>
    </tableColumn>
    <tableColumn id="609" xr3:uid="{CDF043BE-1637-406B-B6C1-85F1D67EFDFA}" name="Pupil-teacher ratio, primary" totalsRowFunction="custom" dataDxfId="289" totalsRowDxfId="288">
      <totalsRowFormula array="1">INDEX(WK2:WK100,MATCH(TRUE,ISNUMBER(WK2:WK100),0))</totalsRowFormula>
    </tableColumn>
    <tableColumn id="610" xr3:uid="{56FC19CA-FD4E-462A-84F0-58BE6A65F6E7}" name="Secondary education, vocational pupils (% female)" totalsRowFunction="custom" dataDxfId="287" totalsRowDxfId="286">
      <totalsRowFormula array="1">INDEX(WL2:WL100,MATCH(TRUE,ISNUMBER(WL2:WL100),0))</totalsRowFormula>
    </tableColumn>
    <tableColumn id="611" xr3:uid="{268589E9-0730-4A18-83EF-FC522BA96A6B}" name="Hospital beds (per 1,000 people)" totalsRowFunction="custom" dataDxfId="285" totalsRowDxfId="284">
      <totalsRowFormula array="1">INDEX(WM2:WM100,MATCH(TRUE,ISNUMBER(WM2:WM100),0))</totalsRowFormula>
    </tableColumn>
    <tableColumn id="612" xr3:uid="{67043094-E26C-4CDD-B14B-3B564630FBFA}" name="Net financial flows, IMF nonconcessional (NFL, current US$)" totalsRowFunction="custom" dataDxfId="283" totalsRowDxfId="282">
      <totalsRowFormula array="1">INDEX(WN2:WN100,MATCH(TRUE,ISNUMBER(WN2:WN100),0))</totalsRowFormula>
    </tableColumn>
    <tableColumn id="613" xr3:uid="{49C99AE7-5747-4CB4-8F54-A9FDB9D34860}" name="Price level ratio of PPP conversion factor (GDP) to market exchange rate" totalsRowFunction="custom" dataDxfId="281" totalsRowDxfId="280">
      <totalsRowFormula array="1">INDEX(WO2:WO100,MATCH(TRUE,ISNUMBER(WO2:WO100),0))</totalsRowFormula>
    </tableColumn>
    <tableColumn id="614" xr3:uid="{399693E6-2554-4325-A36A-FDDB3DF1CBA9}" name="GDP per capita, PPP (constant 2021 international $)" totalsRowFunction="custom" dataDxfId="279" totalsRowDxfId="278">
      <totalsRowFormula array="1">INDEX(WP2:WP100,MATCH(TRUE,ISNUMBER(WP2:WP100),0))</totalsRowFormula>
    </tableColumn>
    <tableColumn id="615" xr3:uid="{C61B9C08-016C-46CE-BF1B-56EA1C1EDFC1}" name="GDP, PPP (constant 2021 international $)" totalsRowFunction="custom" dataDxfId="277" totalsRowDxfId="276">
      <totalsRowFormula array="1">INDEX(WQ2:WQ100,MATCH(TRUE,ISNUMBER(WQ2:WQ100),0))</totalsRowFormula>
    </tableColumn>
    <tableColumn id="616" xr3:uid="{AD104840-4E9F-4A60-B0C3-098DA3318C6A}" name="GDP deflator: linked series (base year varies by country)" totalsRowFunction="custom" dataDxfId="275" totalsRowDxfId="274">
      <totalsRowFormula array="1">INDEX(WR2:WR100,MATCH(TRUE,ISNUMBER(WR2:WR100),0))</totalsRowFormula>
    </tableColumn>
    <tableColumn id="617" xr3:uid="{13E339D9-CB40-4CE7-B690-2039097E03F4}" name="PPP conversion factor, private consumption (LCU per international $)" totalsRowFunction="custom" dataDxfId="273" totalsRowDxfId="272">
      <totalsRowFormula array="1">INDEX(WS2:WS100,MATCH(TRUE,ISNUMBER(WS2:WS100),0))</totalsRowFormula>
    </tableColumn>
    <tableColumn id="618" xr3:uid="{9581F5B7-19C7-44C9-B118-D67B2E835080}" name="GNI per capita, PPP (current international $)" totalsRowFunction="custom" dataDxfId="271" totalsRowDxfId="270">
      <totalsRowFormula array="1">INDEX(WT2:WT100,MATCH(TRUE,ISNUMBER(WT2:WT100),0))</totalsRowFormula>
    </tableColumn>
    <tableColumn id="619" xr3:uid="{84CCA637-0445-4E7B-802D-9A5628D27682}" name="Households and NPISHs Final consumption expenditure, PPP (constant 2021 international $)" totalsRowFunction="custom" dataDxfId="269" totalsRowDxfId="268">
      <totalsRowFormula array="1">INDEX(WU2:WU100,MATCH(TRUE,ISNUMBER(WU2:WU100),0))</totalsRowFormula>
    </tableColumn>
    <tableColumn id="620" xr3:uid="{B796791B-BF5D-4997-8BC6-99ACA8E4983C}" name="PPP conversion factor, GDP (LCU per international $)" totalsRowFunction="custom" dataDxfId="267" totalsRowDxfId="266">
      <totalsRowFormula array="1">INDEX(WV2:WV100,MATCH(TRUE,ISNUMBER(WV2:WV100),0))</totalsRowFormula>
    </tableColumn>
    <tableColumn id="621" xr3:uid="{6A609EF5-2E6D-496E-8C2A-2AE5312AA0E4}" name="GNI, PPP (constant 2021 international $)" totalsRowFunction="custom" dataDxfId="265" totalsRowDxfId="264">
      <totalsRowFormula array="1">INDEX(WW2:WW100,MATCH(TRUE,ISNUMBER(WW2:WW100),0))</totalsRowFormula>
    </tableColumn>
    <tableColumn id="622" xr3:uid="{CE2744B4-A389-4A5D-9836-0E71B051B4EE}" name="GDP per capita, PPP (current international $)" totalsRowFunction="custom" dataDxfId="263" totalsRowDxfId="262">
      <totalsRowFormula array="1">INDEX(WX2:WX100,MATCH(TRUE,ISNUMBER(WX2:WX100),0))</totalsRowFormula>
    </tableColumn>
    <tableColumn id="623" xr3:uid="{C6F1BF12-2F3A-4B7A-AFC6-71430FA2855C}" name="GDP, PPP (current international $)" totalsRowFunction="custom" dataDxfId="261" totalsRowDxfId="260">
      <totalsRowFormula array="1">INDEX(WY2:WY100,MATCH(TRUE,ISNUMBER(WY2:WY100),0))</totalsRowFormula>
    </tableColumn>
    <tableColumn id="624" xr3:uid="{6C8CE5BC-9C58-40CA-8A35-C1749DE7981F}" name="GDP: linked series (current LCU)" totalsRowFunction="custom" dataDxfId="259" totalsRowDxfId="258">
      <totalsRowFormula array="1">INDEX(WZ2:WZ100,MATCH(TRUE,ISNUMBER(WZ2:WZ100),0))</totalsRowFormula>
    </tableColumn>
    <tableColumn id="625" xr3:uid="{7FD01ABF-15E6-4F3A-A975-C5346F252F33}" name="Labor force, female (% of total labor force)" totalsRowFunction="custom" dataDxfId="257" totalsRowDxfId="256">
      <totalsRowFormula array="1">INDEX(XA2:XA100,MATCH(TRUE,ISNUMBER(XA2:XA100),0))</totalsRowFormula>
    </tableColumn>
    <tableColumn id="626" xr3:uid="{E37C34B8-7EA6-4C20-8A1C-3B77D05DF683}" name="Labor force participation rate for ages 15-24, total (%) (modeled ILO estimate)" totalsRowFunction="custom" dataDxfId="255" totalsRowDxfId="254">
      <totalsRowFormula array="1">INDEX(XB2:XB100,MATCH(TRUE,ISNUMBER(XB2:XB100),0))</totalsRowFormula>
    </tableColumn>
    <tableColumn id="627" xr3:uid="{14F430EB-1A5C-492A-965F-FFC949C4CC69}" name="Labor force participation rate for ages 15-24, female (%) (modeled ILO estimate)" totalsRowFunction="custom" dataDxfId="253" totalsRowDxfId="252">
      <totalsRowFormula array="1">INDEX(XC2:XC100,MATCH(TRUE,ISNUMBER(XC2:XC100),0))</totalsRowFormula>
    </tableColumn>
    <tableColumn id="628" xr3:uid="{7D698857-72E0-40F0-9DEB-0ED03C148234}" name="Households and NPISHs final consumption expenditure: linked series (current LCU)" totalsRowFunction="custom" dataDxfId="251" totalsRowDxfId="250">
      <totalsRowFormula array="1">INDEX(XD2:XD100,MATCH(TRUE,ISNUMBER(XD2:XD100),0))</totalsRowFormula>
    </tableColumn>
    <tableColumn id="629" xr3:uid="{A6DA265B-6A92-48DE-8C54-C8AF74D9DE83}" name="Labor force participation rate, male (% of male population ages 15-64) (modeled ILO estimate)" totalsRowFunction="custom" dataDxfId="249" totalsRowDxfId="248">
      <totalsRowFormula array="1">INDEX(XE2:XE100,MATCH(TRUE,ISNUMBER(XE2:XE100),0))</totalsRowFormula>
    </tableColumn>
    <tableColumn id="630" xr3:uid="{BEA82552-50D3-4D26-9C34-3E6A8A0B98C6}" name="Labor force participation rate for ages 15-24, male (%) (modeled ILO estimate)" totalsRowFunction="custom" dataDxfId="247" totalsRowDxfId="246">
      <totalsRowFormula array="1">INDEX(XF2:XF100,MATCH(TRUE,ISNUMBER(XF2:XF100),0))</totalsRowFormula>
    </tableColumn>
    <tableColumn id="631" xr3:uid="{1C93FBA1-D67E-455F-A6F3-052303B18DD8}" name="GNI per capita, PPP (constant 2021 international $)" totalsRowFunction="custom" dataDxfId="245" totalsRowDxfId="244">
      <totalsRowFormula array="1">INDEX(XG2:XG100,MATCH(TRUE,ISNUMBER(XG2:XG100),0))</totalsRowFormula>
    </tableColumn>
    <tableColumn id="632" xr3:uid="{97F46203-D6B4-42B9-BDC1-B4A8D2F3355E}" name="GNI, PPP (current international $)" totalsRowFunction="custom" dataDxfId="243" totalsRowDxfId="242">
      <totalsRowFormula array="1">INDEX(XH2:XH100,MATCH(TRUE,ISNUMBER(XH2:XH100),0))</totalsRowFormula>
    </tableColumn>
    <tableColumn id="633" xr3:uid="{329A49DD-E551-4A9F-A751-CB5983D22C07}" name="GNI: linked series (current LCU)" totalsRowFunction="custom" dataDxfId="241" totalsRowDxfId="240">
      <totalsRowFormula array="1">INDEX(XI2:XI100,MATCH(TRUE,ISNUMBER(XI2:XI100),0))</totalsRowFormula>
    </tableColumn>
    <tableColumn id="634" xr3:uid="{7E3846D8-DA88-4F57-9A80-5D6AC1A2085F}" name="Inflation, GDP deflator: linked series (annual %)" totalsRowFunction="custom" dataDxfId="239" totalsRowDxfId="238">
      <totalsRowFormula array="1">INDEX(XJ2:XJ100,MATCH(TRUE,ISNUMBER(XJ2:XJ100),0))</totalsRowFormula>
    </tableColumn>
    <tableColumn id="635" xr3:uid="{0E9CB171-F265-40AC-8CDF-340DE43BDBA9}" name="F-gases emissions from Industrial Processes (Mt CO2e)" totalsRowFunction="custom" dataDxfId="237" totalsRowDxfId="236">
      <totalsRowFormula array="1">INDEX(XK2:XK100,MATCH(TRUE,ISNUMBER(XK2:XK100),0))</totalsRowFormula>
    </tableColumn>
    <tableColumn id="636" xr3:uid="{AC002785-8998-492F-9603-5CCE0A4703ED}" name="Carbon intensity of GDP (kg CO2e per 2021 PPP $ of GDP)" totalsRowFunction="custom" dataDxfId="235" totalsRowDxfId="234">
      <totalsRowFormula array="1">INDEX(XL2:XL100,MATCH(TRUE,ISNUMBER(XL2:XL100),0))</totalsRowFormula>
    </tableColumn>
    <tableColumn id="637" xr3:uid="{A973393B-0C00-4492-B7A1-1EB37E5E7ACF}" name="Labor force, total" totalsRowFunction="custom" dataDxfId="233" totalsRowDxfId="232">
      <totalsRowFormula array="1">INDEX(XM2:XM100,MATCH(TRUE,ISNUMBER(XM2:XM100),0))</totalsRowFormula>
    </tableColumn>
    <tableColumn id="638" xr3:uid="{6338F055-596A-4A46-87C2-1079B4814EF1}" name="Labor force participation rate, total (% of total population ages 15+) (modeled ILO estimate)" totalsRowFunction="custom" dataDxfId="231" totalsRowDxfId="230">
      <totalsRowFormula array="1">INDEX(XN2:XN100,MATCH(TRUE,ISNUMBER(XN2:XN100),0))</totalsRowFormula>
    </tableColumn>
    <tableColumn id="639" xr3:uid="{EA46D027-4A8B-4EE9-8384-EB9C82079BE3}" name="Ratio of female to male labor force participation rate (%) (modeled ILO estimate)" totalsRowFunction="custom" dataDxfId="229" totalsRowDxfId="228">
      <totalsRowFormula array="1">INDEX(XO2:XO100,MATCH(TRUE,ISNUMBER(XO2:XO100),0))</totalsRowFormula>
    </tableColumn>
    <tableColumn id="640" xr3:uid="{FD740555-2BE3-47D1-B329-13F5D328B71D}" name="Labor force participation rate, female (% of female population ages 15-64) (modeled ILO estimate)" totalsRowFunction="custom" dataDxfId="227" totalsRowDxfId="226">
      <totalsRowFormula array="1">INDEX(XP2:XP100,MATCH(TRUE,ISNUMBER(XP2:XP100),0))</totalsRowFormula>
    </tableColumn>
    <tableColumn id="641" xr3:uid="{C9A91CF5-BE50-43EA-ABCC-0E841E7AACE3}" name="Labor force participation rate, male (% of male population ages 15+) (modeled ILO estimate)" totalsRowFunction="custom" dataDxfId="225" totalsRowDxfId="224">
      <totalsRowFormula array="1">INDEX(XQ2:XQ100,MATCH(TRUE,ISNUMBER(XQ2:XQ100),0))</totalsRowFormula>
    </tableColumn>
    <tableColumn id="642" xr3:uid="{52FD3D20-DB75-44B1-A62E-CB2CA2D6CB35}" name="Labor force participation rate, female (% of female population ages 15+) (modeled ILO estimate)" totalsRowFunction="custom" dataDxfId="223" totalsRowDxfId="222">
      <totalsRowFormula array="1">INDEX(XR2:XR100,MATCH(TRUE,ISNUMBER(XR2:XR100),0))</totalsRowFormula>
    </tableColumn>
    <tableColumn id="643" xr3:uid="{89A42332-FCB3-4B84-931B-47B0E7A7E47C}" name="Labor force participation rate, total (% of total population ages 15-64) (modeled ILO estimate)" totalsRowFunction="custom" dataDxfId="221" totalsRowDxfId="220">
      <totalsRowFormula array="1">INDEX(XS2:XS100,MATCH(TRUE,ISNUMBER(XS2:XS100),0))</totalsRowFormula>
    </tableColumn>
    <tableColumn id="644" xr3:uid="{9FC1B8A0-C034-4036-A816-55336077C066}" name="Households and NPISHs Final consumption expenditure, PPP (current international $)" totalsRowFunction="custom" dataDxfId="219" totalsRowDxfId="218">
      <totalsRowFormula array="1">INDEX(XT2:XT100,MATCH(TRUE,ISNUMBER(XT2:XT100),0))</totalsRowFormula>
    </tableColumn>
    <tableColumn id="645" xr3:uid="{9259D165-84F5-49FC-A7CB-F58B8EB6DAFF}" name="Net bilateral aid flows from DAC donors, Korea, Rep. (current US$)" totalsRowFunction="custom" dataDxfId="217" totalsRowDxfId="216">
      <totalsRowFormula array="1">INDEX(XU2:XU100,MATCH(TRUE,ISNUMBER(XU2:XU100),0))</totalsRowFormula>
    </tableColumn>
    <tableColumn id="646" xr3:uid="{EAFAD4AE-00A3-4B5A-8410-4F1EAFF5BA04}" name="Pupil-teacher ratio, secondary" totalsRowFunction="custom" dataDxfId="215" totalsRowDxfId="214">
      <totalsRowFormula array="1">INDEX(XV2:XV100,MATCH(TRUE,ISNUMBER(XV2:XV100),0))</totalsRowFormula>
    </tableColumn>
    <tableColumn id="647" xr3:uid="{02566658-7144-4C7E-8BF5-7AD5EFB365CB}" name="Unemployment, total (% of total labor force) (modeled ILO estimate)" totalsRowFunction="custom" dataDxfId="213" totalsRowDxfId="212">
      <totalsRowFormula array="1">INDEX(XW2:XW100,MATCH(TRUE,ISNUMBER(XW2:XW100),0))</totalsRowFormula>
    </tableColumn>
    <tableColumn id="648" xr3:uid="{7286EFA2-2690-4232-BB6D-805445E8F141}" name="Unemployment, female (% of female labor force) (modeled ILO estimate)" totalsRowFunction="custom" dataDxfId="211" totalsRowDxfId="210">
      <totalsRowFormula array="1">INDEX(XX2:XX100,MATCH(TRUE,ISNUMBER(XX2:XX100),0))</totalsRowFormula>
    </tableColumn>
    <tableColumn id="649" xr3:uid="{7C181BAA-2CE8-49FB-8034-AA511AFB2602}" name="Services, value added per worker (constant 2015 US$)" totalsRowFunction="custom" dataDxfId="209" totalsRowDxfId="208">
      <totalsRowFormula array="1">INDEX(XY2:XY100,MATCH(TRUE,ISNUMBER(XY2:XY100),0))</totalsRowFormula>
    </tableColumn>
    <tableColumn id="650" xr3:uid="{EA124790-DA38-4F7D-A597-A9AE6A94E20E}" name="Unemployment, male (% of male labor force) (modeled ILO estimate)" totalsRowFunction="custom" dataDxfId="207" totalsRowDxfId="206">
      <totalsRowFormula array="1">INDEX(XZ2:XZ100,MATCH(TRUE,ISNUMBER(XZ2:XZ100),0))</totalsRowFormula>
    </tableColumn>
    <tableColumn id="651" xr3:uid="{D18DEAAB-777B-49BD-A71A-61719EA3292A}" name="Industry (including construction), value added per worker (constant 2015 US$)" totalsRowFunction="custom" dataDxfId="205" totalsRowDxfId="204">
      <totalsRowFormula array="1">INDEX(YA2:YA100,MATCH(TRUE,ISNUMBER(YA2:YA100),0))</totalsRowFormula>
    </tableColumn>
    <tableColumn id="652" xr3:uid="{7CE16E93-3E50-4917-B0D4-51EFEF0189FA}" name="Agriculture, forestry, and fishing, value added per worker (constant 2015 US$)" totalsRowFunction="custom" dataDxfId="203" totalsRowDxfId="202">
      <totalsRowFormula array="1">INDEX(YB2:YB100,MATCH(TRUE,ISNUMBER(YB2:YB100),0))</totalsRowFormula>
    </tableColumn>
    <tableColumn id="653" xr3:uid="{F714C994-C60F-4841-8DDB-5483E7977BED}" name="Nitrous oxide (N2O) emissions (total) excluding LULUCF (% change from 1990)" totalsRowFunction="custom" dataDxfId="201" totalsRowDxfId="200">
      <totalsRowFormula array="1">INDEX(YC2:YC100,MATCH(TRUE,ISNUMBER(YC2:YC100),0))</totalsRowFormula>
    </tableColumn>
    <tableColumn id="654" xr3:uid="{5C6CA80F-CFD4-4F14-BA64-D5F6F72A7182}" name="GDP per person employed (constant 2021 PPP $)" totalsRowFunction="custom" dataDxfId="199" totalsRowDxfId="198">
      <totalsRowFormula array="1">INDEX(YD2:YD100,MATCH(TRUE,ISNUMBER(YD2:YD100),0))</totalsRowFormula>
    </tableColumn>
    <tableColumn id="655" xr3:uid="{81892D5B-712D-4DBF-9B63-AB748AD1D1D8}" name="Wage and salaried workers, male (% of male employment) (modeled ILO estimate)" totalsRowFunction="custom" dataDxfId="197" totalsRowDxfId="196">
      <totalsRowFormula array="1">INDEX(YE2:YE100,MATCH(TRUE,ISNUMBER(YE2:YE100),0))</totalsRowFormula>
    </tableColumn>
    <tableColumn id="656" xr3:uid="{A3E18755-12BF-4F66-9BD3-226C9006501E}" name="Vulnerable employment, female (% of female employment) (modeled ILO estimate)" totalsRowFunction="custom" dataDxfId="195" totalsRowDxfId="194">
      <totalsRowFormula array="1">INDEX(YF2:YF100,MATCH(TRUE,ISNUMBER(YF2:YF100),0))</totalsRowFormula>
    </tableColumn>
    <tableColumn id="657" xr3:uid="{B253B74C-FC19-4E99-9496-4EDEE1DF02D6}" name="Self-employed, total (% of total employment) (modeled ILO estimate)" totalsRowFunction="custom" dataDxfId="193" totalsRowDxfId="192">
      <totalsRowFormula array="1">INDEX(YG2:YG100,MATCH(TRUE,ISNUMBER(YG2:YG100),0))</totalsRowFormula>
    </tableColumn>
    <tableColumn id="658" xr3:uid="{AFD8D5E3-A1AD-4118-90D0-4F6A831A0C30}" name="Employers, male (% of male employment) (modeled ILO estimate)" totalsRowFunction="custom" dataDxfId="191" totalsRowDxfId="190">
      <totalsRowFormula array="1">INDEX(YH2:YH100,MATCH(TRUE,ISNUMBER(YH2:YH100),0))</totalsRowFormula>
    </tableColumn>
    <tableColumn id="659" xr3:uid="{4A26E088-41C0-49D6-AE4B-C1CA5EB5D498}" name="Employment to population ratio, ages 15-24, male (%) (modeled ILO estimate)" totalsRowFunction="custom" dataDxfId="189" totalsRowDxfId="188">
      <totalsRowFormula array="1">INDEX(YI2:YI100,MATCH(TRUE,ISNUMBER(YI2:YI100),0))</totalsRowFormula>
    </tableColumn>
    <tableColumn id="660" xr3:uid="{81BE3820-960A-4B3C-8AC4-C0CC7602CAD7}" name="Employment in agriculture (% of total employment) (modeled ILO estimate)" totalsRowFunction="custom" dataDxfId="187" totalsRowDxfId="186">
      <totalsRowFormula array="1">INDEX(YJ2:YJ100,MATCH(TRUE,ISNUMBER(YJ2:YJ100),0))</totalsRowFormula>
    </tableColumn>
    <tableColumn id="661" xr3:uid="{57D6B163-7964-47F2-979E-903C59792400}" name="Methane (CH4) emissions (total) excluding LULUCF (% change from 1990)" totalsRowFunction="custom" dataDxfId="185" totalsRowDxfId="184">
      <totalsRowFormula array="1">INDEX(YK2:YK100,MATCH(TRUE,ISNUMBER(YK2:YK100),0))</totalsRowFormula>
    </tableColumn>
    <tableColumn id="662" xr3:uid="{44B6B8E1-E432-41CD-A75D-3412195CD748}" name="Employment in services, male (% of male employment) (modeled ILO estimate)" totalsRowFunction="custom" dataDxfId="183" totalsRowDxfId="182">
      <totalsRowFormula array="1">INDEX(YL2:YL100,MATCH(TRUE,ISNUMBER(YL2:YL100),0))</totalsRowFormula>
    </tableColumn>
    <tableColumn id="663" xr3:uid="{C4592F92-DA83-49C2-9175-AD31DDF9B7F9}" name="Employment in industry, male (% of male employment) (modeled ILO estimate)" totalsRowFunction="custom" dataDxfId="181" totalsRowDxfId="180">
      <totalsRowFormula array="1">INDEX(YM2:YM100,MATCH(TRUE,ISNUMBER(YM2:YM100),0))</totalsRowFormula>
    </tableColumn>
    <tableColumn id="664" xr3:uid="{13F48446-FB5D-4D5F-B792-C9D05159F8D6}" name="Contributing family workers, male (% of male employment) (modeled ILO estimate)" totalsRowFunction="custom" dataDxfId="179" totalsRowDxfId="178">
      <totalsRowFormula array="1">INDEX(YN2:YN100,MATCH(TRUE,ISNUMBER(YN2:YN100),0))</totalsRowFormula>
    </tableColumn>
    <tableColumn id="665" xr3:uid="{453F8B50-AEC9-48AF-BEAC-3084B239B4E4}" name="Vulnerable employment, total (% of total employment) (modeled ILO estimate)" totalsRowFunction="custom" dataDxfId="177" totalsRowDxfId="176">
      <totalsRowFormula array="1">INDEX(YO2:YO100,MATCH(TRUE,ISNUMBER(YO2:YO100),0))</totalsRowFormula>
    </tableColumn>
    <tableColumn id="666" xr3:uid="{6ABB2FCC-4D8D-4413-99D8-73CF673F18BC}" name="Self-employed, female (% of female employment) (modeled ILO estimate)" totalsRowFunction="custom" dataDxfId="175" totalsRowDxfId="174">
      <totalsRowFormula array="1">INDEX(YP2:YP100,MATCH(TRUE,ISNUMBER(YP2:YP100),0))</totalsRowFormula>
    </tableColumn>
    <tableColumn id="667" xr3:uid="{56691543-F719-4D76-AB5C-41336698A2D0}" name="Employment to population ratio, ages 15-24, total (%) (modeled ILO estimate)" totalsRowFunction="custom" dataDxfId="173" totalsRowDxfId="172">
      <totalsRowFormula array="1">INDEX(YQ2:YQ100,MATCH(TRUE,ISNUMBER(YQ2:YQ100),0))</totalsRowFormula>
    </tableColumn>
    <tableColumn id="668" xr3:uid="{2A0AD7CA-6127-4C40-B04B-06E9EDAD991E}" name="Employment to population ratio, ages 15-24, female (%) (modeled ILO estimate)" totalsRowFunction="custom" dataDxfId="171" totalsRowDxfId="170">
      <totalsRowFormula array="1">INDEX(YR2:YR100,MATCH(TRUE,ISNUMBER(YR2:YR100),0))</totalsRowFormula>
    </tableColumn>
    <tableColumn id="669" xr3:uid="{514430D0-536A-4106-B9D9-C680988B7021}" name="Employment in agriculture, female (% of female employment) (modeled ILO estimate)" totalsRowFunction="custom" dataDxfId="169" totalsRowDxfId="168">
      <totalsRowFormula array="1">INDEX(YS2:YS100,MATCH(TRUE,ISNUMBER(YS2:YS100),0))</totalsRowFormula>
    </tableColumn>
    <tableColumn id="670" xr3:uid="{51252D10-24AA-4E34-AA4D-6A652AAED7D5}" name="Total greenhouse gas emissions excluding LULUCF (% change from 1990)" totalsRowFunction="custom" dataDxfId="167" totalsRowDxfId="166">
      <totalsRowFormula array="1">INDEX(YT2:YT100,MATCH(TRUE,ISNUMBER(YT2:YT100),0))</totalsRowFormula>
    </tableColumn>
    <tableColumn id="671" xr3:uid="{0C799B3D-22D0-4FAC-AF49-343AACD96686}" name="Carbon dioxide (CO2) emissions (total) excluding LULUCF (% change from 1990)" totalsRowFunction="custom" dataDxfId="165" totalsRowDxfId="164">
      <totalsRowFormula array="1">INDEX(YU2:YU100,MATCH(TRUE,ISNUMBER(YU2:YU100),0))</totalsRowFormula>
    </tableColumn>
    <tableColumn id="672" xr3:uid="{AA5AB340-2434-4C82-914F-435BE94E74CB}" name="Unemployment, youth male (% of male labor force ages 15-24) (modeled ILO estimate)" totalsRowFunction="custom" dataDxfId="163" totalsRowDxfId="162">
      <totalsRowFormula array="1">INDEX(YV2:YV100,MATCH(TRUE,ISNUMBER(YV2:YV100),0))</totalsRowFormula>
    </tableColumn>
    <tableColumn id="673" xr3:uid="{534AD197-F488-4B32-95BA-509DEE19C063}" name="Employment in services, female (% of female employment) (modeled ILO estimate)" totalsRowFunction="custom" dataDxfId="161" totalsRowDxfId="160">
      <totalsRowFormula array="1">INDEX(YW2:YW100,MATCH(TRUE,ISNUMBER(YW2:YW100),0))</totalsRowFormula>
    </tableColumn>
    <tableColumn id="674" xr3:uid="{513D1313-4B55-40B9-BE28-232B0495DF71}" name="Employment in industry, female (% of female employment) (modeled ILO estimate)" totalsRowFunction="custom" dataDxfId="159" totalsRowDxfId="158">
      <totalsRowFormula array="1">INDEX(YX2:YX100,MATCH(TRUE,ISNUMBER(YX2:YX100),0))</totalsRowFormula>
    </tableColumn>
    <tableColumn id="675" xr3:uid="{14A60D48-D9F3-4028-B53A-1C7F5F404D98}" name="Contributing family workers, female (% of female employment) (modeled ILO estimate)" totalsRowFunction="custom" dataDxfId="157" totalsRowDxfId="156">
      <totalsRowFormula array="1">INDEX(YY2:YY100,MATCH(TRUE,ISNUMBER(YY2:YY100),0))</totalsRowFormula>
    </tableColumn>
    <tableColumn id="676" xr3:uid="{482320F1-921F-4E80-8192-BBD436452900}" name="Wage and salaried workers, total (% of total employment) (modeled ILO estimate)" totalsRowFunction="custom" dataDxfId="155" totalsRowDxfId="154">
      <totalsRowFormula array="1">INDEX(YZ2:YZ100,MATCH(TRUE,ISNUMBER(YZ2:YZ100),0))</totalsRowFormula>
    </tableColumn>
    <tableColumn id="677" xr3:uid="{C673C10C-AEEC-43CA-92F4-8795D8618ACA}" name="Vulnerable employment, male (% of male employment) (modeled ILO estimate)" totalsRowFunction="custom" dataDxfId="153" totalsRowDxfId="152">
      <totalsRowFormula array="1">INDEX(ZA2:ZA100,MATCH(TRUE,ISNUMBER(ZA2:ZA100),0))</totalsRowFormula>
    </tableColumn>
    <tableColumn id="678" xr3:uid="{820A2928-4550-4689-ABDF-465999783046}" name="Employment to population ratio, 15+, male (%) (modeled ILO estimate)" totalsRowFunction="custom" dataDxfId="151" totalsRowDxfId="150">
      <totalsRowFormula array="1">INDEX(ZB2:ZB100,MATCH(TRUE,ISNUMBER(ZB2:ZB100),0))</totalsRowFormula>
    </tableColumn>
    <tableColumn id="679" xr3:uid="{1C75694E-AE69-4568-9ED8-CF50AB6C66D1}" name="Employers, total (% of total employment) (modeled ILO estimate)" totalsRowFunction="custom" dataDxfId="149" totalsRowDxfId="148">
      <totalsRowFormula array="1">INDEX(ZC2:ZC100,MATCH(TRUE,ISNUMBER(ZC2:ZC100),0))</totalsRowFormula>
    </tableColumn>
    <tableColumn id="680" xr3:uid="{92A0B042-00CC-409B-9CBE-0FF00B3CEBA9}" name="Unemployment, youth total (% of total labor force ages 15-24) (modeled ILO estimate)" totalsRowFunction="custom" dataDxfId="147" totalsRowDxfId="146">
      <totalsRowFormula array="1">INDEX(ZD2:ZD100,MATCH(TRUE,ISNUMBER(ZD2:ZD100),0))</totalsRowFormula>
    </tableColumn>
    <tableColumn id="681" xr3:uid="{4BFA5DBA-F338-43FD-AB74-290D8A4E9BD6}" name="Unemployment, youth female (% of female labor force ages 15-24) (modeled ILO estimate)" totalsRowFunction="custom" dataDxfId="145" totalsRowDxfId="144">
      <totalsRowFormula array="1">INDEX(ZE2:ZE100,MATCH(TRUE,ISNUMBER(ZE2:ZE100),0))</totalsRowFormula>
    </tableColumn>
    <tableColumn id="682" xr3:uid="{64970BC3-C8CA-438F-9607-254AFF534977}" name="Employment in services (% of total employment) (modeled ILO estimate)" totalsRowFunction="custom" dataDxfId="143" totalsRowDxfId="142">
      <totalsRowFormula array="1">INDEX(ZF2:ZF100,MATCH(TRUE,ISNUMBER(ZF2:ZF100),0))</totalsRowFormula>
    </tableColumn>
    <tableColumn id="683" xr3:uid="{449E1465-D8E9-47DE-B188-292F19AF77ED}" name="Employment in industry (% of total employment) (modeled ILO estimate)" totalsRowFunction="custom" dataDxfId="141" totalsRowDxfId="140">
      <totalsRowFormula array="1">INDEX(ZG2:ZG100,MATCH(TRUE,ISNUMBER(ZG2:ZG100),0))</totalsRowFormula>
    </tableColumn>
    <tableColumn id="684" xr3:uid="{2C3985AA-09BD-4527-B876-20CE392CCDB4}" name="Contributing family workers, total (% of total employment) (modeled ILO estimate)" totalsRowFunction="custom" dataDxfId="139" totalsRowDxfId="138">
      <totalsRowFormula array="1">INDEX(ZH2:ZH100,MATCH(TRUE,ISNUMBER(ZH2:ZH100),0))</totalsRowFormula>
    </tableColumn>
    <tableColumn id="685" xr3:uid="{9A1309E7-2167-4BE3-B4B3-D80313F5CD73}" name="Wage and salaried workers, female (% of female employment) (modeled ILO estimate)" totalsRowFunction="custom" dataDxfId="137" totalsRowDxfId="136">
      <totalsRowFormula array="1">INDEX(ZI2:ZI100,MATCH(TRUE,ISNUMBER(ZI2:ZI100),0))</totalsRowFormula>
    </tableColumn>
    <tableColumn id="686" xr3:uid="{B6528E79-00DB-44CB-98ED-C00F1FA8915C}" name="Employment to population ratio, 15+, total (%) (modeled ILO estimate)" totalsRowFunction="custom" dataDxfId="135" totalsRowDxfId="134">
      <totalsRowFormula array="1">INDEX(ZJ2:ZJ100,MATCH(TRUE,ISNUMBER(ZJ2:ZJ100),0))</totalsRowFormula>
    </tableColumn>
    <tableColumn id="687" xr3:uid="{89122D12-60A0-4A23-A053-BEBCCD781056}" name="Employment to population ratio, 15+, female (%) (modeled ILO estimate)" totalsRowFunction="custom" dataDxfId="133" totalsRowDxfId="132">
      <totalsRowFormula array="1">INDEX(ZK2:ZK100,MATCH(TRUE,ISNUMBER(ZK2:ZK100),0))</totalsRowFormula>
    </tableColumn>
    <tableColumn id="688" xr3:uid="{8FB6D071-D410-4A58-8DF0-764FDA496B69}" name="Self-employed, male (% of male employment) (modeled ILO estimate)" totalsRowFunction="custom" dataDxfId="131" totalsRowDxfId="130">
      <totalsRowFormula array="1">INDEX(ZL2:ZL100,MATCH(TRUE,ISNUMBER(ZL2:ZL100),0))</totalsRowFormula>
    </tableColumn>
    <tableColumn id="689" xr3:uid="{0DFC7D35-B291-4DEE-B672-6571E7E8E662}" name="Employers, female (% of female employment) (modeled ILO estimate)" totalsRowFunction="custom" dataDxfId="129" totalsRowDxfId="128">
      <totalsRowFormula array="1">INDEX(ZM2:ZM100,MATCH(TRUE,ISNUMBER(ZM2:ZM100),0))</totalsRowFormula>
    </tableColumn>
    <tableColumn id="690" xr3:uid="{51E6CEE2-60ED-414A-A131-017D92E81023}" name="Employment in agriculture, male (% of male employment) (modeled ILO estimate)" totalsRowFunction="custom" dataDxfId="127" totalsRowDxfId="126">
      <totalsRowFormula array="1">INDEX(ZN2:ZN100,MATCH(TRUE,ISNUMBER(ZN2:ZN100),0))</totalsRowFormula>
    </tableColumn>
    <tableColumn id="691" xr3:uid="{DEDFC98A-8FC8-4D90-ADD4-A190D9D6D42D}" name="Incidence of HIV, ages 15-49 (per 1,000 uninfected population ages 15-49)" totalsRowFunction="custom" dataDxfId="125" totalsRowDxfId="124">
      <totalsRowFormula array="1">INDEX(ZO2:ZO100,MATCH(TRUE,ISNUMBER(ZO2:ZO100),0))</totalsRowFormula>
    </tableColumn>
    <tableColumn id="692" xr3:uid="{7BD4B846-206A-4058-AF6C-3C37BF759832}" name="Adults (ages 15+) and children (ages 0-14) newly infected with HIV" totalsRowFunction="custom" dataDxfId="123" totalsRowDxfId="122">
      <totalsRowFormula array="1">INDEX(ZP2:ZP100,MATCH(TRUE,ISNUMBER(ZP2:ZP100),0))</totalsRowFormula>
    </tableColumn>
    <tableColumn id="693" xr3:uid="{A63B7FEB-7A39-4B50-8CAF-037A189BD7ED}" name="Prevalence of HIV, male (% ages 15-24)" totalsRowFunction="custom" dataDxfId="121" totalsRowDxfId="120">
      <totalsRowFormula array="1">INDEX(ZQ2:ZQ100,MATCH(TRUE,ISNUMBER(ZQ2:ZQ100),0))</totalsRowFormula>
    </tableColumn>
    <tableColumn id="694" xr3:uid="{98EA4A87-8080-4F73-A786-035FC4FEF809}" name="Probability of dying among adolescents ages 15-19 years (per 1,000)" totalsRowFunction="custom" dataDxfId="119" totalsRowDxfId="118">
      <totalsRowFormula array="1">INDEX(ZR2:ZR100,MATCH(TRUE,ISNUMBER(ZR2:ZR100),0))</totalsRowFormula>
    </tableColumn>
    <tableColumn id="695" xr3:uid="{55879447-F9DB-417D-8872-520748EB36FC}" name="Number of deaths ages 5-9 years" totalsRowFunction="custom" dataDxfId="117" totalsRowDxfId="116">
      <totalsRowFormula array="1">INDEX(ZS2:ZS100,MATCH(TRUE,ISNUMBER(ZS2:ZS100),0))</totalsRowFormula>
    </tableColumn>
    <tableColumn id="696" xr3:uid="{D39BB479-088F-4AD6-8769-A8FF3E1B433D}" name="Incidence of HIV, all (per 1,000 uninfected population)" totalsRowFunction="custom" dataDxfId="115" totalsRowDxfId="114">
      <totalsRowFormula array="1">INDEX(ZT2:ZT100,MATCH(TRUE,ISNUMBER(ZT2:ZT100),0))</totalsRowFormula>
    </tableColumn>
    <tableColumn id="697" xr3:uid="{659F7662-6DE9-4FF6-8ED4-1FD7EE8B155C}" name="Probability of dying among youth ages 20-24 years (per 1,000)" totalsRowFunction="custom" dataDxfId="113" totalsRowDxfId="112">
      <totalsRowFormula array="1">INDEX(ZU2:ZU100,MATCH(TRUE,ISNUMBER(ZU2:ZU100),0))</totalsRowFormula>
    </tableColumn>
    <tableColumn id="698" xr3:uid="{018A1C82-F8EA-4215-89F8-A04A923786CA}" name="Number of deaths ages 10-14 years" totalsRowFunction="custom" dataDxfId="111" totalsRowDxfId="110">
      <totalsRowFormula array="1">INDEX(ZV2:ZV100,MATCH(TRUE,ISNUMBER(ZV2:ZV100),0))</totalsRowFormula>
    </tableColumn>
    <tableColumn id="699" xr3:uid="{67DC61CC-6CEA-4AC4-B417-FC4B16B55DD9}" name="Medium and high-tech exports (% manufactured exports)" totalsRowFunction="custom" dataDxfId="109" totalsRowDxfId="108">
      <totalsRowFormula array="1">INDEX(ZW2:ZW100,MATCH(TRUE,ISNUMBER(ZW2:ZW100),0))</totalsRowFormula>
    </tableColumn>
    <tableColumn id="700" xr3:uid="{BCE315EB-2F78-4822-B8E4-236AB2F2B3D5}" name="Forest area (% of land area)" totalsRowFunction="custom" dataDxfId="107" totalsRowDxfId="106">
      <totalsRowFormula array="1">INDEX(ZX2:ZX100,MATCH(TRUE,ISNUMBER(ZX2:ZX100),0))</totalsRowFormula>
    </tableColumn>
    <tableColumn id="701" xr3:uid="{8B1F74E2-CE34-4D75-A556-5450D7461155}" name="Medium and high-tech manufacturing value added (% manufacturing value added)" totalsRowFunction="custom" dataDxfId="105" totalsRowDxfId="104">
      <totalsRowFormula array="1">INDEX(ZY2:ZY100,MATCH(TRUE,ISNUMBER(ZY2:ZY100),0))</totalsRowFormula>
    </tableColumn>
    <tableColumn id="702" xr3:uid="{4FBB8AE8-558B-42F6-A2DE-003F2100957A}" name="Incidence of HIV, ages 15-24 (per 1,000 uninfected population ages 15-24)" totalsRowFunction="custom" dataDxfId="103" totalsRowDxfId="102">
      <totalsRowFormula array="1">INDEX(ZZ2:ZZ100,MATCH(TRUE,ISNUMBER(ZZ2:ZZ100),0))</totalsRowFormula>
    </tableColumn>
    <tableColumn id="703" xr3:uid="{CC608E79-1004-4844-9FB8-01A388D03D82}" name="Children (ages 0-14) newly infected with HIV" totalsRowFunction="custom" dataDxfId="101" totalsRowDxfId="100">
      <totalsRowFormula array="1">INDEX(AAA2:AAA100,MATCH(TRUE,ISNUMBER(AAA2:AAA100),0))</totalsRowFormula>
    </tableColumn>
    <tableColumn id="704" xr3:uid="{440656B2-2A84-48BB-ABD3-11DD4624BB51}" name="Prevalence of HIV, female (% ages 15-24)" totalsRowFunction="custom" dataDxfId="99" totalsRowDxfId="98">
      <totalsRowFormula array="1">INDEX(AAB2:AAB100,MATCH(TRUE,ISNUMBER(AAB2:AAB100),0))</totalsRowFormula>
    </tableColumn>
    <tableColumn id="705" xr3:uid="{2EED23D5-8D5D-4D92-A88C-AF7BBF273E1A}" name="Prevalence of HIV, total (% of population ages 15-49)" totalsRowFunction="custom" dataDxfId="97" totalsRowDxfId="96">
      <totalsRowFormula array="1">INDEX(AAC2:AAC100,MATCH(TRUE,ISNUMBER(AAC2:AAC100),0))</totalsRowFormula>
    </tableColumn>
    <tableColumn id="706" xr3:uid="{5D71577D-F62F-4026-911E-0CB6AFBB60F9}" name="Probability of dying among adolescents ages 10-14 years (per 1,000)" totalsRowFunction="custom" dataDxfId="95" totalsRowDxfId="94">
      <totalsRowFormula array="1">INDEX(AAD2:AAD100,MATCH(TRUE,ISNUMBER(AAD2:AAD100),0))</totalsRowFormula>
    </tableColumn>
    <tableColumn id="707" xr3:uid="{5A363675-BA2F-4FC1-87CF-BF835C319CC2}" name="Number of deaths ages 20-24 years" totalsRowFunction="custom" dataDxfId="93" totalsRowDxfId="92">
      <totalsRowFormula array="1">INDEX(AAE2:AAE100,MATCH(TRUE,ISNUMBER(AAE2:AAE100),0))</totalsRowFormula>
    </tableColumn>
    <tableColumn id="708" xr3:uid="{53B1F0B2-6CD0-40F1-BFA1-5EA98B2FCED5}" name="Forest area (sq. km)" totalsRowFunction="custom" dataDxfId="91" totalsRowDxfId="90">
      <totalsRowFormula array="1">INDEX(AAF2:AAF100,MATCH(TRUE,ISNUMBER(AAF2:AAF100),0))</totalsRowFormula>
    </tableColumn>
    <tableColumn id="709" xr3:uid="{892D4DED-0017-4A28-AE03-C9AE07C69AD8}" name="Young people (ages 15-24) newly infected with HIV" totalsRowFunction="custom" dataDxfId="89" totalsRowDxfId="88">
      <totalsRowFormula array="1">INDEX(AAG2:AAG100,MATCH(TRUE,ISNUMBER(AAG2:AAG100),0))</totalsRowFormula>
    </tableColumn>
    <tableColumn id="710" xr3:uid="{BAA5441E-C018-4DD9-B22E-685C9234F0A1}" name="Adults (ages 15-49) newly infected with HIV" totalsRowFunction="custom" dataDxfId="87" totalsRowDxfId="86">
      <totalsRowFormula array="1">INDEX(AAH2:AAH100,MATCH(TRUE,ISNUMBER(AAH2:AAH100),0))</totalsRowFormula>
    </tableColumn>
    <tableColumn id="711" xr3:uid="{10BC8929-DB07-440A-94D1-7CF91755A9E0}" name="Children (0-14) living with HIV" totalsRowFunction="custom" dataDxfId="85" totalsRowDxfId="84">
      <totalsRowFormula array="1">INDEX(AAI2:AAI100,MATCH(TRUE,ISNUMBER(AAI2:AAI100),0))</totalsRowFormula>
    </tableColumn>
    <tableColumn id="712" xr3:uid="{63EDC9DA-DF4D-438F-B0C3-6FF3A58DB898}" name="Women's share of population ages 15+ living with HIV (%)" totalsRowFunction="custom" dataDxfId="83" totalsRowDxfId="82">
      <totalsRowFormula array="1">INDEX(AAJ2:AAJ100,MATCH(TRUE,ISNUMBER(AAJ2:AAJ100),0))</totalsRowFormula>
    </tableColumn>
    <tableColumn id="713" xr3:uid="{846EFF11-8253-45C3-9B78-6AE4D8952EBF}" name="Probability of dying among children ages 5-9 years (per 1,000)" totalsRowFunction="custom" dataDxfId="81" totalsRowDxfId="80">
      <totalsRowFormula array="1">INDEX(AAK2:AAK100,MATCH(TRUE,ISNUMBER(AAK2:AAK100),0))</totalsRowFormula>
    </tableColumn>
    <tableColumn id="714" xr3:uid="{4E068595-0690-44D8-9C99-4199BE833BF6}" name="Number of deaths ages 15-19 years" totalsRowFunction="custom" dataDxfId="79" totalsRowDxfId="78">
      <totalsRowFormula array="1">INDEX(AAL2:AAL100,MATCH(TRUE,ISNUMBER(AAL2:AAL100),0))</totalsRowFormula>
    </tableColumn>
    <tableColumn id="715" xr3:uid="{AE23AB77-18C8-4171-A247-DB3456510CB2}" name="Armed forces personnel, total" totalsRowFunction="custom" dataDxfId="77" totalsRowDxfId="76">
      <totalsRowFormula array="1">INDEX(AAM2:AAM100,MATCH(TRUE,ISNUMBER(AAM2:AAM100),0))</totalsRowFormula>
    </tableColumn>
    <tableColumn id="716" xr3:uid="{F1B54AB7-1601-415B-B722-9F738E1F0F03}" name="PPG, bonds (NFL, current US$)" totalsRowFunction="custom" dataDxfId="75" totalsRowDxfId="74">
      <totalsRowFormula array="1">INDEX(AAN2:AAN100,MATCH(TRUE,ISNUMBER(AAN2:AAN100),0))</totalsRowFormula>
    </tableColumn>
    <tableColumn id="717" xr3:uid="{2214EE24-1E12-4ED2-8907-B0F6303B656C}" name="Portfolio investment, bonds (PPG + PNG) (NFL, current US$)" totalsRowFunction="custom" dataDxfId="73" totalsRowDxfId="72">
      <totalsRowFormula array="1">INDEX(AAO2:AAO100,MATCH(TRUE,ISNUMBER(AAO2:AAO100),0))</totalsRowFormula>
    </tableColumn>
    <tableColumn id="718" xr3:uid="{81341A50-238C-4AD7-AD96-383D5C6F1163}" name="Customs and other import duties (current LCU)" totalsRowFunction="custom" dataDxfId="71" totalsRowDxfId="70">
      <totalsRowFormula array="1">INDEX(AAP2:AAP100,MATCH(TRUE,ISNUMBER(AAP2:AAP100),0))</totalsRowFormula>
    </tableColumn>
    <tableColumn id="719" xr3:uid="{8D4EAAF2-1DB7-4B20-BE57-2B5BC164E17E}" name="Customs and other import duties (% of tax revenue)" totalsRowFunction="custom" dataDxfId="69" totalsRowDxfId="68">
      <totalsRowFormula array="1">INDEX(AAQ2:AAQ100,MATCH(TRUE,ISNUMBER(AAQ2:AAQ100),0))</totalsRowFormula>
    </tableColumn>
    <tableColumn id="720" xr3:uid="{64FF3150-5361-4CEC-957A-591E05465436}" name="Adjusted net savings, including particulate emission damage (% of GNI)" totalsRowFunction="custom" dataDxfId="67" totalsRowDxfId="66">
      <totalsRowFormula array="1">INDEX(AAR2:AAR100,MATCH(TRUE,ISNUMBER(AAR2:AAR100),0))</totalsRowFormula>
    </tableColumn>
    <tableColumn id="721" xr3:uid="{54FDEF44-68F5-4972-AAEA-C4A5960E8EA4}" name="Adjusted savings: particulate emission damage (% of GNI)" totalsRowFunction="custom" dataDxfId="65" totalsRowDxfId="64">
      <totalsRowFormula array="1">INDEX(AAS2:AAS100,MATCH(TRUE,ISNUMBER(AAS2:AAS100),0))</totalsRowFormula>
    </tableColumn>
    <tableColumn id="722" xr3:uid="{0A279D9B-24CF-4786-A504-0B51227551D5}" name="Adjusted net savings, excluding particulate emission damage (current US$)" totalsRowFunction="custom" dataDxfId="63" totalsRowDxfId="62">
      <totalsRowFormula array="1">INDEX(AAT2:AAT100,MATCH(TRUE,ISNUMBER(AAT2:AAT100),0))</totalsRowFormula>
    </tableColumn>
    <tableColumn id="723" xr3:uid="{AC1D39E2-F762-4385-83E0-F9B207AE21E5}" name="Adjusted savings: carbon dioxide damage (current US$)" totalsRowFunction="custom" dataDxfId="61" totalsRowDxfId="60">
      <totalsRowFormula array="1">INDEX(AAU2:AAU100,MATCH(TRUE,ISNUMBER(AAU2:AAU100),0))</totalsRowFormula>
    </tableColumn>
    <tableColumn id="724" xr3:uid="{D190B4F0-4053-4E9A-A164-DB941A9DA854}" name="Adjusted net savings, including particulate emission damage (current US$)" totalsRowFunction="custom" dataDxfId="59" totalsRowDxfId="58">
      <totalsRowFormula array="1">INDEX(AAV2:AAV100,MATCH(TRUE,ISNUMBER(AAV2:AAV100),0))</totalsRowFormula>
    </tableColumn>
    <tableColumn id="725" xr3:uid="{E9FF6CD5-23F2-4276-B81F-DE7939F525DD}" name="Adjusted savings: particulate emission damage (current US$)" totalsRowFunction="custom" dataDxfId="57" totalsRowDxfId="56">
      <totalsRowFormula array="1">INDEX(AAW2:AAW100,MATCH(TRUE,ISNUMBER(AAW2:AAW100),0))</totalsRowFormula>
    </tableColumn>
    <tableColumn id="726" xr3:uid="{5AF8A3C4-9F6C-4902-91EF-55A2905F9A1C}" name="Renewable energy consumption (% of total final energy consumption)" totalsRowFunction="custom" dataDxfId="55" totalsRowDxfId="54">
      <totalsRowFormula array="1">INDEX(AAX2:AAX100,MATCH(TRUE,ISNUMBER(AAX2:AAX100),0))</totalsRowFormula>
    </tableColumn>
    <tableColumn id="727" xr3:uid="{9728E322-01B6-4C76-87E4-5F715C7A4413}" name="Adjusted net savings, excluding particulate emission damage (% of GNI)" totalsRowFunction="custom" dataDxfId="53" totalsRowDxfId="52">
      <totalsRowFormula array="1">INDEX(AAY2:AAY100,MATCH(TRUE,ISNUMBER(AAY2:AAY100),0))</totalsRowFormula>
    </tableColumn>
    <tableColumn id="728" xr3:uid="{9F35858F-0A38-4E8A-BBEC-BEE1901C2CD7}" name="Adjusted savings: carbon dioxide damage (% of GNI)" totalsRowFunction="custom" dataDxfId="51" totalsRowDxfId="50">
      <totalsRowFormula array="1">INDEX(AAZ2:AAZ100,MATCH(TRUE,ISNUMBER(AAZ2:AAZ100),0))</totalsRowFormula>
    </tableColumn>
    <tableColumn id="729" xr3:uid="{12871733-EB2B-424D-931D-BCDD5BC18BB6}" name="Individuals using the Internet (% of population)" totalsRowFunction="custom" dataDxfId="49" totalsRowDxfId="48">
      <totalsRowFormula array="1">INDEX(ABA2:ABA100,MATCH(TRUE,ISNUMBER(ABA2:ABA100),0))</totalsRowFormula>
    </tableColumn>
    <tableColumn id="730" xr3:uid="{287C42A6-784C-46D4-B5CE-722C8B2DFD9E}" name="Primary completion rate, total (% of relevant age group)" totalsRowFunction="custom" dataDxfId="47" totalsRowDxfId="46">
      <totalsRowFormula array="1">INDEX(ABB2:ABB100,MATCH(TRUE,ISNUMBER(ABB2:ABB100),0))</totalsRowFormula>
    </tableColumn>
    <tableColumn id="731" xr3:uid="{002214A2-9C5F-40E7-A6ED-C9960E378C8D}" name="Access to electricity, urban (% of urban population)" totalsRowFunction="custom" dataDxfId="45" totalsRowDxfId="44">
      <totalsRowFormula array="1">INDEX(ABC2:ABC100,MATCH(TRUE,ISNUMBER(ABC2:ABC100),0))</totalsRowFormula>
    </tableColumn>
    <tableColumn id="732" xr3:uid="{DB874E36-EC5F-43DC-8A68-D01015A6ED5F}" name="Access to electricity, rural (% of rural population)" totalsRowFunction="custom" dataDxfId="43" totalsRowDxfId="42">
      <totalsRowFormula array="1">INDEX(ABD2:ABD100,MATCH(TRUE,ISNUMBER(ABD2:ABD100),0))</totalsRowFormula>
    </tableColumn>
    <tableColumn id="733" xr3:uid="{97C78DFF-D0D8-45CB-875B-4FF6626A62B6}" name="Access to electricity (% of population)" totalsRowFunction="custom" dataDxfId="41" totalsRowDxfId="40">
      <totalsRowFormula array="1">INDEX(ABE2:ABE100,MATCH(TRUE,ISNUMBER(ABE2:ABE100),0))</totalsRowFormula>
    </tableColumn>
    <tableColumn id="734" xr3:uid="{6F9191F6-7699-4E76-9AA5-273163EDE49E}" name="PM2.5 air pollution, mean annual exposure (micrograms per cubic meter)" totalsRowFunction="custom" dataDxfId="39" totalsRowDxfId="38">
      <totalsRowFormula array="1">INDEX(ABF2:ABF100,MATCH(TRUE,ISNUMBER(ABF2:ABF100),0))</totalsRowFormula>
    </tableColumn>
    <tableColumn id="735" xr3:uid="{0C562123-599F-4213-A310-47A18C3425A1}" name="Armed forces personnel (% of total labor force)" totalsRowFunction="custom" dataDxfId="37" totalsRowDxfId="36">
      <totalsRowFormula array="1">INDEX(ABG2:ABG100,MATCH(TRUE,ISNUMBER(ABG2:ABG100),0))</totalsRowFormula>
    </tableColumn>
    <tableColumn id="736" xr3:uid="{74C1BF1C-E417-4EA9-8E9B-92AC727B909E}" name="Secondary income, other sectors, payments (BoP, current US$)" totalsRowFunction="custom" dataDxfId="35" totalsRowDxfId="34">
      <totalsRowFormula array="1">INDEX(ABH2:ABH100,MATCH(TRUE,ISNUMBER(ABH2:ABH100),0))</totalsRowFormula>
    </tableColumn>
    <tableColumn id="737" xr3:uid="{5DFB4AFA-6090-4130-8C38-17BE2D643471}" name="Pupil-teacher ratio, preprimary" totalsRowFunction="custom" dataDxfId="33" totalsRowDxfId="32">
      <totalsRowFormula array="1">INDEX(ABI2:ABI100,MATCH(TRUE,ISNUMBER(ABI2:ABI100),0))</totalsRowFormula>
    </tableColumn>
    <tableColumn id="738" xr3:uid="{1542F5C9-BDB7-45B1-8B67-1054C15C54B0}" name="Primary completion rate, female (% of relevant age group)" totalsRowFunction="custom" dataDxfId="31" totalsRowDxfId="30">
      <totalsRowFormula array="1">INDEX(ABJ2:ABJ100,MATCH(TRUE,ISNUMBER(ABJ2:ABJ100),0))</totalsRowFormula>
    </tableColumn>
    <tableColumn id="739" xr3:uid="{83AE6A78-1895-434B-9356-A3A7C55C510A}" name="Repeaters, primary, total (% of total enrollment)" totalsRowFunction="custom" dataDxfId="29" totalsRowDxfId="28">
      <totalsRowFormula array="1">INDEX(ABK2:ABK100,MATCH(TRUE,ISNUMBER(ABK2:ABK100),0))</totalsRowFormula>
    </tableColumn>
    <tableColumn id="740" xr3:uid="{4BBD2F9B-0F48-4642-A91A-F1FC969071DF}" name="Government expenditure on education, total (% of GDP)" totalsRowFunction="custom" dataDxfId="27" totalsRowDxfId="26">
      <totalsRowFormula array="1">INDEX(ABL2:ABL100,MATCH(TRUE,ISNUMBER(ABL2:ABL100),0))</totalsRowFormula>
    </tableColumn>
    <tableColumn id="741" xr3:uid="{D29477DC-7849-4102-B551-3EAFD14DABC2}" name="Primary completion rate, male (% of relevant age group)" totalsRowFunction="custom" dataDxfId="25" totalsRowDxfId="24">
      <totalsRowFormula array="1">INDEX(ABM2:ABM100,MATCH(TRUE,ISNUMBER(ABM2:ABM100),0))</totalsRowFormula>
    </tableColumn>
    <tableColumn id="742" xr3:uid="{B54DB4BB-C0F9-4806-A8AC-DB696FB4B362}" name="ICT service exports (% of service exports, BoP)" totalsRowFunction="custom" dataDxfId="23" totalsRowDxfId="22">
      <totalsRowFormula array="1">INDEX(ABN2:ABN100,MATCH(TRUE,ISNUMBER(ABN2:ABN100),0))</totalsRowFormula>
    </tableColumn>
    <tableColumn id="743" xr3:uid="{C54AEC5A-697C-4B7E-A644-5328434EC43A}" name="ICT service exports (BoP, current US$)" totalsRowFunction="custom" dataDxfId="21" totalsRowDxfId="20">
      <totalsRowFormula array="1">INDEX(ABO2:ABO100,MATCH(TRUE,ISNUMBER(ABO2:ABO100),0))</totalsRowFormula>
    </tableColumn>
    <tableColumn id="744" xr3:uid="{2515DE54-8874-4C14-873F-CB636A4DBE48}" name="Charges for the use of intellectual property, payments (BoP, current US$)" totalsRowFunction="custom" dataDxfId="19" totalsRowDxfId="18">
      <totalsRowFormula array="1">INDEX(ABP2:ABP100,MATCH(TRUE,ISNUMBER(ABP2:ABP100),0))</totalsRowFormula>
    </tableColumn>
    <tableColumn id="745" xr3:uid="{CD3526E5-4C07-449F-9321-CEF5CDF18168}" name="Immunization, HepB3 (% of one-year-old children)" totalsRowFunction="custom" dataDxfId="17" totalsRowDxfId="16">
      <totalsRowFormula array="1">INDEX(ABQ2:ABQ100,MATCH(TRUE,ISNUMBER(ABQ2:ABQ100),0))</totalsRowFormula>
    </tableColumn>
    <tableColumn id="746" xr3:uid="{08C49743-9AE6-43B3-8410-9CD933036E05}" name="Repeaters, primary, female (% of female enrollment)" totalsRowFunction="custom" dataDxfId="15" totalsRowDxfId="14">
      <totalsRowFormula array="1">INDEX(ABR2:ABR100,MATCH(TRUE,ISNUMBER(ABR2:ABR100),0))</totalsRowFormula>
    </tableColumn>
    <tableColumn id="747" xr3:uid="{A195BDBE-E24C-418F-A2F8-DAF469CC87B1}" name="Repeaters, primary, male (% of male enrollment)" totalsRowFunction="custom" dataDxfId="13" totalsRowDxfId="12">
      <totalsRowFormula array="1">INDEX(ABS2:ABS100,MATCH(TRUE,ISNUMBER(ABS2:ABS100),0))</totalsRow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C82BBB8-FC8F-4C57-91CE-7E38A09DB8B7}" name="TopLow10" displayName="TopLow10" ref="A1:C21" totalsRowShown="0">
  <autoFilter ref="A1:C21" xr:uid="{0C82BBB8-FC8F-4C57-91CE-7E38A09DB8B7}"/>
  <tableColumns count="3">
    <tableColumn id="1" xr3:uid="{A869D37C-01F9-435F-BE91-565088C645DA}" name="Rank" dataDxfId="11"/>
    <tableColumn id="2" xr3:uid="{D58E6831-FE2B-464C-8B63-D6B4DF9B4688}" name="Field"/>
    <tableColumn id="3" xr3:uid="{0A4C9097-B269-43F3-B8AF-FE9F932361C5}" name="percent change" dataDxfId="10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CBCFED-E5F9-45C0-88A9-CBAEF6C92F29}" name="Population_years" displayName="Population_years" ref="A1:G65" totalsRowShown="0">
  <autoFilter ref="A1:G65" xr:uid="{33CBCFED-E5F9-45C0-88A9-CBAEF6C92F29}"/>
  <tableColumns count="7">
    <tableColumn id="1" xr3:uid="{02DB7BB4-225D-4C39-A71F-1060453F058F}" name="Years"/>
    <tableColumn id="2" xr3:uid="{49F9C83A-739C-42A1-B095-87249BEDE41C}" name="Population, total" dataDxfId="9" dataCellStyle="Comma"/>
    <tableColumn id="3" xr3:uid="{B24E6D2A-2B03-4C65-9A07-5354551B1223}" name="Urban population %" dataDxfId="8"/>
    <tableColumn id="4" xr3:uid="{8BF1AD8B-8D8A-4EA6-9E2A-F1EA02523442}" name="Rural population %" dataDxfId="7"/>
    <tableColumn id="5" xr3:uid="{9896F706-DD9D-4B05-8C30-57560AF09FB4}" name="Population ages 0-14 %" dataDxfId="6"/>
    <tableColumn id="6" xr3:uid="{CE2B026B-CF20-46AC-88C2-CCB64EC3D7FE}" name="Population ages 15-64 %" dataDxfId="5"/>
    <tableColumn id="7" xr3:uid="{B61A3D5D-A19D-487B-BE44-EC90F0E10E56}" name="Population ages 65 and above %" dataDxfId="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6545AA4-67BC-43EF-B47C-04EC0E83F3EE}" name="employfemale" displayName="employfemale" ref="A1:E54" totalsRowShown="0">
  <autoFilter ref="A1:E54" xr:uid="{F6545AA4-67BC-43EF-B47C-04EC0E83F3EE}"/>
  <tableColumns count="5">
    <tableColumn id="1" xr3:uid="{00176DD1-8174-47FA-9659-0BB7C616668F}" name="Years"/>
    <tableColumn id="2" xr3:uid="{BF229985-0464-47ED-8058-5BA8486740A3}" name="Employment to population ratio, ages 15+, total (%)" dataDxfId="3"/>
    <tableColumn id="3" xr3:uid="{EF3B3F4A-F7B8-47C2-AEC3-89D23786C548}" name="Employment to population ratio, Females (%)" dataDxfId="2"/>
    <tableColumn id="4" xr3:uid="{2F7A3F6F-7AC9-4EB1-92FE-581DD86B45EA}" name="Primary education, pupils (% female)" dataDxfId="1"/>
    <tableColumn id="5" xr3:uid="{61FDD57A-75E5-4850-9BB9-D8D044E640E9}" name="Secondary education, pupils (% female)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A5C9CA-D3B3-4AD7-9AB0-6F8DFDB74857}" name="employfemale3" displayName="employfemale3" ref="A1:E54" totalsRowShown="0">
  <autoFilter ref="A1:E54" xr:uid="{F6545AA4-67BC-43EF-B47C-04EC0E83F3EE}"/>
  <tableColumns count="5">
    <tableColumn id="1" xr3:uid="{C8738124-947B-413E-B833-24C87CD97E03}" name="Years"/>
    <tableColumn id="2" xr3:uid="{848B6A3F-D976-4B57-937A-FD79A95D87BD}" name="Employment to population ratio, ages 15+, total (%)"/>
    <tableColumn id="3" xr3:uid="{610350A5-29E1-4DF3-B676-CC7BF4D372FF}" name="Employment to population ratio, Females (%)"/>
    <tableColumn id="4" xr3:uid="{D7613BB2-2616-4B15-88BD-3D03E2203E34}" name="Primary education, pupils (% female)"/>
    <tableColumn id="5" xr3:uid="{437D1761-2F7C-401F-8197-2E9DAEE9DF10}" name="Secondary education, pupils (% female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08FB0D2-2161-4C50-B2CF-77D12015B020}" name="employfields" displayName="employfields" ref="A1:D34" totalsRowShown="0">
  <autoFilter ref="A1:D34" xr:uid="{308FB0D2-2161-4C50-B2CF-77D12015B020}"/>
  <tableColumns count="4">
    <tableColumn id="1" xr3:uid="{71705361-02AC-44A5-B058-F3815ADE4D39}" name="Column1"/>
    <tableColumn id="2" xr3:uid="{3DCF2AF8-BCA6-446A-A2BA-E2F7246B0022}" name="Employment in agriculture (% )"/>
    <tableColumn id="3" xr3:uid="{1AF5D408-B3B6-481B-B7D5-AA6B92C85AD0}" name="Employment in services (% )"/>
    <tableColumn id="4" xr3:uid="{85AD1705-93A2-4294-905B-C749EFFC9DA3}" name="Employment in industry (% 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C440-6459-4286-8063-0BFDC6DE5101}">
  <dimension ref="A1:BP1497"/>
  <sheetViews>
    <sheetView topLeftCell="B774" workbookViewId="0">
      <selection activeCell="C866" sqref="C866"/>
    </sheetView>
  </sheetViews>
  <sheetFormatPr defaultRowHeight="15" x14ac:dyDescent="0.25"/>
  <cols>
    <col min="1" max="1" width="16.140625" hidden="1" customWidth="1"/>
    <col min="2" max="2" width="16.140625" customWidth="1"/>
    <col min="3" max="3" width="133.85546875" bestFit="1" customWidth="1"/>
    <col min="4" max="4" width="28.28515625" hidden="1" customWidth="1"/>
    <col min="5" max="68" width="12.7109375" bestFit="1" customWidth="1"/>
  </cols>
  <sheetData>
    <row r="1" spans="1:68" x14ac:dyDescent="0.25">
      <c r="A1" t="s">
        <v>0</v>
      </c>
      <c r="B1" t="s">
        <v>3059</v>
      </c>
      <c r="C1" t="s">
        <v>3060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</row>
    <row r="2" spans="1:68" hidden="1" x14ac:dyDescent="0.25">
      <c r="A2" s="1" t="s">
        <v>66</v>
      </c>
      <c r="B2" s="1">
        <f>COUNT(egypt_arabic_world[[#This Row],[1960]:[2023]])</f>
        <v>9</v>
      </c>
      <c r="C2" s="1" t="s">
        <v>67</v>
      </c>
      <c r="D2" s="1" t="s">
        <v>68</v>
      </c>
      <c r="AW2">
        <v>0.68726111599999995</v>
      </c>
      <c r="AX2">
        <v>1.1454425699999999</v>
      </c>
      <c r="AY2">
        <v>0.991362297</v>
      </c>
      <c r="AZ2">
        <v>1.241277862</v>
      </c>
      <c r="BA2">
        <v>2.017094519</v>
      </c>
      <c r="BB2">
        <v>1.6606643510000001</v>
      </c>
      <c r="BC2">
        <v>3.7169719200000002</v>
      </c>
      <c r="BD2">
        <v>5.2513758570000002</v>
      </c>
      <c r="BE2">
        <v>4.2093833050000002</v>
      </c>
    </row>
    <row r="3" spans="1:68" hidden="1" x14ac:dyDescent="0.25">
      <c r="A3" s="1" t="s">
        <v>66</v>
      </c>
      <c r="B3" s="1">
        <f>COUNT(egypt_arabic_world[[#This Row],[1960]:[2023]])</f>
        <v>6</v>
      </c>
      <c r="C3" s="1" t="s">
        <v>69</v>
      </c>
      <c r="D3" s="1" t="s">
        <v>70</v>
      </c>
      <c r="BG3">
        <v>4700</v>
      </c>
      <c r="BH3">
        <v>8400</v>
      </c>
      <c r="BJ3">
        <v>1800</v>
      </c>
      <c r="BK3">
        <v>15000</v>
      </c>
      <c r="BL3">
        <v>4</v>
      </c>
      <c r="BM3">
        <v>1000</v>
      </c>
    </row>
    <row r="4" spans="1:68" hidden="1" x14ac:dyDescent="0.25">
      <c r="A4" s="1" t="s">
        <v>66</v>
      </c>
      <c r="B4" s="1">
        <f>COUNT(egypt_arabic_world[[#This Row],[1960]:[2023]])</f>
        <v>23</v>
      </c>
      <c r="C4" s="1" t="s">
        <v>71</v>
      </c>
      <c r="D4" s="1" t="s">
        <v>72</v>
      </c>
      <c r="AS4">
        <v>4.17</v>
      </c>
      <c r="AT4">
        <v>4.62</v>
      </c>
      <c r="AU4">
        <v>4.1399999999999997</v>
      </c>
      <c r="AV4">
        <v>3.87</v>
      </c>
      <c r="AW4">
        <v>3.33</v>
      </c>
      <c r="AX4">
        <v>4.41</v>
      </c>
      <c r="AY4">
        <v>4.21</v>
      </c>
      <c r="AZ4">
        <v>4.29</v>
      </c>
      <c r="BA4">
        <v>3.65</v>
      </c>
      <c r="BB4">
        <v>3.2</v>
      </c>
      <c r="BC4">
        <v>3.75</v>
      </c>
      <c r="BD4">
        <v>3.54</v>
      </c>
      <c r="BE4">
        <v>3.43</v>
      </c>
      <c r="BF4">
        <v>3.55</v>
      </c>
      <c r="BG4">
        <v>4.22</v>
      </c>
      <c r="BH4">
        <v>4.47</v>
      </c>
      <c r="BI4">
        <v>4.21</v>
      </c>
      <c r="BJ4">
        <v>4.01</v>
      </c>
      <c r="BK4">
        <v>5.07</v>
      </c>
      <c r="BL4">
        <v>5.76</v>
      </c>
      <c r="BM4">
        <v>3.99</v>
      </c>
      <c r="BN4">
        <v>4.8499999999999996</v>
      </c>
      <c r="BO4">
        <v>2.5499999999999998</v>
      </c>
    </row>
    <row r="5" spans="1:68" hidden="1" x14ac:dyDescent="0.25">
      <c r="A5" s="1" t="s">
        <v>66</v>
      </c>
      <c r="B5" s="1">
        <f>COUNT(egypt_arabic_world[[#This Row],[1960]:[2023]])</f>
        <v>1</v>
      </c>
      <c r="C5" s="1" t="s">
        <v>73</v>
      </c>
      <c r="D5" s="1" t="s">
        <v>74</v>
      </c>
      <c r="BG5">
        <v>99.5</v>
      </c>
    </row>
    <row r="6" spans="1:68" hidden="1" x14ac:dyDescent="0.25">
      <c r="A6" s="1" t="s">
        <v>66</v>
      </c>
      <c r="B6" s="1">
        <f>COUNT(egypt_arabic_world[[#This Row],[1960]:[2023]])</f>
        <v>16</v>
      </c>
      <c r="C6" s="1" t="s">
        <v>75</v>
      </c>
      <c r="D6" s="1" t="s">
        <v>76</v>
      </c>
      <c r="AZ6">
        <v>606.34210210000003</v>
      </c>
      <c r="BA6">
        <v>420.69403080000001</v>
      </c>
      <c r="BB6">
        <v>415.26904300000001</v>
      </c>
      <c r="BC6">
        <v>472.00140379999999</v>
      </c>
      <c r="BD6">
        <v>471.47940060000002</v>
      </c>
      <c r="BE6">
        <v>495.29656979999999</v>
      </c>
      <c r="BF6">
        <v>516.57226560000004</v>
      </c>
      <c r="BG6">
        <v>646.05902100000003</v>
      </c>
      <c r="BH6">
        <v>643.47650150000004</v>
      </c>
      <c r="BI6">
        <v>659.06475829999999</v>
      </c>
      <c r="BJ6">
        <v>647.85693360000005</v>
      </c>
      <c r="BK6">
        <v>657.59179689999996</v>
      </c>
      <c r="BL6">
        <v>791.01116939999997</v>
      </c>
      <c r="BM6">
        <v>804.91070560000003</v>
      </c>
      <c r="BN6">
        <v>821.70452880000005</v>
      </c>
      <c r="BO6">
        <v>841.40222170000004</v>
      </c>
    </row>
    <row r="7" spans="1:68" hidden="1" x14ac:dyDescent="0.25">
      <c r="A7" s="1" t="s">
        <v>66</v>
      </c>
      <c r="B7" s="1">
        <f>COUNT(egypt_arabic_world[[#This Row],[1960]:[2023]])</f>
        <v>8</v>
      </c>
      <c r="C7" s="1" t="s">
        <v>77</v>
      </c>
      <c r="D7" s="1" t="s">
        <v>78</v>
      </c>
      <c r="BH7">
        <v>8.4</v>
      </c>
      <c r="BI7">
        <v>8.6999999999999993</v>
      </c>
      <c r="BJ7">
        <v>8.6</v>
      </c>
      <c r="BK7">
        <v>7.4</v>
      </c>
      <c r="BL7">
        <v>6.7</v>
      </c>
      <c r="BM7">
        <v>7.1</v>
      </c>
      <c r="BN7">
        <v>8.8000000000000007</v>
      </c>
      <c r="BO7">
        <v>10.4</v>
      </c>
    </row>
    <row r="8" spans="1:68" hidden="1" x14ac:dyDescent="0.25">
      <c r="A8" s="1" t="s">
        <v>66</v>
      </c>
      <c r="B8" s="1">
        <f>COUNT(egypt_arabic_world[[#This Row],[1960]:[2023]])</f>
        <v>21</v>
      </c>
      <c r="C8" s="1" t="s">
        <v>79</v>
      </c>
      <c r="D8" s="1" t="s">
        <v>80</v>
      </c>
      <c r="AS8">
        <v>50.953610679999997</v>
      </c>
      <c r="AT8">
        <v>53.247565620000003</v>
      </c>
      <c r="AU8">
        <v>55.541520570000003</v>
      </c>
      <c r="AV8">
        <v>57.835475520000003</v>
      </c>
      <c r="AW8">
        <v>60.129430470000003</v>
      </c>
      <c r="AX8">
        <v>62.423385420000002</v>
      </c>
      <c r="AY8">
        <v>64.717340370000002</v>
      </c>
      <c r="AZ8">
        <v>67.011295309999994</v>
      </c>
      <c r="BA8">
        <v>69.305250259999994</v>
      </c>
      <c r="BB8">
        <v>71.599205209999994</v>
      </c>
      <c r="BC8">
        <v>73.893160159999994</v>
      </c>
      <c r="BD8">
        <v>76.187115109999993</v>
      </c>
      <c r="BE8">
        <v>78.481070059999993</v>
      </c>
      <c r="BF8">
        <v>80.775024999999999</v>
      </c>
      <c r="BG8">
        <v>83.068979949999999</v>
      </c>
      <c r="BH8">
        <v>85.362934899999999</v>
      </c>
      <c r="BI8">
        <v>87.656889849999999</v>
      </c>
      <c r="BJ8">
        <v>87.656889849999999</v>
      </c>
      <c r="BK8">
        <v>87.656889849999999</v>
      </c>
      <c r="BL8">
        <v>87.656889849999999</v>
      </c>
      <c r="BM8">
        <v>87.656889849999999</v>
      </c>
    </row>
    <row r="9" spans="1:68" hidden="1" x14ac:dyDescent="0.25">
      <c r="A9" s="1" t="s">
        <v>66</v>
      </c>
      <c r="B9" s="1">
        <f>COUNT(egypt_arabic_world[[#This Row],[1960]:[2023]])</f>
        <v>23</v>
      </c>
      <c r="C9" s="1" t="s">
        <v>81</v>
      </c>
      <c r="D9" s="1" t="s">
        <v>82</v>
      </c>
      <c r="AS9">
        <v>88.544704539999998</v>
      </c>
      <c r="AT9">
        <v>88.903843289999998</v>
      </c>
      <c r="AU9">
        <v>89.263626700000003</v>
      </c>
      <c r="AV9">
        <v>89.624054779999994</v>
      </c>
      <c r="AW9">
        <v>89.98512753</v>
      </c>
      <c r="AX9">
        <v>90.346844950000005</v>
      </c>
      <c r="AY9">
        <v>90.709207039999995</v>
      </c>
      <c r="AZ9">
        <v>91.072213790000006</v>
      </c>
      <c r="BA9">
        <v>91.435865210000003</v>
      </c>
      <c r="BB9">
        <v>91.800161299999999</v>
      </c>
      <c r="BC9">
        <v>92.165102050000002</v>
      </c>
      <c r="BD9">
        <v>92.530687479999997</v>
      </c>
      <c r="BE9">
        <v>92.896917569999999</v>
      </c>
      <c r="BF9">
        <v>93.263792330000001</v>
      </c>
      <c r="BG9">
        <v>93.631311760000003</v>
      </c>
      <c r="BH9">
        <v>93.999475849999996</v>
      </c>
      <c r="BI9">
        <v>94.368284610000003</v>
      </c>
      <c r="BJ9">
        <v>94.737738039999996</v>
      </c>
      <c r="BK9">
        <v>95.107836140000003</v>
      </c>
      <c r="BL9">
        <v>95.478578909999996</v>
      </c>
      <c r="BM9">
        <v>95.849966339999995</v>
      </c>
      <c r="BN9">
        <v>95.849966339999995</v>
      </c>
      <c r="BO9">
        <v>95.849966339999995</v>
      </c>
    </row>
    <row r="10" spans="1:68" hidden="1" x14ac:dyDescent="0.25">
      <c r="A10" s="1" t="s">
        <v>66</v>
      </c>
      <c r="B10" s="1">
        <f>COUNT(egypt_arabic_world[[#This Row],[1960]:[2023]])</f>
        <v>1</v>
      </c>
      <c r="C10" s="1" t="s">
        <v>83</v>
      </c>
      <c r="D10" s="1" t="s">
        <v>84</v>
      </c>
      <c r="BL10">
        <v>125.5</v>
      </c>
    </row>
    <row r="11" spans="1:68" hidden="1" x14ac:dyDescent="0.25">
      <c r="A11" s="1" t="s">
        <v>66</v>
      </c>
      <c r="B11" s="1">
        <f>COUNT(egypt_arabic_world[[#This Row],[1960]:[2023]])</f>
        <v>20</v>
      </c>
      <c r="C11" s="1" t="s">
        <v>85</v>
      </c>
      <c r="D11" s="1" t="s">
        <v>86</v>
      </c>
      <c r="AV11">
        <v>51.4</v>
      </c>
      <c r="AW11">
        <v>50.1</v>
      </c>
      <c r="AX11">
        <v>50.1</v>
      </c>
      <c r="AY11">
        <v>41.2</v>
      </c>
      <c r="AZ11">
        <v>41.4</v>
      </c>
      <c r="BA11">
        <v>39.9</v>
      </c>
      <c r="BB11">
        <v>37.4</v>
      </c>
      <c r="BC11">
        <v>36.5</v>
      </c>
      <c r="BD11">
        <v>32.6</v>
      </c>
      <c r="BE11">
        <v>28.6</v>
      </c>
      <c r="BF11">
        <v>27.5</v>
      </c>
      <c r="BG11">
        <v>27</v>
      </c>
      <c r="BH11">
        <v>29.5</v>
      </c>
      <c r="BI11">
        <v>28</v>
      </c>
      <c r="BJ11">
        <v>24.4</v>
      </c>
      <c r="BK11">
        <v>29.7</v>
      </c>
      <c r="BL11">
        <v>30</v>
      </c>
      <c r="BM11">
        <v>25.2</v>
      </c>
      <c r="BN11">
        <v>27.1</v>
      </c>
      <c r="BO11">
        <v>26.6</v>
      </c>
    </row>
    <row r="12" spans="1:68" hidden="1" x14ac:dyDescent="0.25">
      <c r="A12" s="1" t="s">
        <v>66</v>
      </c>
      <c r="B12" s="1">
        <f>COUNT(egypt_arabic_world[[#This Row],[1960]:[2023]])</f>
        <v>20</v>
      </c>
      <c r="C12" s="1" t="s">
        <v>87</v>
      </c>
      <c r="D12" s="1" t="s">
        <v>88</v>
      </c>
      <c r="AS12">
        <v>29.9</v>
      </c>
      <c r="AT12">
        <v>29.8</v>
      </c>
      <c r="AU12">
        <v>29.9</v>
      </c>
      <c r="AV12">
        <v>30</v>
      </c>
      <c r="AW12">
        <v>29.8</v>
      </c>
      <c r="AX12">
        <v>29.7</v>
      </c>
      <c r="AY12">
        <v>29.6</v>
      </c>
      <c r="AZ12">
        <v>29.5</v>
      </c>
      <c r="BA12">
        <v>29.3</v>
      </c>
      <c r="BB12">
        <v>28.8</v>
      </c>
      <c r="BC12">
        <v>28.5</v>
      </c>
      <c r="BD12">
        <v>28.1</v>
      </c>
      <c r="BE12">
        <v>28</v>
      </c>
      <c r="BF12">
        <v>28.1</v>
      </c>
      <c r="BG12">
        <v>27.8</v>
      </c>
      <c r="BH12">
        <v>27.1</v>
      </c>
      <c r="BI12">
        <v>26.7</v>
      </c>
      <c r="BJ12">
        <v>26.4</v>
      </c>
      <c r="BK12">
        <v>26.2</v>
      </c>
      <c r="BL12">
        <v>26</v>
      </c>
    </row>
    <row r="13" spans="1:68" hidden="1" x14ac:dyDescent="0.25">
      <c r="A13" s="1" t="s">
        <v>66</v>
      </c>
      <c r="B13" s="1">
        <f>COUNT(egypt_arabic_world[[#This Row],[1960]:[2023]])</f>
        <v>0</v>
      </c>
      <c r="C13" s="1" t="s">
        <v>89</v>
      </c>
      <c r="D13" s="1" t="s">
        <v>90</v>
      </c>
    </row>
    <row r="14" spans="1:68" hidden="1" x14ac:dyDescent="0.25">
      <c r="A14" s="1" t="s">
        <v>66</v>
      </c>
      <c r="B14" s="1">
        <f>COUNT(egypt_arabic_world[[#This Row],[1960]:[2023]])</f>
        <v>0</v>
      </c>
      <c r="C14" s="1" t="s">
        <v>91</v>
      </c>
      <c r="D14" s="1" t="s">
        <v>92</v>
      </c>
    </row>
    <row r="15" spans="1:68" hidden="1" x14ac:dyDescent="0.25">
      <c r="A15" s="1" t="s">
        <v>66</v>
      </c>
      <c r="B15" s="1">
        <f>COUNT(egypt_arabic_world[[#This Row],[1960]:[2023]])</f>
        <v>23</v>
      </c>
      <c r="C15" s="1" t="s">
        <v>93</v>
      </c>
      <c r="D15" s="1" t="s">
        <v>94</v>
      </c>
      <c r="AS15">
        <v>97.374258690000005</v>
      </c>
      <c r="AT15">
        <v>97.430043900000001</v>
      </c>
      <c r="AU15">
        <v>97.485843149999994</v>
      </c>
      <c r="AV15">
        <v>97.541656410000002</v>
      </c>
      <c r="AW15">
        <v>97.597483699999998</v>
      </c>
      <c r="AX15">
        <v>97.653324999999995</v>
      </c>
      <c r="AY15">
        <v>97.709180340000003</v>
      </c>
      <c r="AZ15">
        <v>97.765049689999998</v>
      </c>
      <c r="BA15">
        <v>97.820933069999995</v>
      </c>
      <c r="BB15">
        <v>97.876830470000002</v>
      </c>
      <c r="BC15">
        <v>97.932741890000003</v>
      </c>
      <c r="BD15">
        <v>97.988667329999998</v>
      </c>
      <c r="BE15">
        <v>98.044606799999997</v>
      </c>
      <c r="BF15">
        <v>98.100560290000004</v>
      </c>
      <c r="BG15">
        <v>98.156527800000006</v>
      </c>
      <c r="BH15">
        <v>98.212509339999997</v>
      </c>
      <c r="BI15">
        <v>98.268504899999996</v>
      </c>
      <c r="BJ15">
        <v>98.324514480000005</v>
      </c>
      <c r="BK15">
        <v>98.342771889999995</v>
      </c>
      <c r="BL15">
        <v>98.361029310000006</v>
      </c>
      <c r="BM15">
        <v>98.379286719999996</v>
      </c>
      <c r="BN15">
        <v>98.379286719999996</v>
      </c>
      <c r="BO15">
        <v>98.379286719999996</v>
      </c>
    </row>
    <row r="16" spans="1:68" hidden="1" x14ac:dyDescent="0.25">
      <c r="A16" s="1" t="s">
        <v>66</v>
      </c>
      <c r="B16" s="1">
        <f>COUNT(egypt_arabic_world[[#This Row],[1960]:[2023]])</f>
        <v>20</v>
      </c>
      <c r="C16" s="1" t="s">
        <v>95</v>
      </c>
      <c r="D16" s="1" t="s">
        <v>96</v>
      </c>
      <c r="AS16">
        <v>31.7</v>
      </c>
      <c r="AT16">
        <v>33.200000000000003</v>
      </c>
      <c r="AU16">
        <v>33.799999999999997</v>
      </c>
      <c r="AV16">
        <v>34.6</v>
      </c>
      <c r="AW16">
        <v>34.299999999999997</v>
      </c>
      <c r="AX16">
        <v>33.9</v>
      </c>
      <c r="AY16">
        <v>34.4</v>
      </c>
      <c r="AZ16">
        <v>34.299999999999997</v>
      </c>
      <c r="BA16">
        <v>34.4</v>
      </c>
      <c r="BB16">
        <v>34.9</v>
      </c>
      <c r="BC16">
        <v>34.700000000000003</v>
      </c>
      <c r="BD16">
        <v>34.299999999999997</v>
      </c>
      <c r="BE16">
        <v>35</v>
      </c>
      <c r="BF16">
        <v>33.799999999999997</v>
      </c>
      <c r="BG16">
        <v>34.1</v>
      </c>
      <c r="BH16">
        <v>35.200000000000003</v>
      </c>
      <c r="BI16">
        <v>34.4</v>
      </c>
      <c r="BJ16">
        <v>33</v>
      </c>
      <c r="BK16">
        <v>33.1</v>
      </c>
      <c r="BL16">
        <v>32.700000000000003</v>
      </c>
    </row>
    <row r="17" spans="1:67" hidden="1" x14ac:dyDescent="0.25">
      <c r="A17" s="1" t="s">
        <v>66</v>
      </c>
      <c r="B17" s="1">
        <f>COUNT(egypt_arabic_world[[#This Row],[1960]:[2023]])</f>
        <v>4</v>
      </c>
      <c r="C17" s="1" t="s">
        <v>97</v>
      </c>
      <c r="D17" s="1" t="s">
        <v>98</v>
      </c>
      <c r="AS17">
        <v>74.115806899999995</v>
      </c>
      <c r="BC17">
        <v>81.961708720000004</v>
      </c>
      <c r="BH17">
        <v>84.188728179999998</v>
      </c>
      <c r="BL17">
        <v>85.607830300000003</v>
      </c>
    </row>
    <row r="18" spans="1:67" hidden="1" x14ac:dyDescent="0.25">
      <c r="A18" s="1" t="s">
        <v>66</v>
      </c>
      <c r="B18" s="1">
        <f>COUNT(egypt_arabic_world[[#This Row],[1960]:[2023]])</f>
        <v>4</v>
      </c>
      <c r="C18" s="1" t="s">
        <v>99</v>
      </c>
      <c r="D18" s="1" t="s">
        <v>100</v>
      </c>
      <c r="AS18">
        <v>20.866737839999999</v>
      </c>
      <c r="BC18">
        <v>12.796303010000001</v>
      </c>
      <c r="BH18">
        <v>10.822243650000001</v>
      </c>
      <c r="BL18">
        <v>9.6284608130000002</v>
      </c>
    </row>
    <row r="19" spans="1:67" hidden="1" x14ac:dyDescent="0.25">
      <c r="A19" s="1" t="s">
        <v>66</v>
      </c>
      <c r="B19" s="1">
        <f>COUNT(egypt_arabic_world[[#This Row],[1960]:[2023]])</f>
        <v>20</v>
      </c>
      <c r="C19" s="1" t="s">
        <v>101</v>
      </c>
      <c r="D19" s="1" t="s">
        <v>102</v>
      </c>
      <c r="AS19">
        <v>39.6</v>
      </c>
      <c r="AT19">
        <v>39.6</v>
      </c>
      <c r="AU19">
        <v>39.799999999999997</v>
      </c>
      <c r="AV19">
        <v>40</v>
      </c>
      <c r="AW19">
        <v>40.1</v>
      </c>
      <c r="AX19">
        <v>40.200000000000003</v>
      </c>
      <c r="AY19">
        <v>40</v>
      </c>
      <c r="AZ19">
        <v>39.700000000000003</v>
      </c>
      <c r="BA19">
        <v>39.1</v>
      </c>
      <c r="BB19">
        <v>38.4</v>
      </c>
      <c r="BC19">
        <v>37.700000000000003</v>
      </c>
      <c r="BD19">
        <v>36.9</v>
      </c>
      <c r="BE19">
        <v>36.200000000000003</v>
      </c>
      <c r="BF19">
        <v>35.5</v>
      </c>
      <c r="BG19">
        <v>34.9</v>
      </c>
      <c r="BH19">
        <v>34.1</v>
      </c>
      <c r="BI19">
        <v>33.5</v>
      </c>
      <c r="BJ19">
        <v>33</v>
      </c>
      <c r="BK19">
        <v>32.5</v>
      </c>
      <c r="BL19">
        <v>32.200000000000003</v>
      </c>
    </row>
    <row r="20" spans="1:67" hidden="1" x14ac:dyDescent="0.25">
      <c r="A20" s="1" t="s">
        <v>66</v>
      </c>
      <c r="B20" s="1">
        <f>COUNT(egypt_arabic_world[[#This Row],[1960]:[2023]])</f>
        <v>21</v>
      </c>
      <c r="C20" s="1" t="s">
        <v>103</v>
      </c>
      <c r="D20" s="1" t="s">
        <v>104</v>
      </c>
      <c r="AS20">
        <v>3.4000000000000002E-2</v>
      </c>
      <c r="AT20">
        <v>3.4000000000000002E-2</v>
      </c>
      <c r="AU20">
        <v>3.4000000000000002E-2</v>
      </c>
      <c r="AV20">
        <v>3.5000000000000003E-2</v>
      </c>
      <c r="AW20">
        <v>3.5999999999999997E-2</v>
      </c>
      <c r="AX20">
        <v>3.9E-2</v>
      </c>
      <c r="AY20">
        <v>4.2999999999999997E-2</v>
      </c>
      <c r="AZ20">
        <v>4.8000000000000001E-2</v>
      </c>
      <c r="BA20">
        <v>0.05</v>
      </c>
      <c r="BB20">
        <v>5.0999999999999997E-2</v>
      </c>
      <c r="BC20">
        <v>4.9000000000000002E-2</v>
      </c>
      <c r="BD20">
        <v>4.9000000000000002E-2</v>
      </c>
      <c r="BE20">
        <v>4.7E-2</v>
      </c>
      <c r="BF20">
        <v>4.7E-2</v>
      </c>
      <c r="BG20">
        <v>4.5999999999999999E-2</v>
      </c>
      <c r="BH20">
        <v>4.2999999999999997E-2</v>
      </c>
      <c r="BI20">
        <v>3.9E-2</v>
      </c>
      <c r="BJ20">
        <v>3.5999999999999997E-2</v>
      </c>
      <c r="BK20">
        <v>3.5000000000000003E-2</v>
      </c>
      <c r="BL20">
        <v>3.5000000000000003E-2</v>
      </c>
      <c r="BM20">
        <v>3.1E-2</v>
      </c>
    </row>
    <row r="21" spans="1:67" hidden="1" x14ac:dyDescent="0.25">
      <c r="A21" s="1" t="s">
        <v>66</v>
      </c>
      <c r="B21" s="1">
        <f>COUNT(egypt_arabic_world[[#This Row],[1960]:[2023]])</f>
        <v>3</v>
      </c>
      <c r="C21" s="1" t="s">
        <v>105</v>
      </c>
      <c r="D21" s="1" t="s">
        <v>106</v>
      </c>
      <c r="AX21">
        <v>40.4</v>
      </c>
      <c r="BA21">
        <v>31.5</v>
      </c>
      <c r="BG21">
        <v>25.5</v>
      </c>
    </row>
    <row r="22" spans="1:67" hidden="1" x14ac:dyDescent="0.25">
      <c r="A22" s="1" t="s">
        <v>66</v>
      </c>
      <c r="B22" s="1">
        <f>COUNT(egypt_arabic_world[[#This Row],[1960]:[2023]])</f>
        <v>1</v>
      </c>
      <c r="C22" s="1" t="s">
        <v>107</v>
      </c>
      <c r="D22" s="1" t="s">
        <v>108</v>
      </c>
      <c r="BH22">
        <v>2.4305599999999998</v>
      </c>
    </row>
    <row r="23" spans="1:67" hidden="1" x14ac:dyDescent="0.25">
      <c r="A23" s="1" t="s">
        <v>66</v>
      </c>
      <c r="B23" s="1">
        <f>COUNT(egypt_arabic_world[[#This Row],[1960]:[2023]])</f>
        <v>0</v>
      </c>
      <c r="C23" s="1" t="s">
        <v>109</v>
      </c>
      <c r="D23" s="1" t="s">
        <v>110</v>
      </c>
    </row>
    <row r="24" spans="1:67" hidden="1" x14ac:dyDescent="0.25">
      <c r="A24" s="1" t="s">
        <v>66</v>
      </c>
      <c r="B24" s="1">
        <f>COUNT(egypt_arabic_world[[#This Row],[1960]:[2023]])</f>
        <v>0</v>
      </c>
      <c r="C24" s="1" t="s">
        <v>111</v>
      </c>
      <c r="D24" s="1" t="s">
        <v>112</v>
      </c>
    </row>
    <row r="25" spans="1:67" hidden="1" x14ac:dyDescent="0.25">
      <c r="A25" s="1" t="s">
        <v>66</v>
      </c>
      <c r="B25" s="1">
        <f>COUNT(egypt_arabic_world[[#This Row],[1960]:[2023]])</f>
        <v>3</v>
      </c>
      <c r="C25" s="1" t="s">
        <v>113</v>
      </c>
      <c r="D25" s="1" t="s">
        <v>114</v>
      </c>
      <c r="BJ25">
        <v>95.302856449999993</v>
      </c>
      <c r="BN25">
        <v>83.992752080000002</v>
      </c>
      <c r="BO25">
        <v>86.597732539999996</v>
      </c>
    </row>
    <row r="26" spans="1:67" hidden="1" x14ac:dyDescent="0.25">
      <c r="A26" s="1" t="s">
        <v>66</v>
      </c>
      <c r="B26" s="1">
        <f>COUNT(egypt_arabic_world[[#This Row],[1960]:[2023]])</f>
        <v>13</v>
      </c>
      <c r="C26" s="1" t="s">
        <v>115</v>
      </c>
      <c r="D26" s="1" t="s">
        <v>116</v>
      </c>
      <c r="AY26">
        <v>16.11000061</v>
      </c>
      <c r="BC26">
        <v>16.977001189999999</v>
      </c>
      <c r="BD26">
        <v>16.95324707</v>
      </c>
      <c r="BE26">
        <v>17.427732469999999</v>
      </c>
      <c r="BF26">
        <v>16.531379699999999</v>
      </c>
      <c r="BG26">
        <v>16.268995289999999</v>
      </c>
      <c r="BH26">
        <v>16.772972110000001</v>
      </c>
      <c r="BI26">
        <v>16.579210280000002</v>
      </c>
      <c r="BJ26">
        <v>6.3699998860000004</v>
      </c>
      <c r="BK26">
        <v>17.99786568</v>
      </c>
      <c r="BM26">
        <v>18.345338819999998</v>
      </c>
      <c r="BN26">
        <v>18.512228010000001</v>
      </c>
      <c r="BO26">
        <v>18.566463469999999</v>
      </c>
    </row>
    <row r="27" spans="1:67" hidden="1" x14ac:dyDescent="0.25">
      <c r="A27" s="1" t="s">
        <v>66</v>
      </c>
      <c r="B27" s="1">
        <f>COUNT(egypt_arabic_world[[#This Row],[1960]:[2023]])</f>
        <v>3</v>
      </c>
      <c r="C27" s="1" t="s">
        <v>117</v>
      </c>
      <c r="D27" s="1" t="s">
        <v>118</v>
      </c>
      <c r="BJ27">
        <v>0.56999999300000004</v>
      </c>
      <c r="BM27">
        <v>0</v>
      </c>
      <c r="BN27">
        <v>0</v>
      </c>
    </row>
    <row r="28" spans="1:67" hidden="1" x14ac:dyDescent="0.25">
      <c r="A28" s="1" t="s">
        <v>66</v>
      </c>
      <c r="B28" s="1">
        <f>COUNT(egypt_arabic_world[[#This Row],[1960]:[2023]])</f>
        <v>3</v>
      </c>
      <c r="C28" s="1" t="s">
        <v>119</v>
      </c>
      <c r="D28" s="1" t="s">
        <v>120</v>
      </c>
      <c r="BJ28">
        <v>6.170000076</v>
      </c>
      <c r="BM28">
        <v>0</v>
      </c>
      <c r="BN28">
        <v>0</v>
      </c>
    </row>
    <row r="29" spans="1:67" hidden="1" x14ac:dyDescent="0.25">
      <c r="A29" s="1" t="s">
        <v>66</v>
      </c>
      <c r="B29" s="1">
        <f>COUNT(egypt_arabic_world[[#This Row],[1960]:[2023]])</f>
        <v>5</v>
      </c>
      <c r="C29" s="1" t="s">
        <v>121</v>
      </c>
      <c r="D29" s="1" t="s">
        <v>122</v>
      </c>
      <c r="BI29">
        <v>69.791931149999996</v>
      </c>
      <c r="BK29">
        <v>82.51470947</v>
      </c>
      <c r="BL29">
        <v>83.02420807</v>
      </c>
      <c r="BM29">
        <v>76.975738530000001</v>
      </c>
      <c r="BN29">
        <v>84.979301449999994</v>
      </c>
    </row>
    <row r="30" spans="1:67" hidden="1" x14ac:dyDescent="0.25">
      <c r="A30" s="1" t="s">
        <v>66</v>
      </c>
      <c r="B30" s="1">
        <f>COUNT(egypt_arabic_world[[#This Row],[1960]:[2023]])</f>
        <v>5</v>
      </c>
      <c r="C30" s="1" t="s">
        <v>123</v>
      </c>
      <c r="D30" s="1" t="s">
        <v>124</v>
      </c>
      <c r="BI30">
        <v>73.979530330000003</v>
      </c>
      <c r="BK30">
        <v>85.396659850000006</v>
      </c>
      <c r="BL30">
        <v>86.159568789999994</v>
      </c>
      <c r="BM30">
        <v>79.104019170000001</v>
      </c>
      <c r="BN30">
        <v>86.881759639999999</v>
      </c>
    </row>
    <row r="31" spans="1:67" hidden="1" x14ac:dyDescent="0.25">
      <c r="A31" s="1" t="s">
        <v>66</v>
      </c>
      <c r="B31" s="1">
        <f>COUNT(egypt_arabic_world[[#This Row],[1960]:[2023]])</f>
        <v>14</v>
      </c>
      <c r="C31" s="1" t="s">
        <v>125</v>
      </c>
      <c r="D31" s="1" t="s">
        <v>126</v>
      </c>
      <c r="AY31">
        <v>33.13999939</v>
      </c>
      <c r="BC31">
        <v>37.099578860000001</v>
      </c>
      <c r="BD31">
        <v>37.932594299999998</v>
      </c>
      <c r="BE31">
        <v>38.890983579999997</v>
      </c>
      <c r="BF31">
        <v>38.307788850000001</v>
      </c>
      <c r="BG31">
        <v>38.541564940000001</v>
      </c>
      <c r="BH31">
        <v>41.675132750000003</v>
      </c>
      <c r="BI31">
        <v>41.680961609999997</v>
      </c>
      <c r="BJ31">
        <v>67.459999080000003</v>
      </c>
      <c r="BK31">
        <v>44.396057130000003</v>
      </c>
      <c r="BL31">
        <v>55.844684600000001</v>
      </c>
      <c r="BM31">
        <v>47.676074980000003</v>
      </c>
      <c r="BN31">
        <v>46.811862949999998</v>
      </c>
      <c r="BO31">
        <v>49.423488620000001</v>
      </c>
    </row>
    <row r="32" spans="1:67" hidden="1" x14ac:dyDescent="0.25">
      <c r="A32" s="1" t="s">
        <v>66</v>
      </c>
      <c r="B32" s="1">
        <f>COUNT(egypt_arabic_world[[#This Row],[1960]:[2023]])</f>
        <v>5</v>
      </c>
      <c r="C32" s="1" t="s">
        <v>127</v>
      </c>
      <c r="D32" s="1" t="s">
        <v>128</v>
      </c>
      <c r="BI32">
        <v>76.5009613</v>
      </c>
      <c r="BK32">
        <v>84.27078247</v>
      </c>
      <c r="BL32">
        <v>85.176651000000007</v>
      </c>
      <c r="BM32">
        <v>79.157859799999997</v>
      </c>
      <c r="BN32">
        <v>85.936027530000004</v>
      </c>
    </row>
    <row r="33" spans="1:68" hidden="1" x14ac:dyDescent="0.25">
      <c r="A33" s="1" t="s">
        <v>66</v>
      </c>
      <c r="B33" s="1">
        <f>COUNT(egypt_arabic_world[[#This Row],[1960]:[2023]])</f>
        <v>4</v>
      </c>
      <c r="C33" s="1" t="s">
        <v>129</v>
      </c>
      <c r="D33" s="1" t="s">
        <v>130</v>
      </c>
      <c r="BB33">
        <v>86.630470000000003</v>
      </c>
      <c r="BC33">
        <v>86.605149999999995</v>
      </c>
      <c r="BI33">
        <v>88.23827</v>
      </c>
      <c r="BK33">
        <v>90.171530000000004</v>
      </c>
    </row>
    <row r="34" spans="1:68" hidden="1" x14ac:dyDescent="0.25">
      <c r="A34" s="1" t="s">
        <v>66</v>
      </c>
      <c r="B34" s="1">
        <f>COUNT(egypt_arabic_world[[#This Row],[1960]:[2023]])</f>
        <v>14</v>
      </c>
      <c r="C34" s="1" t="s">
        <v>131</v>
      </c>
      <c r="D34" s="1" t="s">
        <v>132</v>
      </c>
      <c r="AY34">
        <v>40.340000150000002</v>
      </c>
      <c r="BC34">
        <v>44.598102570000002</v>
      </c>
      <c r="BD34">
        <v>45.3363266</v>
      </c>
      <c r="BE34">
        <v>46.94381714</v>
      </c>
      <c r="BF34">
        <v>46.020046229999998</v>
      </c>
      <c r="BG34">
        <v>46.694835660000003</v>
      </c>
      <c r="BH34">
        <v>50.424427029999997</v>
      </c>
      <c r="BI34">
        <v>53.042659759999999</v>
      </c>
      <c r="BJ34">
        <v>53.091552729999997</v>
      </c>
      <c r="BK34">
        <v>56.287425990000003</v>
      </c>
      <c r="BL34">
        <v>56.487884520000001</v>
      </c>
      <c r="BM34">
        <v>59.481525419999997</v>
      </c>
      <c r="BN34">
        <v>60.032756810000002</v>
      </c>
      <c r="BO34">
        <v>60.8033371</v>
      </c>
    </row>
    <row r="35" spans="1:68" hidden="1" x14ac:dyDescent="0.25">
      <c r="A35" s="1" t="s">
        <v>66</v>
      </c>
      <c r="B35" s="1">
        <f>COUNT(egypt_arabic_world[[#This Row],[1960]:[2023]])</f>
        <v>0</v>
      </c>
      <c r="C35" s="1" t="s">
        <v>133</v>
      </c>
      <c r="D35" s="1" t="s">
        <v>134</v>
      </c>
    </row>
    <row r="36" spans="1:68" hidden="1" x14ac:dyDescent="0.25">
      <c r="A36" s="1" t="s">
        <v>66</v>
      </c>
      <c r="B36" s="1">
        <f>COUNT(egypt_arabic_world[[#This Row],[1960]:[2023]])</f>
        <v>0</v>
      </c>
      <c r="C36" s="1" t="s">
        <v>135</v>
      </c>
      <c r="D36" s="1" t="s">
        <v>136</v>
      </c>
    </row>
    <row r="37" spans="1:68" hidden="1" x14ac:dyDescent="0.25">
      <c r="A37" s="1" t="s">
        <v>66</v>
      </c>
      <c r="B37" s="1">
        <f>COUNT(egypt_arabic_world[[#This Row],[1960]:[2023]])</f>
        <v>1</v>
      </c>
      <c r="C37" s="1" t="s">
        <v>137</v>
      </c>
      <c r="D37" s="1" t="s">
        <v>138</v>
      </c>
      <c r="BA37">
        <v>32.508644420000003</v>
      </c>
    </row>
    <row r="38" spans="1:68" hidden="1" x14ac:dyDescent="0.25">
      <c r="A38" s="1" t="s">
        <v>66</v>
      </c>
      <c r="B38" s="1">
        <f>COUNT(egypt_arabic_world[[#This Row],[1960]:[2023]])</f>
        <v>1</v>
      </c>
      <c r="C38" s="1" t="s">
        <v>139</v>
      </c>
      <c r="D38" s="1" t="s">
        <v>140</v>
      </c>
      <c r="BA38">
        <v>17.726570420000002</v>
      </c>
    </row>
    <row r="39" spans="1:68" hidden="1" x14ac:dyDescent="0.25">
      <c r="A39" s="1" t="s">
        <v>66</v>
      </c>
      <c r="B39" s="1">
        <f>COUNT(egypt_arabic_world[[#This Row],[1960]:[2023]])</f>
        <v>2</v>
      </c>
      <c r="C39" s="1" t="s">
        <v>141</v>
      </c>
      <c r="D39" s="1" t="s">
        <v>142</v>
      </c>
      <c r="BA39">
        <v>30.178515860000001</v>
      </c>
      <c r="BJ39">
        <v>82.506098589999993</v>
      </c>
    </row>
    <row r="40" spans="1:68" hidden="1" x14ac:dyDescent="0.25">
      <c r="A40" s="1" t="s">
        <v>66</v>
      </c>
      <c r="B40" s="1">
        <f>COUNT(egypt_arabic_world[[#This Row],[1960]:[2023]])</f>
        <v>2</v>
      </c>
      <c r="C40" s="1" t="s">
        <v>143</v>
      </c>
      <c r="D40" s="1" t="s">
        <v>144</v>
      </c>
      <c r="BA40">
        <v>54.860630540000002</v>
      </c>
      <c r="BJ40">
        <v>95.767601429999999</v>
      </c>
    </row>
    <row r="41" spans="1:68" hidden="1" x14ac:dyDescent="0.25">
      <c r="A41" s="1" t="s">
        <v>66</v>
      </c>
      <c r="B41" s="1">
        <f>COUNT(egypt_arabic_world[[#This Row],[1960]:[2023]])</f>
        <v>1</v>
      </c>
      <c r="C41" s="1" t="s">
        <v>145</v>
      </c>
      <c r="D41" s="1" t="s">
        <v>146</v>
      </c>
      <c r="BJ41">
        <v>1.496818014</v>
      </c>
    </row>
    <row r="42" spans="1:68" hidden="1" x14ac:dyDescent="0.25">
      <c r="A42" s="1" t="s">
        <v>66</v>
      </c>
      <c r="B42" s="1">
        <f>COUNT(egypt_arabic_world[[#This Row],[1960]:[2023]])</f>
        <v>1</v>
      </c>
      <c r="C42" s="1" t="s">
        <v>147</v>
      </c>
      <c r="D42" s="1" t="s">
        <v>148</v>
      </c>
      <c r="BJ42">
        <v>1.4481559260000001</v>
      </c>
    </row>
    <row r="43" spans="1:68" hidden="1" x14ac:dyDescent="0.25">
      <c r="A43" s="1" t="s">
        <v>66</v>
      </c>
      <c r="B43" s="1">
        <f>COUNT(egypt_arabic_world[[#This Row],[1960]:[2023]])</f>
        <v>2</v>
      </c>
      <c r="C43" s="1" t="s">
        <v>149</v>
      </c>
      <c r="D43" s="1" t="s">
        <v>150</v>
      </c>
      <c r="BA43">
        <v>55.453205449999999</v>
      </c>
      <c r="BJ43">
        <v>92.275887710000006</v>
      </c>
    </row>
    <row r="44" spans="1:68" hidden="1" x14ac:dyDescent="0.25">
      <c r="A44" s="1" t="s">
        <v>66</v>
      </c>
      <c r="B44" s="1">
        <f>COUNT(egypt_arabic_world[[#This Row],[1960]:[2023]])</f>
        <v>22</v>
      </c>
      <c r="C44" s="1" t="s">
        <v>151</v>
      </c>
      <c r="D44" s="1" t="s">
        <v>152</v>
      </c>
      <c r="AU44">
        <v>34354878555</v>
      </c>
      <c r="AV44">
        <v>34945758820</v>
      </c>
      <c r="AW44">
        <v>35779432343</v>
      </c>
      <c r="AX44">
        <v>37362858118</v>
      </c>
      <c r="AY44">
        <v>39529713204</v>
      </c>
      <c r="AZ44">
        <v>42399570382</v>
      </c>
      <c r="BA44">
        <v>45803271201</v>
      </c>
      <c r="BB44">
        <v>47508510607</v>
      </c>
      <c r="BC44">
        <v>49914179691</v>
      </c>
      <c r="BD44">
        <v>49440090543</v>
      </c>
      <c r="BE44">
        <v>49804176193</v>
      </c>
      <c r="BF44">
        <v>50933372933</v>
      </c>
      <c r="BG44">
        <v>53364610414</v>
      </c>
      <c r="BH44">
        <v>54995802706</v>
      </c>
      <c r="BI44">
        <v>55411761088</v>
      </c>
      <c r="BJ44">
        <v>56552026846</v>
      </c>
      <c r="BK44">
        <v>59255552790</v>
      </c>
      <c r="BL44">
        <v>60919219622</v>
      </c>
      <c r="BM44">
        <v>61419999789</v>
      </c>
      <c r="BN44">
        <v>57800899182</v>
      </c>
      <c r="BO44">
        <v>63329918191</v>
      </c>
      <c r="BP44">
        <v>61198196942</v>
      </c>
    </row>
    <row r="45" spans="1:68" hidden="1" x14ac:dyDescent="0.25">
      <c r="A45" s="1" t="s">
        <v>66</v>
      </c>
      <c r="B45" s="1">
        <f>COUNT(egypt_arabic_world[[#This Row],[1960]:[2023]])</f>
        <v>20</v>
      </c>
      <c r="C45" s="1" t="s">
        <v>153</v>
      </c>
      <c r="D45" s="1" t="s">
        <v>154</v>
      </c>
      <c r="AS45">
        <v>3.1</v>
      </c>
      <c r="AT45">
        <v>3.2</v>
      </c>
      <c r="AU45">
        <v>3.2</v>
      </c>
      <c r="AV45">
        <v>3.2</v>
      </c>
      <c r="AW45">
        <v>3.1</v>
      </c>
      <c r="AX45">
        <v>3.1</v>
      </c>
      <c r="AY45">
        <v>3.1</v>
      </c>
      <c r="AZ45">
        <v>3.1</v>
      </c>
      <c r="BA45">
        <v>3.1</v>
      </c>
      <c r="BB45">
        <v>3.1</v>
      </c>
      <c r="BC45">
        <v>3.2</v>
      </c>
      <c r="BD45">
        <v>3.3</v>
      </c>
      <c r="BE45">
        <v>3.4</v>
      </c>
      <c r="BF45">
        <v>3.4</v>
      </c>
      <c r="BG45">
        <v>3.3</v>
      </c>
      <c r="BH45">
        <v>3.3</v>
      </c>
      <c r="BI45">
        <v>3.2</v>
      </c>
      <c r="BJ45">
        <v>3</v>
      </c>
      <c r="BK45">
        <v>3</v>
      </c>
      <c r="BL45">
        <v>3</v>
      </c>
    </row>
    <row r="46" spans="1:68" hidden="1" x14ac:dyDescent="0.25">
      <c r="A46" s="1" t="s">
        <v>66</v>
      </c>
      <c r="B46" s="1">
        <f>COUNT(egypt_arabic_world[[#This Row],[1960]:[2023]])</f>
        <v>23</v>
      </c>
      <c r="C46" s="1" t="s">
        <v>155</v>
      </c>
      <c r="D46" s="1" t="s">
        <v>156</v>
      </c>
      <c r="AS46">
        <v>25.9</v>
      </c>
      <c r="AT46">
        <v>25.5</v>
      </c>
      <c r="AU46">
        <v>25.1</v>
      </c>
      <c r="AV46">
        <v>24.8</v>
      </c>
      <c r="AW46">
        <v>24.5</v>
      </c>
      <c r="AX46">
        <v>24.4</v>
      </c>
      <c r="AY46">
        <v>24.4</v>
      </c>
      <c r="AZ46">
        <v>24.6</v>
      </c>
      <c r="BA46">
        <v>24.9</v>
      </c>
      <c r="BB46">
        <v>25.3</v>
      </c>
      <c r="BC46">
        <v>25.4</v>
      </c>
      <c r="BD46">
        <v>25.2</v>
      </c>
      <c r="BE46">
        <v>24.6</v>
      </c>
      <c r="BF46">
        <v>23.7</v>
      </c>
      <c r="BG46">
        <v>23</v>
      </c>
      <c r="BH46">
        <v>22.5</v>
      </c>
      <c r="BI46">
        <v>22.2</v>
      </c>
      <c r="BJ46">
        <v>21.9</v>
      </c>
      <c r="BK46">
        <v>21.7</v>
      </c>
      <c r="BL46">
        <v>21.4</v>
      </c>
      <c r="BM46">
        <v>21.1</v>
      </c>
      <c r="BN46">
        <v>20.7</v>
      </c>
      <c r="BO46">
        <v>20.399999999999999</v>
      </c>
    </row>
    <row r="47" spans="1:68" hidden="1" x14ac:dyDescent="0.25">
      <c r="A47" s="1" t="s">
        <v>66</v>
      </c>
      <c r="B47" s="1">
        <f>COUNT(egypt_arabic_world[[#This Row],[1960]:[2023]])</f>
        <v>23</v>
      </c>
      <c r="C47" s="1" t="s">
        <v>157</v>
      </c>
      <c r="D47" s="1" t="s">
        <v>158</v>
      </c>
      <c r="AS47">
        <v>64.559163839999997</v>
      </c>
      <c r="AT47">
        <v>64.521290590000007</v>
      </c>
      <c r="AU47">
        <v>64.482715720000002</v>
      </c>
      <c r="AV47">
        <v>64.443439209999994</v>
      </c>
      <c r="AW47">
        <v>64.887273500000006</v>
      </c>
      <c r="AX47">
        <v>65.332381769999998</v>
      </c>
      <c r="AY47">
        <v>65.778764039999999</v>
      </c>
      <c r="AZ47">
        <v>66.226420300000001</v>
      </c>
      <c r="BA47">
        <v>66.675350550000005</v>
      </c>
      <c r="BB47">
        <v>67.125554800000003</v>
      </c>
      <c r="BC47">
        <v>67.577033040000003</v>
      </c>
      <c r="BD47">
        <v>68.029785270000005</v>
      </c>
      <c r="BE47">
        <v>68.483811489999994</v>
      </c>
      <c r="BF47">
        <v>68.939111710000006</v>
      </c>
      <c r="BG47">
        <v>69.395685920000005</v>
      </c>
      <c r="BH47">
        <v>69.853534120000006</v>
      </c>
      <c r="BI47">
        <v>70.312656309999994</v>
      </c>
      <c r="BJ47">
        <v>70.773052489999998</v>
      </c>
      <c r="BK47">
        <v>71.329941250000005</v>
      </c>
      <c r="BL47">
        <v>71.983144699999997</v>
      </c>
      <c r="BM47">
        <v>72.638375229999994</v>
      </c>
      <c r="BN47">
        <v>72.638375229999994</v>
      </c>
      <c r="BO47">
        <v>72.638375229999994</v>
      </c>
    </row>
    <row r="48" spans="1:68" hidden="1" x14ac:dyDescent="0.25">
      <c r="A48" s="1" t="s">
        <v>66</v>
      </c>
      <c r="B48" s="1">
        <f>COUNT(egypt_arabic_world[[#This Row],[1960]:[2023]])</f>
        <v>20</v>
      </c>
      <c r="C48" s="1" t="s">
        <v>159</v>
      </c>
      <c r="D48" s="1" t="s">
        <v>160</v>
      </c>
      <c r="AS48">
        <v>0.3</v>
      </c>
      <c r="AT48">
        <v>0.3</v>
      </c>
      <c r="AU48">
        <v>0.3</v>
      </c>
      <c r="AV48">
        <v>0.2</v>
      </c>
      <c r="AW48">
        <v>0.2</v>
      </c>
      <c r="AX48">
        <v>0.2</v>
      </c>
      <c r="AY48">
        <v>0.2</v>
      </c>
      <c r="AZ48">
        <v>0.2</v>
      </c>
      <c r="BA48">
        <v>0.2</v>
      </c>
      <c r="BB48">
        <v>0.2</v>
      </c>
      <c r="BC48">
        <v>0.2</v>
      </c>
      <c r="BD48">
        <v>0.2</v>
      </c>
      <c r="BE48">
        <v>0.2</v>
      </c>
      <c r="BF48">
        <v>0.2</v>
      </c>
      <c r="BG48">
        <v>0.2</v>
      </c>
      <c r="BH48">
        <v>0.2</v>
      </c>
      <c r="BI48">
        <v>0.2</v>
      </c>
      <c r="BJ48">
        <v>0.2</v>
      </c>
      <c r="BK48">
        <v>0.2</v>
      </c>
      <c r="BL48">
        <v>0.2</v>
      </c>
    </row>
    <row r="49" spans="1:67" hidden="1" x14ac:dyDescent="0.25">
      <c r="A49" s="1" t="s">
        <v>66</v>
      </c>
      <c r="B49" s="1">
        <f>COUNT(egypt_arabic_world[[#This Row],[1960]:[2023]])</f>
        <v>23</v>
      </c>
      <c r="C49" s="1" t="s">
        <v>161</v>
      </c>
      <c r="D49" s="1" t="s">
        <v>162</v>
      </c>
      <c r="AS49">
        <v>0.85848677600000001</v>
      </c>
      <c r="AT49">
        <v>0.81635975299999997</v>
      </c>
      <c r="AU49">
        <v>0.77423273000000004</v>
      </c>
      <c r="AV49">
        <v>0.73210570699999999</v>
      </c>
      <c r="AW49">
        <v>0.68997868399999995</v>
      </c>
      <c r="AX49">
        <v>0.64785166100000002</v>
      </c>
      <c r="AY49">
        <v>0.60572463799999998</v>
      </c>
      <c r="AZ49">
        <v>0.56359761500000005</v>
      </c>
      <c r="BA49">
        <v>0.52147059200000001</v>
      </c>
      <c r="BB49">
        <v>0.47934356900000002</v>
      </c>
      <c r="BC49">
        <v>0.43721654599999998</v>
      </c>
      <c r="BD49">
        <v>0.395089523</v>
      </c>
      <c r="BE49">
        <v>0.35296249899999999</v>
      </c>
      <c r="BF49">
        <v>0.310835476</v>
      </c>
      <c r="BG49">
        <v>0.26870845300000001</v>
      </c>
      <c r="BH49">
        <v>0.22658143</v>
      </c>
      <c r="BI49">
        <v>0.18445440699999999</v>
      </c>
      <c r="BJ49">
        <v>0.142327384</v>
      </c>
      <c r="BK49">
        <v>0.100200361</v>
      </c>
      <c r="BL49">
        <v>5.8073338000000002E-2</v>
      </c>
      <c r="BM49">
        <v>1.5946314999999999E-2</v>
      </c>
      <c r="BN49">
        <v>1.5946314999999999E-2</v>
      </c>
      <c r="BO49">
        <v>1.5946314999999999E-2</v>
      </c>
    </row>
    <row r="50" spans="1:67" hidden="1" x14ac:dyDescent="0.25">
      <c r="A50" s="1" t="s">
        <v>66</v>
      </c>
      <c r="B50" s="1">
        <f>COUNT(egypt_arabic_world[[#This Row],[1960]:[2023]])</f>
        <v>21</v>
      </c>
      <c r="C50" s="1" t="s">
        <v>163</v>
      </c>
      <c r="D50" s="1" t="s">
        <v>164</v>
      </c>
      <c r="AS50">
        <v>86.218339959999994</v>
      </c>
      <c r="AT50">
        <v>86.625846719999998</v>
      </c>
      <c r="AU50">
        <v>87.033353489999996</v>
      </c>
      <c r="AV50">
        <v>87.44086025</v>
      </c>
      <c r="AW50">
        <v>87.848367010000004</v>
      </c>
      <c r="AX50">
        <v>88.255873780000002</v>
      </c>
      <c r="AY50">
        <v>88.663380540000006</v>
      </c>
      <c r="AZ50">
        <v>89.070887310000003</v>
      </c>
      <c r="BA50">
        <v>89.478394069999993</v>
      </c>
      <c r="BB50">
        <v>89.885900829999997</v>
      </c>
      <c r="BC50">
        <v>90.293407599999995</v>
      </c>
      <c r="BD50">
        <v>90.700914359999999</v>
      </c>
      <c r="BE50">
        <v>91.108421120000003</v>
      </c>
      <c r="BF50">
        <v>91.51592789</v>
      </c>
      <c r="BG50">
        <v>91.923434650000004</v>
      </c>
      <c r="BH50">
        <v>92.330941409999994</v>
      </c>
      <c r="BI50">
        <v>92.738448180000006</v>
      </c>
      <c r="BJ50">
        <v>92.738448180000006</v>
      </c>
      <c r="BK50">
        <v>92.738448180000006</v>
      </c>
      <c r="BL50">
        <v>92.738448180000006</v>
      </c>
      <c r="BM50">
        <v>92.738448180000006</v>
      </c>
    </row>
    <row r="51" spans="1:67" hidden="1" x14ac:dyDescent="0.25">
      <c r="A51" s="1" t="s">
        <v>66</v>
      </c>
      <c r="B51" s="1">
        <f>COUNT(egypt_arabic_world[[#This Row],[1960]:[2023]])</f>
        <v>0</v>
      </c>
      <c r="C51" s="1" t="s">
        <v>165</v>
      </c>
      <c r="D51" s="1" t="s">
        <v>166</v>
      </c>
    </row>
    <row r="52" spans="1:67" hidden="1" x14ac:dyDescent="0.25">
      <c r="A52" s="1" t="s">
        <v>66</v>
      </c>
      <c r="B52" s="1">
        <f>COUNT(egypt_arabic_world[[#This Row],[1960]:[2023]])</f>
        <v>23</v>
      </c>
      <c r="C52" s="1" t="s">
        <v>167</v>
      </c>
      <c r="D52" s="1" t="s">
        <v>168</v>
      </c>
      <c r="AS52">
        <v>94.823175079999999</v>
      </c>
      <c r="AT52">
        <v>95.067937490000006</v>
      </c>
      <c r="AU52">
        <v>95.312903539999994</v>
      </c>
      <c r="AV52">
        <v>95.558073239999999</v>
      </c>
      <c r="AW52">
        <v>95.803446579999999</v>
      </c>
      <c r="AX52">
        <v>96.049023570000003</v>
      </c>
      <c r="AY52">
        <v>96.294804200000002</v>
      </c>
      <c r="AZ52">
        <v>96.540788480000003</v>
      </c>
      <c r="BA52">
        <v>96.7869764</v>
      </c>
      <c r="BB52">
        <v>97.03336797</v>
      </c>
      <c r="BC52">
        <v>97.279963190000004</v>
      </c>
      <c r="BD52">
        <v>97.526762050000002</v>
      </c>
      <c r="BE52">
        <v>97.773764549999996</v>
      </c>
      <c r="BF52">
        <v>98.020970700000007</v>
      </c>
      <c r="BG52">
        <v>98.268380500000006</v>
      </c>
      <c r="BH52">
        <v>98.515993940000001</v>
      </c>
      <c r="BI52">
        <v>98.763811029999999</v>
      </c>
      <c r="BJ52">
        <v>99.011831770000001</v>
      </c>
      <c r="BK52">
        <v>99.260056140000003</v>
      </c>
      <c r="BL52">
        <v>99.508484170000003</v>
      </c>
      <c r="BM52">
        <v>99.757115839999997</v>
      </c>
      <c r="BN52">
        <v>99.757115839999997</v>
      </c>
      <c r="BO52">
        <v>99.757115839999997</v>
      </c>
    </row>
    <row r="53" spans="1:67" hidden="1" x14ac:dyDescent="0.25">
      <c r="A53" s="1" t="s">
        <v>66</v>
      </c>
      <c r="B53" s="1">
        <f>COUNT(egypt_arabic_world[[#This Row],[1960]:[2023]])</f>
        <v>1</v>
      </c>
      <c r="C53" s="1" t="s">
        <v>169</v>
      </c>
      <c r="D53" s="1" t="s">
        <v>170</v>
      </c>
      <c r="BL53">
        <v>105.6</v>
      </c>
    </row>
    <row r="54" spans="1:67" hidden="1" x14ac:dyDescent="0.25">
      <c r="A54" s="1" t="s">
        <v>66</v>
      </c>
      <c r="B54" s="1">
        <f>COUNT(egypt_arabic_world[[#This Row],[1960]:[2023]])</f>
        <v>20</v>
      </c>
      <c r="C54" s="1" t="s">
        <v>171</v>
      </c>
      <c r="D54" s="1" t="s">
        <v>172</v>
      </c>
      <c r="AV54">
        <v>46</v>
      </c>
      <c r="AW54">
        <v>45.3</v>
      </c>
      <c r="AX54">
        <v>45.3</v>
      </c>
      <c r="AY54">
        <v>40.1</v>
      </c>
      <c r="AZ54">
        <v>40.6</v>
      </c>
      <c r="BA54">
        <v>37.700000000000003</v>
      </c>
      <c r="BB54">
        <v>36.4</v>
      </c>
      <c r="BC54">
        <v>33.6</v>
      </c>
      <c r="BD54">
        <v>31.6</v>
      </c>
      <c r="BE54">
        <v>27.3</v>
      </c>
      <c r="BF54">
        <v>28.7</v>
      </c>
      <c r="BG54">
        <v>30.1</v>
      </c>
      <c r="BH54">
        <v>29.5</v>
      </c>
      <c r="BI54">
        <v>28.2</v>
      </c>
      <c r="BJ54">
        <v>26.5</v>
      </c>
      <c r="BK54">
        <v>27.3</v>
      </c>
      <c r="BL54">
        <v>27.7</v>
      </c>
      <c r="BM54">
        <v>25.2</v>
      </c>
      <c r="BN54">
        <v>23.7</v>
      </c>
      <c r="BO54">
        <v>23.2</v>
      </c>
    </row>
    <row r="55" spans="1:67" hidden="1" x14ac:dyDescent="0.25">
      <c r="A55" s="1" t="s">
        <v>66</v>
      </c>
      <c r="B55" s="1">
        <f>COUNT(egypt_arabic_world[[#This Row],[1960]:[2023]])</f>
        <v>7</v>
      </c>
      <c r="C55" s="1" t="s">
        <v>173</v>
      </c>
      <c r="D55" s="1" t="s">
        <v>174</v>
      </c>
      <c r="AS55">
        <v>24.3</v>
      </c>
      <c r="AX55">
        <v>24.1</v>
      </c>
      <c r="BC55">
        <v>24.3</v>
      </c>
      <c r="BH55">
        <v>24.3</v>
      </c>
      <c r="BK55">
        <v>24.4</v>
      </c>
      <c r="BL55">
        <v>24.4</v>
      </c>
      <c r="BM55">
        <v>24.3</v>
      </c>
    </row>
    <row r="56" spans="1:67" hidden="1" x14ac:dyDescent="0.25">
      <c r="A56" s="1" t="s">
        <v>66</v>
      </c>
      <c r="B56" s="1">
        <f>COUNT(egypt_arabic_world[[#This Row],[1960]:[2023]])</f>
        <v>21</v>
      </c>
      <c r="C56" s="1" t="s">
        <v>175</v>
      </c>
      <c r="D56" s="1" t="s">
        <v>176</v>
      </c>
      <c r="AS56">
        <v>1500</v>
      </c>
      <c r="AT56">
        <v>1500</v>
      </c>
      <c r="AU56">
        <v>1400</v>
      </c>
      <c r="AV56">
        <v>1300</v>
      </c>
      <c r="AW56">
        <v>1300</v>
      </c>
      <c r="AX56">
        <v>1200</v>
      </c>
      <c r="AY56">
        <v>1100</v>
      </c>
      <c r="AZ56">
        <v>1000</v>
      </c>
      <c r="BA56">
        <v>960</v>
      </c>
      <c r="BB56">
        <v>900</v>
      </c>
      <c r="BC56">
        <v>910</v>
      </c>
      <c r="BD56">
        <v>840</v>
      </c>
      <c r="BE56">
        <v>790</v>
      </c>
      <c r="BF56">
        <v>750</v>
      </c>
      <c r="BG56">
        <v>690</v>
      </c>
      <c r="BH56">
        <v>660</v>
      </c>
      <c r="BI56">
        <v>550</v>
      </c>
      <c r="BJ56">
        <v>500</v>
      </c>
      <c r="BK56">
        <v>490</v>
      </c>
      <c r="BL56">
        <v>440</v>
      </c>
      <c r="BM56">
        <v>420</v>
      </c>
    </row>
    <row r="57" spans="1:67" hidden="1" x14ac:dyDescent="0.25">
      <c r="A57" s="1" t="s">
        <v>66</v>
      </c>
      <c r="B57" s="1">
        <f>COUNT(egypt_arabic_world[[#This Row],[1960]:[2023]])</f>
        <v>1</v>
      </c>
      <c r="C57" s="1" t="s">
        <v>177</v>
      </c>
      <c r="D57" s="1" t="s">
        <v>178</v>
      </c>
      <c r="BG57">
        <v>50.08</v>
      </c>
    </row>
    <row r="58" spans="1:67" hidden="1" x14ac:dyDescent="0.25">
      <c r="A58" s="1" t="s">
        <v>66</v>
      </c>
      <c r="B58" s="1">
        <f>COUNT(egypt_arabic_world[[#This Row],[1960]:[2023]])</f>
        <v>23</v>
      </c>
      <c r="C58" s="1" t="s">
        <v>179</v>
      </c>
      <c r="D58" s="1" t="s">
        <v>180</v>
      </c>
      <c r="AS58">
        <v>0</v>
      </c>
      <c r="AT58">
        <v>0</v>
      </c>
      <c r="AU58">
        <v>0</v>
      </c>
      <c r="AV58">
        <v>0</v>
      </c>
      <c r="AW58">
        <v>2</v>
      </c>
      <c r="AX58">
        <v>3</v>
      </c>
      <c r="AY58">
        <v>3</v>
      </c>
      <c r="AZ58">
        <v>1</v>
      </c>
      <c r="BA58">
        <v>1</v>
      </c>
      <c r="BB58">
        <v>3</v>
      </c>
      <c r="BC58">
        <v>4</v>
      </c>
      <c r="BD58">
        <v>2</v>
      </c>
      <c r="BE58">
        <v>3</v>
      </c>
      <c r="BF58">
        <v>11</v>
      </c>
      <c r="BG58">
        <v>8</v>
      </c>
      <c r="BH58">
        <v>8</v>
      </c>
      <c r="BI58">
        <v>12</v>
      </c>
      <c r="BJ58">
        <v>12</v>
      </c>
      <c r="BK58">
        <v>13</v>
      </c>
      <c r="BL58">
        <v>14</v>
      </c>
      <c r="BM58">
        <v>16</v>
      </c>
      <c r="BN58">
        <v>27</v>
      </c>
      <c r="BO58">
        <v>27</v>
      </c>
    </row>
    <row r="59" spans="1:67" hidden="1" x14ac:dyDescent="0.25">
      <c r="A59" s="1" t="s">
        <v>66</v>
      </c>
      <c r="B59" s="1">
        <f>COUNT(egypt_arabic_world[[#This Row],[1960]:[2023]])</f>
        <v>23</v>
      </c>
      <c r="C59" s="1" t="s">
        <v>181</v>
      </c>
      <c r="D59" s="1" t="s">
        <v>182</v>
      </c>
      <c r="AS59">
        <v>0</v>
      </c>
      <c r="AT59">
        <v>0</v>
      </c>
      <c r="AU59">
        <v>0</v>
      </c>
      <c r="AV59">
        <v>1</v>
      </c>
      <c r="AW59">
        <v>1</v>
      </c>
      <c r="AX59">
        <v>1</v>
      </c>
      <c r="AY59">
        <v>8</v>
      </c>
      <c r="AZ59">
        <v>6</v>
      </c>
      <c r="BA59">
        <v>8</v>
      </c>
      <c r="BB59">
        <v>8</v>
      </c>
      <c r="BC59">
        <v>11</v>
      </c>
      <c r="BD59">
        <v>12</v>
      </c>
      <c r="BE59">
        <v>13</v>
      </c>
      <c r="BF59">
        <v>14</v>
      </c>
      <c r="BG59">
        <v>17</v>
      </c>
      <c r="BH59">
        <v>18</v>
      </c>
      <c r="BI59">
        <v>22</v>
      </c>
      <c r="BJ59">
        <v>28</v>
      </c>
      <c r="BK59">
        <v>34</v>
      </c>
      <c r="BL59">
        <v>37</v>
      </c>
      <c r="BM59">
        <v>40</v>
      </c>
      <c r="BN59">
        <v>42</v>
      </c>
      <c r="BO59">
        <v>47</v>
      </c>
    </row>
    <row r="60" spans="1:67" hidden="1" x14ac:dyDescent="0.25">
      <c r="A60" s="1" t="s">
        <v>66</v>
      </c>
      <c r="B60" s="1">
        <f>COUNT(egypt_arabic_world[[#This Row],[1960]:[2023]])</f>
        <v>0</v>
      </c>
      <c r="C60" s="1" t="s">
        <v>183</v>
      </c>
      <c r="D60" s="1" t="s">
        <v>184</v>
      </c>
    </row>
    <row r="61" spans="1:67" hidden="1" x14ac:dyDescent="0.25">
      <c r="A61" s="1" t="s">
        <v>66</v>
      </c>
      <c r="B61" s="1">
        <f>COUNT(egypt_arabic_world[[#This Row],[1960]:[2023]])</f>
        <v>23</v>
      </c>
      <c r="C61" s="1" t="s">
        <v>185</v>
      </c>
      <c r="D61" s="1" t="s">
        <v>186</v>
      </c>
      <c r="AS61">
        <v>99.40386565</v>
      </c>
      <c r="AT61">
        <v>99.399075490000001</v>
      </c>
      <c r="AU61">
        <v>99.394283569999999</v>
      </c>
      <c r="AV61">
        <v>99.389489879999999</v>
      </c>
      <c r="AW61">
        <v>99.384694429999996</v>
      </c>
      <c r="AX61">
        <v>99.379897209999996</v>
      </c>
      <c r="AY61">
        <v>99.375098230000006</v>
      </c>
      <c r="AZ61">
        <v>99.370297480000005</v>
      </c>
      <c r="BA61">
        <v>99.36549497</v>
      </c>
      <c r="BB61">
        <v>99.360690689999998</v>
      </c>
      <c r="BC61">
        <v>99.355884649999993</v>
      </c>
      <c r="BD61">
        <v>99.351076840000005</v>
      </c>
      <c r="BE61">
        <v>99.346267269999998</v>
      </c>
      <c r="BF61">
        <v>99.341455940000003</v>
      </c>
      <c r="BG61">
        <v>99.336642839999996</v>
      </c>
      <c r="BH61">
        <v>99.33182798</v>
      </c>
      <c r="BI61">
        <v>99.327011350000006</v>
      </c>
      <c r="BJ61">
        <v>99.322192959999995</v>
      </c>
      <c r="BK61">
        <v>99.310116969999996</v>
      </c>
      <c r="BL61">
        <v>99.298040979999996</v>
      </c>
      <c r="BM61">
        <v>99.285965000000004</v>
      </c>
      <c r="BN61">
        <v>99.285965000000004</v>
      </c>
      <c r="BO61">
        <v>99.285965000000004</v>
      </c>
    </row>
    <row r="62" spans="1:67" hidden="1" x14ac:dyDescent="0.25">
      <c r="A62" s="1" t="s">
        <v>66</v>
      </c>
      <c r="B62" s="1">
        <f>COUNT(egypt_arabic_world[[#This Row],[1960]:[2023]])</f>
        <v>20</v>
      </c>
      <c r="C62" s="1" t="s">
        <v>187</v>
      </c>
      <c r="D62" s="1" t="s">
        <v>188</v>
      </c>
      <c r="AS62">
        <v>27</v>
      </c>
      <c r="AT62">
        <v>28.3</v>
      </c>
      <c r="AU62">
        <v>28.9</v>
      </c>
      <c r="AV62">
        <v>29.5</v>
      </c>
      <c r="AW62">
        <v>29.3</v>
      </c>
      <c r="AX62">
        <v>29</v>
      </c>
      <c r="AY62">
        <v>29.4</v>
      </c>
      <c r="AZ62">
        <v>29.1</v>
      </c>
      <c r="BA62">
        <v>29.4</v>
      </c>
      <c r="BB62">
        <v>29.9</v>
      </c>
      <c r="BC62">
        <v>29.9</v>
      </c>
      <c r="BD62">
        <v>29.2</v>
      </c>
      <c r="BE62">
        <v>30</v>
      </c>
      <c r="BF62">
        <v>28.8</v>
      </c>
      <c r="BG62">
        <v>29.2</v>
      </c>
      <c r="BH62">
        <v>30.4</v>
      </c>
      <c r="BI62">
        <v>29.4</v>
      </c>
      <c r="BJ62">
        <v>28.1</v>
      </c>
      <c r="BK62">
        <v>28.3</v>
      </c>
      <c r="BL62">
        <v>28</v>
      </c>
    </row>
    <row r="63" spans="1:67" hidden="1" x14ac:dyDescent="0.25">
      <c r="A63" s="1" t="s">
        <v>66</v>
      </c>
      <c r="B63" s="1">
        <f>COUNT(egypt_arabic_world[[#This Row],[1960]:[2023]])</f>
        <v>20</v>
      </c>
      <c r="C63" s="1" t="s">
        <v>189</v>
      </c>
      <c r="D63" s="1" t="s">
        <v>190</v>
      </c>
      <c r="AS63">
        <v>35.9</v>
      </c>
      <c r="AT63">
        <v>35.6</v>
      </c>
      <c r="AU63">
        <v>35.5</v>
      </c>
      <c r="AV63">
        <v>35.4</v>
      </c>
      <c r="AW63">
        <v>35.1</v>
      </c>
      <c r="AX63">
        <v>34.799999999999997</v>
      </c>
      <c r="AY63">
        <v>34.4</v>
      </c>
      <c r="AZ63">
        <v>34</v>
      </c>
      <c r="BA63">
        <v>33.5</v>
      </c>
      <c r="BB63">
        <v>32.799999999999997</v>
      </c>
      <c r="BC63">
        <v>32.200000000000003</v>
      </c>
      <c r="BD63">
        <v>31.7</v>
      </c>
      <c r="BE63">
        <v>31.2</v>
      </c>
      <c r="BF63">
        <v>30.9</v>
      </c>
      <c r="BG63">
        <v>30.5</v>
      </c>
      <c r="BH63">
        <v>29.9</v>
      </c>
      <c r="BI63">
        <v>29.4</v>
      </c>
      <c r="BJ63">
        <v>29</v>
      </c>
      <c r="BK63">
        <v>28.7</v>
      </c>
      <c r="BL63">
        <v>28.4</v>
      </c>
    </row>
    <row r="64" spans="1:67" hidden="1" x14ac:dyDescent="0.25">
      <c r="A64" s="1" t="s">
        <v>66</v>
      </c>
      <c r="B64" s="1">
        <f>COUNT(egypt_arabic_world[[#This Row],[1960]:[2023]])</f>
        <v>21</v>
      </c>
      <c r="C64" s="1" t="s">
        <v>191</v>
      </c>
      <c r="D64" s="1" t="s">
        <v>192</v>
      </c>
      <c r="AS64">
        <v>0.14000000000000001</v>
      </c>
      <c r="AT64">
        <v>0.14000000000000001</v>
      </c>
      <c r="AU64">
        <v>0.14000000000000001</v>
      </c>
      <c r="AV64">
        <v>0.14000000000000001</v>
      </c>
      <c r="AW64">
        <v>0.15</v>
      </c>
      <c r="AX64">
        <v>0.16</v>
      </c>
      <c r="AY64">
        <v>0.17</v>
      </c>
      <c r="AZ64">
        <v>0.2</v>
      </c>
      <c r="BA64">
        <v>0.2</v>
      </c>
      <c r="BB64">
        <v>0.21</v>
      </c>
      <c r="BC64">
        <v>0.2</v>
      </c>
      <c r="BD64">
        <v>0.2</v>
      </c>
      <c r="BE64">
        <v>0.19</v>
      </c>
      <c r="BF64">
        <v>0.19</v>
      </c>
      <c r="BG64">
        <v>0.19</v>
      </c>
      <c r="BH64">
        <v>0.18</v>
      </c>
      <c r="BI64">
        <v>0.16</v>
      </c>
      <c r="BJ64">
        <v>0.15</v>
      </c>
      <c r="BK64">
        <v>0.15</v>
      </c>
      <c r="BL64">
        <v>0.15</v>
      </c>
      <c r="BM64">
        <v>0.13</v>
      </c>
    </row>
    <row r="65" spans="1:67" hidden="1" x14ac:dyDescent="0.25">
      <c r="A65" s="1" t="s">
        <v>66</v>
      </c>
      <c r="B65" s="1">
        <f>COUNT(egypt_arabic_world[[#This Row],[1960]:[2023]])</f>
        <v>3</v>
      </c>
      <c r="C65" s="1" t="s">
        <v>193</v>
      </c>
      <c r="D65" s="1" t="s">
        <v>194</v>
      </c>
      <c r="AX65">
        <v>39.799999999999997</v>
      </c>
      <c r="BA65">
        <v>29.4</v>
      </c>
      <c r="BG65">
        <v>24.1</v>
      </c>
    </row>
    <row r="66" spans="1:67" hidden="1" x14ac:dyDescent="0.25">
      <c r="A66" s="1" t="s">
        <v>66</v>
      </c>
      <c r="B66" s="1">
        <f>COUNT(egypt_arabic_world[[#This Row],[1960]:[2023]])</f>
        <v>1</v>
      </c>
      <c r="C66" s="1" t="s">
        <v>195</v>
      </c>
      <c r="D66" s="1" t="s">
        <v>196</v>
      </c>
      <c r="BG66">
        <v>14</v>
      </c>
    </row>
    <row r="67" spans="1:67" hidden="1" x14ac:dyDescent="0.25">
      <c r="A67" s="1" t="s">
        <v>66</v>
      </c>
      <c r="B67" s="1">
        <f>COUNT(egypt_arabic_world[[#This Row],[1960]:[2023]])</f>
        <v>14</v>
      </c>
      <c r="C67" s="1" t="s">
        <v>197</v>
      </c>
      <c r="D67" s="1" t="s">
        <v>198</v>
      </c>
      <c r="AU67">
        <v>15.73421383</v>
      </c>
      <c r="AV67">
        <v>15.51804447</v>
      </c>
      <c r="AW67">
        <v>15.032861710000001</v>
      </c>
      <c r="AX67">
        <v>15.4734354</v>
      </c>
      <c r="AY67">
        <v>11.672369959999999</v>
      </c>
      <c r="AZ67">
        <v>11.606870649999999</v>
      </c>
      <c r="BA67">
        <v>11.01320553</v>
      </c>
      <c r="BB67">
        <v>11.17261791</v>
      </c>
      <c r="BC67">
        <v>11.33020687</v>
      </c>
      <c r="BD67">
        <v>10.9515276</v>
      </c>
      <c r="BE67">
        <v>10.923043249999999</v>
      </c>
      <c r="BF67">
        <v>12</v>
      </c>
      <c r="BG67">
        <v>12</v>
      </c>
      <c r="BH67">
        <v>12</v>
      </c>
    </row>
    <row r="68" spans="1:67" hidden="1" x14ac:dyDescent="0.25">
      <c r="A68" s="1" t="s">
        <v>66</v>
      </c>
      <c r="B68" s="1">
        <f>COUNT(egypt_arabic_world[[#This Row],[1960]:[2023]])</f>
        <v>1</v>
      </c>
      <c r="C68" s="1" t="s">
        <v>199</v>
      </c>
      <c r="D68" s="1" t="s">
        <v>200</v>
      </c>
      <c r="BJ68">
        <v>13.79696</v>
      </c>
    </row>
    <row r="69" spans="1:67" hidden="1" x14ac:dyDescent="0.25">
      <c r="A69" s="1" t="s">
        <v>66</v>
      </c>
      <c r="B69" s="1">
        <f>COUNT(egypt_arabic_world[[#This Row],[1960]:[2023]])</f>
        <v>0</v>
      </c>
      <c r="C69" s="1" t="s">
        <v>201</v>
      </c>
      <c r="D69" s="1" t="s">
        <v>202</v>
      </c>
    </row>
    <row r="70" spans="1:67" hidden="1" x14ac:dyDescent="0.25">
      <c r="A70" s="1" t="s">
        <v>66</v>
      </c>
      <c r="B70" s="1">
        <f>COUNT(egypt_arabic_world[[#This Row],[1960]:[2023]])</f>
        <v>13</v>
      </c>
      <c r="C70" s="1" t="s">
        <v>203</v>
      </c>
      <c r="D70" s="1" t="s">
        <v>204</v>
      </c>
      <c r="AY70">
        <v>13.15999985</v>
      </c>
      <c r="BC70">
        <v>14.32953739</v>
      </c>
      <c r="BD70">
        <v>14.419224740000001</v>
      </c>
      <c r="BE70">
        <v>14.790105820000001</v>
      </c>
      <c r="BF70">
        <v>13.975013730000001</v>
      </c>
      <c r="BG70">
        <v>13.70638561</v>
      </c>
      <c r="BH70">
        <v>14.74577713</v>
      </c>
      <c r="BI70">
        <v>14.23805714</v>
      </c>
      <c r="BJ70">
        <v>6.170000076</v>
      </c>
      <c r="BK70">
        <v>15.70312691</v>
      </c>
      <c r="BM70">
        <v>16.74897575</v>
      </c>
      <c r="BN70">
        <v>17.10158157</v>
      </c>
      <c r="BO70">
        <v>17.244993210000001</v>
      </c>
    </row>
    <row r="71" spans="1:67" hidden="1" x14ac:dyDescent="0.25">
      <c r="A71" s="1" t="s">
        <v>66</v>
      </c>
      <c r="B71" s="1">
        <f>COUNT(egypt_arabic_world[[#This Row],[1960]:[2023]])</f>
        <v>3</v>
      </c>
      <c r="C71" s="1" t="s">
        <v>205</v>
      </c>
      <c r="D71" s="1" t="s">
        <v>206</v>
      </c>
      <c r="BJ71">
        <v>0.790000021</v>
      </c>
      <c r="BM71">
        <v>0</v>
      </c>
      <c r="BN71">
        <v>0</v>
      </c>
    </row>
    <row r="72" spans="1:67" hidden="1" x14ac:dyDescent="0.25">
      <c r="A72" s="1" t="s">
        <v>66</v>
      </c>
      <c r="B72" s="1">
        <f>COUNT(egypt_arabic_world[[#This Row],[1960]:[2023]])</f>
        <v>11</v>
      </c>
      <c r="C72" s="1" t="s">
        <v>207</v>
      </c>
      <c r="D72" s="1" t="s">
        <v>208</v>
      </c>
      <c r="BC72">
        <v>0.23340992599999999</v>
      </c>
      <c r="BD72">
        <v>0.235867098</v>
      </c>
      <c r="BE72">
        <v>0.276184559</v>
      </c>
      <c r="BF72">
        <v>0.24429348100000001</v>
      </c>
      <c r="BG72">
        <v>0.22430972800000001</v>
      </c>
      <c r="BH72">
        <v>0.29361066200000002</v>
      </c>
      <c r="BI72">
        <v>0.33901783800000002</v>
      </c>
      <c r="BJ72">
        <v>0.23999999499999999</v>
      </c>
      <c r="BK72">
        <v>0.34136906299999997</v>
      </c>
      <c r="BM72">
        <v>0</v>
      </c>
      <c r="BN72">
        <v>0</v>
      </c>
    </row>
    <row r="73" spans="1:67" hidden="1" x14ac:dyDescent="0.25">
      <c r="A73" s="1" t="s">
        <v>66</v>
      </c>
      <c r="B73" s="1">
        <f>COUNT(egypt_arabic_world[[#This Row],[1960]:[2023]])</f>
        <v>5</v>
      </c>
      <c r="C73" s="1" t="s">
        <v>209</v>
      </c>
      <c r="D73" s="1" t="s">
        <v>210</v>
      </c>
      <c r="BI73">
        <v>62.256061549999998</v>
      </c>
      <c r="BK73">
        <v>78.745857240000007</v>
      </c>
      <c r="BL73">
        <v>79.712921140000006</v>
      </c>
      <c r="BM73">
        <v>74.821220400000001</v>
      </c>
      <c r="BN73">
        <v>81.877281190000005</v>
      </c>
    </row>
    <row r="74" spans="1:67" hidden="1" x14ac:dyDescent="0.25">
      <c r="A74" s="1" t="s">
        <v>66</v>
      </c>
      <c r="B74" s="1">
        <f>COUNT(egypt_arabic_world[[#This Row],[1960]:[2023]])</f>
        <v>5</v>
      </c>
      <c r="C74" s="1" t="s">
        <v>211</v>
      </c>
      <c r="D74" s="1" t="s">
        <v>212</v>
      </c>
      <c r="BI74">
        <v>64.332077029999994</v>
      </c>
      <c r="BK74">
        <v>81.049751279999995</v>
      </c>
      <c r="BL74">
        <v>82.823936459999999</v>
      </c>
      <c r="BM74">
        <v>77.264328000000006</v>
      </c>
      <c r="BN74">
        <v>84.577659609999998</v>
      </c>
    </row>
    <row r="75" spans="1:67" hidden="1" x14ac:dyDescent="0.25">
      <c r="A75" s="1" t="s">
        <v>66</v>
      </c>
      <c r="B75" s="1">
        <f>COUNT(egypt_arabic_world[[#This Row],[1960]:[2023]])</f>
        <v>14</v>
      </c>
      <c r="C75" s="1" t="s">
        <v>213</v>
      </c>
      <c r="D75" s="1" t="s">
        <v>214</v>
      </c>
      <c r="AY75">
        <v>47.400001529999997</v>
      </c>
      <c r="BC75">
        <v>49.88163376</v>
      </c>
      <c r="BD75">
        <v>50.133323670000003</v>
      </c>
      <c r="BE75">
        <v>51.20505524</v>
      </c>
      <c r="BF75">
        <v>50.121513370000002</v>
      </c>
      <c r="BG75">
        <v>50.231140140000001</v>
      </c>
      <c r="BH75">
        <v>52.835704800000002</v>
      </c>
      <c r="BI75">
        <v>53.24551392</v>
      </c>
      <c r="BJ75">
        <v>66.91999817</v>
      </c>
      <c r="BK75">
        <v>55.107635500000001</v>
      </c>
      <c r="BL75">
        <v>72.455589290000006</v>
      </c>
      <c r="BM75">
        <v>57.316535950000002</v>
      </c>
      <c r="BN75">
        <v>56.604755400000002</v>
      </c>
      <c r="BO75">
        <v>59.162082669999997</v>
      </c>
    </row>
    <row r="76" spans="1:67" hidden="1" x14ac:dyDescent="0.25">
      <c r="A76" s="1" t="s">
        <v>66</v>
      </c>
      <c r="B76" s="1">
        <f>COUNT(egypt_arabic_world[[#This Row],[1960]:[2023]])</f>
        <v>5</v>
      </c>
      <c r="C76" s="1" t="s">
        <v>215</v>
      </c>
      <c r="D76" s="1" t="s">
        <v>216</v>
      </c>
      <c r="BI76">
        <v>70.440467830000003</v>
      </c>
      <c r="BK76">
        <v>80.243911740000001</v>
      </c>
      <c r="BL76">
        <v>83.758049009999993</v>
      </c>
      <c r="BM76">
        <v>78.329772950000006</v>
      </c>
      <c r="BN76">
        <v>88.618141170000001</v>
      </c>
    </row>
    <row r="77" spans="1:67" hidden="1" x14ac:dyDescent="0.25">
      <c r="A77" s="1" t="s">
        <v>66</v>
      </c>
      <c r="B77" s="1">
        <f>COUNT(egypt_arabic_world[[#This Row],[1960]:[2023]])</f>
        <v>4</v>
      </c>
      <c r="C77" s="1" t="s">
        <v>217</v>
      </c>
      <c r="D77" s="1" t="s">
        <v>218</v>
      </c>
      <c r="BB77">
        <v>87.162859999999995</v>
      </c>
      <c r="BC77">
        <v>86.854830000000007</v>
      </c>
      <c r="BI77">
        <v>87.733279999999993</v>
      </c>
      <c r="BK77">
        <v>89.135159999999999</v>
      </c>
    </row>
    <row r="78" spans="1:67" hidden="1" x14ac:dyDescent="0.25">
      <c r="A78" s="1" t="s">
        <v>66</v>
      </c>
      <c r="B78" s="1">
        <f>COUNT(egypt_arabic_world[[#This Row],[1960]:[2023]])</f>
        <v>14</v>
      </c>
      <c r="C78" s="1" t="s">
        <v>219</v>
      </c>
      <c r="D78" s="1" t="s">
        <v>220</v>
      </c>
      <c r="AY78">
        <v>58.200000760000002</v>
      </c>
      <c r="BC78">
        <v>61.02638245</v>
      </c>
      <c r="BD78">
        <v>61.143554690000002</v>
      </c>
      <c r="BE78">
        <v>62.851966859999997</v>
      </c>
      <c r="BF78">
        <v>61.838535309999997</v>
      </c>
      <c r="BG78">
        <v>62.208293910000002</v>
      </c>
      <c r="BH78">
        <v>65.325103760000005</v>
      </c>
      <c r="BI78">
        <v>68.335670469999997</v>
      </c>
      <c r="BJ78">
        <v>67.233543400000002</v>
      </c>
      <c r="BK78">
        <v>70.242439270000006</v>
      </c>
      <c r="BL78">
        <v>73.66030121</v>
      </c>
      <c r="BM78">
        <v>72.447753910000003</v>
      </c>
      <c r="BN78">
        <v>73.063133239999999</v>
      </c>
      <c r="BO78">
        <v>72.363967900000006</v>
      </c>
    </row>
    <row r="79" spans="1:67" hidden="1" x14ac:dyDescent="0.25">
      <c r="A79" s="1" t="s">
        <v>66</v>
      </c>
      <c r="B79" s="1">
        <f>COUNT(egypt_arabic_world[[#This Row],[1960]:[2023]])</f>
        <v>4</v>
      </c>
      <c r="C79" s="1" t="s">
        <v>221</v>
      </c>
      <c r="D79" s="1" t="s">
        <v>222</v>
      </c>
      <c r="BI79">
        <v>77.162170410000002</v>
      </c>
      <c r="BL79">
        <v>82.883377080000002</v>
      </c>
      <c r="BM79">
        <v>75.592369079999997</v>
      </c>
      <c r="BN79">
        <v>81.070732120000002</v>
      </c>
    </row>
    <row r="80" spans="1:67" hidden="1" x14ac:dyDescent="0.25">
      <c r="A80" s="1" t="s">
        <v>66</v>
      </c>
      <c r="B80" s="1">
        <f>COUNT(egypt_arabic_world[[#This Row],[1960]:[2023]])</f>
        <v>2</v>
      </c>
      <c r="C80" s="1" t="s">
        <v>223</v>
      </c>
      <c r="D80" s="1" t="s">
        <v>224</v>
      </c>
      <c r="BI80">
        <v>1.5421676639999999</v>
      </c>
      <c r="BN80">
        <v>1.5421676639999999</v>
      </c>
    </row>
    <row r="81" spans="1:68" hidden="1" x14ac:dyDescent="0.25">
      <c r="A81" s="1" t="s">
        <v>66</v>
      </c>
      <c r="B81" s="1">
        <f>COUNT(egypt_arabic_world[[#This Row],[1960]:[2023]])</f>
        <v>2</v>
      </c>
      <c r="C81" s="1" t="s">
        <v>225</v>
      </c>
      <c r="D81" s="1" t="s">
        <v>226</v>
      </c>
      <c r="BI81">
        <v>69.155105590000005</v>
      </c>
      <c r="BN81">
        <v>55.431961059999999</v>
      </c>
    </row>
    <row r="82" spans="1:68" hidden="1" x14ac:dyDescent="0.25">
      <c r="A82" s="1" t="s">
        <v>66</v>
      </c>
      <c r="B82" s="1">
        <f>COUNT(egypt_arabic_world[[#This Row],[1960]:[2023]])</f>
        <v>7</v>
      </c>
      <c r="C82" s="1" t="s">
        <v>227</v>
      </c>
      <c r="D82" s="1" t="s">
        <v>228</v>
      </c>
      <c r="AZ82">
        <v>2.37</v>
      </c>
      <c r="BC82">
        <v>2.61</v>
      </c>
      <c r="BE82">
        <v>2.98</v>
      </c>
      <c r="BG82">
        <v>2.9659110000000002</v>
      </c>
      <c r="BI82">
        <v>3.1849639999999999</v>
      </c>
      <c r="BK82">
        <v>2.82</v>
      </c>
      <c r="BO82">
        <v>3.1</v>
      </c>
    </row>
    <row r="83" spans="1:68" hidden="1" x14ac:dyDescent="0.25">
      <c r="A83" s="1" t="s">
        <v>66</v>
      </c>
      <c r="B83" s="1">
        <f>COUNT(egypt_arabic_world[[#This Row],[1960]:[2023]])</f>
        <v>7</v>
      </c>
      <c r="C83" s="1" t="s">
        <v>229</v>
      </c>
      <c r="D83" s="1" t="s">
        <v>230</v>
      </c>
      <c r="AZ83">
        <v>2.08</v>
      </c>
      <c r="BC83">
        <v>2.11</v>
      </c>
      <c r="BE83">
        <v>2.6</v>
      </c>
      <c r="BG83">
        <v>2.8524129999999999</v>
      </c>
      <c r="BI83">
        <v>2.7496200000000002</v>
      </c>
      <c r="BK83">
        <v>2.6</v>
      </c>
      <c r="BO83">
        <v>2.8</v>
      </c>
    </row>
    <row r="84" spans="1:68" hidden="1" x14ac:dyDescent="0.25">
      <c r="A84" s="1" t="s">
        <v>66</v>
      </c>
      <c r="B84" s="1">
        <f>COUNT(egypt_arabic_world[[#This Row],[1960]:[2023]])</f>
        <v>9</v>
      </c>
      <c r="C84" s="1" t="s">
        <v>231</v>
      </c>
      <c r="D84" s="1" t="s">
        <v>232</v>
      </c>
      <c r="BF84">
        <v>32.334400000000002</v>
      </c>
      <c r="BG84">
        <v>36.595999999999997</v>
      </c>
      <c r="BH84">
        <v>40.796100000000003</v>
      </c>
      <c r="BI84">
        <v>44.166600000000003</v>
      </c>
      <c r="BJ84">
        <v>49.96</v>
      </c>
      <c r="BK84">
        <v>52.4345</v>
      </c>
      <c r="BL84">
        <v>61.5413</v>
      </c>
      <c r="BM84">
        <v>73.214100000000002</v>
      </c>
      <c r="BO84">
        <v>79.258700000000005</v>
      </c>
    </row>
    <row r="85" spans="1:68" hidden="1" x14ac:dyDescent="0.25">
      <c r="A85" s="1" t="s">
        <v>66</v>
      </c>
      <c r="B85" s="1">
        <f>COUNT(egypt_arabic_world[[#This Row],[1960]:[2023]])</f>
        <v>22</v>
      </c>
      <c r="C85" s="1" t="s">
        <v>233</v>
      </c>
      <c r="D85" s="1" t="s">
        <v>234</v>
      </c>
      <c r="AU85">
        <v>6.6812099999999999E-2</v>
      </c>
      <c r="AV85">
        <v>7.0452799999999996E-2</v>
      </c>
      <c r="AW85">
        <v>9.9672300000000005E-2</v>
      </c>
      <c r="AX85">
        <v>0.17385600000000001</v>
      </c>
      <c r="AY85">
        <v>0.31260500000000002</v>
      </c>
      <c r="AZ85">
        <v>0.56650900000000004</v>
      </c>
      <c r="BA85">
        <v>0.89646099999999995</v>
      </c>
      <c r="BB85">
        <v>1.23139</v>
      </c>
      <c r="BC85">
        <v>1.6274599999999999</v>
      </c>
      <c r="BD85">
        <v>2.0256699999999999</v>
      </c>
      <c r="BE85">
        <v>2.4567899999999998</v>
      </c>
      <c r="BF85">
        <v>2.8072599999999999</v>
      </c>
      <c r="BG85">
        <v>3.1456200000000001</v>
      </c>
      <c r="BH85">
        <v>3.8418800000000002</v>
      </c>
      <c r="BI85">
        <v>4.3968499999999997</v>
      </c>
      <c r="BJ85">
        <v>5.04732</v>
      </c>
      <c r="BK85">
        <v>6.2682500000000001</v>
      </c>
      <c r="BL85">
        <v>7.0413100000000002</v>
      </c>
      <c r="BM85">
        <v>8.5396300000000007</v>
      </c>
      <c r="BN85">
        <v>9.7658199999999997</v>
      </c>
      <c r="BO85">
        <v>10.683199999999999</v>
      </c>
      <c r="BP85">
        <v>11.866300000000001</v>
      </c>
    </row>
    <row r="86" spans="1:68" hidden="1" x14ac:dyDescent="0.25">
      <c r="A86" s="1" t="s">
        <v>66</v>
      </c>
      <c r="B86" s="1">
        <f>COUNT(egypt_arabic_world[[#This Row],[1960]:[2023]])</f>
        <v>19</v>
      </c>
      <c r="C86" s="1" t="s">
        <v>235</v>
      </c>
      <c r="D86" s="1" t="s">
        <v>236</v>
      </c>
      <c r="AX86">
        <v>67.212500000000006</v>
      </c>
      <c r="AY86">
        <v>66.5625</v>
      </c>
      <c r="AZ86">
        <v>68.037499999999994</v>
      </c>
      <c r="BA86">
        <v>70.825000000000003</v>
      </c>
      <c r="BB86">
        <v>72.150000000000006</v>
      </c>
      <c r="BC86">
        <v>69.081249999999997</v>
      </c>
      <c r="BD86">
        <v>69.474999999999994</v>
      </c>
      <c r="BE86">
        <v>72.181250000000006</v>
      </c>
      <c r="BF86">
        <v>68.956249999999997</v>
      </c>
      <c r="BG86">
        <v>75.5</v>
      </c>
      <c r="BH86">
        <v>78.887500000000003</v>
      </c>
      <c r="BI86">
        <v>79.856250000000003</v>
      </c>
      <c r="BJ86">
        <v>77.943749999999994</v>
      </c>
      <c r="BK86">
        <v>79.174999999999997</v>
      </c>
      <c r="BL86">
        <v>72.637500000000003</v>
      </c>
      <c r="BM86">
        <v>76.587500000000006</v>
      </c>
      <c r="BN86">
        <v>83.893749999999997</v>
      </c>
      <c r="BO86">
        <v>80.53125</v>
      </c>
      <c r="BP86">
        <v>84.7</v>
      </c>
    </row>
    <row r="87" spans="1:68" hidden="1" x14ac:dyDescent="0.25">
      <c r="A87" s="1" t="s">
        <v>66</v>
      </c>
      <c r="B87" s="1">
        <f>COUNT(egypt_arabic_world[[#This Row],[1960]:[2023]])</f>
        <v>0</v>
      </c>
      <c r="C87" s="1" t="s">
        <v>237</v>
      </c>
      <c r="D87" s="1" t="s">
        <v>238</v>
      </c>
    </row>
    <row r="88" spans="1:68" hidden="1" x14ac:dyDescent="0.25">
      <c r="A88" s="1" t="s">
        <v>66</v>
      </c>
      <c r="B88" s="1">
        <f>COUNT(egypt_arabic_world[[#This Row],[1960]:[2023]])</f>
        <v>0</v>
      </c>
      <c r="C88" s="1" t="s">
        <v>239</v>
      </c>
      <c r="D88" s="1" t="s">
        <v>240</v>
      </c>
    </row>
    <row r="89" spans="1:68" hidden="1" x14ac:dyDescent="0.25">
      <c r="A89" s="1" t="s">
        <v>66</v>
      </c>
      <c r="B89" s="1">
        <f>COUNT(egypt_arabic_world[[#This Row],[1960]:[2023]])</f>
        <v>0</v>
      </c>
      <c r="C89" s="1" t="s">
        <v>241</v>
      </c>
      <c r="D89" s="1" t="s">
        <v>242</v>
      </c>
    </row>
    <row r="90" spans="1:68" hidden="1" x14ac:dyDescent="0.25">
      <c r="A90" s="1" t="s">
        <v>66</v>
      </c>
      <c r="B90" s="1">
        <f>COUNT(egypt_arabic_world[[#This Row],[1960]:[2023]])</f>
        <v>0</v>
      </c>
      <c r="C90" s="1" t="s">
        <v>243</v>
      </c>
      <c r="D90" s="1" t="s">
        <v>244</v>
      </c>
    </row>
    <row r="91" spans="1:68" hidden="1" x14ac:dyDescent="0.25">
      <c r="A91" s="1" t="s">
        <v>66</v>
      </c>
      <c r="B91" s="1">
        <f>COUNT(egypt_arabic_world[[#This Row],[1960]:[2023]])</f>
        <v>0</v>
      </c>
      <c r="C91" s="1" t="s">
        <v>245</v>
      </c>
      <c r="D91" s="1" t="s">
        <v>246</v>
      </c>
    </row>
    <row r="92" spans="1:68" hidden="1" x14ac:dyDescent="0.25">
      <c r="A92" s="1" t="s">
        <v>66</v>
      </c>
      <c r="B92" s="1">
        <f>COUNT(egypt_arabic_world[[#This Row],[1960]:[2023]])</f>
        <v>0</v>
      </c>
      <c r="C92" s="1" t="s">
        <v>247</v>
      </c>
      <c r="D92" s="1" t="s">
        <v>248</v>
      </c>
    </row>
    <row r="93" spans="1:68" hidden="1" x14ac:dyDescent="0.25">
      <c r="A93" s="1" t="s">
        <v>66</v>
      </c>
      <c r="B93" s="1">
        <f>COUNT(egypt_arabic_world[[#This Row],[1960]:[2023]])</f>
        <v>2</v>
      </c>
      <c r="C93" s="1" t="s">
        <v>249</v>
      </c>
      <c r="D93" s="1" t="s">
        <v>250</v>
      </c>
      <c r="BC93">
        <v>475000000</v>
      </c>
      <c r="BN93">
        <v>48500000</v>
      </c>
    </row>
    <row r="94" spans="1:68" hidden="1" x14ac:dyDescent="0.25">
      <c r="A94" s="1" t="s">
        <v>66</v>
      </c>
      <c r="B94" s="1">
        <f>COUNT(egypt_arabic_world[[#This Row],[1960]:[2023]])</f>
        <v>2</v>
      </c>
      <c r="C94" s="1" t="s">
        <v>251</v>
      </c>
      <c r="D94" s="1" t="s">
        <v>252</v>
      </c>
      <c r="BC94">
        <v>475000000</v>
      </c>
      <c r="BN94">
        <v>48500000</v>
      </c>
    </row>
    <row r="95" spans="1:68" hidden="1" x14ac:dyDescent="0.25">
      <c r="A95" s="1" t="s">
        <v>66</v>
      </c>
      <c r="B95" s="1">
        <f>COUNT(egypt_arabic_world[[#This Row],[1960]:[2023]])</f>
        <v>15</v>
      </c>
      <c r="C95" s="1" t="s">
        <v>253</v>
      </c>
      <c r="D95" s="1" t="s">
        <v>254</v>
      </c>
      <c r="AX95">
        <v>22</v>
      </c>
      <c r="AY95">
        <v>20</v>
      </c>
      <c r="AZ95">
        <v>20</v>
      </c>
      <c r="BA95">
        <v>22</v>
      </c>
      <c r="BB95">
        <v>20</v>
      </c>
      <c r="BC95">
        <v>20</v>
      </c>
      <c r="BD95">
        <v>19</v>
      </c>
      <c r="BE95">
        <v>19</v>
      </c>
      <c r="BF95">
        <v>19</v>
      </c>
      <c r="BG95">
        <v>19</v>
      </c>
      <c r="BH95">
        <v>19</v>
      </c>
      <c r="BI95">
        <v>19</v>
      </c>
      <c r="BJ95">
        <v>19</v>
      </c>
      <c r="BK95">
        <v>20</v>
      </c>
      <c r="BL95">
        <v>20</v>
      </c>
    </row>
    <row r="96" spans="1:68" hidden="1" x14ac:dyDescent="0.25">
      <c r="A96" s="1" t="s">
        <v>66</v>
      </c>
      <c r="B96" s="1">
        <f>COUNT(egypt_arabic_world[[#This Row],[1960]:[2023]])</f>
        <v>15</v>
      </c>
      <c r="C96" s="1" t="s">
        <v>255</v>
      </c>
      <c r="D96" s="1" t="s">
        <v>256</v>
      </c>
      <c r="AX96">
        <v>42</v>
      </c>
      <c r="AY96">
        <v>41</v>
      </c>
      <c r="AZ96">
        <v>36</v>
      </c>
      <c r="BA96">
        <v>29</v>
      </c>
      <c r="BB96">
        <v>29</v>
      </c>
      <c r="BC96">
        <v>29</v>
      </c>
      <c r="BD96">
        <v>29</v>
      </c>
      <c r="BE96">
        <v>29</v>
      </c>
      <c r="BF96">
        <v>29</v>
      </c>
      <c r="BG96">
        <v>29</v>
      </c>
      <c r="BH96">
        <v>29</v>
      </c>
      <c r="BI96">
        <v>29</v>
      </c>
      <c r="BJ96">
        <v>29</v>
      </c>
      <c r="BK96">
        <v>29</v>
      </c>
      <c r="BL96">
        <v>27</v>
      </c>
    </row>
    <row r="97" spans="1:68" hidden="1" x14ac:dyDescent="0.25">
      <c r="A97" s="1" t="s">
        <v>66</v>
      </c>
      <c r="B97" s="1">
        <f>COUNT(egypt_arabic_world[[#This Row],[1960]:[2023]])</f>
        <v>5</v>
      </c>
      <c r="C97" s="1" t="s">
        <v>257</v>
      </c>
      <c r="D97" s="1" t="s">
        <v>258</v>
      </c>
      <c r="AZ97">
        <v>23.8</v>
      </c>
      <c r="BA97">
        <v>5.3</v>
      </c>
      <c r="BF97">
        <v>9.4</v>
      </c>
      <c r="BI97">
        <v>13.2</v>
      </c>
      <c r="BM97">
        <v>4.5999999999999996</v>
      </c>
    </row>
    <row r="98" spans="1:68" hidden="1" x14ac:dyDescent="0.25">
      <c r="A98" s="1" t="s">
        <v>66</v>
      </c>
      <c r="B98" s="1">
        <f>COUNT(egypt_arabic_world[[#This Row],[1960]:[2023]])</f>
        <v>17</v>
      </c>
      <c r="C98" s="1" t="s">
        <v>259</v>
      </c>
      <c r="D98" s="1" t="s">
        <v>260</v>
      </c>
      <c r="AV98">
        <v>14</v>
      </c>
      <c r="AW98">
        <v>14</v>
      </c>
      <c r="AX98">
        <v>11</v>
      </c>
      <c r="AY98">
        <v>11</v>
      </c>
      <c r="AZ98">
        <v>10</v>
      </c>
      <c r="BA98">
        <v>9</v>
      </c>
      <c r="BB98">
        <v>9</v>
      </c>
      <c r="BC98">
        <v>9</v>
      </c>
      <c r="BD98">
        <v>9</v>
      </c>
      <c r="BE98">
        <v>9</v>
      </c>
      <c r="BF98">
        <v>9</v>
      </c>
      <c r="BG98">
        <v>9</v>
      </c>
      <c r="BH98">
        <v>9</v>
      </c>
      <c r="BI98">
        <v>9</v>
      </c>
      <c r="BJ98">
        <v>9</v>
      </c>
      <c r="BK98">
        <v>6</v>
      </c>
      <c r="BL98">
        <v>5</v>
      </c>
    </row>
    <row r="99" spans="1:68" hidden="1" x14ac:dyDescent="0.25">
      <c r="A99" s="1" t="s">
        <v>66</v>
      </c>
      <c r="B99" s="1">
        <f>COUNT(egypt_arabic_world[[#This Row],[1960]:[2023]])</f>
        <v>17</v>
      </c>
      <c r="C99" s="1" t="s">
        <v>261</v>
      </c>
      <c r="D99" s="1" t="s">
        <v>262</v>
      </c>
      <c r="AV99">
        <v>92.7</v>
      </c>
      <c r="AW99">
        <v>89.3</v>
      </c>
      <c r="AX99">
        <v>131.69999999999999</v>
      </c>
      <c r="AY99">
        <v>94.7</v>
      </c>
      <c r="AZ99">
        <v>53.8</v>
      </c>
      <c r="BA99">
        <v>44.9</v>
      </c>
      <c r="BB99">
        <v>41.7</v>
      </c>
      <c r="BC99">
        <v>30.9</v>
      </c>
      <c r="BD99">
        <v>29.5</v>
      </c>
      <c r="BE99">
        <v>28.6</v>
      </c>
      <c r="BF99">
        <v>26.9</v>
      </c>
      <c r="BG99">
        <v>26</v>
      </c>
      <c r="BH99">
        <v>23.2</v>
      </c>
      <c r="BI99">
        <v>22.6</v>
      </c>
      <c r="BJ99">
        <v>22.2</v>
      </c>
      <c r="BK99">
        <v>42.6</v>
      </c>
      <c r="BL99">
        <v>20.3</v>
      </c>
    </row>
    <row r="100" spans="1:68" hidden="1" x14ac:dyDescent="0.25">
      <c r="A100" s="1" t="s">
        <v>66</v>
      </c>
      <c r="B100" s="1">
        <f>COUNT(egypt_arabic_world[[#This Row],[1960]:[2023]])</f>
        <v>16</v>
      </c>
      <c r="C100" s="1" t="s">
        <v>263</v>
      </c>
      <c r="D100" s="1" t="s">
        <v>264</v>
      </c>
      <c r="AW100">
        <v>195</v>
      </c>
      <c r="AX100">
        <v>195</v>
      </c>
      <c r="AY100">
        <v>195</v>
      </c>
      <c r="AZ100">
        <v>195</v>
      </c>
      <c r="BA100">
        <v>89</v>
      </c>
      <c r="BB100">
        <v>89</v>
      </c>
      <c r="BC100">
        <v>89</v>
      </c>
      <c r="BD100">
        <v>89</v>
      </c>
      <c r="BE100">
        <v>89</v>
      </c>
      <c r="BF100">
        <v>79</v>
      </c>
      <c r="BG100">
        <v>76</v>
      </c>
      <c r="BH100">
        <v>76</v>
      </c>
      <c r="BI100">
        <v>76</v>
      </c>
      <c r="BJ100">
        <v>76</v>
      </c>
      <c r="BK100">
        <v>76</v>
      </c>
      <c r="BL100">
        <v>76</v>
      </c>
    </row>
    <row r="101" spans="1:68" hidden="1" x14ac:dyDescent="0.25">
      <c r="A101" s="1" t="s">
        <v>66</v>
      </c>
      <c r="B101" s="1">
        <f>COUNT(egypt_arabic_world[[#This Row],[1960]:[2023]])</f>
        <v>1</v>
      </c>
      <c r="C101" s="1" t="s">
        <v>265</v>
      </c>
      <c r="D101" s="1" t="s">
        <v>266</v>
      </c>
      <c r="BK101">
        <v>58</v>
      </c>
    </row>
    <row r="102" spans="1:68" hidden="1" x14ac:dyDescent="0.25">
      <c r="A102" s="1" t="s">
        <v>66</v>
      </c>
      <c r="B102" s="1">
        <f>COUNT(egypt_arabic_world[[#This Row],[1960]:[2023]])</f>
        <v>22</v>
      </c>
      <c r="C102" s="1" t="s">
        <v>267</v>
      </c>
      <c r="D102" s="1" t="s">
        <v>268</v>
      </c>
      <c r="AS102">
        <v>3.16</v>
      </c>
      <c r="AT102">
        <v>3.47</v>
      </c>
      <c r="AU102">
        <v>3.45</v>
      </c>
      <c r="AV102">
        <v>3.47</v>
      </c>
      <c r="AW102">
        <v>3.64</v>
      </c>
      <c r="AX102">
        <v>4</v>
      </c>
      <c r="AY102">
        <v>3.95</v>
      </c>
      <c r="AZ102">
        <v>3.94</v>
      </c>
      <c r="BA102">
        <v>3.81</v>
      </c>
      <c r="BB102">
        <v>3.72</v>
      </c>
      <c r="BC102">
        <v>3.51</v>
      </c>
      <c r="BD102">
        <v>3.61</v>
      </c>
      <c r="BE102">
        <v>3.64</v>
      </c>
      <c r="BF102">
        <v>3.43</v>
      </c>
      <c r="BG102">
        <v>3.45</v>
      </c>
      <c r="BH102">
        <v>3.28</v>
      </c>
      <c r="BI102">
        <v>3.46</v>
      </c>
      <c r="BJ102">
        <v>3.48</v>
      </c>
      <c r="BK102">
        <v>3.27</v>
      </c>
      <c r="BL102">
        <v>3.1</v>
      </c>
      <c r="BM102">
        <v>2.96</v>
      </c>
      <c r="BN102">
        <v>3.06</v>
      </c>
    </row>
    <row r="103" spans="1:68" hidden="1" x14ac:dyDescent="0.25">
      <c r="A103" s="1" t="s">
        <v>66</v>
      </c>
      <c r="B103" s="1">
        <f>COUNT(egypt_arabic_world[[#This Row],[1960]:[2023]])</f>
        <v>0</v>
      </c>
      <c r="C103" s="1" t="s">
        <v>269</v>
      </c>
      <c r="D103" s="1" t="s">
        <v>270</v>
      </c>
    </row>
    <row r="104" spans="1:68" hidden="1" x14ac:dyDescent="0.25">
      <c r="A104" s="1" t="s">
        <v>66</v>
      </c>
      <c r="B104" s="1">
        <f>COUNT(egypt_arabic_world[[#This Row],[1960]:[2023]])</f>
        <v>0</v>
      </c>
      <c r="C104" s="1" t="s">
        <v>271</v>
      </c>
      <c r="D104" s="1" t="s">
        <v>272</v>
      </c>
    </row>
    <row r="105" spans="1:68" hidden="1" x14ac:dyDescent="0.25">
      <c r="A105" s="1" t="s">
        <v>66</v>
      </c>
      <c r="B105" s="1">
        <f>COUNT(egypt_arabic_world[[#This Row],[1960]:[2023]])</f>
        <v>0</v>
      </c>
      <c r="C105" s="1" t="s">
        <v>273</v>
      </c>
      <c r="D105" s="1" t="s">
        <v>274</v>
      </c>
    </row>
    <row r="106" spans="1:68" hidden="1" x14ac:dyDescent="0.25">
      <c r="A106" s="1" t="s">
        <v>66</v>
      </c>
      <c r="B106" s="1">
        <f>COUNT(egypt_arabic_world[[#This Row],[1960]:[2023]])</f>
        <v>0</v>
      </c>
      <c r="C106" s="1" t="s">
        <v>275</v>
      </c>
      <c r="D106" s="1" t="s">
        <v>276</v>
      </c>
    </row>
    <row r="107" spans="1:68" hidden="1" x14ac:dyDescent="0.25">
      <c r="A107" s="1" t="s">
        <v>66</v>
      </c>
      <c r="B107" s="1">
        <f>COUNT(egypt_arabic_world[[#This Row],[1960]:[2023]])</f>
        <v>16</v>
      </c>
      <c r="C107" s="1" t="s">
        <v>277</v>
      </c>
      <c r="D107" s="1" t="s">
        <v>278</v>
      </c>
      <c r="AX107">
        <v>239999.99460000001</v>
      </c>
      <c r="AY107">
        <v>289999.99170000001</v>
      </c>
      <c r="AZ107">
        <v>560000.0024</v>
      </c>
      <c r="BA107">
        <v>319999.99280000001</v>
      </c>
      <c r="BB107">
        <v>460000.00829999999</v>
      </c>
      <c r="BC107">
        <v>449999.98810000002</v>
      </c>
      <c r="BD107">
        <v>460000.00829999999</v>
      </c>
      <c r="BE107">
        <v>227873.6979</v>
      </c>
      <c r="BF107">
        <v>118595.71189999999</v>
      </c>
      <c r="BG107">
        <v>92146.806419999994</v>
      </c>
      <c r="BH107">
        <v>145508.0062</v>
      </c>
      <c r="BI107">
        <v>105397.0009</v>
      </c>
      <c r="BJ107">
        <v>83700.001239999998</v>
      </c>
      <c r="BK107">
        <v>138930.79759999999</v>
      </c>
      <c r="BL107">
        <v>112346.2096</v>
      </c>
      <c r="BO107">
        <v>82465.000450000007</v>
      </c>
    </row>
    <row r="108" spans="1:68" hidden="1" x14ac:dyDescent="0.25">
      <c r="A108" s="1" t="s">
        <v>66</v>
      </c>
      <c r="B108" s="1">
        <f>COUNT(egypt_arabic_world[[#This Row],[1960]:[2023]])</f>
        <v>7</v>
      </c>
      <c r="C108" s="1" t="s">
        <v>279</v>
      </c>
      <c r="D108" s="1" t="s">
        <v>280</v>
      </c>
      <c r="BG108">
        <v>4100</v>
      </c>
      <c r="BH108">
        <v>9100</v>
      </c>
      <c r="BI108">
        <v>9100</v>
      </c>
      <c r="BJ108">
        <v>36000</v>
      </c>
      <c r="BK108">
        <v>3200</v>
      </c>
      <c r="BL108">
        <v>3200</v>
      </c>
      <c r="BM108">
        <v>3200</v>
      </c>
    </row>
    <row r="109" spans="1:68" hidden="1" x14ac:dyDescent="0.25">
      <c r="A109" s="1" t="s">
        <v>66</v>
      </c>
      <c r="B109" s="1">
        <f>COUNT(egypt_arabic_world[[#This Row],[1960]:[2023]])</f>
        <v>16</v>
      </c>
      <c r="C109" s="1" t="s">
        <v>281</v>
      </c>
      <c r="D109" s="1" t="s">
        <v>282</v>
      </c>
      <c r="BA109">
        <v>1.0546769199999999</v>
      </c>
      <c r="BB109">
        <v>0.85487197400000003</v>
      </c>
      <c r="BC109">
        <v>0.95301987099999996</v>
      </c>
      <c r="BD109">
        <v>0.99198372700000004</v>
      </c>
      <c r="BE109">
        <v>0.61632101500000003</v>
      </c>
      <c r="BF109">
        <v>0.534837648</v>
      </c>
      <c r="BG109">
        <v>1.252666023</v>
      </c>
      <c r="BH109">
        <v>0.79505768200000004</v>
      </c>
      <c r="BI109">
        <v>0.50437538500000001</v>
      </c>
      <c r="BJ109">
        <v>0.56523257599999999</v>
      </c>
      <c r="BK109">
        <v>0.86281354300000002</v>
      </c>
      <c r="BL109">
        <v>2.3452658409999998</v>
      </c>
      <c r="BM109">
        <v>2.5549010609999998</v>
      </c>
      <c r="BN109">
        <v>3.1708192710000001</v>
      </c>
      <c r="BO109">
        <v>3.4020498749999999</v>
      </c>
      <c r="BP109">
        <v>3.1796242920000002</v>
      </c>
    </row>
    <row r="110" spans="1:68" hidden="1" x14ac:dyDescent="0.25">
      <c r="A110" s="1" t="s">
        <v>66</v>
      </c>
      <c r="B110" s="1">
        <f>COUNT(egypt_arabic_world[[#This Row],[1960]:[2023]])</f>
        <v>2</v>
      </c>
      <c r="C110" s="1" t="s">
        <v>283</v>
      </c>
      <c r="D110" s="1" t="s">
        <v>284</v>
      </c>
      <c r="AX110">
        <v>99.2</v>
      </c>
      <c r="BG110">
        <v>99.7</v>
      </c>
    </row>
    <row r="111" spans="1:68" hidden="1" x14ac:dyDescent="0.25">
      <c r="A111" s="1" t="s">
        <v>66</v>
      </c>
      <c r="B111" s="1">
        <f>COUNT(egypt_arabic_world[[#This Row],[1960]:[2023]])</f>
        <v>8</v>
      </c>
      <c r="C111" s="1" t="s">
        <v>285</v>
      </c>
      <c r="D111" s="1" t="s">
        <v>286</v>
      </c>
      <c r="BH111">
        <v>27.8</v>
      </c>
      <c r="BI111">
        <v>29.9</v>
      </c>
      <c r="BJ111">
        <v>33.1</v>
      </c>
      <c r="BK111">
        <v>31.2</v>
      </c>
      <c r="BL111">
        <v>27.8</v>
      </c>
      <c r="BM111">
        <v>27.3</v>
      </c>
      <c r="BN111">
        <v>28.5</v>
      </c>
      <c r="BO111">
        <v>29.8</v>
      </c>
    </row>
    <row r="112" spans="1:68" hidden="1" x14ac:dyDescent="0.25">
      <c r="A112" s="1" t="s">
        <v>66</v>
      </c>
      <c r="B112" s="1">
        <f>COUNT(egypt_arabic_world[[#This Row],[1960]:[2023]])</f>
        <v>2</v>
      </c>
      <c r="C112" s="1" t="s">
        <v>287</v>
      </c>
      <c r="D112" s="1" t="s">
        <v>288</v>
      </c>
      <c r="AX112">
        <v>12.69</v>
      </c>
      <c r="BB112">
        <v>56.57</v>
      </c>
    </row>
    <row r="113" spans="1:68" hidden="1" x14ac:dyDescent="0.25">
      <c r="A113" s="1" t="s">
        <v>66</v>
      </c>
      <c r="B113" s="1">
        <f>COUNT(egypt_arabic_world[[#This Row],[1960]:[2023]])</f>
        <v>16</v>
      </c>
      <c r="C113" s="1" t="s">
        <v>289</v>
      </c>
      <c r="D113" s="1" t="s">
        <v>290</v>
      </c>
      <c r="BA113">
        <v>29.664000000000001</v>
      </c>
      <c r="BB113">
        <v>29.895</v>
      </c>
      <c r="BC113">
        <v>33.084000000000003</v>
      </c>
      <c r="BD113">
        <v>32.098999999999997</v>
      </c>
      <c r="BE113">
        <v>31.553000000000001</v>
      </c>
      <c r="BF113">
        <v>28.396000000000001</v>
      </c>
      <c r="BG113">
        <v>26.28</v>
      </c>
      <c r="BH113">
        <v>27.605</v>
      </c>
      <c r="BI113">
        <v>27.61</v>
      </c>
      <c r="BJ113">
        <v>26.902999999999999</v>
      </c>
      <c r="BK113">
        <v>27.094999999999999</v>
      </c>
      <c r="BL113">
        <v>27.96</v>
      </c>
      <c r="BM113">
        <v>30.155999999999999</v>
      </c>
      <c r="BN113">
        <v>28.742999999999999</v>
      </c>
      <c r="BO113">
        <v>26.92</v>
      </c>
      <c r="BP113">
        <v>24.567</v>
      </c>
    </row>
    <row r="114" spans="1:68" hidden="1" x14ac:dyDescent="0.25">
      <c r="A114" s="1" t="s">
        <v>66</v>
      </c>
      <c r="B114" s="1">
        <f>COUNT(egypt_arabic_world[[#This Row],[1960]:[2023]])</f>
        <v>1</v>
      </c>
      <c r="C114" s="1" t="s">
        <v>291</v>
      </c>
      <c r="D114" s="1" t="s">
        <v>292</v>
      </c>
      <c r="BA114">
        <v>14.176967169999999</v>
      </c>
    </row>
    <row r="115" spans="1:68" hidden="1" x14ac:dyDescent="0.25">
      <c r="A115" s="1" t="s">
        <v>66</v>
      </c>
      <c r="B115" s="1">
        <f>COUNT(egypt_arabic_world[[#This Row],[1960]:[2023]])</f>
        <v>1</v>
      </c>
      <c r="C115" s="1" t="s">
        <v>293</v>
      </c>
      <c r="D115" s="1" t="s">
        <v>294</v>
      </c>
      <c r="BA115">
        <v>39.249363369999998</v>
      </c>
    </row>
    <row r="116" spans="1:68" hidden="1" x14ac:dyDescent="0.25">
      <c r="A116" s="1" t="s">
        <v>66</v>
      </c>
      <c r="B116" s="1">
        <f>COUNT(egypt_arabic_world[[#This Row],[1960]:[2023]])</f>
        <v>2</v>
      </c>
      <c r="C116" s="1" t="s">
        <v>295</v>
      </c>
      <c r="D116" s="1" t="s">
        <v>296</v>
      </c>
      <c r="BA116">
        <v>47.35489192</v>
      </c>
      <c r="BJ116">
        <v>95.325553229999997</v>
      </c>
    </row>
    <row r="117" spans="1:68" hidden="1" x14ac:dyDescent="0.25">
      <c r="A117" s="1" t="s">
        <v>66</v>
      </c>
      <c r="B117" s="1">
        <f>COUNT(egypt_arabic_world[[#This Row],[1960]:[2023]])</f>
        <v>1</v>
      </c>
      <c r="C117" s="1" t="s">
        <v>297</v>
      </c>
      <c r="D117" s="1" t="s">
        <v>298</v>
      </c>
      <c r="BA117">
        <v>3.5550921299999998</v>
      </c>
    </row>
    <row r="118" spans="1:68" hidden="1" x14ac:dyDescent="0.25">
      <c r="A118" s="1" t="s">
        <v>66</v>
      </c>
      <c r="B118" s="1">
        <f>COUNT(egypt_arabic_world[[#This Row],[1960]:[2023]])</f>
        <v>1</v>
      </c>
      <c r="C118" s="1" t="s">
        <v>299</v>
      </c>
      <c r="D118" s="1" t="s">
        <v>300</v>
      </c>
      <c r="BJ118">
        <v>0.88188872500000004</v>
      </c>
    </row>
    <row r="119" spans="1:68" hidden="1" x14ac:dyDescent="0.25">
      <c r="A119" s="1" t="s">
        <v>66</v>
      </c>
      <c r="B119" s="1">
        <f>COUNT(egypt_arabic_world[[#This Row],[1960]:[2023]])</f>
        <v>0</v>
      </c>
      <c r="C119" s="1" t="s">
        <v>301</v>
      </c>
      <c r="D119" s="1" t="s">
        <v>302</v>
      </c>
    </row>
    <row r="120" spans="1:68" hidden="1" x14ac:dyDescent="0.25">
      <c r="A120" s="1" t="s">
        <v>66</v>
      </c>
      <c r="B120" s="1">
        <f>COUNT(egypt_arabic_world[[#This Row],[1960]:[2023]])</f>
        <v>0</v>
      </c>
      <c r="C120" s="1" t="s">
        <v>303</v>
      </c>
      <c r="D120" s="1" t="s">
        <v>304</v>
      </c>
    </row>
    <row r="121" spans="1:68" hidden="1" x14ac:dyDescent="0.25">
      <c r="A121" s="1" t="s">
        <v>66</v>
      </c>
      <c r="B121" s="1">
        <f>COUNT(egypt_arabic_world[[#This Row],[1960]:[2023]])</f>
        <v>21</v>
      </c>
      <c r="C121" s="1" t="s">
        <v>305</v>
      </c>
      <c r="D121" s="1" t="s">
        <v>306</v>
      </c>
      <c r="AV121">
        <v>1.7199311690000001</v>
      </c>
      <c r="AW121">
        <v>2.3856214649999998</v>
      </c>
      <c r="AX121">
        <v>4.4255195550000002</v>
      </c>
      <c r="AY121">
        <v>5.7994896389999999</v>
      </c>
      <c r="AZ121">
        <v>7.26</v>
      </c>
      <c r="BA121">
        <v>8.0276776109999997</v>
      </c>
      <c r="BB121">
        <v>3.7229642360000001</v>
      </c>
      <c r="BC121">
        <v>5.0636592350000003</v>
      </c>
      <c r="BD121">
        <v>-0.94980855399999997</v>
      </c>
      <c r="BE121">
        <v>0.73641784799999999</v>
      </c>
      <c r="BF121">
        <v>2.2672732010000001</v>
      </c>
      <c r="BG121">
        <v>4.7733683060000001</v>
      </c>
      <c r="BH121">
        <v>3.0566929639999998</v>
      </c>
      <c r="BI121">
        <v>0.75634568599999996</v>
      </c>
      <c r="BJ121">
        <v>2.0578045810000001</v>
      </c>
      <c r="BK121">
        <v>4.7805995560000003</v>
      </c>
      <c r="BL121">
        <v>2.8076133849999998</v>
      </c>
      <c r="BM121">
        <v>0.82203969499999996</v>
      </c>
      <c r="BN121">
        <v>-5.8923813410000001</v>
      </c>
      <c r="BO121">
        <v>9.5656280230000004</v>
      </c>
      <c r="BP121">
        <v>-3.366057165</v>
      </c>
    </row>
    <row r="122" spans="1:68" hidden="1" x14ac:dyDescent="0.25">
      <c r="A122" s="1" t="s">
        <v>66</v>
      </c>
      <c r="B122" s="1">
        <f>COUNT(egypt_arabic_world[[#This Row],[1960]:[2023]])</f>
        <v>0</v>
      </c>
      <c r="C122" s="1" t="s">
        <v>307</v>
      </c>
      <c r="D122" s="1" t="s">
        <v>308</v>
      </c>
    </row>
    <row r="123" spans="1:68" hidden="1" x14ac:dyDescent="0.25">
      <c r="A123" s="1" t="s">
        <v>66</v>
      </c>
      <c r="B123" s="1">
        <f>COUNT(egypt_arabic_world[[#This Row],[1960]:[2023]])</f>
        <v>7</v>
      </c>
      <c r="C123" s="1" t="s">
        <v>309</v>
      </c>
      <c r="D123" s="1" t="s">
        <v>310</v>
      </c>
      <c r="AZ123">
        <v>2.62</v>
      </c>
      <c r="BC123">
        <v>2.56</v>
      </c>
      <c r="BE123">
        <v>2.86</v>
      </c>
      <c r="BG123">
        <v>3.2321029999999999</v>
      </c>
      <c r="BI123">
        <v>3.1503519999999998</v>
      </c>
      <c r="BK123">
        <v>2.72</v>
      </c>
      <c r="BO123">
        <v>2.9</v>
      </c>
    </row>
    <row r="124" spans="1:68" hidden="1" x14ac:dyDescent="0.25">
      <c r="A124" s="1" t="s">
        <v>66</v>
      </c>
      <c r="B124" s="1">
        <f>COUNT(egypt_arabic_world[[#This Row],[1960]:[2023]])</f>
        <v>7</v>
      </c>
      <c r="C124" s="1" t="s">
        <v>311</v>
      </c>
      <c r="D124" s="1" t="s">
        <v>312</v>
      </c>
      <c r="AZ124">
        <v>2.33</v>
      </c>
      <c r="BC124">
        <v>2.56</v>
      </c>
      <c r="BE124">
        <v>3</v>
      </c>
      <c r="BG124">
        <v>2.8666670000000001</v>
      </c>
      <c r="BI124">
        <v>3.2732610000000002</v>
      </c>
      <c r="BK124">
        <v>2.79</v>
      </c>
      <c r="BO124">
        <v>3.2</v>
      </c>
    </row>
    <row r="125" spans="1:68" hidden="1" x14ac:dyDescent="0.25">
      <c r="A125" s="1" t="s">
        <v>66</v>
      </c>
      <c r="B125" s="1">
        <f>COUNT(egypt_arabic_world[[#This Row],[1960]:[2023]])</f>
        <v>5</v>
      </c>
      <c r="C125" s="1" t="s">
        <v>313</v>
      </c>
      <c r="D125" s="1" t="s">
        <v>314</v>
      </c>
      <c r="BC125">
        <v>1.26</v>
      </c>
      <c r="BE125">
        <v>2</v>
      </c>
      <c r="BG125">
        <v>2</v>
      </c>
      <c r="BI125">
        <v>2</v>
      </c>
      <c r="BK125">
        <v>2</v>
      </c>
    </row>
    <row r="126" spans="1:68" hidden="1" x14ac:dyDescent="0.25">
      <c r="A126" s="1" t="s">
        <v>66</v>
      </c>
      <c r="B126" s="1">
        <f>COUNT(egypt_arabic_world[[#This Row],[1960]:[2023]])</f>
        <v>14</v>
      </c>
      <c r="C126" s="1" t="s">
        <v>315</v>
      </c>
      <c r="D126" s="1" t="s">
        <v>316</v>
      </c>
      <c r="BC126">
        <v>2.2983074860000001</v>
      </c>
      <c r="BD126">
        <v>2.7664017740000002</v>
      </c>
      <c r="BE126">
        <v>4.6908040409999998</v>
      </c>
      <c r="BF126">
        <v>5.9055807979999999</v>
      </c>
      <c r="BG126">
        <v>7.4337127629999999</v>
      </c>
      <c r="BH126">
        <v>9.7894178739999997</v>
      </c>
      <c r="BI126">
        <v>13.65542439</v>
      </c>
      <c r="BJ126">
        <v>33.65605309</v>
      </c>
      <c r="BK126">
        <v>32.701850139999998</v>
      </c>
      <c r="BL126">
        <v>32.979040929999996</v>
      </c>
      <c r="BM126">
        <v>41.192836229999997</v>
      </c>
      <c r="BN126">
        <v>38.086823680000002</v>
      </c>
      <c r="BO126">
        <v>48.180468089999998</v>
      </c>
      <c r="BP126">
        <v>53.302124679999999</v>
      </c>
    </row>
    <row r="127" spans="1:68" hidden="1" x14ac:dyDescent="0.25">
      <c r="A127" s="1" t="s">
        <v>66</v>
      </c>
      <c r="B127" s="1">
        <f>COUNT(egypt_arabic_world[[#This Row],[1960]:[2023]])</f>
        <v>23</v>
      </c>
      <c r="C127" s="1" t="s">
        <v>317</v>
      </c>
      <c r="D127" s="1" t="s">
        <v>318</v>
      </c>
      <c r="AS127">
        <v>1625601</v>
      </c>
      <c r="AT127">
        <v>1708990</v>
      </c>
      <c r="AU127">
        <v>1336040</v>
      </c>
      <c r="AV127">
        <v>1579530</v>
      </c>
      <c r="AW127">
        <v>2959895</v>
      </c>
      <c r="AX127">
        <v>4031114</v>
      </c>
      <c r="AY127">
        <v>5372832</v>
      </c>
      <c r="AZ127">
        <v>5181581</v>
      </c>
      <c r="BA127">
        <v>6099218</v>
      </c>
      <c r="BB127">
        <v>6250443</v>
      </c>
      <c r="BC127">
        <v>6715321</v>
      </c>
      <c r="BD127">
        <v>7181079</v>
      </c>
      <c r="BE127">
        <v>6424921</v>
      </c>
      <c r="BF127">
        <v>6456469</v>
      </c>
      <c r="BG127">
        <v>6979807</v>
      </c>
      <c r="BH127">
        <v>6490063</v>
      </c>
      <c r="BI127">
        <v>5887541</v>
      </c>
      <c r="BJ127">
        <v>6337413</v>
      </c>
      <c r="BK127">
        <v>6701763</v>
      </c>
      <c r="BL127">
        <v>7403472</v>
      </c>
      <c r="BM127">
        <v>7564385</v>
      </c>
      <c r="BN127">
        <v>7226065</v>
      </c>
      <c r="BO127">
        <v>7765482</v>
      </c>
    </row>
    <row r="128" spans="1:68" hidden="1" x14ac:dyDescent="0.25">
      <c r="A128" s="1" t="s">
        <v>66</v>
      </c>
      <c r="B128" s="1">
        <f>COUNT(egypt_arabic_world[[#This Row],[1960]:[2023]])</f>
        <v>8</v>
      </c>
      <c r="C128" s="1" t="s">
        <v>319</v>
      </c>
      <c r="D128" s="1" t="s">
        <v>320</v>
      </c>
      <c r="BI128">
        <v>60</v>
      </c>
      <c r="BJ128">
        <v>60</v>
      </c>
      <c r="BK128">
        <v>60</v>
      </c>
      <c r="BL128">
        <v>60</v>
      </c>
      <c r="BM128">
        <v>60</v>
      </c>
      <c r="BN128">
        <v>70</v>
      </c>
      <c r="BO128">
        <v>70</v>
      </c>
      <c r="BP128">
        <v>75</v>
      </c>
    </row>
    <row r="129" spans="1:68" hidden="1" x14ac:dyDescent="0.25">
      <c r="A129" s="1" t="s">
        <v>66</v>
      </c>
      <c r="B129" s="1">
        <f>COUNT(egypt_arabic_world[[#This Row],[1960]:[2023]])</f>
        <v>20</v>
      </c>
      <c r="C129" s="1" t="s">
        <v>321</v>
      </c>
      <c r="D129" s="1" t="s">
        <v>322</v>
      </c>
      <c r="AW129">
        <v>20</v>
      </c>
      <c r="AX129">
        <v>20</v>
      </c>
      <c r="AY129">
        <v>20</v>
      </c>
      <c r="AZ129">
        <v>20</v>
      </c>
      <c r="BA129">
        <v>40</v>
      </c>
      <c r="BB129">
        <v>40</v>
      </c>
      <c r="BC129">
        <v>50</v>
      </c>
      <c r="BD129">
        <v>50</v>
      </c>
      <c r="BE129">
        <v>60</v>
      </c>
      <c r="BF129">
        <v>60</v>
      </c>
      <c r="BG129">
        <v>60</v>
      </c>
      <c r="BH129">
        <v>80</v>
      </c>
      <c r="BI129">
        <v>100</v>
      </c>
      <c r="BJ129">
        <v>100</v>
      </c>
      <c r="BK129">
        <v>100</v>
      </c>
      <c r="BL129">
        <v>100</v>
      </c>
      <c r="BM129">
        <v>100</v>
      </c>
      <c r="BN129">
        <v>90</v>
      </c>
      <c r="BO129">
        <v>90</v>
      </c>
      <c r="BP129">
        <v>90</v>
      </c>
    </row>
    <row r="130" spans="1:68" hidden="1" x14ac:dyDescent="0.25">
      <c r="A130" s="1" t="s">
        <v>66</v>
      </c>
      <c r="B130" s="1">
        <f>COUNT(egypt_arabic_world[[#This Row],[1960]:[2023]])</f>
        <v>0</v>
      </c>
      <c r="C130" s="1" t="s">
        <v>323</v>
      </c>
      <c r="D130" s="1" t="s">
        <v>324</v>
      </c>
    </row>
    <row r="131" spans="1:68" hidden="1" x14ac:dyDescent="0.25">
      <c r="A131" s="1" t="s">
        <v>66</v>
      </c>
      <c r="B131" s="1">
        <f>COUNT(egypt_arabic_world[[#This Row],[1960]:[2023]])</f>
        <v>0</v>
      </c>
      <c r="C131" s="1" t="s">
        <v>325</v>
      </c>
      <c r="D131" s="1" t="s">
        <v>326</v>
      </c>
    </row>
    <row r="132" spans="1:68" hidden="1" x14ac:dyDescent="0.25">
      <c r="A132" s="1" t="s">
        <v>66</v>
      </c>
      <c r="B132" s="1">
        <f>COUNT(egypt_arabic_world[[#This Row],[1960]:[2023]])</f>
        <v>0</v>
      </c>
      <c r="C132" s="1" t="s">
        <v>327</v>
      </c>
      <c r="D132" s="1" t="s">
        <v>328</v>
      </c>
    </row>
    <row r="133" spans="1:68" hidden="1" x14ac:dyDescent="0.25">
      <c r="A133" s="1" t="s">
        <v>66</v>
      </c>
      <c r="B133" s="1">
        <f>COUNT(egypt_arabic_world[[#This Row],[1960]:[2023]])</f>
        <v>0</v>
      </c>
      <c r="C133" s="1" t="s">
        <v>329</v>
      </c>
      <c r="D133" s="1" t="s">
        <v>330</v>
      </c>
    </row>
    <row r="134" spans="1:68" hidden="1" x14ac:dyDescent="0.25">
      <c r="A134" s="1" t="s">
        <v>66</v>
      </c>
      <c r="B134" s="1">
        <f>COUNT(egypt_arabic_world[[#This Row],[1960]:[2023]])</f>
        <v>0</v>
      </c>
      <c r="C134" s="1" t="s">
        <v>331</v>
      </c>
      <c r="D134" s="1" t="s">
        <v>332</v>
      </c>
    </row>
    <row r="135" spans="1:68" hidden="1" x14ac:dyDescent="0.25">
      <c r="A135" s="1" t="s">
        <v>66</v>
      </c>
      <c r="B135" s="1">
        <f>COUNT(egypt_arabic_world[[#This Row],[1960]:[2023]])</f>
        <v>18</v>
      </c>
      <c r="C135" s="1" t="s">
        <v>333</v>
      </c>
      <c r="D135" s="1" t="s">
        <v>334</v>
      </c>
      <c r="AW135">
        <v>9175</v>
      </c>
      <c r="AX135">
        <v>9862</v>
      </c>
      <c r="AY135">
        <v>11349</v>
      </c>
      <c r="AZ135">
        <v>13547</v>
      </c>
      <c r="BA135">
        <v>11630</v>
      </c>
      <c r="BB135">
        <v>10748</v>
      </c>
      <c r="BC135">
        <v>13206</v>
      </c>
      <c r="BD135">
        <v>13087</v>
      </c>
      <c r="BE135">
        <v>12552</v>
      </c>
      <c r="BF135">
        <v>13302</v>
      </c>
      <c r="BG135">
        <v>13480</v>
      </c>
      <c r="BH135">
        <v>13746</v>
      </c>
      <c r="BI135">
        <v>14486</v>
      </c>
      <c r="BJ135">
        <v>13614</v>
      </c>
      <c r="BK135">
        <v>14404</v>
      </c>
      <c r="BL135">
        <v>14749</v>
      </c>
      <c r="BM135">
        <v>14057</v>
      </c>
      <c r="BN135">
        <v>17325</v>
      </c>
    </row>
    <row r="136" spans="1:68" hidden="1" x14ac:dyDescent="0.25">
      <c r="A136" s="1" t="s">
        <v>66</v>
      </c>
      <c r="B136" s="1">
        <f>COUNT(egypt_arabic_world[[#This Row],[1960]:[2023]])</f>
        <v>22</v>
      </c>
      <c r="C136" s="1" t="s">
        <v>335</v>
      </c>
      <c r="D136" s="1" t="s">
        <v>336</v>
      </c>
      <c r="AS136">
        <v>2074</v>
      </c>
      <c r="AT136">
        <v>2219</v>
      </c>
      <c r="AU136">
        <v>2734</v>
      </c>
      <c r="AV136">
        <v>1483</v>
      </c>
      <c r="AW136">
        <v>1384</v>
      </c>
      <c r="AX136">
        <v>1423</v>
      </c>
      <c r="AY136">
        <v>2198</v>
      </c>
      <c r="AZ136">
        <v>2321</v>
      </c>
      <c r="BA136">
        <v>2952</v>
      </c>
      <c r="BB136">
        <v>1959</v>
      </c>
      <c r="BC136">
        <v>3366</v>
      </c>
      <c r="BD136">
        <v>1700</v>
      </c>
      <c r="BE136">
        <v>1497</v>
      </c>
      <c r="BF136">
        <v>1678</v>
      </c>
      <c r="BG136">
        <v>1829</v>
      </c>
      <c r="BH136">
        <v>1625</v>
      </c>
      <c r="BI136">
        <v>1751</v>
      </c>
      <c r="BJ136">
        <v>2063</v>
      </c>
      <c r="BK136">
        <v>1668</v>
      </c>
      <c r="BL136">
        <v>1720</v>
      </c>
      <c r="BM136">
        <v>1760</v>
      </c>
      <c r="BN136">
        <v>2252</v>
      </c>
    </row>
    <row r="137" spans="1:68" hidden="1" x14ac:dyDescent="0.25">
      <c r="A137" s="1" t="s">
        <v>66</v>
      </c>
      <c r="B137" s="1">
        <f>COUNT(egypt_arabic_world[[#This Row],[1960]:[2023]])</f>
        <v>0</v>
      </c>
      <c r="C137" s="1" t="s">
        <v>337</v>
      </c>
      <c r="D137" s="1" t="s">
        <v>338</v>
      </c>
    </row>
    <row r="138" spans="1:68" hidden="1" x14ac:dyDescent="0.25">
      <c r="A138" s="1" t="s">
        <v>66</v>
      </c>
      <c r="B138" s="1">
        <f>COUNT(egypt_arabic_world[[#This Row],[1960]:[2023]])</f>
        <v>11</v>
      </c>
      <c r="C138" s="1" t="s">
        <v>339</v>
      </c>
      <c r="D138" s="1" t="s">
        <v>340</v>
      </c>
      <c r="AW138">
        <v>0.13599731700000001</v>
      </c>
      <c r="AX138">
        <v>0.16152412299999999</v>
      </c>
      <c r="AY138">
        <v>0.362020122</v>
      </c>
      <c r="AZ138">
        <v>0.40179323500000003</v>
      </c>
      <c r="BA138">
        <v>0.26684918499999999</v>
      </c>
      <c r="BB138">
        <v>0.45729029500000001</v>
      </c>
      <c r="BC138">
        <v>0.45732412099999997</v>
      </c>
      <c r="BD138">
        <v>0.75174413200000001</v>
      </c>
      <c r="BE138">
        <v>0.58152362400000002</v>
      </c>
      <c r="BM138">
        <v>0.31068921999999999</v>
      </c>
      <c r="BN138">
        <v>0.54812895299999997</v>
      </c>
    </row>
    <row r="139" spans="1:68" hidden="1" x14ac:dyDescent="0.25">
      <c r="A139" s="1" t="s">
        <v>66</v>
      </c>
      <c r="B139" s="1">
        <f>COUNT(egypt_arabic_world[[#This Row],[1960]:[2023]])</f>
        <v>2</v>
      </c>
      <c r="C139" s="1" t="s">
        <v>341</v>
      </c>
      <c r="D139" s="1" t="s">
        <v>342</v>
      </c>
      <c r="AX139">
        <v>99</v>
      </c>
      <c r="BG139">
        <v>99.4</v>
      </c>
    </row>
    <row r="140" spans="1:68" hidden="1" x14ac:dyDescent="0.25">
      <c r="A140" s="1" t="s">
        <v>66</v>
      </c>
      <c r="B140" s="1">
        <f>COUNT(egypt_arabic_world[[#This Row],[1960]:[2023]])</f>
        <v>1</v>
      </c>
      <c r="C140" s="1" t="s">
        <v>343</v>
      </c>
      <c r="D140" s="1" t="s">
        <v>344</v>
      </c>
      <c r="BG140">
        <v>99.3</v>
      </c>
    </row>
    <row r="141" spans="1:68" hidden="1" x14ac:dyDescent="0.25">
      <c r="A141" s="1" t="s">
        <v>66</v>
      </c>
      <c r="B141" s="1">
        <f>COUNT(egypt_arabic_world[[#This Row],[1960]:[2023]])</f>
        <v>6</v>
      </c>
      <c r="C141" s="1" t="s">
        <v>345</v>
      </c>
      <c r="D141" s="1" t="s">
        <v>346</v>
      </c>
      <c r="AS141">
        <v>55.9</v>
      </c>
      <c r="AV141">
        <v>79.2</v>
      </c>
      <c r="AX141">
        <v>82.9</v>
      </c>
      <c r="BA141">
        <v>96.5</v>
      </c>
      <c r="BG141">
        <v>88.7</v>
      </c>
      <c r="BH141">
        <v>92.5</v>
      </c>
    </row>
    <row r="142" spans="1:68" hidden="1" x14ac:dyDescent="0.25">
      <c r="A142" s="1" t="s">
        <v>66</v>
      </c>
      <c r="B142" s="1">
        <f>COUNT(egypt_arabic_world[[#This Row],[1960]:[2023]])</f>
        <v>0</v>
      </c>
      <c r="C142" s="1" t="s">
        <v>347</v>
      </c>
      <c r="D142" s="1" t="s">
        <v>348</v>
      </c>
    </row>
    <row r="143" spans="1:68" hidden="1" x14ac:dyDescent="0.25">
      <c r="A143" s="1" t="s">
        <v>66</v>
      </c>
      <c r="B143" s="1">
        <f>COUNT(egypt_arabic_world[[#This Row],[1960]:[2023]])</f>
        <v>1</v>
      </c>
      <c r="C143" s="1" t="s">
        <v>349</v>
      </c>
      <c r="D143" s="1" t="s">
        <v>350</v>
      </c>
      <c r="BA143">
        <v>23.401182049999999</v>
      </c>
    </row>
    <row r="144" spans="1:68" hidden="1" x14ac:dyDescent="0.25">
      <c r="A144" s="1" t="s">
        <v>66</v>
      </c>
      <c r="B144" s="1">
        <f>COUNT(egypt_arabic_world[[#This Row],[1960]:[2023]])</f>
        <v>1</v>
      </c>
      <c r="C144" s="1" t="s">
        <v>351</v>
      </c>
      <c r="D144" s="1" t="s">
        <v>352</v>
      </c>
      <c r="BA144">
        <v>21.304086609999999</v>
      </c>
    </row>
    <row r="145" spans="1:65" hidden="1" x14ac:dyDescent="0.25">
      <c r="A145" s="1" t="s">
        <v>66</v>
      </c>
      <c r="B145" s="1">
        <f>COUNT(egypt_arabic_world[[#This Row],[1960]:[2023]])</f>
        <v>2</v>
      </c>
      <c r="C145" s="1" t="s">
        <v>353</v>
      </c>
      <c r="D145" s="1" t="s">
        <v>354</v>
      </c>
      <c r="BA145">
        <v>46.530188699999997</v>
      </c>
      <c r="BJ145">
        <v>93.437937590000004</v>
      </c>
    </row>
    <row r="146" spans="1:65" hidden="1" x14ac:dyDescent="0.25">
      <c r="A146" s="1" t="s">
        <v>66</v>
      </c>
      <c r="B146" s="1">
        <f>COUNT(egypt_arabic_world[[#This Row],[1960]:[2023]])</f>
        <v>2</v>
      </c>
      <c r="C146" s="1" t="s">
        <v>355</v>
      </c>
      <c r="D146" s="1" t="s">
        <v>356</v>
      </c>
      <c r="BA146">
        <v>44.877807339999997</v>
      </c>
      <c r="BJ146">
        <v>92.200009829999999</v>
      </c>
    </row>
    <row r="147" spans="1:65" hidden="1" x14ac:dyDescent="0.25">
      <c r="A147" s="1" t="s">
        <v>66</v>
      </c>
      <c r="B147" s="1">
        <f>COUNT(egypt_arabic_world[[#This Row],[1960]:[2023]])</f>
        <v>1</v>
      </c>
      <c r="C147" s="1" t="s">
        <v>357</v>
      </c>
      <c r="D147" s="1" t="s">
        <v>358</v>
      </c>
      <c r="BJ147">
        <v>1.7151829430000001</v>
      </c>
    </row>
    <row r="148" spans="1:65" hidden="1" x14ac:dyDescent="0.25">
      <c r="A148" s="1" t="s">
        <v>66</v>
      </c>
      <c r="B148" s="1">
        <f>COUNT(egypt_arabic_world[[#This Row],[1960]:[2023]])</f>
        <v>1</v>
      </c>
      <c r="C148" s="1" t="s">
        <v>359</v>
      </c>
      <c r="D148" s="1" t="s">
        <v>360</v>
      </c>
      <c r="BJ148">
        <v>1.475226054</v>
      </c>
    </row>
    <row r="149" spans="1:65" hidden="1" x14ac:dyDescent="0.25">
      <c r="A149" s="1" t="s">
        <v>66</v>
      </c>
      <c r="B149" s="1">
        <f>COUNT(egypt_arabic_world[[#This Row],[1960]:[2023]])</f>
        <v>1</v>
      </c>
      <c r="C149" s="1" t="s">
        <v>361</v>
      </c>
      <c r="D149" s="1" t="s">
        <v>362</v>
      </c>
      <c r="BA149">
        <v>7.1654259439999999</v>
      </c>
    </row>
    <row r="150" spans="1:65" hidden="1" x14ac:dyDescent="0.25">
      <c r="A150" s="1" t="s">
        <v>66</v>
      </c>
      <c r="B150" s="1">
        <f>COUNT(egypt_arabic_world[[#This Row],[1960]:[2023]])</f>
        <v>0</v>
      </c>
      <c r="C150" s="1" t="s">
        <v>363</v>
      </c>
      <c r="D150" s="1" t="s">
        <v>364</v>
      </c>
    </row>
    <row r="151" spans="1:65" hidden="1" x14ac:dyDescent="0.25">
      <c r="A151" s="1" t="s">
        <v>66</v>
      </c>
      <c r="B151" s="1">
        <f>COUNT(egypt_arabic_world[[#This Row],[1960]:[2023]])</f>
        <v>15</v>
      </c>
      <c r="C151" s="1" t="s">
        <v>365</v>
      </c>
      <c r="D151" s="1" t="s">
        <v>366</v>
      </c>
      <c r="AX151">
        <v>54.4</v>
      </c>
      <c r="AY151">
        <v>46.4</v>
      </c>
      <c r="AZ151">
        <v>45.1</v>
      </c>
      <c r="BA151">
        <v>44</v>
      </c>
      <c r="BB151">
        <v>43</v>
      </c>
      <c r="BC151">
        <v>42.5</v>
      </c>
      <c r="BD151">
        <v>43.6</v>
      </c>
      <c r="BE151">
        <v>42.6</v>
      </c>
      <c r="BF151">
        <v>40.1</v>
      </c>
      <c r="BG151">
        <v>44.7</v>
      </c>
      <c r="BH151">
        <v>44.9</v>
      </c>
      <c r="BI151">
        <v>43.5</v>
      </c>
      <c r="BJ151">
        <v>45.8</v>
      </c>
      <c r="BK151">
        <v>46.9</v>
      </c>
      <c r="BL151">
        <v>44.4</v>
      </c>
    </row>
    <row r="152" spans="1:65" hidden="1" x14ac:dyDescent="0.25">
      <c r="A152" s="1" t="s">
        <v>66</v>
      </c>
      <c r="B152" s="1">
        <f>COUNT(egypt_arabic_world[[#This Row],[1960]:[2023]])</f>
        <v>3</v>
      </c>
      <c r="C152" s="1" t="s">
        <v>367</v>
      </c>
      <c r="D152" s="1" t="s">
        <v>368</v>
      </c>
      <c r="BF152">
        <v>2.1</v>
      </c>
      <c r="BI152">
        <v>3.2</v>
      </c>
      <c r="BM152">
        <v>2.6</v>
      </c>
    </row>
    <row r="153" spans="1:65" hidden="1" x14ac:dyDescent="0.25">
      <c r="A153" s="1" t="s">
        <v>66</v>
      </c>
      <c r="B153" s="1">
        <f>COUNT(egypt_arabic_world[[#This Row],[1960]:[2023]])</f>
        <v>17</v>
      </c>
      <c r="C153" s="1" t="s">
        <v>369</v>
      </c>
      <c r="D153" s="1" t="s">
        <v>370</v>
      </c>
      <c r="AV153">
        <v>14</v>
      </c>
      <c r="AW153">
        <v>14</v>
      </c>
      <c r="AX153">
        <v>11</v>
      </c>
      <c r="AY153">
        <v>11</v>
      </c>
      <c r="AZ153">
        <v>10</v>
      </c>
      <c r="BA153">
        <v>9</v>
      </c>
      <c r="BB153">
        <v>9</v>
      </c>
      <c r="BC153">
        <v>9</v>
      </c>
      <c r="BD153">
        <v>9</v>
      </c>
      <c r="BE153">
        <v>9</v>
      </c>
      <c r="BF153">
        <v>9</v>
      </c>
      <c r="BG153">
        <v>9</v>
      </c>
      <c r="BH153">
        <v>9</v>
      </c>
      <c r="BI153">
        <v>9</v>
      </c>
      <c r="BJ153">
        <v>9</v>
      </c>
      <c r="BK153">
        <v>6</v>
      </c>
      <c r="BL153">
        <v>5</v>
      </c>
    </row>
    <row r="154" spans="1:65" hidden="1" x14ac:dyDescent="0.25">
      <c r="A154" s="1" t="s">
        <v>66</v>
      </c>
      <c r="B154" s="1">
        <f>COUNT(egypt_arabic_world[[#This Row],[1960]:[2023]])</f>
        <v>17</v>
      </c>
      <c r="C154" s="1" t="s">
        <v>371</v>
      </c>
      <c r="D154" s="1" t="s">
        <v>372</v>
      </c>
      <c r="AV154">
        <v>43</v>
      </c>
      <c r="AW154">
        <v>43</v>
      </c>
      <c r="AX154">
        <v>27</v>
      </c>
      <c r="AY154">
        <v>24</v>
      </c>
      <c r="AZ154">
        <v>18</v>
      </c>
      <c r="BA154">
        <v>13</v>
      </c>
      <c r="BB154">
        <v>13</v>
      </c>
      <c r="BC154">
        <v>13</v>
      </c>
      <c r="BD154">
        <v>13</v>
      </c>
      <c r="BE154">
        <v>13</v>
      </c>
      <c r="BF154">
        <v>13</v>
      </c>
      <c r="BG154">
        <v>13</v>
      </c>
      <c r="BH154">
        <v>17</v>
      </c>
      <c r="BI154">
        <v>17</v>
      </c>
      <c r="BJ154">
        <v>17</v>
      </c>
      <c r="BK154">
        <v>12</v>
      </c>
      <c r="BL154">
        <v>13</v>
      </c>
    </row>
    <row r="155" spans="1:65" hidden="1" x14ac:dyDescent="0.25">
      <c r="A155" s="1" t="s">
        <v>66</v>
      </c>
      <c r="B155" s="1">
        <f>COUNT(egypt_arabic_world[[#This Row],[1960]:[2023]])</f>
        <v>17</v>
      </c>
      <c r="C155" s="1" t="s">
        <v>373</v>
      </c>
      <c r="D155" s="1" t="s">
        <v>374</v>
      </c>
      <c r="AV155">
        <v>92.7</v>
      </c>
      <c r="AW155">
        <v>89.3</v>
      </c>
      <c r="AX155">
        <v>131.69999999999999</v>
      </c>
      <c r="AY155">
        <v>94.7</v>
      </c>
      <c r="AZ155">
        <v>53.8</v>
      </c>
      <c r="BA155">
        <v>44.9</v>
      </c>
      <c r="BB155">
        <v>41.7</v>
      </c>
      <c r="BC155">
        <v>30.9</v>
      </c>
      <c r="BD155">
        <v>29.5</v>
      </c>
      <c r="BE155">
        <v>28.6</v>
      </c>
      <c r="BF155">
        <v>26.9</v>
      </c>
      <c r="BG155">
        <v>26</v>
      </c>
      <c r="BH155">
        <v>23.2</v>
      </c>
      <c r="BI155">
        <v>22.6</v>
      </c>
      <c r="BJ155">
        <v>22.2</v>
      </c>
      <c r="BK155">
        <v>42.6</v>
      </c>
      <c r="BL155">
        <v>20.3</v>
      </c>
    </row>
    <row r="156" spans="1:65" hidden="1" x14ac:dyDescent="0.25">
      <c r="A156" s="1" t="s">
        <v>66</v>
      </c>
      <c r="B156" s="1">
        <f>COUNT(egypt_arabic_world[[#This Row],[1960]:[2023]])</f>
        <v>7</v>
      </c>
      <c r="C156" s="1" t="s">
        <v>375</v>
      </c>
      <c r="D156" s="1" t="s">
        <v>376</v>
      </c>
      <c r="BF156">
        <v>2</v>
      </c>
      <c r="BG156">
        <v>2</v>
      </c>
      <c r="BH156">
        <v>2</v>
      </c>
      <c r="BI156">
        <v>2</v>
      </c>
      <c r="BJ156">
        <v>2</v>
      </c>
      <c r="BK156">
        <v>5</v>
      </c>
      <c r="BL156">
        <v>5</v>
      </c>
    </row>
    <row r="157" spans="1:65" hidden="1" x14ac:dyDescent="0.25">
      <c r="A157" s="1" t="s">
        <v>66</v>
      </c>
      <c r="B157" s="1">
        <f>COUNT(egypt_arabic_world[[#This Row],[1960]:[2023]])</f>
        <v>6</v>
      </c>
      <c r="C157" s="1" t="s">
        <v>377</v>
      </c>
      <c r="D157" s="1" t="s">
        <v>378</v>
      </c>
      <c r="BG157">
        <v>650</v>
      </c>
      <c r="BH157">
        <v>650</v>
      </c>
      <c r="BI157">
        <v>1000</v>
      </c>
      <c r="BJ157">
        <v>1000</v>
      </c>
      <c r="BK157">
        <v>1000</v>
      </c>
      <c r="BL157">
        <v>1000</v>
      </c>
    </row>
    <row r="158" spans="1:65" hidden="1" x14ac:dyDescent="0.25">
      <c r="A158" s="1" t="s">
        <v>66</v>
      </c>
      <c r="B158" s="1">
        <f>COUNT(egypt_arabic_world[[#This Row],[1960]:[2023]])</f>
        <v>3</v>
      </c>
      <c r="C158" s="1" t="s">
        <v>379</v>
      </c>
      <c r="D158" s="1" t="s">
        <v>380</v>
      </c>
      <c r="BF158">
        <v>7.2</v>
      </c>
      <c r="BI158">
        <v>6.1</v>
      </c>
      <c r="BM158">
        <v>0.2</v>
      </c>
    </row>
    <row r="159" spans="1:65" hidden="1" x14ac:dyDescent="0.25">
      <c r="A159" s="1" t="s">
        <v>66</v>
      </c>
      <c r="B159" s="1">
        <f>COUNT(egypt_arabic_world[[#This Row],[1960]:[2023]])</f>
        <v>2</v>
      </c>
      <c r="C159" s="1" t="s">
        <v>381</v>
      </c>
      <c r="D159" s="1" t="s">
        <v>382</v>
      </c>
      <c r="AZ159">
        <v>31.82</v>
      </c>
      <c r="BA159">
        <v>30</v>
      </c>
    </row>
    <row r="160" spans="1:65" hidden="1" x14ac:dyDescent="0.25">
      <c r="A160" s="1" t="s">
        <v>66</v>
      </c>
      <c r="B160" s="1">
        <f>COUNT(egypt_arabic_world[[#This Row],[1960]:[2023]])</f>
        <v>5</v>
      </c>
      <c r="C160" s="1" t="s">
        <v>383</v>
      </c>
      <c r="D160" s="1" t="s">
        <v>384</v>
      </c>
      <c r="AZ160">
        <v>80.099999999999994</v>
      </c>
      <c r="BA160">
        <v>42.7</v>
      </c>
      <c r="BF160">
        <v>138.9</v>
      </c>
      <c r="BI160">
        <v>31.9</v>
      </c>
      <c r="BM160">
        <v>14.3</v>
      </c>
    </row>
    <row r="161" spans="1:68" hidden="1" x14ac:dyDescent="0.25">
      <c r="A161" s="1" t="s">
        <v>66</v>
      </c>
      <c r="B161" s="1">
        <f>COUNT(egypt_arabic_world[[#This Row],[1960]:[2023]])</f>
        <v>5</v>
      </c>
      <c r="C161" s="1" t="s">
        <v>385</v>
      </c>
      <c r="D161" s="1" t="s">
        <v>386</v>
      </c>
      <c r="AZ161">
        <v>25.2</v>
      </c>
      <c r="BA161">
        <v>7.9</v>
      </c>
      <c r="BF161">
        <v>17.399999999999999</v>
      </c>
      <c r="BI161">
        <v>15.2</v>
      </c>
      <c r="BM161">
        <v>4.9000000000000004</v>
      </c>
    </row>
    <row r="162" spans="1:68" hidden="1" x14ac:dyDescent="0.25">
      <c r="A162" s="1" t="s">
        <v>66</v>
      </c>
      <c r="B162" s="1">
        <f>COUNT(egypt_arabic_world[[#This Row],[1960]:[2023]])</f>
        <v>6</v>
      </c>
      <c r="C162" s="1" t="s">
        <v>387</v>
      </c>
      <c r="D162" s="1" t="s">
        <v>388</v>
      </c>
      <c r="BG162">
        <v>48</v>
      </c>
      <c r="BH162">
        <v>48</v>
      </c>
      <c r="BI162">
        <v>48</v>
      </c>
      <c r="BJ162">
        <v>48</v>
      </c>
      <c r="BK162">
        <v>48</v>
      </c>
      <c r="BL162">
        <v>48</v>
      </c>
    </row>
    <row r="163" spans="1:68" hidden="1" x14ac:dyDescent="0.25">
      <c r="A163" s="1" t="s">
        <v>66</v>
      </c>
      <c r="B163" s="1">
        <f>COUNT(egypt_arabic_world[[#This Row],[1960]:[2023]])</f>
        <v>3</v>
      </c>
      <c r="C163" s="1" t="s">
        <v>389</v>
      </c>
      <c r="D163" s="1" t="s">
        <v>390</v>
      </c>
      <c r="BF163">
        <v>80.900000000000006</v>
      </c>
      <c r="BI163">
        <v>38</v>
      </c>
      <c r="BM163">
        <v>28.2</v>
      </c>
    </row>
    <row r="164" spans="1:68" hidden="1" x14ac:dyDescent="0.25">
      <c r="A164" s="1" t="s">
        <v>66</v>
      </c>
      <c r="B164" s="1">
        <f>COUNT(egypt_arabic_world[[#This Row],[1960]:[2023]])</f>
        <v>16</v>
      </c>
      <c r="C164" s="1" t="s">
        <v>391</v>
      </c>
      <c r="D164" s="1" t="s">
        <v>392</v>
      </c>
      <c r="AW164">
        <v>1</v>
      </c>
      <c r="AX164">
        <v>1.2</v>
      </c>
      <c r="AY164">
        <v>1.5</v>
      </c>
      <c r="AZ164">
        <v>1.7</v>
      </c>
      <c r="BA164">
        <v>2.2000000000000002</v>
      </c>
      <c r="BB164">
        <v>2.5</v>
      </c>
      <c r="BC164">
        <v>2.9</v>
      </c>
      <c r="BD164">
        <v>3.5</v>
      </c>
      <c r="BE164">
        <v>4.3</v>
      </c>
      <c r="BF164">
        <v>5.3</v>
      </c>
      <c r="BG164">
        <v>5.8</v>
      </c>
      <c r="BH164">
        <v>6.6</v>
      </c>
      <c r="BI164">
        <v>7.1</v>
      </c>
      <c r="BJ164">
        <v>7.8</v>
      </c>
      <c r="BK164">
        <v>8.4</v>
      </c>
      <c r="BL164">
        <v>9.5</v>
      </c>
    </row>
    <row r="165" spans="1:68" hidden="1" x14ac:dyDescent="0.25">
      <c r="A165" s="1" t="s">
        <v>66</v>
      </c>
      <c r="B165" s="1">
        <f>COUNT(egypt_arabic_world[[#This Row],[1960]:[2023]])</f>
        <v>17</v>
      </c>
      <c r="C165" s="1" t="s">
        <v>393</v>
      </c>
      <c r="D165" s="1" t="s">
        <v>394</v>
      </c>
      <c r="AY165">
        <v>1.8112797E-2</v>
      </c>
      <c r="AZ165">
        <v>2.8730894E-2</v>
      </c>
      <c r="BA165">
        <v>3.6718948000000001E-2</v>
      </c>
      <c r="BB165">
        <v>3.5832608000000002E-2</v>
      </c>
      <c r="BC165">
        <v>4.3297239000000001E-2</v>
      </c>
      <c r="BD165">
        <v>3.8822616999999997E-2</v>
      </c>
      <c r="BE165">
        <v>4.539965E-2</v>
      </c>
      <c r="BF165">
        <v>4.6223171E-2</v>
      </c>
      <c r="BG165">
        <v>5.3301324999999997E-2</v>
      </c>
      <c r="BH165">
        <v>6.4237548000000005E-2</v>
      </c>
      <c r="BI165">
        <v>7.1257126000000004E-2</v>
      </c>
      <c r="BJ165">
        <v>8.5306667000000003E-2</v>
      </c>
      <c r="BK165">
        <v>0.16181190500000001</v>
      </c>
      <c r="BL165">
        <v>0.207135606</v>
      </c>
      <c r="BM165">
        <v>0.21489744899999999</v>
      </c>
      <c r="BN165">
        <v>0.28389654600000003</v>
      </c>
      <c r="BO165">
        <v>0.268782199</v>
      </c>
    </row>
    <row r="166" spans="1:68" hidden="1" x14ac:dyDescent="0.25">
      <c r="A166" s="1" t="s">
        <v>66</v>
      </c>
      <c r="B166" s="1">
        <f>COUNT(egypt_arabic_world[[#This Row],[1960]:[2023]])</f>
        <v>4</v>
      </c>
      <c r="C166" s="1" t="s">
        <v>395</v>
      </c>
      <c r="D166" s="1" t="s">
        <v>396</v>
      </c>
      <c r="BC166">
        <v>0.47536006600000003</v>
      </c>
      <c r="BJ166">
        <v>0.48499999999999999</v>
      </c>
      <c r="BK166">
        <v>0.490303457</v>
      </c>
      <c r="BM166">
        <v>0.49194270400000001</v>
      </c>
    </row>
    <row r="167" spans="1:68" hidden="1" x14ac:dyDescent="0.25">
      <c r="A167" s="1" t="s">
        <v>66</v>
      </c>
      <c r="B167" s="1">
        <f>COUNT(egypt_arabic_world[[#This Row],[1960]:[2023]])</f>
        <v>4</v>
      </c>
      <c r="C167" s="1" t="s">
        <v>397</v>
      </c>
      <c r="D167" s="1" t="s">
        <v>398</v>
      </c>
      <c r="BC167">
        <v>0.45827731500000002</v>
      </c>
      <c r="BJ167">
        <v>0.45100000000000001</v>
      </c>
      <c r="BK167">
        <v>0.45816916200000002</v>
      </c>
      <c r="BM167">
        <v>0.45923405900000003</v>
      </c>
    </row>
    <row r="168" spans="1:68" hidden="1" x14ac:dyDescent="0.25">
      <c r="A168" s="1" t="s">
        <v>66</v>
      </c>
      <c r="B168" s="1">
        <f>COUNT(egypt_arabic_world[[#This Row],[1960]:[2023]])</f>
        <v>4</v>
      </c>
      <c r="C168" s="1" t="s">
        <v>399</v>
      </c>
      <c r="D168" s="1" t="s">
        <v>400</v>
      </c>
      <c r="BC168">
        <v>0.47885304699999998</v>
      </c>
      <c r="BJ168">
        <v>0.48599999999999999</v>
      </c>
      <c r="BK168">
        <v>0.49251234500000002</v>
      </c>
      <c r="BM168">
        <v>0.49437466299999999</v>
      </c>
    </row>
    <row r="169" spans="1:68" hidden="1" x14ac:dyDescent="0.25">
      <c r="A169" s="1" t="s">
        <v>66</v>
      </c>
      <c r="B169" s="1">
        <f>COUNT(egypt_arabic_world[[#This Row],[1960]:[2023]])</f>
        <v>14</v>
      </c>
      <c r="C169" s="1" t="s">
        <v>401</v>
      </c>
      <c r="D169" s="1" t="s">
        <v>402</v>
      </c>
      <c r="AU169">
        <v>18.29161985</v>
      </c>
      <c r="AV169">
        <v>17.994444099999999</v>
      </c>
      <c r="AW169">
        <v>17.341895340000001</v>
      </c>
      <c r="AX169">
        <v>15.98966703</v>
      </c>
      <c r="AY169">
        <v>9.7647409940000003</v>
      </c>
      <c r="AZ169">
        <v>11.044776669999999</v>
      </c>
      <c r="BA169">
        <v>8.8297393670000002</v>
      </c>
      <c r="BB169">
        <v>8.7015470369999992</v>
      </c>
      <c r="BC169">
        <v>7.6522609629999998</v>
      </c>
      <c r="BD169">
        <v>8.3036936150000002</v>
      </c>
      <c r="BE169">
        <v>7.6417538919999997</v>
      </c>
      <c r="BF169">
        <v>5.8658178110000003</v>
      </c>
      <c r="BG169">
        <v>5.8565957620000004</v>
      </c>
      <c r="BH169">
        <v>6.9707634000000001</v>
      </c>
    </row>
    <row r="170" spans="1:68" hidden="1" x14ac:dyDescent="0.25">
      <c r="A170" s="1" t="s">
        <v>66</v>
      </c>
      <c r="B170" s="1">
        <f>COUNT(egypt_arabic_world[[#This Row],[1960]:[2023]])</f>
        <v>11</v>
      </c>
      <c r="C170" s="1" t="s">
        <v>403</v>
      </c>
      <c r="D170" s="1" t="s">
        <v>404</v>
      </c>
      <c r="AU170">
        <v>60911000000</v>
      </c>
      <c r="AV170">
        <v>71522000000</v>
      </c>
      <c r="AW170">
        <v>70243000000</v>
      </c>
      <c r="AX170">
        <v>78737000000</v>
      </c>
      <c r="AY170">
        <v>20050000000</v>
      </c>
      <c r="AZ170">
        <v>57933000000</v>
      </c>
      <c r="BA170">
        <v>87066000000</v>
      </c>
      <c r="BB170">
        <v>100888000000</v>
      </c>
      <c r="BC170">
        <v>113587000000</v>
      </c>
      <c r="BD170">
        <v>156686000000</v>
      </c>
      <c r="BE170">
        <v>174952000000</v>
      </c>
    </row>
    <row r="171" spans="1:68" hidden="1" x14ac:dyDescent="0.25">
      <c r="A171" s="1" t="s">
        <v>66</v>
      </c>
      <c r="B171" s="1">
        <f>COUNT(egypt_arabic_world[[#This Row],[1960]:[2023]])</f>
        <v>11</v>
      </c>
      <c r="C171" s="1" t="s">
        <v>405</v>
      </c>
      <c r="D171" s="1" t="s">
        <v>406</v>
      </c>
      <c r="AU171">
        <v>33946000000</v>
      </c>
      <c r="AV171">
        <v>46169000000</v>
      </c>
      <c r="AW171">
        <v>40839000000</v>
      </c>
      <c r="AX171">
        <v>40867000000</v>
      </c>
      <c r="AY171">
        <v>-27641000000</v>
      </c>
      <c r="AZ171">
        <v>19573000000</v>
      </c>
      <c r="BA171">
        <v>30107000000</v>
      </c>
      <c r="BB171">
        <v>32488000000</v>
      </c>
      <c r="BC171">
        <v>20284000000</v>
      </c>
      <c r="BD171">
        <v>19363000000</v>
      </c>
      <c r="BE171">
        <v>7395000000</v>
      </c>
    </row>
    <row r="172" spans="1:68" hidden="1" x14ac:dyDescent="0.25">
      <c r="A172" s="1" t="s">
        <v>66</v>
      </c>
      <c r="B172" s="1">
        <f>COUNT(egypt_arabic_world[[#This Row],[1960]:[2023]])</f>
        <v>4</v>
      </c>
      <c r="C172" s="1" t="s">
        <v>407</v>
      </c>
      <c r="D172" s="1" t="s">
        <v>408</v>
      </c>
      <c r="BD172">
        <v>13.39</v>
      </c>
      <c r="BG172">
        <v>18.86</v>
      </c>
      <c r="BJ172">
        <v>33.4</v>
      </c>
      <c r="BN172">
        <v>30.27</v>
      </c>
    </row>
    <row r="173" spans="1:68" hidden="1" x14ac:dyDescent="0.25">
      <c r="A173" s="1" t="s">
        <v>66</v>
      </c>
      <c r="B173" s="1">
        <f>COUNT(egypt_arabic_world[[#This Row],[1960]:[2023]])</f>
        <v>4</v>
      </c>
      <c r="C173" s="1" t="s">
        <v>409</v>
      </c>
      <c r="D173" s="1" t="s">
        <v>410</v>
      </c>
      <c r="BD173">
        <v>6.52</v>
      </c>
      <c r="BG173">
        <v>9.31</v>
      </c>
      <c r="BJ173">
        <v>26.99</v>
      </c>
      <c r="BN173">
        <v>24.2</v>
      </c>
    </row>
    <row r="174" spans="1:68" hidden="1" x14ac:dyDescent="0.25">
      <c r="A174" s="1" t="s">
        <v>66</v>
      </c>
      <c r="B174" s="1">
        <f>COUNT(egypt_arabic_world[[#This Row],[1960]:[2023]])</f>
        <v>0</v>
      </c>
      <c r="C174" s="1" t="s">
        <v>411</v>
      </c>
      <c r="D174" s="1" t="s">
        <v>412</v>
      </c>
    </row>
    <row r="175" spans="1:68" hidden="1" x14ac:dyDescent="0.25">
      <c r="A175" s="1" t="s">
        <v>66</v>
      </c>
      <c r="B175" s="1">
        <f>COUNT(egypt_arabic_world[[#This Row],[1960]:[2023]])</f>
        <v>19</v>
      </c>
      <c r="C175" s="1" t="s">
        <v>413</v>
      </c>
      <c r="D175" s="1" t="s">
        <v>414</v>
      </c>
      <c r="AX175">
        <v>37.657260719999996</v>
      </c>
      <c r="AY175">
        <v>36.386342599999999</v>
      </c>
      <c r="AZ175">
        <v>50.194200559999999</v>
      </c>
      <c r="BA175">
        <v>65.415565639999997</v>
      </c>
      <c r="BB175">
        <v>66.822432269999993</v>
      </c>
      <c r="BC175">
        <v>74.760380819999995</v>
      </c>
      <c r="BD175">
        <v>73.961631909999994</v>
      </c>
      <c r="BE175">
        <v>74.332176599999997</v>
      </c>
      <c r="BF175">
        <v>100.85218930000001</v>
      </c>
      <c r="BG175">
        <v>94.961049669999994</v>
      </c>
      <c r="BH175">
        <v>96.107840479999993</v>
      </c>
      <c r="BI175">
        <v>102.27253349999999</v>
      </c>
      <c r="BJ175">
        <v>97.683252490000001</v>
      </c>
      <c r="BK175">
        <v>110.3132482</v>
      </c>
      <c r="BL175">
        <v>116.5272532</v>
      </c>
      <c r="BM175">
        <v>116.50456269999999</v>
      </c>
      <c r="BN175">
        <v>112.6959876</v>
      </c>
      <c r="BO175">
        <v>110.6278717</v>
      </c>
      <c r="BP175">
        <v>115.72191840000001</v>
      </c>
    </row>
    <row r="176" spans="1:68" hidden="1" x14ac:dyDescent="0.25">
      <c r="A176" s="1" t="s">
        <v>66</v>
      </c>
      <c r="B176" s="1">
        <f>COUNT(egypt_arabic_world[[#This Row],[1960]:[2023]])</f>
        <v>0</v>
      </c>
      <c r="C176" s="1" t="s">
        <v>415</v>
      </c>
      <c r="D176" s="1" t="s">
        <v>416</v>
      </c>
    </row>
    <row r="177" spans="1:68" hidden="1" x14ac:dyDescent="0.25">
      <c r="A177" s="1" t="s">
        <v>66</v>
      </c>
      <c r="B177" s="1">
        <f>COUNT(egypt_arabic_world[[#This Row],[1960]:[2023]])</f>
        <v>10</v>
      </c>
      <c r="C177" s="1" t="s">
        <v>417</v>
      </c>
      <c r="D177" s="1" t="s">
        <v>418</v>
      </c>
      <c r="AS177">
        <v>42.22616</v>
      </c>
      <c r="AU177">
        <v>36.715989999999998</v>
      </c>
      <c r="AW177">
        <v>31.205829999999999</v>
      </c>
      <c r="AY177">
        <v>25.69566</v>
      </c>
      <c r="BA177">
        <v>20.185500000000001</v>
      </c>
      <c r="BC177">
        <v>14.675330000000001</v>
      </c>
      <c r="BE177">
        <v>9.1651699999999998</v>
      </c>
      <c r="BG177">
        <v>3.6549999999999998</v>
      </c>
      <c r="BI177">
        <v>0.89992000000000005</v>
      </c>
      <c r="BK177">
        <v>0.89992000000000005</v>
      </c>
    </row>
    <row r="178" spans="1:68" hidden="1" x14ac:dyDescent="0.25">
      <c r="A178" s="1" t="s">
        <v>66</v>
      </c>
      <c r="B178" s="1">
        <f>COUNT(egypt_arabic_world[[#This Row],[1960]:[2023]])</f>
        <v>0</v>
      </c>
      <c r="C178" s="1" t="s">
        <v>419</v>
      </c>
      <c r="D178" s="1" t="s">
        <v>420</v>
      </c>
    </row>
    <row r="179" spans="1:68" hidden="1" x14ac:dyDescent="0.25">
      <c r="A179" s="1" t="s">
        <v>66</v>
      </c>
      <c r="B179" s="1">
        <f>COUNT(egypt_arabic_world[[#This Row],[1960]:[2023]])</f>
        <v>17</v>
      </c>
      <c r="C179" s="1" t="s">
        <v>421</v>
      </c>
      <c r="D179" s="1" t="s">
        <v>422</v>
      </c>
      <c r="AY179">
        <v>51.72794888</v>
      </c>
      <c r="AZ179">
        <v>44.170457339999999</v>
      </c>
      <c r="BA179">
        <v>111.4547931</v>
      </c>
      <c r="BB179">
        <v>81.544171770000005</v>
      </c>
      <c r="BC179">
        <v>44.158519009999999</v>
      </c>
      <c r="BD179">
        <v>32.543822710000001</v>
      </c>
      <c r="BE179">
        <v>28.882766149999998</v>
      </c>
      <c r="BF179">
        <v>20.663933669999999</v>
      </c>
      <c r="BG179">
        <v>37.727743920000002</v>
      </c>
      <c r="BH179">
        <v>26.743250410000002</v>
      </c>
      <c r="BI179">
        <v>39.208166810000002</v>
      </c>
      <c r="BJ179">
        <v>30.705039509999999</v>
      </c>
      <c r="BK179">
        <v>34.466000000000001</v>
      </c>
      <c r="BL179">
        <v>24.217400000000001</v>
      </c>
      <c r="BM179">
        <v>38.889000000000003</v>
      </c>
      <c r="BN179">
        <v>43.066699999999997</v>
      </c>
      <c r="BO179">
        <v>28.889500000000002</v>
      </c>
    </row>
    <row r="180" spans="1:68" hidden="1" x14ac:dyDescent="0.25">
      <c r="A180" s="1" t="s">
        <v>66</v>
      </c>
      <c r="B180" s="1">
        <f>COUNT(egypt_arabic_world[[#This Row],[1960]:[2023]])</f>
        <v>17</v>
      </c>
      <c r="C180" s="1" t="s">
        <v>423</v>
      </c>
      <c r="D180" s="1" t="s">
        <v>424</v>
      </c>
      <c r="AY180">
        <v>87.033236200000005</v>
      </c>
      <c r="AZ180">
        <v>106.77407909999999</v>
      </c>
      <c r="BA180">
        <v>52.806184809999998</v>
      </c>
      <c r="BB180">
        <v>48.22034575</v>
      </c>
      <c r="BC180">
        <v>38.485441180000002</v>
      </c>
      <c r="BD180">
        <v>20.69991851</v>
      </c>
      <c r="BE180">
        <v>21.20330925</v>
      </c>
      <c r="BF180">
        <v>21.366977129999999</v>
      </c>
      <c r="BG180">
        <v>22.933476079999998</v>
      </c>
      <c r="BH180">
        <v>16.756973500000001</v>
      </c>
      <c r="BI180">
        <v>10.023715129999999</v>
      </c>
      <c r="BJ180">
        <v>18.741174319999999</v>
      </c>
      <c r="BK180">
        <v>15.99671303</v>
      </c>
      <c r="BL180">
        <v>13.86971705</v>
      </c>
      <c r="BM180">
        <v>10.773647159999999</v>
      </c>
      <c r="BN180">
        <v>11.475085930000001</v>
      </c>
      <c r="BO180">
        <v>8.1495848520000003</v>
      </c>
    </row>
    <row r="181" spans="1:68" hidden="1" x14ac:dyDescent="0.25">
      <c r="A181" s="1" t="s">
        <v>66</v>
      </c>
      <c r="B181" s="1">
        <f>COUNT(egypt_arabic_world[[#This Row],[1960]:[2023]])</f>
        <v>16</v>
      </c>
      <c r="C181" s="1" t="s">
        <v>425</v>
      </c>
      <c r="D181" s="1" t="s">
        <v>426</v>
      </c>
      <c r="BA181">
        <v>15.679</v>
      </c>
      <c r="BB181">
        <v>16.196999999999999</v>
      </c>
      <c r="BC181">
        <v>15.795</v>
      </c>
      <c r="BD181">
        <v>17.954000000000001</v>
      </c>
      <c r="BE181">
        <v>19.614000000000001</v>
      </c>
      <c r="BF181">
        <v>17.920999999999999</v>
      </c>
      <c r="BG181">
        <v>17.026</v>
      </c>
      <c r="BH181">
        <v>19.763000000000002</v>
      </c>
      <c r="BI181">
        <v>19.879000000000001</v>
      </c>
      <c r="BJ181">
        <v>19.582999999999998</v>
      </c>
      <c r="BK181">
        <v>18.599</v>
      </c>
      <c r="BL181">
        <v>16.437999999999999</v>
      </c>
      <c r="BM181">
        <v>17.178999999999998</v>
      </c>
      <c r="BN181">
        <v>16.748999999999999</v>
      </c>
      <c r="BO181">
        <v>15.833</v>
      </c>
      <c r="BP181">
        <v>14.616</v>
      </c>
    </row>
    <row r="182" spans="1:68" hidden="1" x14ac:dyDescent="0.25">
      <c r="A182" s="1" t="s">
        <v>66</v>
      </c>
      <c r="B182" s="1">
        <f>COUNT(egypt_arabic_world[[#This Row],[1960]:[2023]])</f>
        <v>16</v>
      </c>
      <c r="C182" s="1" t="s">
        <v>427</v>
      </c>
      <c r="D182" s="1" t="s">
        <v>428</v>
      </c>
      <c r="BA182">
        <v>14.305</v>
      </c>
      <c r="BB182">
        <v>13.874000000000001</v>
      </c>
      <c r="BC182">
        <v>12.503</v>
      </c>
      <c r="BD182">
        <v>15.893000000000001</v>
      </c>
      <c r="BE182">
        <v>17.209</v>
      </c>
      <c r="BF182">
        <v>16.503</v>
      </c>
      <c r="BG182">
        <v>15.835000000000001</v>
      </c>
      <c r="BH182">
        <v>16.667000000000002</v>
      </c>
      <c r="BI182">
        <v>15.906000000000001</v>
      </c>
      <c r="BJ182">
        <v>15.672000000000001</v>
      </c>
      <c r="BK182">
        <v>10.475</v>
      </c>
      <c r="BL182">
        <v>11.144</v>
      </c>
      <c r="BM182">
        <v>7.2910000000000004</v>
      </c>
      <c r="BN182">
        <v>7.0389999999999997</v>
      </c>
      <c r="BO182">
        <v>6.8040000000000003</v>
      </c>
      <c r="BP182">
        <v>6.085</v>
      </c>
    </row>
    <row r="183" spans="1:68" hidden="1" x14ac:dyDescent="0.25">
      <c r="A183" s="1" t="s">
        <v>66</v>
      </c>
      <c r="B183" s="1">
        <f>COUNT(egypt_arabic_world[[#This Row],[1960]:[2023]])</f>
        <v>16</v>
      </c>
      <c r="C183" s="1" t="s">
        <v>429</v>
      </c>
      <c r="D183" s="1" t="s">
        <v>430</v>
      </c>
      <c r="BA183">
        <v>2.5510000000000002</v>
      </c>
      <c r="BB183">
        <v>1.7010000000000001</v>
      </c>
      <c r="BC183">
        <v>1.9650000000000001</v>
      </c>
      <c r="BD183">
        <v>7.9429999999999996</v>
      </c>
      <c r="BE183">
        <v>9.1129999999999995</v>
      </c>
      <c r="BF183">
        <v>9.2919999999999998</v>
      </c>
      <c r="BG183">
        <v>11.406000000000001</v>
      </c>
      <c r="BH183">
        <v>9.1039999999999992</v>
      </c>
      <c r="BI183">
        <v>8.7430000000000003</v>
      </c>
      <c r="BJ183">
        <v>7.1829999999999998</v>
      </c>
      <c r="BK183">
        <v>3.9009999999999998</v>
      </c>
      <c r="BL183">
        <v>3.3250000000000002</v>
      </c>
      <c r="BM183">
        <v>5.4459999999999997</v>
      </c>
      <c r="BN183">
        <v>4.29</v>
      </c>
      <c r="BO183">
        <v>3.7719999999999998</v>
      </c>
      <c r="BP183">
        <v>3.6779999999999999</v>
      </c>
    </row>
    <row r="184" spans="1:68" hidden="1" x14ac:dyDescent="0.25">
      <c r="A184" s="1" t="s">
        <v>66</v>
      </c>
      <c r="B184" s="1">
        <f>COUNT(egypt_arabic_world[[#This Row],[1960]:[2023]])</f>
        <v>15</v>
      </c>
      <c r="C184" s="1" t="s">
        <v>431</v>
      </c>
      <c r="D184" s="1" t="s">
        <v>432</v>
      </c>
      <c r="BA184">
        <v>24.684999999999999</v>
      </c>
      <c r="BB184">
        <v>29.731000000000002</v>
      </c>
      <c r="BC184">
        <v>33.040999999999997</v>
      </c>
      <c r="BD184">
        <v>31.885000000000002</v>
      </c>
      <c r="BE184">
        <v>32.326999999999998</v>
      </c>
      <c r="BF184">
        <v>34.106000000000002</v>
      </c>
      <c r="BG184">
        <v>31.456</v>
      </c>
      <c r="BH184">
        <v>32.793999999999997</v>
      </c>
      <c r="BI184">
        <v>30.917000000000002</v>
      </c>
      <c r="BJ184">
        <v>31.33</v>
      </c>
      <c r="BK184">
        <v>34.764000000000003</v>
      </c>
      <c r="BM184">
        <v>28.018999999999998</v>
      </c>
      <c r="BN184">
        <v>25.077000000000002</v>
      </c>
      <c r="BO184">
        <v>26.757999999999999</v>
      </c>
      <c r="BP184">
        <v>25.850999999999999</v>
      </c>
    </row>
    <row r="185" spans="1:68" hidden="1" x14ac:dyDescent="0.25">
      <c r="A185" s="1" t="s">
        <v>66</v>
      </c>
      <c r="B185" s="1">
        <f>COUNT(egypt_arabic_world[[#This Row],[1960]:[2023]])</f>
        <v>16</v>
      </c>
      <c r="C185" s="1" t="s">
        <v>433</v>
      </c>
      <c r="D185" s="1" t="s">
        <v>434</v>
      </c>
      <c r="BA185">
        <v>55.856000000000002</v>
      </c>
      <c r="BB185">
        <v>55.29</v>
      </c>
      <c r="BC185">
        <v>56.85</v>
      </c>
      <c r="BD185">
        <v>57.506999999999998</v>
      </c>
      <c r="BE185">
        <v>58.106999999999999</v>
      </c>
      <c r="BF185">
        <v>58.045999999999999</v>
      </c>
      <c r="BG185">
        <v>56.988</v>
      </c>
      <c r="BH185">
        <v>53.755000000000003</v>
      </c>
      <c r="BI185">
        <v>52.472999999999999</v>
      </c>
      <c r="BJ185">
        <v>51.029000000000003</v>
      </c>
      <c r="BK185">
        <v>48.268000000000001</v>
      </c>
      <c r="BL185">
        <v>59.475999999999999</v>
      </c>
      <c r="BM185">
        <v>45.503</v>
      </c>
      <c r="BN185">
        <v>48.048000000000002</v>
      </c>
      <c r="BO185">
        <v>47.904000000000003</v>
      </c>
      <c r="BP185">
        <v>49.533999999999999</v>
      </c>
    </row>
    <row r="186" spans="1:68" hidden="1" x14ac:dyDescent="0.25">
      <c r="A186" s="1" t="s">
        <v>66</v>
      </c>
      <c r="B186" s="1">
        <f>COUNT(egypt_arabic_world[[#This Row],[1960]:[2023]])</f>
        <v>16</v>
      </c>
      <c r="C186" s="1" t="s">
        <v>435</v>
      </c>
      <c r="D186" s="1" t="s">
        <v>436</v>
      </c>
      <c r="BA186">
        <v>40.453000000000003</v>
      </c>
      <c r="BB186">
        <v>42.643999999999998</v>
      </c>
      <c r="BC186">
        <v>46.402999999999999</v>
      </c>
      <c r="BD186">
        <v>43.758000000000003</v>
      </c>
      <c r="BE186">
        <v>44.625</v>
      </c>
      <c r="BF186">
        <v>44.56</v>
      </c>
      <c r="BG186">
        <v>45.058999999999997</v>
      </c>
      <c r="BH186">
        <v>44.825000000000003</v>
      </c>
      <c r="BI186">
        <v>40.561</v>
      </c>
      <c r="BJ186">
        <v>38.131999999999998</v>
      </c>
      <c r="BK186">
        <v>46.197000000000003</v>
      </c>
      <c r="BL186">
        <v>59.564</v>
      </c>
      <c r="BM186">
        <v>48.124000000000002</v>
      </c>
      <c r="BN186">
        <v>50.826000000000001</v>
      </c>
      <c r="BO186">
        <v>46.781999999999996</v>
      </c>
      <c r="BP186">
        <v>48.008000000000003</v>
      </c>
    </row>
    <row r="187" spans="1:68" hidden="1" x14ac:dyDescent="0.25">
      <c r="A187" s="1" t="s">
        <v>66</v>
      </c>
      <c r="B187" s="1">
        <f>COUNT(egypt_arabic_world[[#This Row],[1960]:[2023]])</f>
        <v>15</v>
      </c>
      <c r="C187" s="1" t="s">
        <v>437</v>
      </c>
      <c r="D187" s="1" t="s">
        <v>438</v>
      </c>
      <c r="BA187">
        <v>59.67</v>
      </c>
      <c r="BB187">
        <v>60.902999999999999</v>
      </c>
      <c r="BC187">
        <v>61.738999999999997</v>
      </c>
      <c r="BD187">
        <v>60.828000000000003</v>
      </c>
      <c r="BE187">
        <v>63.152000000000001</v>
      </c>
      <c r="BF187">
        <v>63.631999999999998</v>
      </c>
      <c r="BG187">
        <v>61.93</v>
      </c>
      <c r="BH187">
        <v>62.706000000000003</v>
      </c>
      <c r="BI187">
        <v>65.382999999999996</v>
      </c>
      <c r="BJ187">
        <v>64.016000000000005</v>
      </c>
      <c r="BK187">
        <v>55.459000000000003</v>
      </c>
      <c r="BM187">
        <v>43.776000000000003</v>
      </c>
      <c r="BN187">
        <v>43.945999999999998</v>
      </c>
      <c r="BO187">
        <v>44.262</v>
      </c>
      <c r="BP187">
        <v>44.515999999999998</v>
      </c>
    </row>
    <row r="188" spans="1:68" hidden="1" x14ac:dyDescent="0.25">
      <c r="A188" s="1" t="s">
        <v>66</v>
      </c>
      <c r="B188" s="1">
        <f>COUNT(egypt_arabic_world[[#This Row],[1960]:[2023]])</f>
        <v>1</v>
      </c>
      <c r="C188" s="1" t="s">
        <v>439</v>
      </c>
      <c r="D188" s="1" t="s">
        <v>440</v>
      </c>
      <c r="BB188">
        <v>48.8</v>
      </c>
    </row>
    <row r="189" spans="1:68" hidden="1" x14ac:dyDescent="0.25">
      <c r="A189" s="1" t="s">
        <v>66</v>
      </c>
      <c r="B189" s="1">
        <f>COUNT(egypt_arabic_world[[#This Row],[1960]:[2023]])</f>
        <v>1</v>
      </c>
      <c r="C189" s="1" t="s">
        <v>441</v>
      </c>
      <c r="D189" s="1" t="s">
        <v>442</v>
      </c>
      <c r="BB189">
        <v>39.1</v>
      </c>
    </row>
    <row r="190" spans="1:68" hidden="1" x14ac:dyDescent="0.25">
      <c r="A190" s="1" t="s">
        <v>66</v>
      </c>
      <c r="B190" s="1">
        <f>COUNT(egypt_arabic_world[[#This Row],[1960]:[2023]])</f>
        <v>1</v>
      </c>
      <c r="C190" s="1" t="s">
        <v>443</v>
      </c>
      <c r="D190" s="1" t="s">
        <v>444</v>
      </c>
      <c r="BB190">
        <v>18.600000000000001</v>
      </c>
    </row>
    <row r="191" spans="1:68" hidden="1" x14ac:dyDescent="0.25">
      <c r="A191" s="1" t="s">
        <v>66</v>
      </c>
      <c r="B191" s="1">
        <f>COUNT(egypt_arabic_world[[#This Row],[1960]:[2023]])</f>
        <v>2</v>
      </c>
      <c r="C191" s="1" t="s">
        <v>445</v>
      </c>
      <c r="D191" s="1" t="s">
        <v>446</v>
      </c>
      <c r="AX191">
        <v>4.3</v>
      </c>
      <c r="BB191">
        <v>0.9</v>
      </c>
    </row>
    <row r="192" spans="1:68" hidden="1" x14ac:dyDescent="0.25">
      <c r="A192" s="1" t="s">
        <v>66</v>
      </c>
      <c r="B192" s="1">
        <f>COUNT(egypt_arabic_world[[#This Row],[1960]:[2023]])</f>
        <v>1</v>
      </c>
      <c r="C192" s="1" t="s">
        <v>447</v>
      </c>
      <c r="D192" s="1" t="s">
        <v>448</v>
      </c>
      <c r="BB192">
        <v>30.36</v>
      </c>
    </row>
    <row r="193" spans="1:68" hidden="1" x14ac:dyDescent="0.25">
      <c r="A193" s="1" t="s">
        <v>66</v>
      </c>
      <c r="B193" s="1">
        <f>COUNT(egypt_arabic_world[[#This Row],[1960]:[2023]])</f>
        <v>0</v>
      </c>
      <c r="C193" s="1" t="s">
        <v>449</v>
      </c>
      <c r="D193" s="1" t="s">
        <v>450</v>
      </c>
    </row>
    <row r="194" spans="1:68" hidden="1" x14ac:dyDescent="0.25">
      <c r="A194" s="1" t="s">
        <v>66</v>
      </c>
      <c r="B194" s="1">
        <f>COUNT(egypt_arabic_world[[#This Row],[1960]:[2023]])</f>
        <v>1</v>
      </c>
      <c r="C194" s="1" t="s">
        <v>451</v>
      </c>
      <c r="D194" s="1" t="s">
        <v>452</v>
      </c>
      <c r="BB194">
        <v>4.51</v>
      </c>
    </row>
    <row r="195" spans="1:68" hidden="1" x14ac:dyDescent="0.25">
      <c r="A195" s="1" t="s">
        <v>66</v>
      </c>
      <c r="B195" s="1">
        <f>COUNT(egypt_arabic_world[[#This Row],[1960]:[2023]])</f>
        <v>2</v>
      </c>
      <c r="C195" s="1" t="s">
        <v>453</v>
      </c>
      <c r="D195" s="1" t="s">
        <v>454</v>
      </c>
      <c r="AX195">
        <v>87.42</v>
      </c>
      <c r="BB195">
        <v>40.200000000000003</v>
      </c>
    </row>
    <row r="196" spans="1:68" hidden="1" x14ac:dyDescent="0.25">
      <c r="A196" s="1" t="s">
        <v>66</v>
      </c>
      <c r="B196" s="1">
        <f>COUNT(egypt_arabic_world[[#This Row],[1960]:[2023]])</f>
        <v>1</v>
      </c>
      <c r="C196" s="1" t="s">
        <v>455</v>
      </c>
      <c r="D196" s="1" t="s">
        <v>456</v>
      </c>
      <c r="BB196">
        <v>51.48</v>
      </c>
    </row>
    <row r="197" spans="1:68" hidden="1" x14ac:dyDescent="0.25">
      <c r="A197" s="1" t="s">
        <v>66</v>
      </c>
      <c r="B197" s="1">
        <f>COUNT(egypt_arabic_world[[#This Row],[1960]:[2023]])</f>
        <v>2</v>
      </c>
      <c r="C197" s="1" t="s">
        <v>457</v>
      </c>
      <c r="D197" s="1" t="s">
        <v>458</v>
      </c>
      <c r="BH197">
        <v>7.25</v>
      </c>
      <c r="BL197">
        <v>6.76</v>
      </c>
    </row>
    <row r="198" spans="1:68" hidden="1" x14ac:dyDescent="0.25">
      <c r="A198" s="1" t="s">
        <v>66</v>
      </c>
      <c r="B198" s="1">
        <f>COUNT(egypt_arabic_world[[#This Row],[1960]:[2023]])</f>
        <v>8</v>
      </c>
      <c r="C198" s="1" t="s">
        <v>459</v>
      </c>
      <c r="D198" s="1" t="s">
        <v>460</v>
      </c>
      <c r="BI198">
        <v>5.2757912500000002</v>
      </c>
      <c r="BJ198">
        <v>6.2150616669999996</v>
      </c>
      <c r="BK198">
        <v>4.3035957140000001</v>
      </c>
      <c r="BL198">
        <v>4.9115912499999999</v>
      </c>
      <c r="BM198">
        <v>4.7056071429999999</v>
      </c>
      <c r="BN198">
        <v>4.7740499999999999</v>
      </c>
      <c r="BO198">
        <v>3.9302778329999999</v>
      </c>
      <c r="BP198">
        <v>3.3030951430000002</v>
      </c>
    </row>
    <row r="199" spans="1:68" hidden="1" x14ac:dyDescent="0.25">
      <c r="A199" s="1" t="s">
        <v>66</v>
      </c>
      <c r="B199" s="1">
        <f>COUNT(egypt_arabic_world[[#This Row],[1960]:[2023]])</f>
        <v>1</v>
      </c>
      <c r="C199" s="1" t="s">
        <v>461</v>
      </c>
      <c r="D199" s="1" t="s">
        <v>462</v>
      </c>
      <c r="BL199">
        <v>29.7</v>
      </c>
    </row>
    <row r="200" spans="1:68" hidden="1" x14ac:dyDescent="0.25">
      <c r="A200" s="1" t="s">
        <v>66</v>
      </c>
      <c r="B200" s="1">
        <f>COUNT(egypt_arabic_world[[#This Row],[1960]:[2023]])</f>
        <v>22</v>
      </c>
      <c r="C200" s="1" t="s">
        <v>463</v>
      </c>
      <c r="D200" s="1" t="s">
        <v>464</v>
      </c>
      <c r="AS200">
        <v>187.2400188</v>
      </c>
      <c r="AT200">
        <v>216.22182860000001</v>
      </c>
      <c r="AU200">
        <v>223.8670693</v>
      </c>
      <c r="AV200">
        <v>224.3219996</v>
      </c>
      <c r="AW200">
        <v>215.86412799999999</v>
      </c>
      <c r="AX200">
        <v>231.28101520000001</v>
      </c>
      <c r="AY200">
        <v>230.6735889</v>
      </c>
      <c r="AZ200">
        <v>229.1742859</v>
      </c>
      <c r="BA200">
        <v>253.02984369999999</v>
      </c>
      <c r="BB200">
        <v>252.65012300000001</v>
      </c>
      <c r="BC200">
        <v>262.04633630000001</v>
      </c>
      <c r="BD200">
        <v>275.78066790000003</v>
      </c>
      <c r="BE200">
        <v>350.9561898</v>
      </c>
      <c r="BF200">
        <v>368.67075510000001</v>
      </c>
      <c r="BG200">
        <v>357.84607140000003</v>
      </c>
      <c r="BH200">
        <v>398.41457400000002</v>
      </c>
      <c r="BI200">
        <v>387.1070957</v>
      </c>
      <c r="BJ200">
        <v>403.93630309999998</v>
      </c>
      <c r="BK200">
        <v>390.80166179999998</v>
      </c>
      <c r="BL200">
        <v>398.7534599</v>
      </c>
      <c r="BM200">
        <v>350.81592139999998</v>
      </c>
      <c r="BN200">
        <v>379.6819433</v>
      </c>
    </row>
    <row r="201" spans="1:68" hidden="1" x14ac:dyDescent="0.25">
      <c r="A201" s="1" t="s">
        <v>66</v>
      </c>
      <c r="B201" s="1">
        <f>COUNT(egypt_arabic_world[[#This Row],[1960]:[2023]])</f>
        <v>22</v>
      </c>
      <c r="C201" s="1" t="s">
        <v>465</v>
      </c>
      <c r="D201" s="1" t="s">
        <v>466</v>
      </c>
      <c r="AS201">
        <v>44.389747870000001</v>
      </c>
      <c r="AT201">
        <v>44.912768290000002</v>
      </c>
      <c r="AU201">
        <v>41.822615319999997</v>
      </c>
      <c r="AV201">
        <v>33.749434090000001</v>
      </c>
      <c r="AW201">
        <v>33.309204690000001</v>
      </c>
      <c r="AX201">
        <v>39.390494349999997</v>
      </c>
      <c r="AY201">
        <v>41.102113330000002</v>
      </c>
      <c r="AZ201">
        <v>45.323254740000003</v>
      </c>
      <c r="BA201">
        <v>57.081789450000002</v>
      </c>
      <c r="BB201">
        <v>61.17301982</v>
      </c>
      <c r="BC201">
        <v>67.274434049999996</v>
      </c>
      <c r="BD201">
        <v>71.805342879999998</v>
      </c>
      <c r="BE201">
        <v>86.917721979999996</v>
      </c>
      <c r="BF201">
        <v>82.614166109999999</v>
      </c>
      <c r="BG201">
        <v>87.205213599999993</v>
      </c>
      <c r="BH201">
        <v>103.1647698</v>
      </c>
      <c r="BI201">
        <v>85.709407859999999</v>
      </c>
      <c r="BJ201">
        <v>60.903615199999997</v>
      </c>
      <c r="BK201">
        <v>75.272300520000002</v>
      </c>
      <c r="BL201">
        <v>90.828326500000003</v>
      </c>
      <c r="BM201">
        <v>89.508000670000001</v>
      </c>
      <c r="BN201">
        <v>98.648548270000006</v>
      </c>
    </row>
    <row r="202" spans="1:68" hidden="1" x14ac:dyDescent="0.25">
      <c r="A202" s="1" t="s">
        <v>66</v>
      </c>
      <c r="B202" s="1">
        <f>COUNT(egypt_arabic_world[[#This Row],[1960]:[2023]])</f>
        <v>22</v>
      </c>
      <c r="C202" s="1" t="s">
        <v>467</v>
      </c>
      <c r="D202" s="1" t="s">
        <v>468</v>
      </c>
      <c r="AS202">
        <v>6.6637258499999996</v>
      </c>
      <c r="AT202">
        <v>6.6326627699999996</v>
      </c>
      <c r="AU202">
        <v>6.14118385</v>
      </c>
      <c r="AV202">
        <v>5.4432034500000004</v>
      </c>
      <c r="AW202">
        <v>5.2430896799999998</v>
      </c>
      <c r="AX202">
        <v>5.2435307499999997</v>
      </c>
      <c r="AY202">
        <v>5.04994678</v>
      </c>
      <c r="AZ202">
        <v>5.0176458400000001</v>
      </c>
      <c r="BA202">
        <v>4.6992468799999996</v>
      </c>
      <c r="BB202">
        <v>4.7180848099999997</v>
      </c>
      <c r="BC202">
        <v>4.3615632099999999</v>
      </c>
      <c r="BD202">
        <v>4.8270821599999998</v>
      </c>
      <c r="BE202">
        <v>4.3854093599999997</v>
      </c>
      <c r="BF202">
        <v>4.1566329</v>
      </c>
      <c r="BG202">
        <v>4.1614847199999998</v>
      </c>
      <c r="BH202">
        <v>5.0579767200000001</v>
      </c>
      <c r="BI202">
        <v>5.0579767200000001</v>
      </c>
      <c r="BJ202">
        <v>5.4199476200000003</v>
      </c>
      <c r="BK202">
        <v>4.7215852700000003</v>
      </c>
      <c r="BL202">
        <v>4.8228468900000001</v>
      </c>
      <c r="BM202">
        <v>5.1611223199999996</v>
      </c>
      <c r="BN202">
        <v>6.7994494400000001</v>
      </c>
    </row>
    <row r="203" spans="1:68" hidden="1" x14ac:dyDescent="0.25">
      <c r="A203" s="1" t="s">
        <v>66</v>
      </c>
      <c r="B203" s="1">
        <f>COUNT(egypt_arabic_world[[#This Row],[1960]:[2023]])</f>
        <v>19</v>
      </c>
      <c r="C203" s="1" t="s">
        <v>469</v>
      </c>
      <c r="D203" s="1" t="s">
        <v>470</v>
      </c>
      <c r="AV203">
        <v>0.44324257</v>
      </c>
      <c r="AW203">
        <v>0.54960187999999999</v>
      </c>
      <c r="AX203">
        <v>0.74841939000000002</v>
      </c>
      <c r="AY203">
        <v>1.0664916799999999</v>
      </c>
      <c r="AZ203">
        <v>1.57120616</v>
      </c>
      <c r="BA203">
        <v>1.25360391</v>
      </c>
      <c r="BB203">
        <v>1.6284679799999999</v>
      </c>
      <c r="BC203">
        <v>0.68905329000000004</v>
      </c>
      <c r="BD203">
        <v>0.68215075999999997</v>
      </c>
      <c r="BE203">
        <v>0.53750105999999997</v>
      </c>
      <c r="BF203">
        <v>0.23225492</v>
      </c>
      <c r="BG203">
        <v>2.1638717399999998</v>
      </c>
      <c r="BH203">
        <v>0.35077613000000002</v>
      </c>
      <c r="BI203">
        <v>1.4680838300000001</v>
      </c>
      <c r="BJ203">
        <v>0.34031772999999998</v>
      </c>
      <c r="BK203">
        <v>0.79050772999999996</v>
      </c>
      <c r="BL203">
        <v>1.50734988</v>
      </c>
      <c r="BM203">
        <v>1.69197262</v>
      </c>
      <c r="BN203">
        <v>1.1338345299999999</v>
      </c>
    </row>
    <row r="204" spans="1:68" hidden="1" x14ac:dyDescent="0.25">
      <c r="A204" s="1" t="s">
        <v>66</v>
      </c>
      <c r="B204" s="1">
        <f>COUNT(egypt_arabic_world[[#This Row],[1960]:[2023]])</f>
        <v>22</v>
      </c>
      <c r="C204" s="1" t="s">
        <v>471</v>
      </c>
      <c r="D204" s="1" t="s">
        <v>472</v>
      </c>
      <c r="AS204">
        <v>4.92244291</v>
      </c>
      <c r="AT204">
        <v>5.4003033599999997</v>
      </c>
      <c r="AU204">
        <v>5.5107378999999996</v>
      </c>
      <c r="AV204">
        <v>5.2242527000000001</v>
      </c>
      <c r="AW204">
        <v>4.8573236499999997</v>
      </c>
      <c r="AX204">
        <v>4.9222917600000002</v>
      </c>
      <c r="AY204">
        <v>4.8419008300000002</v>
      </c>
      <c r="AZ204">
        <v>4.4449324600000004</v>
      </c>
      <c r="BA204">
        <v>4.4663481699999998</v>
      </c>
      <c r="BB204">
        <v>4.3787093199999996</v>
      </c>
      <c r="BC204">
        <v>4.1531915699999997</v>
      </c>
      <c r="BD204">
        <v>4.3570756900000003</v>
      </c>
      <c r="BE204">
        <v>4.4589180900000001</v>
      </c>
      <c r="BF204">
        <v>4.6710042999999999</v>
      </c>
      <c r="BG204">
        <v>4.7741532299999996</v>
      </c>
      <c r="BH204">
        <v>5.0615320199999996</v>
      </c>
      <c r="BI204">
        <v>5.0746240599999997</v>
      </c>
      <c r="BJ204">
        <v>5.3466191299999997</v>
      </c>
      <c r="BK204">
        <v>4.7489299799999998</v>
      </c>
      <c r="BL204">
        <v>4.5994668000000001</v>
      </c>
      <c r="BM204">
        <v>4.1538462599999999</v>
      </c>
      <c r="BN204">
        <v>4.6095514299999998</v>
      </c>
    </row>
    <row r="205" spans="1:68" hidden="1" x14ac:dyDescent="0.25">
      <c r="A205" s="1" t="s">
        <v>66</v>
      </c>
      <c r="B205" s="1">
        <f>COUNT(egypt_arabic_world[[#This Row],[1960]:[2023]])</f>
        <v>4</v>
      </c>
      <c r="C205" s="1" t="s">
        <v>473</v>
      </c>
      <c r="D205" s="1" t="s">
        <v>474</v>
      </c>
      <c r="BA205">
        <v>22.19</v>
      </c>
      <c r="BE205">
        <v>22.14</v>
      </c>
      <c r="BH205">
        <v>18.09</v>
      </c>
      <c r="BJ205">
        <v>15.78</v>
      </c>
    </row>
    <row r="206" spans="1:68" hidden="1" x14ac:dyDescent="0.25">
      <c r="A206" s="1" t="s">
        <v>66</v>
      </c>
      <c r="B206" s="1">
        <f>COUNT(egypt_arabic_world[[#This Row],[1960]:[2023]])</f>
        <v>23</v>
      </c>
      <c r="C206" s="1" t="s">
        <v>475</v>
      </c>
      <c r="D206" s="1" t="s">
        <v>476</v>
      </c>
      <c r="AS206">
        <v>87</v>
      </c>
      <c r="AT206">
        <v>82</v>
      </c>
      <c r="AU206">
        <v>88</v>
      </c>
      <c r="AV206">
        <v>80</v>
      </c>
      <c r="AW206">
        <v>70</v>
      </c>
      <c r="AX206">
        <v>79</v>
      </c>
      <c r="AY206">
        <v>87</v>
      </c>
      <c r="AZ206">
        <v>90</v>
      </c>
      <c r="BA206">
        <v>91</v>
      </c>
      <c r="BB206">
        <v>91</v>
      </c>
      <c r="BC206">
        <v>89</v>
      </c>
      <c r="BD206">
        <v>88</v>
      </c>
      <c r="BE206">
        <v>88</v>
      </c>
      <c r="BF206">
        <v>86</v>
      </c>
      <c r="BG206">
        <v>84</v>
      </c>
      <c r="BH206">
        <v>85</v>
      </c>
      <c r="BI206">
        <v>87</v>
      </c>
      <c r="BJ206">
        <v>86</v>
      </c>
      <c r="BK206">
        <v>86</v>
      </c>
      <c r="BL206">
        <v>87</v>
      </c>
      <c r="BM206">
        <v>89</v>
      </c>
      <c r="BN206">
        <v>88</v>
      </c>
      <c r="BO206">
        <v>87</v>
      </c>
    </row>
    <row r="207" spans="1:68" hidden="1" x14ac:dyDescent="0.25">
      <c r="A207" s="1" t="s">
        <v>66</v>
      </c>
      <c r="B207" s="1">
        <f>COUNT(egypt_arabic_world[[#This Row],[1960]:[2023]])</f>
        <v>20</v>
      </c>
      <c r="C207" s="1" t="s">
        <v>477</v>
      </c>
      <c r="D207" s="1" t="s">
        <v>478</v>
      </c>
      <c r="AS207">
        <v>11.2</v>
      </c>
      <c r="AT207">
        <v>10.7</v>
      </c>
      <c r="AU207">
        <v>11.5</v>
      </c>
      <c r="AV207">
        <v>12.3</v>
      </c>
      <c r="AW207">
        <v>10.7</v>
      </c>
      <c r="AX207">
        <v>10.8</v>
      </c>
      <c r="AY207">
        <v>11.1</v>
      </c>
      <c r="AZ207">
        <v>12.8</v>
      </c>
      <c r="BA207">
        <v>13.2</v>
      </c>
      <c r="BB207">
        <v>12.9</v>
      </c>
      <c r="BC207">
        <v>13.7</v>
      </c>
      <c r="BD207">
        <v>13</v>
      </c>
      <c r="BE207">
        <v>10.199999999999999</v>
      </c>
      <c r="BF207">
        <v>10.5</v>
      </c>
      <c r="BG207">
        <v>12.3</v>
      </c>
      <c r="BH207">
        <v>11.7</v>
      </c>
      <c r="BI207">
        <v>9.8000000000000007</v>
      </c>
      <c r="BJ207">
        <v>10.6</v>
      </c>
      <c r="BK207">
        <v>10.3</v>
      </c>
      <c r="BL207">
        <v>10.1</v>
      </c>
    </row>
    <row r="208" spans="1:68" hidden="1" x14ac:dyDescent="0.25">
      <c r="A208" s="1" t="s">
        <v>66</v>
      </c>
      <c r="B208" s="1">
        <f>COUNT(egypt_arabic_world[[#This Row],[1960]:[2023]])</f>
        <v>23</v>
      </c>
      <c r="C208" s="1" t="s">
        <v>479</v>
      </c>
      <c r="D208" s="1" t="s">
        <v>480</v>
      </c>
      <c r="AS208">
        <v>54.030838500000002</v>
      </c>
      <c r="AT208">
        <v>54.013226609999997</v>
      </c>
      <c r="AU208">
        <v>53.994851410000003</v>
      </c>
      <c r="AV208">
        <v>53.975720109999997</v>
      </c>
      <c r="AW208">
        <v>54.723104640000003</v>
      </c>
      <c r="AX208">
        <v>55.473120139999999</v>
      </c>
      <c r="AY208">
        <v>56.225756949999997</v>
      </c>
      <c r="AZ208">
        <v>56.974348620000001</v>
      </c>
      <c r="BA208">
        <v>57.722063599999998</v>
      </c>
      <c r="BB208">
        <v>58.473245820000002</v>
      </c>
      <c r="BC208">
        <v>59.227588240000003</v>
      </c>
      <c r="BD208">
        <v>59.985392869999998</v>
      </c>
      <c r="BE208">
        <v>60.741758969999999</v>
      </c>
      <c r="BF208">
        <v>61.501951679999998</v>
      </c>
      <c r="BG208">
        <v>62.265713380000001</v>
      </c>
      <c r="BH208">
        <v>63.033180250000001</v>
      </c>
      <c r="BI208">
        <v>63.804468630000002</v>
      </c>
      <c r="BJ208">
        <v>64.582276930000006</v>
      </c>
      <c r="BK208">
        <v>65.406826890000005</v>
      </c>
      <c r="BL208">
        <v>66.277776759999995</v>
      </c>
      <c r="BM208">
        <v>67.15455335</v>
      </c>
      <c r="BN208">
        <v>67.162126760000007</v>
      </c>
      <c r="BO208">
        <v>67.172188199999994</v>
      </c>
    </row>
    <row r="209" spans="1:68" hidden="1" x14ac:dyDescent="0.25">
      <c r="A209" s="1" t="s">
        <v>66</v>
      </c>
      <c r="B209" s="1">
        <f>COUNT(egypt_arabic_world[[#This Row],[1960]:[2023]])</f>
        <v>20</v>
      </c>
      <c r="C209" s="1" t="s">
        <v>481</v>
      </c>
      <c r="D209" s="1" t="s">
        <v>482</v>
      </c>
      <c r="AS209">
        <v>0.2</v>
      </c>
      <c r="AT209">
        <v>0.2</v>
      </c>
      <c r="AU209">
        <v>0.2</v>
      </c>
      <c r="AV209">
        <v>0.2</v>
      </c>
      <c r="AW209">
        <v>0.2</v>
      </c>
      <c r="AX209">
        <v>0.2</v>
      </c>
      <c r="AY209">
        <v>0.2</v>
      </c>
      <c r="AZ209">
        <v>0.2</v>
      </c>
      <c r="BA209">
        <v>0.2</v>
      </c>
      <c r="BB209">
        <v>0.2</v>
      </c>
      <c r="BC209">
        <v>0.2</v>
      </c>
      <c r="BD209">
        <v>0.2</v>
      </c>
      <c r="BE209">
        <v>0.2</v>
      </c>
      <c r="BF209">
        <v>0.2</v>
      </c>
      <c r="BG209">
        <v>0.2</v>
      </c>
      <c r="BH209">
        <v>0.2</v>
      </c>
      <c r="BI209">
        <v>0.2</v>
      </c>
      <c r="BJ209">
        <v>0.2</v>
      </c>
      <c r="BK209">
        <v>0.2</v>
      </c>
      <c r="BL209">
        <v>0.2</v>
      </c>
    </row>
    <row r="210" spans="1:68" hidden="1" x14ac:dyDescent="0.25">
      <c r="A210" s="1" t="s">
        <v>66</v>
      </c>
      <c r="B210" s="1">
        <f>COUNT(egypt_arabic_world[[#This Row],[1960]:[2023]])</f>
        <v>23</v>
      </c>
      <c r="C210" s="1" t="s">
        <v>483</v>
      </c>
      <c r="D210" s="1" t="s">
        <v>484</v>
      </c>
      <c r="AS210">
        <v>1.781782134</v>
      </c>
      <c r="AT210">
        <v>1.6810409660000001</v>
      </c>
      <c r="AU210">
        <v>1.580392792</v>
      </c>
      <c r="AV210">
        <v>1.47983785</v>
      </c>
      <c r="AW210">
        <v>1.3793760829999999</v>
      </c>
      <c r="AX210">
        <v>1.279007529</v>
      </c>
      <c r="AY210">
        <v>1.178732055</v>
      </c>
      <c r="AZ210">
        <v>1.0789208459999999</v>
      </c>
      <c r="BA210">
        <v>0.97932089700000002</v>
      </c>
      <c r="BB210">
        <v>0.87967335000000002</v>
      </c>
      <c r="BC210">
        <v>0.77999334200000003</v>
      </c>
      <c r="BD210">
        <v>0.68026785199999995</v>
      </c>
      <c r="BE210">
        <v>0.58064354900000004</v>
      </c>
      <c r="BF210">
        <v>0.480906901</v>
      </c>
      <c r="BG210">
        <v>0.38106493400000002</v>
      </c>
      <c r="BH210">
        <v>0.28111360299999999</v>
      </c>
      <c r="BI210">
        <v>0.18105296600000001</v>
      </c>
      <c r="BJ210">
        <v>8.0912886000000003E-2</v>
      </c>
      <c r="BK210">
        <v>4.2789563000000003E-2</v>
      </c>
      <c r="BL210">
        <v>2.4814737999999999E-2</v>
      </c>
      <c r="BM210">
        <v>6.8223119999999996E-3</v>
      </c>
      <c r="BN210">
        <v>6.8349099999999996E-3</v>
      </c>
      <c r="BO210">
        <v>6.8516530000000001E-3</v>
      </c>
    </row>
    <row r="211" spans="1:68" hidden="1" x14ac:dyDescent="0.25">
      <c r="A211" s="1" t="s">
        <v>66</v>
      </c>
      <c r="B211" s="1">
        <f>COUNT(egypt_arabic_world[[#This Row],[1960]:[2023]])</f>
        <v>21</v>
      </c>
      <c r="C211" s="1" t="s">
        <v>485</v>
      </c>
      <c r="D211" s="1" t="s">
        <v>486</v>
      </c>
      <c r="AS211">
        <v>79</v>
      </c>
      <c r="AT211">
        <v>76</v>
      </c>
      <c r="AU211">
        <v>73</v>
      </c>
      <c r="AV211">
        <v>66</v>
      </c>
      <c r="AW211">
        <v>63</v>
      </c>
      <c r="AX211">
        <v>58</v>
      </c>
      <c r="AY211">
        <v>53</v>
      </c>
      <c r="AZ211">
        <v>48</v>
      </c>
      <c r="BA211">
        <v>44</v>
      </c>
      <c r="BB211">
        <v>40</v>
      </c>
      <c r="BC211">
        <v>38</v>
      </c>
      <c r="BD211">
        <v>34</v>
      </c>
      <c r="BE211">
        <v>31</v>
      </c>
      <c r="BF211">
        <v>28</v>
      </c>
      <c r="BG211">
        <v>25</v>
      </c>
      <c r="BH211">
        <v>24</v>
      </c>
      <c r="BI211">
        <v>21</v>
      </c>
      <c r="BJ211">
        <v>20</v>
      </c>
      <c r="BK211">
        <v>19</v>
      </c>
      <c r="BL211">
        <v>18</v>
      </c>
      <c r="BM211">
        <v>17</v>
      </c>
    </row>
    <row r="212" spans="1:68" hidden="1" x14ac:dyDescent="0.25">
      <c r="A212" s="1" t="s">
        <v>66</v>
      </c>
      <c r="B212" s="1">
        <f>COUNT(egypt_arabic_world[[#This Row],[1960]:[2023]])</f>
        <v>21</v>
      </c>
      <c r="C212" s="1" t="s">
        <v>487</v>
      </c>
      <c r="D212" s="1" t="s">
        <v>488</v>
      </c>
      <c r="AS212">
        <v>66.045856459999996</v>
      </c>
      <c r="AT212">
        <v>67.547824610000006</v>
      </c>
      <c r="AU212">
        <v>69.048051470000004</v>
      </c>
      <c r="AV212">
        <v>70.546545879999996</v>
      </c>
      <c r="AW212">
        <v>72.043305540000006</v>
      </c>
      <c r="AX212">
        <v>73.538332400000002</v>
      </c>
      <c r="AY212">
        <v>75.031619590000005</v>
      </c>
      <c r="AZ212">
        <v>76.514125469999996</v>
      </c>
      <c r="BA212">
        <v>77.991404320000001</v>
      </c>
      <c r="BB212">
        <v>79.469618530000005</v>
      </c>
      <c r="BC212">
        <v>80.948383809999996</v>
      </c>
      <c r="BD212">
        <v>82.42804941</v>
      </c>
      <c r="BE212">
        <v>83.904011100000005</v>
      </c>
      <c r="BF212">
        <v>85.382117609999995</v>
      </c>
      <c r="BG212">
        <v>86.862140100000005</v>
      </c>
      <c r="BH212">
        <v>88.344198149999997</v>
      </c>
      <c r="BI212">
        <v>89.828338979999998</v>
      </c>
      <c r="BJ212">
        <v>89.826969899999995</v>
      </c>
      <c r="BK212">
        <v>89.826919079999996</v>
      </c>
      <c r="BL212">
        <v>89.828240510000001</v>
      </c>
      <c r="BM212">
        <v>89.830931989999996</v>
      </c>
    </row>
    <row r="213" spans="1:68" hidden="1" x14ac:dyDescent="0.25">
      <c r="A213" s="1" t="s">
        <v>66</v>
      </c>
      <c r="B213" s="1">
        <f>COUNT(egypt_arabic_world[[#This Row],[1960]:[2023]])</f>
        <v>2</v>
      </c>
      <c r="C213" s="1" t="s">
        <v>489</v>
      </c>
      <c r="D213" s="1" t="s">
        <v>490</v>
      </c>
      <c r="BD213">
        <v>16.600000000000001</v>
      </c>
      <c r="BN213">
        <v>20.9</v>
      </c>
    </row>
    <row r="214" spans="1:68" hidden="1" x14ac:dyDescent="0.25">
      <c r="A214" s="1" t="s">
        <v>66</v>
      </c>
      <c r="B214" s="1">
        <f>COUNT(egypt_arabic_world[[#This Row],[1960]:[2023]])</f>
        <v>2</v>
      </c>
      <c r="C214" s="1" t="s">
        <v>491</v>
      </c>
      <c r="D214" s="1" t="s">
        <v>492</v>
      </c>
      <c r="BO214">
        <v>-534000000000</v>
      </c>
      <c r="BP214">
        <v>-182131000000</v>
      </c>
    </row>
    <row r="215" spans="1:68" hidden="1" x14ac:dyDescent="0.25">
      <c r="A215" s="1" t="s">
        <v>66</v>
      </c>
      <c r="B215" s="1">
        <f>COUNT(egypt_arabic_world[[#This Row],[1960]:[2023]])</f>
        <v>7</v>
      </c>
      <c r="C215" s="1" t="s">
        <v>493</v>
      </c>
      <c r="D215" s="1" t="s">
        <v>494</v>
      </c>
      <c r="AZ215">
        <v>2.38</v>
      </c>
      <c r="BC215">
        <v>2.87</v>
      </c>
      <c r="BE215">
        <v>2.95</v>
      </c>
      <c r="BG215">
        <v>2.9909729999999999</v>
      </c>
      <c r="BI215">
        <v>3.2039849999999999</v>
      </c>
      <c r="BK215">
        <v>2.82</v>
      </c>
      <c r="BO215">
        <v>2.9</v>
      </c>
    </row>
    <row r="216" spans="1:68" hidden="1" x14ac:dyDescent="0.25">
      <c r="A216" s="1" t="s">
        <v>66</v>
      </c>
      <c r="B216" s="1">
        <f>COUNT(egypt_arabic_world[[#This Row],[1960]:[2023]])</f>
        <v>5</v>
      </c>
      <c r="C216" s="1" t="s">
        <v>495</v>
      </c>
      <c r="D216" s="1" t="s">
        <v>496</v>
      </c>
      <c r="BC216">
        <v>3.11</v>
      </c>
      <c r="BE216">
        <v>3</v>
      </c>
      <c r="BG216">
        <v>3</v>
      </c>
      <c r="BI216">
        <v>3</v>
      </c>
      <c r="BK216">
        <v>5</v>
      </c>
    </row>
    <row r="217" spans="1:68" hidden="1" x14ac:dyDescent="0.25">
      <c r="A217" s="1" t="s">
        <v>66</v>
      </c>
      <c r="B217" s="1">
        <f>COUNT(egypt_arabic_world[[#This Row],[1960]:[2023]])</f>
        <v>9</v>
      </c>
      <c r="C217" s="1" t="s">
        <v>497</v>
      </c>
      <c r="D217" s="1" t="s">
        <v>498</v>
      </c>
      <c r="BF217">
        <v>26.3505</v>
      </c>
      <c r="BG217">
        <v>31.0946</v>
      </c>
      <c r="BH217">
        <v>34.777099999999997</v>
      </c>
      <c r="BI217">
        <v>38.213000000000001</v>
      </c>
      <c r="BJ217">
        <v>39.837200000000003</v>
      </c>
      <c r="BK217">
        <v>41.283700000000003</v>
      </c>
      <c r="BL217">
        <v>52.987000000000002</v>
      </c>
      <c r="BM217">
        <v>70.537400000000005</v>
      </c>
      <c r="BO217">
        <v>65.188000000000002</v>
      </c>
    </row>
    <row r="218" spans="1:68" hidden="1" x14ac:dyDescent="0.25">
      <c r="A218" s="1" t="s">
        <v>66</v>
      </c>
      <c r="B218" s="1">
        <f>COUNT(egypt_arabic_world[[#This Row],[1960]:[2023]])</f>
        <v>22</v>
      </c>
      <c r="C218" s="1" t="s">
        <v>499</v>
      </c>
      <c r="D218" s="1" t="s">
        <v>500</v>
      </c>
      <c r="AU218">
        <v>50900</v>
      </c>
      <c r="AV218">
        <v>54900</v>
      </c>
      <c r="AW218">
        <v>79200</v>
      </c>
      <c r="AX218">
        <v>141000</v>
      </c>
      <c r="AY218">
        <v>259000</v>
      </c>
      <c r="AZ218">
        <v>477000</v>
      </c>
      <c r="BA218">
        <v>770000</v>
      </c>
      <c r="BB218">
        <v>1080000</v>
      </c>
      <c r="BC218">
        <v>1450000</v>
      </c>
      <c r="BD218">
        <v>1850000</v>
      </c>
      <c r="BE218">
        <v>2290000</v>
      </c>
      <c r="BF218">
        <v>2680000</v>
      </c>
      <c r="BG218">
        <v>3070000</v>
      </c>
      <c r="BH218">
        <v>3830000</v>
      </c>
      <c r="BI218">
        <v>4470000</v>
      </c>
      <c r="BJ218">
        <v>5230000</v>
      </c>
      <c r="BK218">
        <v>6620000</v>
      </c>
      <c r="BL218">
        <v>7570000</v>
      </c>
      <c r="BM218">
        <v>9340000</v>
      </c>
      <c r="BN218">
        <v>10800000</v>
      </c>
      <c r="BO218">
        <v>12000000</v>
      </c>
      <c r="BP218">
        <v>13600000</v>
      </c>
    </row>
    <row r="219" spans="1:68" hidden="1" x14ac:dyDescent="0.25">
      <c r="A219" s="1" t="s">
        <v>66</v>
      </c>
      <c r="B219" s="1">
        <f>COUNT(egypt_arabic_world[[#This Row],[1960]:[2023]])</f>
        <v>8</v>
      </c>
      <c r="C219" s="1" t="s">
        <v>501</v>
      </c>
      <c r="D219" s="1" t="s">
        <v>502</v>
      </c>
      <c r="BI219">
        <v>77.5</v>
      </c>
      <c r="BJ219">
        <v>77.366666670000001</v>
      </c>
      <c r="BK219">
        <v>76.8</v>
      </c>
      <c r="BL219">
        <v>76.8</v>
      </c>
      <c r="BM219">
        <v>77.933333329999996</v>
      </c>
      <c r="BN219">
        <v>77.933333329999996</v>
      </c>
      <c r="BO219">
        <v>77.099999999999994</v>
      </c>
      <c r="BP219">
        <v>77.099999999999994</v>
      </c>
    </row>
    <row r="220" spans="1:68" hidden="1" x14ac:dyDescent="0.25">
      <c r="A220" s="1" t="s">
        <v>66</v>
      </c>
      <c r="B220" s="1">
        <f>COUNT(egypt_arabic_world[[#This Row],[1960]:[2023]])</f>
        <v>0</v>
      </c>
      <c r="C220" s="1" t="s">
        <v>503</v>
      </c>
      <c r="D220" s="1" t="s">
        <v>504</v>
      </c>
    </row>
    <row r="221" spans="1:68" hidden="1" x14ac:dyDescent="0.25">
      <c r="A221" s="1" t="s">
        <v>66</v>
      </c>
      <c r="B221" s="1">
        <f>COUNT(egypt_arabic_world[[#This Row],[1960]:[2023]])</f>
        <v>0</v>
      </c>
      <c r="C221" s="1" t="s">
        <v>505</v>
      </c>
      <c r="D221" s="1" t="s">
        <v>506</v>
      </c>
    </row>
    <row r="222" spans="1:68" hidden="1" x14ac:dyDescent="0.25">
      <c r="A222" s="1" t="s">
        <v>66</v>
      </c>
      <c r="B222" s="1">
        <f>COUNT(egypt_arabic_world[[#This Row],[1960]:[2023]])</f>
        <v>0</v>
      </c>
      <c r="C222" s="1" t="s">
        <v>507</v>
      </c>
      <c r="D222" s="1" t="s">
        <v>508</v>
      </c>
    </row>
    <row r="223" spans="1:68" hidden="1" x14ac:dyDescent="0.25">
      <c r="A223" s="1" t="s">
        <v>66</v>
      </c>
      <c r="B223" s="1">
        <f>COUNT(egypt_arabic_world[[#This Row],[1960]:[2023]])</f>
        <v>0</v>
      </c>
      <c r="C223" s="1" t="s">
        <v>509</v>
      </c>
      <c r="D223" s="1" t="s">
        <v>510</v>
      </c>
    </row>
    <row r="224" spans="1:68" hidden="1" x14ac:dyDescent="0.25">
      <c r="A224" s="1" t="s">
        <v>66</v>
      </c>
      <c r="B224" s="1">
        <f>COUNT(egypt_arabic_world[[#This Row],[1960]:[2023]])</f>
        <v>0</v>
      </c>
      <c r="C224" s="1" t="s">
        <v>511</v>
      </c>
      <c r="D224" s="1" t="s">
        <v>512</v>
      </c>
    </row>
    <row r="225" spans="1:67" hidden="1" x14ac:dyDescent="0.25">
      <c r="A225" s="1" t="s">
        <v>66</v>
      </c>
      <c r="B225" s="1">
        <f>COUNT(egypt_arabic_world[[#This Row],[1960]:[2023]])</f>
        <v>18</v>
      </c>
      <c r="C225" s="1" t="s">
        <v>513</v>
      </c>
      <c r="D225" s="1" t="s">
        <v>514</v>
      </c>
      <c r="AW225">
        <v>4340</v>
      </c>
      <c r="AX225">
        <v>6367</v>
      </c>
      <c r="AY225">
        <v>9327</v>
      </c>
      <c r="AZ225">
        <v>10667</v>
      </c>
      <c r="BA225">
        <v>10151</v>
      </c>
      <c r="BB225">
        <v>10273</v>
      </c>
      <c r="BC225">
        <v>14082</v>
      </c>
      <c r="BD225">
        <v>10124</v>
      </c>
      <c r="BE225">
        <v>10773</v>
      </c>
      <c r="BF225">
        <v>9940</v>
      </c>
      <c r="BG225">
        <v>11390</v>
      </c>
      <c r="BH225">
        <v>12327</v>
      </c>
      <c r="BI225">
        <v>15069</v>
      </c>
      <c r="BJ225">
        <v>17580</v>
      </c>
      <c r="BK225">
        <v>21158</v>
      </c>
      <c r="BL225">
        <v>22997</v>
      </c>
      <c r="BM225">
        <v>29146</v>
      </c>
      <c r="BN225">
        <v>43212</v>
      </c>
    </row>
    <row r="226" spans="1:67" hidden="1" x14ac:dyDescent="0.25">
      <c r="A226" s="1" t="s">
        <v>66</v>
      </c>
      <c r="B226" s="1">
        <f>COUNT(egypt_arabic_world[[#This Row],[1960]:[2023]])</f>
        <v>15</v>
      </c>
      <c r="C226" s="1" t="s">
        <v>515</v>
      </c>
      <c r="D226" s="1" t="s">
        <v>516</v>
      </c>
      <c r="AX226">
        <v>224</v>
      </c>
      <c r="AY226">
        <v>222</v>
      </c>
      <c r="AZ226">
        <v>222</v>
      </c>
      <c r="BA226">
        <v>234</v>
      </c>
      <c r="BB226">
        <v>173</v>
      </c>
      <c r="BC226">
        <v>173</v>
      </c>
      <c r="BD226">
        <v>172</v>
      </c>
      <c r="BE226">
        <v>172</v>
      </c>
      <c r="BF226">
        <v>172</v>
      </c>
      <c r="BG226">
        <v>172</v>
      </c>
      <c r="BH226">
        <v>172</v>
      </c>
      <c r="BI226">
        <v>172</v>
      </c>
      <c r="BJ226">
        <v>172</v>
      </c>
      <c r="BK226">
        <v>173</v>
      </c>
      <c r="BL226">
        <v>173</v>
      </c>
    </row>
    <row r="227" spans="1:67" hidden="1" x14ac:dyDescent="0.25">
      <c r="A227" s="1" t="s">
        <v>66</v>
      </c>
      <c r="B227" s="1">
        <f>COUNT(egypt_arabic_world[[#This Row],[1960]:[2023]])</f>
        <v>15</v>
      </c>
      <c r="C227" s="1" t="s">
        <v>517</v>
      </c>
      <c r="D227" s="1" t="s">
        <v>518</v>
      </c>
      <c r="AX227">
        <v>7.4</v>
      </c>
      <c r="AY227">
        <v>7.4</v>
      </c>
      <c r="AZ227">
        <v>5.8</v>
      </c>
      <c r="BA227">
        <v>3.6</v>
      </c>
      <c r="BB227">
        <v>3.5</v>
      </c>
      <c r="BC227">
        <v>3.5</v>
      </c>
      <c r="BD227">
        <v>3.5</v>
      </c>
      <c r="BE227">
        <v>3.5</v>
      </c>
      <c r="BF227">
        <v>3.5</v>
      </c>
      <c r="BG227">
        <v>4.4000000000000004</v>
      </c>
      <c r="BH227">
        <v>4.4000000000000004</v>
      </c>
      <c r="BI227">
        <v>4.4000000000000004</v>
      </c>
      <c r="BJ227">
        <v>4.4000000000000004</v>
      </c>
      <c r="BK227">
        <v>4.4000000000000004</v>
      </c>
      <c r="BL227">
        <v>4.4000000000000004</v>
      </c>
    </row>
    <row r="228" spans="1:67" hidden="1" x14ac:dyDescent="0.25">
      <c r="A228" s="1" t="s">
        <v>66</v>
      </c>
      <c r="B228" s="1">
        <f>COUNT(egypt_arabic_world[[#This Row],[1960]:[2023]])</f>
        <v>15</v>
      </c>
      <c r="C228" s="1" t="s">
        <v>519</v>
      </c>
      <c r="D228" s="1" t="s">
        <v>520</v>
      </c>
      <c r="AX228">
        <v>504</v>
      </c>
      <c r="AY228">
        <v>595.5</v>
      </c>
      <c r="AZ228">
        <v>711</v>
      </c>
      <c r="BA228">
        <v>711</v>
      </c>
      <c r="BB228">
        <v>480</v>
      </c>
      <c r="BC228">
        <v>433</v>
      </c>
      <c r="BD228">
        <v>433</v>
      </c>
      <c r="BE228">
        <v>392</v>
      </c>
      <c r="BF228">
        <v>392</v>
      </c>
      <c r="BG228">
        <v>392</v>
      </c>
      <c r="BH228">
        <v>392</v>
      </c>
      <c r="BI228">
        <v>392</v>
      </c>
      <c r="BJ228">
        <v>392</v>
      </c>
      <c r="BK228">
        <v>392</v>
      </c>
      <c r="BL228">
        <v>370</v>
      </c>
    </row>
    <row r="229" spans="1:67" hidden="1" x14ac:dyDescent="0.25">
      <c r="A229" s="1" t="s">
        <v>66</v>
      </c>
      <c r="B229" s="1">
        <f>COUNT(egypt_arabic_world[[#This Row],[1960]:[2023]])</f>
        <v>17</v>
      </c>
      <c r="C229" s="1" t="s">
        <v>521</v>
      </c>
      <c r="D229" s="1" t="s">
        <v>522</v>
      </c>
      <c r="AV229">
        <v>42</v>
      </c>
      <c r="AW229">
        <v>42</v>
      </c>
      <c r="AX229">
        <v>26</v>
      </c>
      <c r="AY229">
        <v>23</v>
      </c>
      <c r="AZ229">
        <v>17</v>
      </c>
      <c r="BA229">
        <v>12</v>
      </c>
      <c r="BB229">
        <v>12</v>
      </c>
      <c r="BC229">
        <v>12</v>
      </c>
      <c r="BD229">
        <v>12</v>
      </c>
      <c r="BE229">
        <v>12</v>
      </c>
      <c r="BF229">
        <v>12</v>
      </c>
      <c r="BG229">
        <v>12</v>
      </c>
      <c r="BH229">
        <v>16</v>
      </c>
      <c r="BI229">
        <v>16</v>
      </c>
      <c r="BJ229">
        <v>16</v>
      </c>
      <c r="BK229">
        <v>11</v>
      </c>
      <c r="BL229">
        <v>12</v>
      </c>
    </row>
    <row r="230" spans="1:67" hidden="1" x14ac:dyDescent="0.25">
      <c r="A230" s="1" t="s">
        <v>66</v>
      </c>
      <c r="B230" s="1">
        <f>COUNT(egypt_arabic_world[[#This Row],[1960]:[2023]])</f>
        <v>17</v>
      </c>
      <c r="C230" s="1" t="s">
        <v>523</v>
      </c>
      <c r="D230" s="1" t="s">
        <v>524</v>
      </c>
      <c r="AV230">
        <v>92.7</v>
      </c>
      <c r="AW230">
        <v>89.3</v>
      </c>
      <c r="AX230">
        <v>131.69999999999999</v>
      </c>
      <c r="AY230">
        <v>94.7</v>
      </c>
      <c r="AZ230">
        <v>53.8</v>
      </c>
      <c r="BA230">
        <v>44.9</v>
      </c>
      <c r="BB230">
        <v>41.7</v>
      </c>
      <c r="BC230">
        <v>30.9</v>
      </c>
      <c r="BD230">
        <v>29.5</v>
      </c>
      <c r="BE230">
        <v>28.6</v>
      </c>
      <c r="BF230">
        <v>26.9</v>
      </c>
      <c r="BG230">
        <v>26</v>
      </c>
      <c r="BH230">
        <v>23.2</v>
      </c>
      <c r="BI230">
        <v>22.6</v>
      </c>
      <c r="BJ230">
        <v>22.2</v>
      </c>
      <c r="BK230">
        <v>42.6</v>
      </c>
      <c r="BL230">
        <v>20.3</v>
      </c>
    </row>
    <row r="231" spans="1:67" hidden="1" x14ac:dyDescent="0.25">
      <c r="A231" s="1" t="s">
        <v>66</v>
      </c>
      <c r="B231" s="1">
        <f>COUNT(egypt_arabic_world[[#This Row],[1960]:[2023]])</f>
        <v>17</v>
      </c>
      <c r="C231" s="1" t="s">
        <v>525</v>
      </c>
      <c r="D231" s="1" t="s">
        <v>526</v>
      </c>
      <c r="AV231">
        <v>1010</v>
      </c>
      <c r="AW231">
        <v>1010</v>
      </c>
      <c r="AX231">
        <v>1010</v>
      </c>
      <c r="AY231">
        <v>1010</v>
      </c>
      <c r="AZ231">
        <v>1010</v>
      </c>
      <c r="BA231">
        <v>1010</v>
      </c>
      <c r="BB231">
        <v>1010</v>
      </c>
      <c r="BC231">
        <v>1010</v>
      </c>
      <c r="BD231">
        <v>1010</v>
      </c>
      <c r="BE231">
        <v>1010</v>
      </c>
      <c r="BF231">
        <v>1010</v>
      </c>
      <c r="BG231">
        <v>1010</v>
      </c>
      <c r="BH231">
        <v>1010</v>
      </c>
      <c r="BI231">
        <v>1010</v>
      </c>
      <c r="BJ231">
        <v>1010</v>
      </c>
      <c r="BK231">
        <v>1010</v>
      </c>
      <c r="BL231">
        <v>1010</v>
      </c>
    </row>
    <row r="232" spans="1:67" hidden="1" x14ac:dyDescent="0.25">
      <c r="A232" s="1" t="s">
        <v>66</v>
      </c>
      <c r="B232" s="1">
        <f>COUNT(egypt_arabic_world[[#This Row],[1960]:[2023]])</f>
        <v>6</v>
      </c>
      <c r="C232" s="1" t="s">
        <v>527</v>
      </c>
      <c r="D232" s="1" t="s">
        <v>528</v>
      </c>
      <c r="BG232">
        <v>120</v>
      </c>
      <c r="BH232">
        <v>120</v>
      </c>
      <c r="BI232">
        <v>240</v>
      </c>
      <c r="BJ232">
        <v>240</v>
      </c>
      <c r="BK232">
        <v>240</v>
      </c>
      <c r="BL232">
        <v>240</v>
      </c>
    </row>
    <row r="233" spans="1:67" hidden="1" x14ac:dyDescent="0.25">
      <c r="A233" s="1" t="s">
        <v>66</v>
      </c>
      <c r="B233" s="1">
        <f>COUNT(egypt_arabic_world[[#This Row],[1960]:[2023]])</f>
        <v>5</v>
      </c>
      <c r="C233" s="1" t="s">
        <v>529</v>
      </c>
      <c r="D233" s="1" t="s">
        <v>530</v>
      </c>
      <c r="AZ233">
        <v>21.4</v>
      </c>
      <c r="BA233">
        <v>21.7</v>
      </c>
      <c r="BF233">
        <v>5.2</v>
      </c>
      <c r="BI233">
        <v>10</v>
      </c>
      <c r="BM233">
        <v>7.9</v>
      </c>
    </row>
    <row r="234" spans="1:67" hidden="1" x14ac:dyDescent="0.25">
      <c r="A234" s="1" t="s">
        <v>66</v>
      </c>
      <c r="B234" s="1">
        <f>COUNT(egypt_arabic_world[[#This Row],[1960]:[2023]])</f>
        <v>3</v>
      </c>
      <c r="C234" s="1" t="s">
        <v>531</v>
      </c>
      <c r="D234" s="1" t="s">
        <v>532</v>
      </c>
      <c r="BF234">
        <v>72.8</v>
      </c>
      <c r="BI234">
        <v>84.6</v>
      </c>
      <c r="BM234">
        <v>76</v>
      </c>
    </row>
    <row r="235" spans="1:67" hidden="1" x14ac:dyDescent="0.25">
      <c r="A235" s="1" t="s">
        <v>66</v>
      </c>
      <c r="B235" s="1">
        <f>COUNT(egypt_arabic_world[[#This Row],[1960]:[2023]])</f>
        <v>3</v>
      </c>
      <c r="C235" s="1" t="s">
        <v>533</v>
      </c>
      <c r="D235" s="1" t="s">
        <v>534</v>
      </c>
      <c r="BF235">
        <v>7.1</v>
      </c>
      <c r="BI235">
        <v>4.9000000000000004</v>
      </c>
      <c r="BM235">
        <v>6.3</v>
      </c>
    </row>
    <row r="236" spans="1:67" hidden="1" x14ac:dyDescent="0.25">
      <c r="A236" s="1" t="s">
        <v>66</v>
      </c>
      <c r="B236" s="1">
        <f>COUNT(egypt_arabic_world[[#This Row],[1960]:[2023]])</f>
        <v>4</v>
      </c>
      <c r="C236" s="1" t="s">
        <v>535</v>
      </c>
      <c r="D236" s="1" t="s">
        <v>536</v>
      </c>
      <c r="BA236">
        <v>46.7</v>
      </c>
      <c r="BF236">
        <v>47.9</v>
      </c>
      <c r="BI236">
        <v>43</v>
      </c>
      <c r="BM236">
        <v>39.1</v>
      </c>
    </row>
    <row r="237" spans="1:67" hidden="1" x14ac:dyDescent="0.25">
      <c r="A237" s="1" t="s">
        <v>66</v>
      </c>
      <c r="B237" s="1">
        <f>COUNT(egypt_arabic_world[[#This Row],[1960]:[2023]])</f>
        <v>4</v>
      </c>
      <c r="C237" s="1" t="s">
        <v>537</v>
      </c>
      <c r="D237" s="1" t="s">
        <v>538</v>
      </c>
      <c r="BC237">
        <v>0.50074791900000004</v>
      </c>
      <c r="BJ237">
        <v>0.52</v>
      </c>
      <c r="BK237">
        <v>0.52616459100000001</v>
      </c>
      <c r="BM237">
        <v>0.52875554599999997</v>
      </c>
    </row>
    <row r="238" spans="1:67" hidden="1" x14ac:dyDescent="0.25">
      <c r="A238" s="1" t="s">
        <v>66</v>
      </c>
      <c r="B238" s="1">
        <f>COUNT(egypt_arabic_world[[#This Row],[1960]:[2023]])</f>
        <v>4</v>
      </c>
      <c r="C238" s="1" t="s">
        <v>539</v>
      </c>
      <c r="D238" s="1" t="s">
        <v>540</v>
      </c>
      <c r="BC238">
        <v>0.48226359499999999</v>
      </c>
      <c r="BJ238">
        <v>0.49</v>
      </c>
      <c r="BK238">
        <v>0.49671536700000002</v>
      </c>
      <c r="BM238">
        <v>0.498660088</v>
      </c>
    </row>
    <row r="239" spans="1:67" hidden="1" x14ac:dyDescent="0.25">
      <c r="A239" s="1" t="s">
        <v>66</v>
      </c>
      <c r="B239" s="1">
        <f>COUNT(egypt_arabic_world[[#This Row],[1960]:[2023]])</f>
        <v>16</v>
      </c>
      <c r="C239" s="1" t="s">
        <v>541</v>
      </c>
      <c r="D239" s="1" t="s">
        <v>542</v>
      </c>
      <c r="AZ239">
        <v>91.571299999999994</v>
      </c>
      <c r="BA239">
        <v>108.9349</v>
      </c>
      <c r="BB239">
        <v>98.802199999999999</v>
      </c>
      <c r="BC239">
        <v>111.5304</v>
      </c>
      <c r="BD239">
        <v>89.357900000000001</v>
      </c>
      <c r="BE239">
        <v>86.084800000000001</v>
      </c>
      <c r="BF239">
        <v>104.7924</v>
      </c>
      <c r="BG239">
        <v>100.9061</v>
      </c>
      <c r="BH239">
        <v>96.751199999999997</v>
      </c>
      <c r="BI239">
        <v>94.85</v>
      </c>
      <c r="BJ239">
        <v>104.9004</v>
      </c>
      <c r="BK239">
        <v>102.8552</v>
      </c>
      <c r="BL239">
        <v>94.572000000000003</v>
      </c>
      <c r="BM239">
        <v>96.596783619999997</v>
      </c>
      <c r="BN239">
        <v>93.164488640000002</v>
      </c>
      <c r="BO239">
        <v>96.676204740000003</v>
      </c>
    </row>
    <row r="240" spans="1:67" hidden="1" x14ac:dyDescent="0.25">
      <c r="A240" s="1" t="s">
        <v>66</v>
      </c>
      <c r="B240" s="1">
        <f>COUNT(egypt_arabic_world[[#This Row],[1960]:[2023]])</f>
        <v>14</v>
      </c>
      <c r="C240" s="1" t="s">
        <v>543</v>
      </c>
      <c r="D240" s="1" t="s">
        <v>544</v>
      </c>
      <c r="AU240">
        <v>18885000000</v>
      </c>
      <c r="AV240">
        <v>20534000000</v>
      </c>
      <c r="AW240">
        <v>22631000000</v>
      </c>
      <c r="AX240">
        <v>23583000000</v>
      </c>
      <c r="AY240">
        <v>19762000000</v>
      </c>
      <c r="AZ240">
        <v>24131600000</v>
      </c>
      <c r="BA240">
        <v>23972700000</v>
      </c>
      <c r="BB240">
        <v>27276200000</v>
      </c>
      <c r="BC240">
        <v>26647300000</v>
      </c>
      <c r="BD240">
        <v>33233300000</v>
      </c>
      <c r="BE240">
        <v>36715800000</v>
      </c>
      <c r="BF240">
        <v>35141000000</v>
      </c>
      <c r="BG240">
        <v>41067000000</v>
      </c>
      <c r="BH240">
        <v>51500000000</v>
      </c>
    </row>
    <row r="241" spans="1:68" hidden="1" x14ac:dyDescent="0.25">
      <c r="A241" s="1" t="s">
        <v>66</v>
      </c>
      <c r="B241" s="1">
        <f>COUNT(egypt_arabic_world[[#This Row],[1960]:[2023]])</f>
        <v>1</v>
      </c>
      <c r="C241" s="1" t="s">
        <v>545</v>
      </c>
      <c r="D241" s="1" t="s">
        <v>546</v>
      </c>
      <c r="AZ241">
        <v>85.788533830000006</v>
      </c>
    </row>
    <row r="242" spans="1:68" hidden="1" x14ac:dyDescent="0.25">
      <c r="A242" s="1" t="s">
        <v>66</v>
      </c>
      <c r="B242" s="1">
        <f>COUNT(egypt_arabic_world[[#This Row],[1960]:[2023]])</f>
        <v>4</v>
      </c>
      <c r="C242" s="1" t="s">
        <v>547</v>
      </c>
      <c r="D242" s="1" t="s">
        <v>548</v>
      </c>
      <c r="BD242">
        <v>5.37</v>
      </c>
      <c r="BG242">
        <v>8.4</v>
      </c>
      <c r="BJ242">
        <v>31.69</v>
      </c>
      <c r="BN242">
        <v>25</v>
      </c>
    </row>
    <row r="243" spans="1:68" hidden="1" x14ac:dyDescent="0.25">
      <c r="A243" s="1" t="s">
        <v>66</v>
      </c>
      <c r="B243" s="1">
        <f>COUNT(egypt_arabic_world[[#This Row],[1960]:[2023]])</f>
        <v>4</v>
      </c>
      <c r="C243" s="1" t="s">
        <v>549</v>
      </c>
      <c r="D243" s="1" t="s">
        <v>550</v>
      </c>
      <c r="BD243">
        <v>12.93</v>
      </c>
      <c r="BG243">
        <v>19.89</v>
      </c>
      <c r="BJ243">
        <v>41.07</v>
      </c>
      <c r="BN243">
        <v>32.39</v>
      </c>
    </row>
    <row r="244" spans="1:68" hidden="1" x14ac:dyDescent="0.25">
      <c r="A244" s="1" t="s">
        <v>66</v>
      </c>
      <c r="B244" s="1">
        <f>COUNT(egypt_arabic_world[[#This Row],[1960]:[2023]])</f>
        <v>0</v>
      </c>
      <c r="C244" s="1" t="s">
        <v>551</v>
      </c>
      <c r="D244" s="1" t="s">
        <v>552</v>
      </c>
    </row>
    <row r="245" spans="1:68" hidden="1" x14ac:dyDescent="0.25">
      <c r="A245" s="1" t="s">
        <v>66</v>
      </c>
      <c r="B245" s="1">
        <f>COUNT(egypt_arabic_world[[#This Row],[1960]:[2023]])</f>
        <v>23</v>
      </c>
      <c r="C245" s="1" t="s">
        <v>553</v>
      </c>
      <c r="D245" s="1" t="s">
        <v>554</v>
      </c>
      <c r="AT245">
        <v>22.607614699999999</v>
      </c>
      <c r="AU245">
        <v>21.868495459999998</v>
      </c>
      <c r="AV245">
        <v>32.137425620000002</v>
      </c>
      <c r="AW245">
        <v>32.446392629999998</v>
      </c>
      <c r="AX245">
        <v>33.378544900000001</v>
      </c>
      <c r="AY245">
        <v>34.046030420000001</v>
      </c>
      <c r="AZ245">
        <v>44.852159870000001</v>
      </c>
      <c r="BA245">
        <v>36.510319430000003</v>
      </c>
      <c r="BB245">
        <v>34.160510379999998</v>
      </c>
      <c r="BC245">
        <v>33.308312399999998</v>
      </c>
      <c r="BD245">
        <v>16.761820629999999</v>
      </c>
      <c r="BE245">
        <v>13.45001444</v>
      </c>
      <c r="BF245">
        <v>26.79247251</v>
      </c>
      <c r="BG245">
        <v>29.288071420000001</v>
      </c>
      <c r="BH245">
        <v>37.938519829999997</v>
      </c>
      <c r="BI245">
        <v>40.463443560000002</v>
      </c>
      <c r="BJ245">
        <v>50.114685950000002</v>
      </c>
      <c r="BK245">
        <v>52.017626999999997</v>
      </c>
      <c r="BL245">
        <v>49.440782849999998</v>
      </c>
      <c r="BM245">
        <v>31.240329240000001</v>
      </c>
      <c r="BN245">
        <v>46.926911869999998</v>
      </c>
      <c r="BO245">
        <v>39.247162299999999</v>
      </c>
      <c r="BP245">
        <v>38.632414750000002</v>
      </c>
    </row>
    <row r="246" spans="1:68" hidden="1" x14ac:dyDescent="0.25">
      <c r="A246" s="1" t="s">
        <v>66</v>
      </c>
      <c r="B246" s="1">
        <f>COUNT(egypt_arabic_world[[#This Row],[1960]:[2023]])</f>
        <v>20</v>
      </c>
      <c r="C246" s="1" t="s">
        <v>555</v>
      </c>
      <c r="D246" s="1" t="s">
        <v>556</v>
      </c>
      <c r="AW246">
        <v>3.6602293110000002</v>
      </c>
      <c r="AX246">
        <v>3.671353195</v>
      </c>
      <c r="AY246">
        <v>3.7758172679999999</v>
      </c>
      <c r="AZ246">
        <v>4.0557799670000003</v>
      </c>
      <c r="BA246">
        <v>4.2819200349999997</v>
      </c>
      <c r="BB246">
        <v>4.3964020860000002</v>
      </c>
      <c r="BC246">
        <v>4.4165159689999998</v>
      </c>
      <c r="BD246">
        <v>4.4187429849999997</v>
      </c>
      <c r="BE246">
        <v>4.3625068569999996</v>
      </c>
      <c r="BF246">
        <v>4.3413781829999998</v>
      </c>
      <c r="BG246">
        <v>4.3276317689999999</v>
      </c>
      <c r="BH246">
        <v>4.3733166460000001</v>
      </c>
      <c r="BI246">
        <v>4.4794121709999999</v>
      </c>
      <c r="BJ246">
        <v>4.6000831179999997</v>
      </c>
      <c r="BK246">
        <v>4.7065438080000002</v>
      </c>
      <c r="BL246">
        <v>6.2684396419999997</v>
      </c>
      <c r="BM246">
        <v>6.367051697</v>
      </c>
      <c r="BN246">
        <v>6.3950813159999997</v>
      </c>
      <c r="BO246">
        <v>6.2629412200000001</v>
      </c>
      <c r="BP246">
        <v>6.2135807989999998</v>
      </c>
    </row>
    <row r="247" spans="1:68" hidden="1" x14ac:dyDescent="0.25">
      <c r="A247" s="1" t="s">
        <v>66</v>
      </c>
      <c r="B247" s="1">
        <f>COUNT(egypt_arabic_world[[#This Row],[1960]:[2023]])</f>
        <v>7</v>
      </c>
      <c r="C247" s="1" t="s">
        <v>557</v>
      </c>
      <c r="D247" s="1" t="s">
        <v>558</v>
      </c>
      <c r="BI247">
        <v>11.551153490000001</v>
      </c>
      <c r="BJ247">
        <v>11.550797019999999</v>
      </c>
      <c r="BK247">
        <v>11.550797019999999</v>
      </c>
      <c r="BL247">
        <v>11.55079649</v>
      </c>
      <c r="BM247">
        <v>11.55079649</v>
      </c>
      <c r="BN247">
        <v>11.55079649</v>
      </c>
      <c r="BO247">
        <v>11.55079649</v>
      </c>
    </row>
    <row r="248" spans="1:68" hidden="1" x14ac:dyDescent="0.25">
      <c r="A248" s="1" t="s">
        <v>66</v>
      </c>
      <c r="B248" s="1">
        <f>COUNT(egypt_arabic_world[[#This Row],[1960]:[2023]])</f>
        <v>1</v>
      </c>
      <c r="C248" s="1" t="s">
        <v>559</v>
      </c>
      <c r="D248" s="1" t="s">
        <v>560</v>
      </c>
      <c r="BK248">
        <v>18</v>
      </c>
    </row>
    <row r="249" spans="1:68" hidden="1" x14ac:dyDescent="0.25">
      <c r="A249" s="1" t="s">
        <v>66</v>
      </c>
      <c r="B249" s="1">
        <f>COUNT(egypt_arabic_world[[#This Row],[1960]:[2023]])</f>
        <v>0</v>
      </c>
      <c r="C249" s="1" t="s">
        <v>561</v>
      </c>
      <c r="D249" s="1" t="s">
        <v>562</v>
      </c>
    </row>
    <row r="250" spans="1:68" hidden="1" x14ac:dyDescent="0.25">
      <c r="A250" s="1" t="s">
        <v>66</v>
      </c>
      <c r="B250" s="1">
        <f>COUNT(egypt_arabic_world[[#This Row],[1960]:[2023]])</f>
        <v>0</v>
      </c>
      <c r="C250" s="1" t="s">
        <v>563</v>
      </c>
      <c r="D250" s="1" t="s">
        <v>564</v>
      </c>
    </row>
    <row r="251" spans="1:68" hidden="1" x14ac:dyDescent="0.25">
      <c r="A251" s="1" t="s">
        <v>66</v>
      </c>
      <c r="B251" s="1">
        <f>COUNT(egypt_arabic_world[[#This Row],[1960]:[2023]])</f>
        <v>1</v>
      </c>
      <c r="C251" s="1" t="s">
        <v>565</v>
      </c>
      <c r="D251" s="1" t="s">
        <v>566</v>
      </c>
      <c r="BK251">
        <v>14</v>
      </c>
    </row>
    <row r="252" spans="1:68" hidden="1" x14ac:dyDescent="0.25">
      <c r="A252" s="1" t="s">
        <v>66</v>
      </c>
      <c r="B252" s="1">
        <f>COUNT(egypt_arabic_world[[#This Row],[1960]:[2023]])</f>
        <v>6</v>
      </c>
      <c r="C252" s="1" t="s">
        <v>567</v>
      </c>
      <c r="D252" s="1" t="s">
        <v>568</v>
      </c>
      <c r="BF252">
        <v>282941.81819999998</v>
      </c>
      <c r="BK252">
        <v>247020.0062</v>
      </c>
      <c r="BL252">
        <v>746385.93200000003</v>
      </c>
      <c r="BM252">
        <v>397531.27100000001</v>
      </c>
      <c r="BN252">
        <v>1187010.05</v>
      </c>
      <c r="BO252">
        <v>178852.39420000001</v>
      </c>
    </row>
    <row r="253" spans="1:68" hidden="1" x14ac:dyDescent="0.25">
      <c r="A253" s="1" t="s">
        <v>66</v>
      </c>
      <c r="B253" s="1">
        <f>COUNT(egypt_arabic_world[[#This Row],[1960]:[2023]])</f>
        <v>0</v>
      </c>
      <c r="C253" s="1" t="s">
        <v>569</v>
      </c>
      <c r="D253" s="1" t="s">
        <v>570</v>
      </c>
    </row>
    <row r="254" spans="1:68" hidden="1" x14ac:dyDescent="0.25">
      <c r="A254" s="1" t="s">
        <v>66</v>
      </c>
      <c r="B254" s="1">
        <f>COUNT(egypt_arabic_world[[#This Row],[1960]:[2023]])</f>
        <v>18</v>
      </c>
      <c r="C254" s="1" t="s">
        <v>571</v>
      </c>
      <c r="D254" s="1" t="s">
        <v>572</v>
      </c>
      <c r="AX254">
        <v>29999.999329999999</v>
      </c>
      <c r="AY254">
        <v>19999.99955</v>
      </c>
      <c r="AZ254">
        <v>19999.99955</v>
      </c>
      <c r="BA254">
        <v>39999.999109999997</v>
      </c>
      <c r="BB254">
        <v>19999.99955</v>
      </c>
      <c r="BC254">
        <v>90000.003580000004</v>
      </c>
      <c r="BD254">
        <v>90000.003580000004</v>
      </c>
      <c r="BE254">
        <v>159999.9964</v>
      </c>
      <c r="BF254">
        <v>59999.998659999997</v>
      </c>
      <c r="BG254">
        <v>59999.998659999997</v>
      </c>
      <c r="BH254">
        <v>59999.998659999997</v>
      </c>
      <c r="BI254">
        <v>19999.99955</v>
      </c>
      <c r="BJ254">
        <v>29999.999329999999</v>
      </c>
      <c r="BK254">
        <v>50000.000749999999</v>
      </c>
      <c r="BL254">
        <v>629999.9952</v>
      </c>
      <c r="BM254">
        <v>790000.02150000003</v>
      </c>
      <c r="BN254">
        <v>3509999.99</v>
      </c>
      <c r="BO254">
        <v>920000.01670000004</v>
      </c>
    </row>
    <row r="255" spans="1:68" hidden="1" x14ac:dyDescent="0.25">
      <c r="A255" s="1" t="s">
        <v>66</v>
      </c>
      <c r="B255" s="1">
        <f>COUNT(egypt_arabic_world[[#This Row],[1960]:[2023]])</f>
        <v>3</v>
      </c>
      <c r="C255" s="1" t="s">
        <v>573</v>
      </c>
      <c r="D255" s="1" t="s">
        <v>574</v>
      </c>
      <c r="AX255">
        <v>19999.99955</v>
      </c>
      <c r="BG255">
        <v>19999.99955</v>
      </c>
      <c r="BN255">
        <v>39999.999109999997</v>
      </c>
    </row>
    <row r="256" spans="1:68" hidden="1" x14ac:dyDescent="0.25">
      <c r="A256" s="1" t="s">
        <v>66</v>
      </c>
      <c r="B256" s="1">
        <f>COUNT(egypt_arabic_world[[#This Row],[1960]:[2023]])</f>
        <v>17</v>
      </c>
      <c r="C256" s="1" t="s">
        <v>575</v>
      </c>
      <c r="D256" s="1" t="s">
        <v>576</v>
      </c>
      <c r="AX256">
        <v>100000.0015</v>
      </c>
      <c r="AY256">
        <v>1350000.024</v>
      </c>
      <c r="AZ256">
        <v>170000.0018</v>
      </c>
      <c r="BA256">
        <v>189999.9976</v>
      </c>
      <c r="BB256">
        <v>200000.003</v>
      </c>
      <c r="BC256">
        <v>230000.0042</v>
      </c>
      <c r="BD256">
        <v>389999.98570000002</v>
      </c>
      <c r="BE256">
        <v>370000.0048</v>
      </c>
      <c r="BF256">
        <v>479999.98930000002</v>
      </c>
      <c r="BG256">
        <v>300000.01189999998</v>
      </c>
      <c r="BH256">
        <v>70000.0003</v>
      </c>
      <c r="BI256">
        <v>100000.0015</v>
      </c>
      <c r="BJ256">
        <v>79999.998210000005</v>
      </c>
      <c r="BK256">
        <v>70000.0003</v>
      </c>
      <c r="BL256">
        <v>29999.999329999999</v>
      </c>
      <c r="BN256">
        <v>4389999.8660000004</v>
      </c>
      <c r="BO256">
        <v>50000.000749999999</v>
      </c>
    </row>
    <row r="257" spans="1:68" hidden="1" x14ac:dyDescent="0.25">
      <c r="A257" s="1" t="s">
        <v>66</v>
      </c>
      <c r="B257" s="1">
        <f>COUNT(egypt_arabic_world[[#This Row],[1960]:[2023]])</f>
        <v>17</v>
      </c>
      <c r="C257" s="1" t="s">
        <v>577</v>
      </c>
      <c r="D257" s="1" t="s">
        <v>578</v>
      </c>
      <c r="AY257">
        <v>45.020507930000001</v>
      </c>
      <c r="AZ257">
        <v>47.162599049999997</v>
      </c>
      <c r="BA257">
        <v>58.855024010000001</v>
      </c>
      <c r="BB257">
        <v>39.320881569999997</v>
      </c>
      <c r="BC257">
        <v>16.994600859999998</v>
      </c>
      <c r="BD257">
        <v>6.7365447820000002</v>
      </c>
      <c r="BE257">
        <v>6.1241022269999998</v>
      </c>
      <c r="BF257">
        <v>4.415257982</v>
      </c>
      <c r="BG257">
        <v>8.6522831270000005</v>
      </c>
      <c r="BH257">
        <v>4.4813593850000002</v>
      </c>
      <c r="BI257">
        <v>3.0321598989999998</v>
      </c>
      <c r="BJ257">
        <v>5.8095731429999997</v>
      </c>
      <c r="BK257">
        <v>5.5134222150000003</v>
      </c>
      <c r="BL257">
        <v>3.3588834520000002</v>
      </c>
      <c r="BM257">
        <v>4.1897687550000002</v>
      </c>
      <c r="BN257">
        <v>4.9419390940000003</v>
      </c>
      <c r="BO257">
        <v>2.3543772779999999</v>
      </c>
    </row>
    <row r="258" spans="1:68" hidden="1" x14ac:dyDescent="0.25">
      <c r="A258" s="1" t="s">
        <v>66</v>
      </c>
      <c r="B258" s="1">
        <f>COUNT(egypt_arabic_world[[#This Row],[1960]:[2023]])</f>
        <v>17</v>
      </c>
      <c r="C258" s="1" t="s">
        <v>579</v>
      </c>
      <c r="D258" s="1" t="s">
        <v>580</v>
      </c>
      <c r="AY258">
        <v>93496400000</v>
      </c>
      <c r="AZ258">
        <v>139274000000</v>
      </c>
      <c r="BA258">
        <v>85978070000</v>
      </c>
      <c r="BB258">
        <v>91207340000</v>
      </c>
      <c r="BC258">
        <v>84276830000</v>
      </c>
      <c r="BD258">
        <v>48849670000</v>
      </c>
      <c r="BE258">
        <v>59181970000</v>
      </c>
      <c r="BF258">
        <v>61629650000</v>
      </c>
      <c r="BG258">
        <v>70083650000</v>
      </c>
      <c r="BH258">
        <v>55191870000</v>
      </c>
      <c r="BI258">
        <v>33323010781</v>
      </c>
      <c r="BJ258">
        <v>46546100000</v>
      </c>
      <c r="BK258">
        <v>42005550000</v>
      </c>
      <c r="BL258">
        <v>44199850000</v>
      </c>
      <c r="BM258">
        <v>41351180000</v>
      </c>
      <c r="BN258">
        <v>48731450000</v>
      </c>
      <c r="BO258">
        <v>38852960000</v>
      </c>
    </row>
    <row r="259" spans="1:68" hidden="1" x14ac:dyDescent="0.25">
      <c r="A259" s="1" t="s">
        <v>66</v>
      </c>
      <c r="B259" s="1">
        <f>COUNT(egypt_arabic_world[[#This Row],[1960]:[2023]])</f>
        <v>16</v>
      </c>
      <c r="C259" s="1" t="s">
        <v>581</v>
      </c>
      <c r="D259" s="1" t="s">
        <v>582</v>
      </c>
      <c r="BA259">
        <v>46.933999999999997</v>
      </c>
      <c r="BB259">
        <v>47.008000000000003</v>
      </c>
      <c r="BC259">
        <v>52.008000000000003</v>
      </c>
      <c r="BD259">
        <v>48.470999999999997</v>
      </c>
      <c r="BE259">
        <v>45.674999999999997</v>
      </c>
      <c r="BF259">
        <v>41.113</v>
      </c>
      <c r="BG259">
        <v>38.006999999999998</v>
      </c>
      <c r="BH259">
        <v>35.808999999999997</v>
      </c>
      <c r="BI259">
        <v>35.69</v>
      </c>
      <c r="BJ259">
        <v>34.997</v>
      </c>
      <c r="BK259">
        <v>36.601999999999997</v>
      </c>
      <c r="BL259">
        <v>40.344999999999999</v>
      </c>
      <c r="BM259">
        <v>43.93</v>
      </c>
      <c r="BN259">
        <v>42.158000000000001</v>
      </c>
      <c r="BO259">
        <v>40.116999999999997</v>
      </c>
      <c r="BP259">
        <v>36.165999999999997</v>
      </c>
    </row>
    <row r="260" spans="1:68" hidden="1" x14ac:dyDescent="0.25">
      <c r="A260" s="1" t="s">
        <v>66</v>
      </c>
      <c r="B260" s="1">
        <f>COUNT(egypt_arabic_world[[#This Row],[1960]:[2023]])</f>
        <v>16</v>
      </c>
      <c r="C260" s="1" t="s">
        <v>583</v>
      </c>
      <c r="D260" s="1" t="s">
        <v>584</v>
      </c>
      <c r="BA260">
        <v>33.177</v>
      </c>
      <c r="BB260">
        <v>35.427999999999997</v>
      </c>
      <c r="BC260">
        <v>33.384999999999998</v>
      </c>
      <c r="BD260">
        <v>33.988999999999997</v>
      </c>
      <c r="BE260">
        <v>35.770000000000003</v>
      </c>
      <c r="BF260">
        <v>34.411999999999999</v>
      </c>
      <c r="BG260">
        <v>32.911999999999999</v>
      </c>
      <c r="BH260">
        <v>34.781999999999996</v>
      </c>
      <c r="BI260">
        <v>32.786999999999999</v>
      </c>
      <c r="BJ260">
        <v>33.220999999999997</v>
      </c>
      <c r="BK260">
        <v>23.535</v>
      </c>
      <c r="BL260">
        <v>27.393000000000001</v>
      </c>
      <c r="BM260">
        <v>15.75</v>
      </c>
      <c r="BN260">
        <v>14.583</v>
      </c>
      <c r="BO260">
        <v>17.751999999999999</v>
      </c>
      <c r="BP260">
        <v>15.098000000000001</v>
      </c>
    </row>
    <row r="261" spans="1:68" hidden="1" x14ac:dyDescent="0.25">
      <c r="A261" s="1" t="s">
        <v>66</v>
      </c>
      <c r="B261" s="1">
        <f>COUNT(egypt_arabic_world[[#This Row],[1960]:[2023]])</f>
        <v>15</v>
      </c>
      <c r="C261" s="1" t="s">
        <v>585</v>
      </c>
      <c r="D261" s="1" t="s">
        <v>586</v>
      </c>
      <c r="BA261">
        <v>15.978</v>
      </c>
      <c r="BB261">
        <v>17.878</v>
      </c>
      <c r="BC261">
        <v>18.504000000000001</v>
      </c>
      <c r="BD261">
        <v>19.907</v>
      </c>
      <c r="BE261">
        <v>21.209</v>
      </c>
      <c r="BF261">
        <v>21.969000000000001</v>
      </c>
      <c r="BG261">
        <v>19.936</v>
      </c>
      <c r="BH261">
        <v>21.638999999999999</v>
      </c>
      <c r="BI261">
        <v>20.73</v>
      </c>
      <c r="BJ261">
        <v>20.814</v>
      </c>
      <c r="BK261">
        <v>22.253</v>
      </c>
      <c r="BM261">
        <v>16.052</v>
      </c>
      <c r="BN261">
        <v>15.276999999999999</v>
      </c>
      <c r="BO261">
        <v>15.183</v>
      </c>
      <c r="BP261">
        <v>14.175000000000001</v>
      </c>
    </row>
    <row r="262" spans="1:68" hidden="1" x14ac:dyDescent="0.25">
      <c r="A262" s="1" t="s">
        <v>66</v>
      </c>
      <c r="B262" s="1">
        <f>COUNT(egypt_arabic_world[[#This Row],[1960]:[2023]])</f>
        <v>15</v>
      </c>
      <c r="C262" s="1" t="s">
        <v>587</v>
      </c>
      <c r="D262" s="1" t="s">
        <v>588</v>
      </c>
      <c r="BA262">
        <v>4.92</v>
      </c>
      <c r="BB262">
        <v>3.7</v>
      </c>
      <c r="BC262">
        <v>4.07</v>
      </c>
      <c r="BD262">
        <v>4.5599999999999996</v>
      </c>
      <c r="BE262">
        <v>4.1500000000000004</v>
      </c>
      <c r="BF262">
        <v>3.81</v>
      </c>
      <c r="BH262">
        <v>5.98</v>
      </c>
      <c r="BI262">
        <v>12.17</v>
      </c>
      <c r="BJ262">
        <v>11.78</v>
      </c>
      <c r="BK262">
        <v>6.23</v>
      </c>
      <c r="BL262">
        <v>8.8699999999999992</v>
      </c>
      <c r="BM262">
        <v>21.59</v>
      </c>
      <c r="BN262">
        <v>16.45</v>
      </c>
      <c r="BO262">
        <v>11.02</v>
      </c>
      <c r="BP262">
        <v>12.54</v>
      </c>
    </row>
    <row r="263" spans="1:68" hidden="1" x14ac:dyDescent="0.25">
      <c r="A263" s="1" t="s">
        <v>66</v>
      </c>
      <c r="B263" s="1">
        <f>COUNT(egypt_arabic_world[[#This Row],[1960]:[2023]])</f>
        <v>16</v>
      </c>
      <c r="C263" s="1" t="s">
        <v>589</v>
      </c>
      <c r="D263" s="1" t="s">
        <v>590</v>
      </c>
      <c r="BA263">
        <v>28.948</v>
      </c>
      <c r="BB263">
        <v>28.96</v>
      </c>
      <c r="BC263">
        <v>28.052</v>
      </c>
      <c r="BD263">
        <v>27.757000000000001</v>
      </c>
      <c r="BE263">
        <v>28.748000000000001</v>
      </c>
      <c r="BF263">
        <v>28.849</v>
      </c>
      <c r="BG263">
        <v>28.457999999999998</v>
      </c>
      <c r="BH263">
        <v>27.529</v>
      </c>
      <c r="BI263">
        <v>26.494</v>
      </c>
      <c r="BJ263">
        <v>25.43</v>
      </c>
      <c r="BK263">
        <v>19.475000000000001</v>
      </c>
      <c r="BL263">
        <v>28.94</v>
      </c>
      <c r="BM263">
        <v>14.361000000000001</v>
      </c>
      <c r="BN263">
        <v>15.539</v>
      </c>
      <c r="BO263">
        <v>14.539</v>
      </c>
      <c r="BP263">
        <v>17.157</v>
      </c>
    </row>
    <row r="264" spans="1:68" hidden="1" x14ac:dyDescent="0.25">
      <c r="A264" s="1" t="s">
        <v>66</v>
      </c>
      <c r="B264" s="1">
        <f>COUNT(egypt_arabic_world[[#This Row],[1960]:[2023]])</f>
        <v>15</v>
      </c>
      <c r="C264" s="1" t="s">
        <v>591</v>
      </c>
      <c r="D264" s="1" t="s">
        <v>592</v>
      </c>
      <c r="BA264">
        <v>76.227000000000004</v>
      </c>
      <c r="BB264">
        <v>76.453999999999994</v>
      </c>
      <c r="BC264">
        <v>77.438000000000002</v>
      </c>
      <c r="BD264">
        <v>77.224999999999994</v>
      </c>
      <c r="BE264">
        <v>77.010000000000005</v>
      </c>
      <c r="BF264">
        <v>76.834999999999994</v>
      </c>
      <c r="BG264">
        <v>75.061999999999998</v>
      </c>
      <c r="BH264">
        <v>75.834000000000003</v>
      </c>
      <c r="BI264">
        <v>77.644000000000005</v>
      </c>
      <c r="BJ264">
        <v>75.792000000000002</v>
      </c>
      <c r="BK264">
        <v>70.097999999999999</v>
      </c>
      <c r="BM264">
        <v>63.832999999999998</v>
      </c>
      <c r="BN264">
        <v>63.718000000000004</v>
      </c>
      <c r="BO264">
        <v>64.215999999999994</v>
      </c>
      <c r="BP264">
        <v>64.715000000000003</v>
      </c>
    </row>
    <row r="265" spans="1:68" hidden="1" x14ac:dyDescent="0.25">
      <c r="A265" s="1" t="s">
        <v>66</v>
      </c>
      <c r="B265" s="1">
        <f>COUNT(egypt_arabic_world[[#This Row],[1960]:[2023]])</f>
        <v>2</v>
      </c>
      <c r="C265" s="1" t="s">
        <v>593</v>
      </c>
      <c r="D265" s="1" t="s">
        <v>594</v>
      </c>
      <c r="AX265">
        <v>7.9</v>
      </c>
      <c r="BB265">
        <v>2.9</v>
      </c>
    </row>
    <row r="266" spans="1:68" hidden="1" x14ac:dyDescent="0.25">
      <c r="A266" s="1" t="s">
        <v>66</v>
      </c>
      <c r="B266" s="1">
        <f>COUNT(egypt_arabic_world[[#This Row],[1960]:[2023]])</f>
        <v>1</v>
      </c>
      <c r="C266" s="1" t="s">
        <v>595</v>
      </c>
      <c r="D266" s="1" t="s">
        <v>596</v>
      </c>
      <c r="BB266">
        <v>51.3</v>
      </c>
    </row>
    <row r="267" spans="1:68" hidden="1" x14ac:dyDescent="0.25">
      <c r="A267" s="1" t="s">
        <v>66</v>
      </c>
      <c r="B267" s="1">
        <f>COUNT(egypt_arabic_world[[#This Row],[1960]:[2023]])</f>
        <v>1</v>
      </c>
      <c r="C267" s="1" t="s">
        <v>597</v>
      </c>
      <c r="D267" s="1" t="s">
        <v>598</v>
      </c>
      <c r="BB267">
        <v>18.8</v>
      </c>
    </row>
    <row r="268" spans="1:68" hidden="1" x14ac:dyDescent="0.25">
      <c r="A268" s="1" t="s">
        <v>66</v>
      </c>
      <c r="B268" s="1">
        <f>COUNT(egypt_arabic_world[[#This Row],[1960]:[2023]])</f>
        <v>1</v>
      </c>
      <c r="C268" s="1" t="s">
        <v>599</v>
      </c>
      <c r="D268" s="1" t="s">
        <v>600</v>
      </c>
      <c r="BB268">
        <v>20.9</v>
      </c>
    </row>
    <row r="269" spans="1:68" hidden="1" x14ac:dyDescent="0.25">
      <c r="A269" s="1" t="s">
        <v>66</v>
      </c>
      <c r="B269" s="1">
        <f>COUNT(egypt_arabic_world[[#This Row],[1960]:[2023]])</f>
        <v>1</v>
      </c>
      <c r="C269" s="1" t="s">
        <v>601</v>
      </c>
      <c r="D269" s="1" t="s">
        <v>602</v>
      </c>
      <c r="BB269">
        <v>28.18</v>
      </c>
    </row>
    <row r="270" spans="1:68" hidden="1" x14ac:dyDescent="0.25">
      <c r="A270" s="1" t="s">
        <v>66</v>
      </c>
      <c r="B270" s="1">
        <f>COUNT(egypt_arabic_world[[#This Row],[1960]:[2023]])</f>
        <v>1</v>
      </c>
      <c r="C270" s="1" t="s">
        <v>603</v>
      </c>
      <c r="D270" s="1" t="s">
        <v>604</v>
      </c>
      <c r="BB270">
        <v>9.5500000000000007</v>
      </c>
    </row>
    <row r="271" spans="1:68" hidden="1" x14ac:dyDescent="0.25">
      <c r="A271" s="1" t="s">
        <v>66</v>
      </c>
      <c r="B271" s="1">
        <f>COUNT(egypt_arabic_world[[#This Row],[1960]:[2023]])</f>
        <v>2</v>
      </c>
      <c r="C271" s="1" t="s">
        <v>605</v>
      </c>
      <c r="D271" s="1" t="s">
        <v>606</v>
      </c>
      <c r="AX271">
        <v>91.74</v>
      </c>
      <c r="BB271">
        <v>27.91</v>
      </c>
    </row>
    <row r="272" spans="1:68" hidden="1" x14ac:dyDescent="0.25">
      <c r="A272" s="1" t="s">
        <v>66</v>
      </c>
      <c r="B272" s="1">
        <f>COUNT(egypt_arabic_world[[#This Row],[1960]:[2023]])</f>
        <v>2</v>
      </c>
      <c r="C272" s="1" t="s">
        <v>607</v>
      </c>
      <c r="D272" s="1" t="s">
        <v>608</v>
      </c>
      <c r="BH272">
        <v>3.97</v>
      </c>
      <c r="BL272">
        <v>3.67</v>
      </c>
    </row>
    <row r="273" spans="1:68" hidden="1" x14ac:dyDescent="0.25">
      <c r="A273" s="1" t="s">
        <v>66</v>
      </c>
      <c r="B273" s="1">
        <f>COUNT(egypt_arabic_world[[#This Row],[1960]:[2023]])</f>
        <v>1</v>
      </c>
      <c r="C273" s="1" t="s">
        <v>609</v>
      </c>
      <c r="D273" s="1" t="s">
        <v>610</v>
      </c>
      <c r="BG273">
        <v>5.2</v>
      </c>
    </row>
    <row r="274" spans="1:68" hidden="1" x14ac:dyDescent="0.25">
      <c r="A274" s="1" t="s">
        <v>66</v>
      </c>
      <c r="B274" s="1">
        <f>COUNT(egypt_arabic_world[[#This Row],[1960]:[2023]])</f>
        <v>22</v>
      </c>
      <c r="C274" s="1" t="s">
        <v>611</v>
      </c>
      <c r="D274" s="1" t="s">
        <v>612</v>
      </c>
      <c r="AS274">
        <v>64.812812809999997</v>
      </c>
      <c r="AT274">
        <v>65.779655460000001</v>
      </c>
      <c r="AU274">
        <v>65.538604739999997</v>
      </c>
      <c r="AV274">
        <v>67.218978879999995</v>
      </c>
      <c r="AW274">
        <v>66.424591059999997</v>
      </c>
      <c r="AX274">
        <v>66.484878539999997</v>
      </c>
      <c r="AY274">
        <v>62.407783510000002</v>
      </c>
      <c r="AZ274">
        <v>62.619937899999996</v>
      </c>
      <c r="BA274">
        <v>64.249198910000004</v>
      </c>
      <c r="BB274">
        <v>63.344032290000001</v>
      </c>
      <c r="BC274">
        <v>66.427543639999996</v>
      </c>
      <c r="BD274">
        <v>65.581466669999998</v>
      </c>
      <c r="BE274">
        <v>70.913780209999999</v>
      </c>
      <c r="BF274">
        <v>70.572227479999995</v>
      </c>
      <c r="BG274">
        <v>69.08998871</v>
      </c>
      <c r="BH274">
        <v>68.554389950000001</v>
      </c>
      <c r="BI274">
        <v>68.122863769999995</v>
      </c>
      <c r="BJ274">
        <v>68.712883000000005</v>
      </c>
      <c r="BK274">
        <v>70.876495360000007</v>
      </c>
      <c r="BL274">
        <v>70.758796689999997</v>
      </c>
      <c r="BM274">
        <v>66.952453610000006</v>
      </c>
      <c r="BN274">
        <v>61.690750119999997</v>
      </c>
    </row>
    <row r="275" spans="1:68" hidden="1" x14ac:dyDescent="0.25">
      <c r="A275" s="1" t="s">
        <v>66</v>
      </c>
      <c r="B275" s="1">
        <f>COUNT(egypt_arabic_world[[#This Row],[1960]:[2023]])</f>
        <v>22</v>
      </c>
      <c r="C275" s="1" t="s">
        <v>613</v>
      </c>
      <c r="D275" s="1" t="s">
        <v>614</v>
      </c>
      <c r="AS275">
        <v>101.6534908</v>
      </c>
      <c r="AT275">
        <v>112.48441149999999</v>
      </c>
      <c r="AU275">
        <v>117.7134093</v>
      </c>
      <c r="AV275">
        <v>106.5296678</v>
      </c>
      <c r="AW275">
        <v>105.65070110000001</v>
      </c>
      <c r="AX275">
        <v>112.32044550000001</v>
      </c>
      <c r="AY275">
        <v>133.15505390000001</v>
      </c>
      <c r="AZ275">
        <v>129.14840480000001</v>
      </c>
      <c r="BA275">
        <v>135.44869209999999</v>
      </c>
      <c r="BB275">
        <v>139.78671220000001</v>
      </c>
      <c r="BC275">
        <v>129.9076632</v>
      </c>
      <c r="BD275">
        <v>142.3187576</v>
      </c>
      <c r="BE275">
        <v>142.08592920000001</v>
      </c>
      <c r="BF275">
        <v>152.8804074</v>
      </c>
      <c r="BG275">
        <v>153.01173120000001</v>
      </c>
      <c r="BH275">
        <v>181.57623419999999</v>
      </c>
      <c r="BI275">
        <v>175.39895849999999</v>
      </c>
      <c r="BJ275">
        <v>182.07217019999999</v>
      </c>
      <c r="BK275">
        <v>156.95683779999999</v>
      </c>
      <c r="BL275">
        <v>158.93983209999999</v>
      </c>
      <c r="BM275">
        <v>167.28686279999999</v>
      </c>
      <c r="BN275">
        <v>231.8944204</v>
      </c>
    </row>
    <row r="276" spans="1:68" hidden="1" x14ac:dyDescent="0.25">
      <c r="A276" s="1" t="s">
        <v>66</v>
      </c>
      <c r="B276" s="1">
        <f>COUNT(egypt_arabic_world[[#This Row],[1960]:[2023]])</f>
        <v>22</v>
      </c>
      <c r="C276" s="1" t="s">
        <v>615</v>
      </c>
      <c r="D276" s="1" t="s">
        <v>616</v>
      </c>
      <c r="AS276">
        <v>35.18718338</v>
      </c>
      <c r="AT276">
        <v>34.220344539999999</v>
      </c>
      <c r="AU276">
        <v>34.46139908</v>
      </c>
      <c r="AV276">
        <v>31.922037119999999</v>
      </c>
      <c r="AW276">
        <v>32.510288240000001</v>
      </c>
      <c r="AX276">
        <v>32.288040160000001</v>
      </c>
      <c r="AY276">
        <v>36.024547579999997</v>
      </c>
      <c r="AZ276">
        <v>35.288711550000002</v>
      </c>
      <c r="BA276">
        <v>34.393054960000001</v>
      </c>
      <c r="BB276">
        <v>35.047100069999999</v>
      </c>
      <c r="BC276">
        <v>32.930995940000003</v>
      </c>
      <c r="BD276">
        <v>33.843826290000003</v>
      </c>
      <c r="BE276">
        <v>28.709711070000001</v>
      </c>
      <c r="BF276">
        <v>29.26489449</v>
      </c>
      <c r="BG276">
        <v>29.54225349</v>
      </c>
      <c r="BH276">
        <v>31.243453980000002</v>
      </c>
      <c r="BI276">
        <v>30.86659813</v>
      </c>
      <c r="BJ276">
        <v>30.971971509999999</v>
      </c>
      <c r="BK276">
        <v>28.465974809999999</v>
      </c>
      <c r="BL276">
        <v>28.203870770000002</v>
      </c>
      <c r="BM276">
        <v>31.92633438</v>
      </c>
      <c r="BN276">
        <v>37.678222660000003</v>
      </c>
    </row>
    <row r="277" spans="1:68" hidden="1" x14ac:dyDescent="0.25">
      <c r="A277" s="1" t="s">
        <v>66</v>
      </c>
      <c r="B277" s="1">
        <f>COUNT(egypt_arabic_world[[#This Row],[1960]:[2023]])</f>
        <v>22</v>
      </c>
      <c r="C277" s="1" t="s">
        <v>617</v>
      </c>
      <c r="D277" s="1" t="s">
        <v>618</v>
      </c>
      <c r="AS277">
        <v>288.89350960000002</v>
      </c>
      <c r="AT277">
        <v>328.7062401</v>
      </c>
      <c r="AU277">
        <v>341.58047850000003</v>
      </c>
      <c r="AV277">
        <v>333.71826279999999</v>
      </c>
      <c r="AW277">
        <v>324.9762073</v>
      </c>
      <c r="AX277">
        <v>347.87011200000001</v>
      </c>
      <c r="AY277">
        <v>369.6231032</v>
      </c>
      <c r="AZ277">
        <v>365.97655250000003</v>
      </c>
      <c r="BA277">
        <v>393.82568759999998</v>
      </c>
      <c r="BB277">
        <v>398.85387409999998</v>
      </c>
      <c r="BC277">
        <v>394.48447379999999</v>
      </c>
      <c r="BD277">
        <v>420.51614640000003</v>
      </c>
      <c r="BE277">
        <v>494.90547930000002</v>
      </c>
      <c r="BF277">
        <v>522.40202090000002</v>
      </c>
      <c r="BG277">
        <v>517.94199260000005</v>
      </c>
      <c r="BH277">
        <v>581.16567210000005</v>
      </c>
      <c r="BI277">
        <v>568.2484015</v>
      </c>
      <c r="BJ277">
        <v>587.86107419999996</v>
      </c>
      <c r="BK277">
        <v>551.38401680000004</v>
      </c>
      <c r="BL277">
        <v>563.53905899999995</v>
      </c>
      <c r="BM277">
        <v>523.97765730000003</v>
      </c>
      <c r="BN277">
        <v>615.46006460000001</v>
      </c>
    </row>
    <row r="278" spans="1:68" hidden="1" x14ac:dyDescent="0.25">
      <c r="A278" s="1" t="s">
        <v>66</v>
      </c>
      <c r="B278" s="1">
        <f>COUNT(egypt_arabic_world[[#This Row],[1960]:[2023]])</f>
        <v>24</v>
      </c>
      <c r="C278" s="1" t="s">
        <v>619</v>
      </c>
      <c r="D278" s="1" t="s">
        <v>620</v>
      </c>
      <c r="AS278">
        <v>26</v>
      </c>
      <c r="AT278">
        <v>25</v>
      </c>
      <c r="AU278">
        <v>24</v>
      </c>
      <c r="AV278">
        <v>23</v>
      </c>
      <c r="AW278">
        <v>22</v>
      </c>
      <c r="AX278">
        <v>21</v>
      </c>
      <c r="AY278">
        <v>21</v>
      </c>
      <c r="AZ278">
        <v>20</v>
      </c>
      <c r="BA278">
        <v>19</v>
      </c>
      <c r="BB278">
        <v>19</v>
      </c>
      <c r="BC278">
        <v>18</v>
      </c>
      <c r="BD278">
        <v>17</v>
      </c>
      <c r="BE278">
        <v>17</v>
      </c>
      <c r="BF278">
        <v>16</v>
      </c>
      <c r="BG278">
        <v>15</v>
      </c>
      <c r="BH278">
        <v>15</v>
      </c>
      <c r="BI278">
        <v>14</v>
      </c>
      <c r="BJ278">
        <v>13</v>
      </c>
      <c r="BK278">
        <v>12</v>
      </c>
      <c r="BL278">
        <v>12</v>
      </c>
      <c r="BM278">
        <v>11</v>
      </c>
      <c r="BN278">
        <v>10</v>
      </c>
      <c r="BO278">
        <v>9.8000000000000007</v>
      </c>
      <c r="BP278">
        <v>9.1999999999999993</v>
      </c>
    </row>
    <row r="279" spans="1:68" hidden="1" x14ac:dyDescent="0.25">
      <c r="A279" s="1" t="s">
        <v>66</v>
      </c>
      <c r="B279" s="1">
        <f>COUNT(egypt_arabic_world[[#This Row],[1960]:[2023]])</f>
        <v>20</v>
      </c>
      <c r="C279" s="1" t="s">
        <v>621</v>
      </c>
      <c r="D279" s="1" t="s">
        <v>622</v>
      </c>
      <c r="AS279">
        <v>3.8</v>
      </c>
      <c r="AT279">
        <v>3.9</v>
      </c>
      <c r="AU279">
        <v>3.9</v>
      </c>
      <c r="AV279">
        <v>3.9</v>
      </c>
      <c r="AW279">
        <v>3.9</v>
      </c>
      <c r="AX279">
        <v>3.9</v>
      </c>
      <c r="AY279">
        <v>3.9</v>
      </c>
      <c r="AZ279">
        <v>3.9</v>
      </c>
      <c r="BA279">
        <v>4</v>
      </c>
      <c r="BB279">
        <v>4.0999999999999996</v>
      </c>
      <c r="BC279">
        <v>4.0999999999999996</v>
      </c>
      <c r="BD279">
        <v>4.5</v>
      </c>
      <c r="BE279">
        <v>4.5999999999999996</v>
      </c>
      <c r="BF279">
        <v>4.5999999999999996</v>
      </c>
      <c r="BG279">
        <v>4.4000000000000004</v>
      </c>
      <c r="BH279">
        <v>4.4000000000000004</v>
      </c>
      <c r="BI279">
        <v>4.3</v>
      </c>
      <c r="BJ279">
        <v>4</v>
      </c>
      <c r="BK279">
        <v>3.9</v>
      </c>
      <c r="BL279">
        <v>4</v>
      </c>
    </row>
    <row r="280" spans="1:68" hidden="1" x14ac:dyDescent="0.25">
      <c r="A280" s="1" t="s">
        <v>66</v>
      </c>
      <c r="B280" s="1">
        <f>COUNT(egypt_arabic_world[[#This Row],[1960]:[2023]])</f>
        <v>23</v>
      </c>
      <c r="C280" s="1" t="s">
        <v>623</v>
      </c>
      <c r="D280" s="1" t="s">
        <v>624</v>
      </c>
      <c r="AS280">
        <v>46.1539663</v>
      </c>
      <c r="AT280">
        <v>46.13672579</v>
      </c>
      <c r="AU280">
        <v>46.118716980000002</v>
      </c>
      <c r="AV280">
        <v>46.099939880000001</v>
      </c>
      <c r="AW280">
        <v>47.061341710000001</v>
      </c>
      <c r="AX280">
        <v>48.02723142</v>
      </c>
      <c r="AY280">
        <v>48.99760903</v>
      </c>
      <c r="AZ280">
        <v>49.972474519999999</v>
      </c>
      <c r="BA280">
        <v>50.951827899999998</v>
      </c>
      <c r="BB280">
        <v>51.935669160000003</v>
      </c>
      <c r="BC280">
        <v>52.923998320000003</v>
      </c>
      <c r="BD280">
        <v>53.916815360000001</v>
      </c>
      <c r="BE280">
        <v>54.91412029</v>
      </c>
      <c r="BF280">
        <v>55.915913109999998</v>
      </c>
      <c r="BG280">
        <v>56.922193810000003</v>
      </c>
      <c r="BH280">
        <v>57.932962400000001</v>
      </c>
      <c r="BI280">
        <v>58.948218879999999</v>
      </c>
      <c r="BJ280">
        <v>59.967963249999997</v>
      </c>
      <c r="BK280">
        <v>60.992195510000002</v>
      </c>
      <c r="BL280">
        <v>62.020915649999999</v>
      </c>
      <c r="BM280">
        <v>63.054123680000004</v>
      </c>
      <c r="BN280">
        <v>63.054123680000004</v>
      </c>
      <c r="BO280">
        <v>63.054123680000004</v>
      </c>
    </row>
    <row r="281" spans="1:68" hidden="1" x14ac:dyDescent="0.25">
      <c r="A281" s="1" t="s">
        <v>66</v>
      </c>
      <c r="B281" s="1">
        <f>COUNT(egypt_arabic_world[[#This Row],[1960]:[2023]])</f>
        <v>23</v>
      </c>
      <c r="C281" s="1" t="s">
        <v>625</v>
      </c>
      <c r="D281" s="1" t="s">
        <v>626</v>
      </c>
      <c r="AS281">
        <v>2.472554803</v>
      </c>
      <c r="AT281">
        <v>2.3291773089999999</v>
      </c>
      <c r="AU281">
        <v>2.1857998150000002</v>
      </c>
      <c r="AV281">
        <v>2.0424223210000001</v>
      </c>
      <c r="AW281">
        <v>1.899044827</v>
      </c>
      <c r="AX281">
        <v>1.755667334</v>
      </c>
      <c r="AY281">
        <v>1.6122898400000001</v>
      </c>
      <c r="AZ281">
        <v>1.468912346</v>
      </c>
      <c r="BA281">
        <v>1.3255348520000001</v>
      </c>
      <c r="BB281">
        <v>1.182157358</v>
      </c>
      <c r="BC281">
        <v>1.038779865</v>
      </c>
      <c r="BD281">
        <v>0.89540237099999997</v>
      </c>
      <c r="BE281">
        <v>0.75202487699999998</v>
      </c>
      <c r="BF281">
        <v>0.60864738299999999</v>
      </c>
      <c r="BG281">
        <v>0.46526988899999999</v>
      </c>
      <c r="BH281">
        <v>0.32189239600000003</v>
      </c>
      <c r="BI281">
        <v>0.178514902</v>
      </c>
      <c r="BJ281">
        <v>3.5137408000000002E-2</v>
      </c>
      <c r="BK281">
        <v>0</v>
      </c>
      <c r="BL281">
        <v>0</v>
      </c>
      <c r="BM281">
        <v>0</v>
      </c>
      <c r="BN281">
        <v>0</v>
      </c>
      <c r="BO281">
        <v>0</v>
      </c>
    </row>
    <row r="282" spans="1:68" hidden="1" x14ac:dyDescent="0.25">
      <c r="A282" s="1" t="s">
        <v>66</v>
      </c>
      <c r="B282" s="1">
        <f>COUNT(egypt_arabic_world[[#This Row],[1960]:[2023]])</f>
        <v>6</v>
      </c>
      <c r="C282" s="1" t="s">
        <v>627</v>
      </c>
      <c r="D282" s="1" t="s">
        <v>628</v>
      </c>
      <c r="BG282">
        <v>88</v>
      </c>
      <c r="BH282">
        <v>88</v>
      </c>
      <c r="BI282">
        <v>88</v>
      </c>
      <c r="BJ282">
        <v>88</v>
      </c>
      <c r="BK282">
        <v>88</v>
      </c>
      <c r="BL282">
        <v>88</v>
      </c>
    </row>
    <row r="283" spans="1:68" hidden="1" x14ac:dyDescent="0.25">
      <c r="A283" s="1" t="s">
        <v>66</v>
      </c>
      <c r="B283" s="1">
        <f>COUNT(egypt_arabic_world[[#This Row],[1960]:[2023]])</f>
        <v>11</v>
      </c>
      <c r="C283" s="1" t="s">
        <v>629</v>
      </c>
      <c r="D283" s="1" t="s">
        <v>630</v>
      </c>
      <c r="BB283">
        <v>53</v>
      </c>
      <c r="BC283">
        <v>53</v>
      </c>
      <c r="BD283">
        <v>53</v>
      </c>
      <c r="BE283">
        <v>53</v>
      </c>
      <c r="BF283">
        <v>53</v>
      </c>
      <c r="BG283">
        <v>53</v>
      </c>
      <c r="BH283">
        <v>53</v>
      </c>
      <c r="BI283">
        <v>53</v>
      </c>
      <c r="BJ283">
        <v>53</v>
      </c>
      <c r="BK283">
        <v>53</v>
      </c>
      <c r="BL283">
        <v>53</v>
      </c>
    </row>
    <row r="284" spans="1:68" hidden="1" x14ac:dyDescent="0.25">
      <c r="A284" s="1" t="s">
        <v>66</v>
      </c>
      <c r="B284" s="1">
        <f>COUNT(egypt_arabic_world[[#This Row],[1960]:[2023]])</f>
        <v>5</v>
      </c>
      <c r="C284" s="1" t="s">
        <v>631</v>
      </c>
      <c r="D284" s="1" t="s">
        <v>632</v>
      </c>
      <c r="AZ284">
        <v>5.8</v>
      </c>
      <c r="BA284">
        <v>6.2</v>
      </c>
      <c r="BF284">
        <v>7.4</v>
      </c>
      <c r="BI284">
        <v>7.5</v>
      </c>
      <c r="BM284">
        <v>6.7</v>
      </c>
    </row>
    <row r="285" spans="1:68" hidden="1" x14ac:dyDescent="0.25">
      <c r="A285" s="1" t="s">
        <v>66</v>
      </c>
      <c r="B285" s="1">
        <f>COUNT(egypt_arabic_world[[#This Row],[1960]:[2023]])</f>
        <v>17</v>
      </c>
      <c r="C285" s="1" t="s">
        <v>633</v>
      </c>
      <c r="D285" s="1" t="s">
        <v>634</v>
      </c>
      <c r="AY285">
        <v>900</v>
      </c>
      <c r="AZ285">
        <v>1464</v>
      </c>
      <c r="BA285">
        <v>1917</v>
      </c>
      <c r="BB285">
        <v>1914</v>
      </c>
      <c r="BC285">
        <v>2364</v>
      </c>
      <c r="BD285">
        <v>2168</v>
      </c>
      <c r="BE285">
        <v>2591</v>
      </c>
      <c r="BF285">
        <v>2695</v>
      </c>
      <c r="BG285">
        <v>3175</v>
      </c>
      <c r="BH285">
        <v>3902</v>
      </c>
      <c r="BI285">
        <v>4413</v>
      </c>
      <c r="BJ285">
        <v>5387</v>
      </c>
      <c r="BK285">
        <v>10411</v>
      </c>
      <c r="BL285">
        <v>13570</v>
      </c>
      <c r="BM285">
        <v>14337</v>
      </c>
      <c r="BN285">
        <v>19286</v>
      </c>
      <c r="BO285">
        <v>18587</v>
      </c>
    </row>
    <row r="286" spans="1:68" hidden="1" x14ac:dyDescent="0.25">
      <c r="A286" s="1" t="s">
        <v>66</v>
      </c>
      <c r="B286" s="1">
        <f>COUNT(egypt_arabic_world[[#This Row],[1960]:[2023]])</f>
        <v>5</v>
      </c>
      <c r="C286" s="1" t="s">
        <v>635</v>
      </c>
      <c r="D286" s="1" t="s">
        <v>636</v>
      </c>
      <c r="BH286">
        <v>54.702089999999998</v>
      </c>
      <c r="BI286">
        <v>55.47428</v>
      </c>
      <c r="BJ286">
        <v>55.797629999999998</v>
      </c>
      <c r="BK286">
        <v>58.51399</v>
      </c>
      <c r="BL286">
        <v>60.053640000000001</v>
      </c>
    </row>
    <row r="287" spans="1:68" hidden="1" x14ac:dyDescent="0.25">
      <c r="A287" s="1" t="s">
        <v>66</v>
      </c>
      <c r="B287" s="1">
        <f>COUNT(egypt_arabic_world[[#This Row],[1960]:[2023]])</f>
        <v>4</v>
      </c>
      <c r="C287" s="1" t="s">
        <v>637</v>
      </c>
      <c r="D287" s="1" t="s">
        <v>638</v>
      </c>
      <c r="BC287">
        <v>0.46695098299999999</v>
      </c>
      <c r="BJ287">
        <v>0.46800000000000003</v>
      </c>
      <c r="BK287">
        <v>0.474544466</v>
      </c>
      <c r="BM287">
        <v>0.475982815</v>
      </c>
    </row>
    <row r="288" spans="1:68" hidden="1" x14ac:dyDescent="0.25">
      <c r="A288" s="1" t="s">
        <v>66</v>
      </c>
      <c r="B288" s="1">
        <f>COUNT(egypt_arabic_world[[#This Row],[1960]:[2023]])</f>
        <v>4</v>
      </c>
      <c r="C288" s="1" t="s">
        <v>639</v>
      </c>
      <c r="D288" s="1" t="s">
        <v>640</v>
      </c>
      <c r="BC288">
        <v>0.49150249400000001</v>
      </c>
      <c r="BJ288">
        <v>0.505</v>
      </c>
      <c r="BK288">
        <v>0.511706471</v>
      </c>
      <c r="BM288">
        <v>0.51405620600000002</v>
      </c>
    </row>
    <row r="289" spans="1:68" hidden="1" x14ac:dyDescent="0.25">
      <c r="A289" s="1" t="s">
        <v>66</v>
      </c>
      <c r="B289" s="1">
        <f>COUNT(egypt_arabic_world[[#This Row],[1960]:[2023]])</f>
        <v>11</v>
      </c>
      <c r="C289" s="1" t="s">
        <v>641</v>
      </c>
      <c r="D289" s="1" t="s">
        <v>642</v>
      </c>
      <c r="AU289">
        <v>16.07574558</v>
      </c>
      <c r="AV289">
        <v>17.131017960000001</v>
      </c>
      <c r="AW289">
        <v>14.474139709999999</v>
      </c>
      <c r="AX289">
        <v>14.62154132</v>
      </c>
      <c r="AY289">
        <v>3.2459122549999999</v>
      </c>
      <c r="AZ289">
        <v>7.7783297530000004</v>
      </c>
      <c r="BA289">
        <v>9.7226130650000009</v>
      </c>
      <c r="BB289">
        <v>9.6802916910000008</v>
      </c>
      <c r="BC289">
        <v>9.4138073930000008</v>
      </c>
      <c r="BD289">
        <v>11.427758730000001</v>
      </c>
      <c r="BE289">
        <v>10.446766589999999</v>
      </c>
    </row>
    <row r="290" spans="1:68" hidden="1" x14ac:dyDescent="0.25">
      <c r="A290" s="1" t="s">
        <v>66</v>
      </c>
      <c r="B290" s="1">
        <f>COUNT(egypt_arabic_world[[#This Row],[1960]:[2023]])</f>
        <v>11</v>
      </c>
      <c r="C290" s="1" t="s">
        <v>643</v>
      </c>
      <c r="D290" s="1" t="s">
        <v>644</v>
      </c>
      <c r="AU290">
        <v>8.9590921090000002</v>
      </c>
      <c r="AV290">
        <v>11.058443110000001</v>
      </c>
      <c r="AW290">
        <v>8.4152070880000007</v>
      </c>
      <c r="AX290">
        <v>7.5890436399999999</v>
      </c>
      <c r="AY290">
        <v>-4.4748259670000001</v>
      </c>
      <c r="AZ290">
        <v>2.627953813</v>
      </c>
      <c r="BA290">
        <v>3.3620323839999999</v>
      </c>
      <c r="BB290">
        <v>3.1172519670000001</v>
      </c>
      <c r="BC290">
        <v>1.6810873529999999</v>
      </c>
      <c r="BD290">
        <v>1.412223762</v>
      </c>
      <c r="BE290">
        <v>0.44157162500000002</v>
      </c>
    </row>
    <row r="291" spans="1:68" hidden="1" x14ac:dyDescent="0.25">
      <c r="A291" s="1" t="s">
        <v>66</v>
      </c>
      <c r="B291" s="1">
        <f>COUNT(egypt_arabic_world[[#This Row],[1960]:[2023]])</f>
        <v>4</v>
      </c>
      <c r="C291" s="1" t="s">
        <v>645</v>
      </c>
      <c r="D291" s="1" t="s">
        <v>646</v>
      </c>
      <c r="BD291">
        <v>7.81</v>
      </c>
      <c r="BG291">
        <v>7.31</v>
      </c>
      <c r="BJ291">
        <v>14.05</v>
      </c>
      <c r="BN291">
        <v>9.74</v>
      </c>
    </row>
    <row r="292" spans="1:68" hidden="1" x14ac:dyDescent="0.25">
      <c r="A292" s="1" t="s">
        <v>66</v>
      </c>
      <c r="B292" s="1">
        <f>COUNT(egypt_arabic_world[[#This Row],[1960]:[2023]])</f>
        <v>4</v>
      </c>
      <c r="C292" s="1" t="s">
        <v>647</v>
      </c>
      <c r="D292" s="1" t="s">
        <v>648</v>
      </c>
      <c r="BD292">
        <v>12.81</v>
      </c>
      <c r="BG292">
        <v>18.760000000000002</v>
      </c>
      <c r="BJ292">
        <v>38.65</v>
      </c>
      <c r="BN292">
        <v>30.57</v>
      </c>
    </row>
    <row r="293" spans="1:68" hidden="1" x14ac:dyDescent="0.25">
      <c r="A293" s="1" t="s">
        <v>66</v>
      </c>
      <c r="B293" s="1">
        <f>COUNT(egypt_arabic_world[[#This Row],[1960]:[2023]])</f>
        <v>22</v>
      </c>
      <c r="C293" s="1" t="s">
        <v>649</v>
      </c>
      <c r="D293" s="1" t="s">
        <v>650</v>
      </c>
      <c r="AU293">
        <v>4.1421241740000001</v>
      </c>
      <c r="AV293">
        <v>6.2762967139999999</v>
      </c>
      <c r="AW293">
        <v>10.757523369999999</v>
      </c>
      <c r="AX293">
        <v>5.7275730070000002</v>
      </c>
      <c r="AY293">
        <v>6.5743563869999999</v>
      </c>
      <c r="AZ293">
        <v>7.8956983709999999</v>
      </c>
      <c r="BA293">
        <v>5.0368731870000003</v>
      </c>
      <c r="BB293">
        <v>0.52048524200000001</v>
      </c>
      <c r="BC293">
        <v>3.864111657</v>
      </c>
      <c r="BD293">
        <v>1.714147971</v>
      </c>
      <c r="BE293">
        <v>3.7075427030000001</v>
      </c>
      <c r="BF293">
        <v>3.3462316429999999</v>
      </c>
      <c r="BG293">
        <v>6.0116791049999998</v>
      </c>
      <c r="BH293">
        <v>10.207982080000001</v>
      </c>
      <c r="BI293">
        <v>27.053702049999998</v>
      </c>
      <c r="BJ293">
        <v>5.9513342580000002</v>
      </c>
      <c r="BK293">
        <v>9.7167703070000009</v>
      </c>
      <c r="BL293">
        <v>1.8739054719999999</v>
      </c>
      <c r="BM293">
        <v>10.74054598</v>
      </c>
      <c r="BN293">
        <v>9.9732189850000008</v>
      </c>
      <c r="BO293">
        <v>15.59384433</v>
      </c>
      <c r="BP293">
        <v>17.476122709999999</v>
      </c>
    </row>
    <row r="294" spans="1:68" hidden="1" x14ac:dyDescent="0.25">
      <c r="A294" s="1" t="s">
        <v>66</v>
      </c>
      <c r="B294" s="1">
        <f>COUNT(egypt_arabic_world[[#This Row],[1960]:[2023]])</f>
        <v>13</v>
      </c>
      <c r="C294" s="1" t="s">
        <v>651</v>
      </c>
      <c r="D294" s="1" t="s">
        <v>652</v>
      </c>
      <c r="BD294">
        <v>336.75280579999998</v>
      </c>
      <c r="BE294">
        <v>347.79490129999999</v>
      </c>
      <c r="BF294">
        <v>352.8461939</v>
      </c>
      <c r="BG294">
        <v>337.61027990000002</v>
      </c>
      <c r="BH294">
        <v>347.63823209999998</v>
      </c>
      <c r="BI294">
        <v>358.83206419999999</v>
      </c>
      <c r="BJ294">
        <v>360.5856842</v>
      </c>
      <c r="BK294">
        <v>369.82878640000001</v>
      </c>
      <c r="BL294">
        <v>388.59354209999998</v>
      </c>
      <c r="BM294">
        <v>452.07940939999997</v>
      </c>
      <c r="BN294">
        <v>363.5217672</v>
      </c>
      <c r="BO294">
        <v>378.3656297</v>
      </c>
      <c r="BP294">
        <v>392.42419269999999</v>
      </c>
    </row>
    <row r="295" spans="1:68" hidden="1" x14ac:dyDescent="0.25">
      <c r="A295" s="1" t="s">
        <v>66</v>
      </c>
      <c r="B295" s="1">
        <f>COUNT(egypt_arabic_world[[#This Row],[1960]:[2023]])</f>
        <v>18</v>
      </c>
      <c r="C295" s="1" t="s">
        <v>653</v>
      </c>
      <c r="D295" s="1" t="s">
        <v>654</v>
      </c>
      <c r="AW295">
        <v>2.65</v>
      </c>
      <c r="AX295">
        <v>3.34</v>
      </c>
      <c r="AY295">
        <v>4.4400000000000004</v>
      </c>
      <c r="AZ295">
        <v>5.42</v>
      </c>
      <c r="BA295">
        <v>6.48</v>
      </c>
      <c r="BB295">
        <v>7.69</v>
      </c>
      <c r="BC295">
        <v>8.64</v>
      </c>
      <c r="BD295">
        <v>9.2200000000000006</v>
      </c>
      <c r="BE295">
        <v>10.32</v>
      </c>
      <c r="BF295">
        <v>10.94</v>
      </c>
      <c r="BG295">
        <v>12.06</v>
      </c>
      <c r="BH295">
        <v>13.7</v>
      </c>
      <c r="BI295">
        <v>15.69</v>
      </c>
      <c r="BJ295">
        <v>17.71</v>
      </c>
      <c r="BK295">
        <v>18.72</v>
      </c>
      <c r="BL295">
        <v>20.07</v>
      </c>
      <c r="BM295">
        <v>22.06</v>
      </c>
      <c r="BN295">
        <v>27.56</v>
      </c>
    </row>
    <row r="296" spans="1:68" hidden="1" x14ac:dyDescent="0.25">
      <c r="A296" s="1" t="s">
        <v>66</v>
      </c>
      <c r="B296" s="1">
        <f>COUNT(egypt_arabic_world[[#This Row],[1960]:[2023]])</f>
        <v>7</v>
      </c>
      <c r="C296" s="1" t="s">
        <v>655</v>
      </c>
      <c r="D296" s="1" t="s">
        <v>656</v>
      </c>
      <c r="BI296">
        <v>13.14</v>
      </c>
      <c r="BJ296">
        <v>13.13605538</v>
      </c>
      <c r="BK296">
        <v>13.13605538</v>
      </c>
      <c r="BL296">
        <v>13.136049999999999</v>
      </c>
      <c r="BM296">
        <v>13.136049999999999</v>
      </c>
      <c r="BN296">
        <v>13.13605499</v>
      </c>
      <c r="BO296">
        <v>13.136055000000001</v>
      </c>
    </row>
    <row r="297" spans="1:68" hidden="1" x14ac:dyDescent="0.25">
      <c r="A297" s="1" t="s">
        <v>66</v>
      </c>
      <c r="B297" s="1">
        <f>COUNT(egypt_arabic_world[[#This Row],[1960]:[2023]])</f>
        <v>0</v>
      </c>
      <c r="C297" s="1" t="s">
        <v>657</v>
      </c>
      <c r="D297" s="1" t="s">
        <v>658</v>
      </c>
    </row>
    <row r="298" spans="1:68" hidden="1" x14ac:dyDescent="0.25">
      <c r="A298" s="1" t="s">
        <v>66</v>
      </c>
      <c r="B298" s="1">
        <f>COUNT(egypt_arabic_world[[#This Row],[1960]:[2023]])</f>
        <v>0</v>
      </c>
      <c r="C298" s="1" t="s">
        <v>659</v>
      </c>
      <c r="D298" s="1" t="s">
        <v>660</v>
      </c>
    </row>
    <row r="299" spans="1:68" hidden="1" x14ac:dyDescent="0.25">
      <c r="A299" s="1" t="s">
        <v>66</v>
      </c>
      <c r="B299" s="1">
        <f>COUNT(egypt_arabic_world[[#This Row],[1960]:[2023]])</f>
        <v>0</v>
      </c>
      <c r="C299" s="1" t="s">
        <v>661</v>
      </c>
      <c r="D299" s="1" t="s">
        <v>662</v>
      </c>
    </row>
    <row r="300" spans="1:68" hidden="1" x14ac:dyDescent="0.25">
      <c r="A300" s="1" t="s">
        <v>66</v>
      </c>
      <c r="B300" s="1">
        <f>COUNT(egypt_arabic_world[[#This Row],[1960]:[2023]])</f>
        <v>23</v>
      </c>
      <c r="C300" s="1" t="s">
        <v>663</v>
      </c>
      <c r="D300" s="1" t="s">
        <v>664</v>
      </c>
      <c r="AS300">
        <v>95.8</v>
      </c>
      <c r="AT300">
        <v>96.6</v>
      </c>
      <c r="AU300">
        <v>97.2</v>
      </c>
      <c r="AV300">
        <v>97.7</v>
      </c>
      <c r="AW300">
        <v>98.2</v>
      </c>
      <c r="AX300">
        <v>98.5</v>
      </c>
      <c r="AY300">
        <v>98.8</v>
      </c>
      <c r="AZ300">
        <v>99</v>
      </c>
      <c r="BA300">
        <v>99.3</v>
      </c>
      <c r="BB300">
        <v>99.4</v>
      </c>
      <c r="BC300">
        <v>99.5</v>
      </c>
      <c r="BD300">
        <v>99.6</v>
      </c>
      <c r="BE300">
        <v>99.7</v>
      </c>
      <c r="BF300">
        <v>99.8</v>
      </c>
      <c r="BG300">
        <v>99.8</v>
      </c>
      <c r="BH300">
        <v>99.8</v>
      </c>
      <c r="BI300">
        <v>99.9</v>
      </c>
      <c r="BJ300">
        <v>99.9</v>
      </c>
      <c r="BK300">
        <v>99.9</v>
      </c>
      <c r="BL300">
        <v>99.9</v>
      </c>
      <c r="BM300">
        <v>99.9</v>
      </c>
      <c r="BN300">
        <v>99.9</v>
      </c>
      <c r="BO300">
        <v>99.9</v>
      </c>
    </row>
    <row r="301" spans="1:68" hidden="1" x14ac:dyDescent="0.25">
      <c r="A301" s="1" t="s">
        <v>66</v>
      </c>
      <c r="B301" s="1">
        <f>COUNT(egypt_arabic_world[[#This Row],[1960]:[2023]])</f>
        <v>0</v>
      </c>
      <c r="C301" s="1" t="s">
        <v>665</v>
      </c>
      <c r="D301" s="1" t="s">
        <v>666</v>
      </c>
    </row>
    <row r="302" spans="1:68" hidden="1" x14ac:dyDescent="0.25">
      <c r="A302" s="1" t="s">
        <v>66</v>
      </c>
      <c r="B302" s="1">
        <f>COUNT(egypt_arabic_world[[#This Row],[1960]:[2023]])</f>
        <v>12</v>
      </c>
      <c r="C302" s="1" t="s">
        <v>667</v>
      </c>
      <c r="D302" s="1" t="s">
        <v>668</v>
      </c>
      <c r="BD302">
        <v>1429999.9480000001</v>
      </c>
      <c r="BE302">
        <v>678407.96710000001</v>
      </c>
      <c r="BF302">
        <v>1424580.574</v>
      </c>
      <c r="BG302">
        <v>1581872.821</v>
      </c>
      <c r="BH302">
        <v>3378842.8309999998</v>
      </c>
      <c r="BI302">
        <v>2159619.3309999998</v>
      </c>
      <c r="BJ302">
        <v>1499447.584</v>
      </c>
      <c r="BK302">
        <v>1328204.632</v>
      </c>
      <c r="BL302">
        <v>2246837.378</v>
      </c>
      <c r="BM302">
        <v>1076863.7660000001</v>
      </c>
      <c r="BN302">
        <v>1773599.9820000001</v>
      </c>
      <c r="BO302">
        <v>1200929.8799999999</v>
      </c>
    </row>
    <row r="303" spans="1:68" hidden="1" x14ac:dyDescent="0.25">
      <c r="A303" s="1" t="s">
        <v>66</v>
      </c>
      <c r="B303" s="1">
        <f>COUNT(egypt_arabic_world[[#This Row],[1960]:[2023]])</f>
        <v>0</v>
      </c>
      <c r="C303" s="1" t="s">
        <v>669</v>
      </c>
      <c r="D303" s="1" t="s">
        <v>670</v>
      </c>
    </row>
    <row r="304" spans="1:68" hidden="1" x14ac:dyDescent="0.25">
      <c r="A304" s="1" t="s">
        <v>66</v>
      </c>
      <c r="B304" s="1">
        <f>COUNT(egypt_arabic_world[[#This Row],[1960]:[2023]])</f>
        <v>1</v>
      </c>
      <c r="C304" s="1" t="s">
        <v>671</v>
      </c>
      <c r="D304" s="1" t="s">
        <v>672</v>
      </c>
      <c r="BA304">
        <v>18.695392720000001</v>
      </c>
    </row>
    <row r="305" spans="1:68" hidden="1" x14ac:dyDescent="0.25">
      <c r="A305" s="1" t="s">
        <v>66</v>
      </c>
      <c r="B305" s="1">
        <f>COUNT(egypt_arabic_world[[#This Row],[1960]:[2023]])</f>
        <v>1</v>
      </c>
      <c r="C305" s="1" t="s">
        <v>673</v>
      </c>
      <c r="D305" s="1" t="s">
        <v>674</v>
      </c>
      <c r="BA305">
        <v>5.6900271599999996</v>
      </c>
    </row>
    <row r="306" spans="1:68" hidden="1" x14ac:dyDescent="0.25">
      <c r="A306" s="1" t="s">
        <v>66</v>
      </c>
      <c r="B306" s="1">
        <f>COUNT(egypt_arabic_world[[#This Row],[1960]:[2023]])</f>
        <v>2</v>
      </c>
      <c r="C306" s="1" t="s">
        <v>675</v>
      </c>
      <c r="D306" s="1" t="s">
        <v>676</v>
      </c>
      <c r="BA306">
        <v>45.471766690000003</v>
      </c>
      <c r="BJ306">
        <v>93.965360829999995</v>
      </c>
    </row>
    <row r="307" spans="1:68" hidden="1" x14ac:dyDescent="0.25">
      <c r="A307" s="1" t="s">
        <v>66</v>
      </c>
      <c r="B307" s="1">
        <f>COUNT(egypt_arabic_world[[#This Row],[1960]:[2023]])</f>
        <v>1</v>
      </c>
      <c r="C307" s="1" t="s">
        <v>677</v>
      </c>
      <c r="D307" s="1" t="s">
        <v>678</v>
      </c>
      <c r="BA307">
        <v>17.57751472</v>
      </c>
    </row>
    <row r="308" spans="1:68" hidden="1" x14ac:dyDescent="0.25">
      <c r="A308" s="1" t="s">
        <v>66</v>
      </c>
      <c r="B308" s="1">
        <f>COUNT(egypt_arabic_world[[#This Row],[1960]:[2023]])</f>
        <v>1</v>
      </c>
      <c r="C308" s="1" t="s">
        <v>679</v>
      </c>
      <c r="D308" s="1" t="s">
        <v>680</v>
      </c>
      <c r="BJ308">
        <v>1.8337307199999999</v>
      </c>
    </row>
    <row r="309" spans="1:68" hidden="1" x14ac:dyDescent="0.25">
      <c r="A309" s="1" t="s">
        <v>66</v>
      </c>
      <c r="B309" s="1">
        <f>COUNT(egypt_arabic_world[[#This Row],[1960]:[2023]])</f>
        <v>0</v>
      </c>
      <c r="C309" s="1" t="s">
        <v>681</v>
      </c>
      <c r="D309" s="1" t="s">
        <v>682</v>
      </c>
    </row>
    <row r="310" spans="1:68" hidden="1" x14ac:dyDescent="0.25">
      <c r="A310" s="1" t="s">
        <v>66</v>
      </c>
      <c r="B310" s="1">
        <f>COUNT(egypt_arabic_world[[#This Row],[1960]:[2023]])</f>
        <v>1</v>
      </c>
      <c r="C310" s="1" t="s">
        <v>683</v>
      </c>
      <c r="D310" s="1" t="s">
        <v>684</v>
      </c>
      <c r="BA310">
        <v>21.027980700000001</v>
      </c>
    </row>
    <row r="311" spans="1:68" hidden="1" x14ac:dyDescent="0.25">
      <c r="A311" s="1" t="s">
        <v>66</v>
      </c>
      <c r="B311" s="1">
        <f>COUNT(egypt_arabic_world[[#This Row],[1960]:[2023]])</f>
        <v>2</v>
      </c>
      <c r="C311" s="1" t="s">
        <v>685</v>
      </c>
      <c r="D311" s="1" t="s">
        <v>686</v>
      </c>
      <c r="BO311">
        <v>0</v>
      </c>
      <c r="BP311">
        <v>-6341446.2800000003</v>
      </c>
    </row>
    <row r="312" spans="1:68" hidden="1" x14ac:dyDescent="0.25">
      <c r="A312" s="1" t="s">
        <v>66</v>
      </c>
      <c r="B312" s="1">
        <f>COUNT(egypt_arabic_world[[#This Row],[1960]:[2023]])</f>
        <v>22</v>
      </c>
      <c r="C312" s="1" t="s">
        <v>687</v>
      </c>
      <c r="D312" s="1" t="s">
        <v>688</v>
      </c>
      <c r="AU312">
        <v>679444000000</v>
      </c>
      <c r="AV312">
        <v>691130000000</v>
      </c>
      <c r="AW312">
        <v>707617000000</v>
      </c>
      <c r="AX312">
        <v>738933000000</v>
      </c>
      <c r="AY312">
        <v>781787000000</v>
      </c>
      <c r="AZ312">
        <v>838545000000</v>
      </c>
      <c r="BA312">
        <v>905861000000</v>
      </c>
      <c r="BB312">
        <v>939586000000</v>
      </c>
      <c r="BC312">
        <v>987163000000</v>
      </c>
      <c r="BD312">
        <v>977787000000</v>
      </c>
      <c r="BE312">
        <v>984988000000</v>
      </c>
      <c r="BF312">
        <v>1007320000000</v>
      </c>
      <c r="BG312">
        <v>1055400000000</v>
      </c>
      <c r="BH312">
        <v>1087660000000</v>
      </c>
      <c r="BI312">
        <v>1095890000000</v>
      </c>
      <c r="BJ312">
        <v>1118440000000</v>
      </c>
      <c r="BK312">
        <v>1171910000000</v>
      </c>
      <c r="BL312">
        <v>1204810000000</v>
      </c>
      <c r="BM312">
        <v>1214720000000</v>
      </c>
      <c r="BN312">
        <v>1143140000000</v>
      </c>
      <c r="BO312">
        <v>1252490000000</v>
      </c>
      <c r="BP312">
        <v>1210330000000</v>
      </c>
    </row>
    <row r="313" spans="1:68" hidden="1" x14ac:dyDescent="0.25">
      <c r="A313" s="1" t="s">
        <v>66</v>
      </c>
      <c r="B313" s="1">
        <f>COUNT(egypt_arabic_world[[#This Row],[1960]:[2023]])</f>
        <v>6</v>
      </c>
      <c r="C313" s="1" t="s">
        <v>689</v>
      </c>
      <c r="D313" s="1" t="s">
        <v>690</v>
      </c>
      <c r="BG313">
        <v>192</v>
      </c>
      <c r="BH313">
        <v>192</v>
      </c>
      <c r="BI313">
        <v>265</v>
      </c>
      <c r="BJ313">
        <v>265</v>
      </c>
      <c r="BK313">
        <v>265</v>
      </c>
      <c r="BL313">
        <v>265</v>
      </c>
    </row>
    <row r="314" spans="1:68" hidden="1" x14ac:dyDescent="0.25">
      <c r="A314" s="1" t="s">
        <v>66</v>
      </c>
      <c r="B314" s="1">
        <f>COUNT(egypt_arabic_world[[#This Row],[1960]:[2023]])</f>
        <v>4</v>
      </c>
      <c r="C314" s="1" t="s">
        <v>691</v>
      </c>
      <c r="D314" s="1" t="s">
        <v>692</v>
      </c>
      <c r="BA314">
        <v>8.8000000000000007</v>
      </c>
      <c r="BF314">
        <v>3.1</v>
      </c>
      <c r="BI314">
        <v>7</v>
      </c>
      <c r="BM314">
        <v>0.4</v>
      </c>
    </row>
    <row r="315" spans="1:68" hidden="1" x14ac:dyDescent="0.25">
      <c r="A315" s="1" t="s">
        <v>66</v>
      </c>
      <c r="B315" s="1">
        <f>COUNT(egypt_arabic_world[[#This Row],[1960]:[2023]])</f>
        <v>3</v>
      </c>
      <c r="C315" s="1" t="s">
        <v>693</v>
      </c>
      <c r="D315" s="1" t="s">
        <v>694</v>
      </c>
      <c r="BF315">
        <v>7.7</v>
      </c>
      <c r="BI315">
        <v>4.3</v>
      </c>
      <c r="BM315">
        <v>0.2</v>
      </c>
    </row>
    <row r="316" spans="1:68" hidden="1" x14ac:dyDescent="0.25">
      <c r="A316" s="1" t="s">
        <v>66</v>
      </c>
      <c r="B316" s="1">
        <f>COUNT(egypt_arabic_world[[#This Row],[1960]:[2023]])</f>
        <v>5</v>
      </c>
      <c r="C316" s="1" t="s">
        <v>695</v>
      </c>
      <c r="D316" s="1" t="s">
        <v>696</v>
      </c>
      <c r="AZ316">
        <v>20.9</v>
      </c>
      <c r="BA316">
        <v>34</v>
      </c>
      <c r="BF316">
        <v>16.100000000000001</v>
      </c>
      <c r="BI316">
        <v>17.8</v>
      </c>
      <c r="BM316">
        <v>5.2</v>
      </c>
    </row>
    <row r="317" spans="1:68" hidden="1" x14ac:dyDescent="0.25">
      <c r="A317" s="1" t="s">
        <v>66</v>
      </c>
      <c r="B317" s="1">
        <f>COUNT(egypt_arabic_world[[#This Row],[1960]:[2023]])</f>
        <v>5</v>
      </c>
      <c r="C317" s="1" t="s">
        <v>697</v>
      </c>
      <c r="D317" s="1" t="s">
        <v>698</v>
      </c>
      <c r="AZ317">
        <v>6.5</v>
      </c>
      <c r="BA317">
        <v>15.2</v>
      </c>
      <c r="BF317">
        <v>12.1</v>
      </c>
      <c r="BI317">
        <v>19</v>
      </c>
      <c r="BM317">
        <v>5</v>
      </c>
    </row>
    <row r="318" spans="1:68" hidden="1" x14ac:dyDescent="0.25">
      <c r="A318" s="1" t="s">
        <v>66</v>
      </c>
      <c r="B318" s="1">
        <f>COUNT(egypt_arabic_world[[#This Row],[1960]:[2023]])</f>
        <v>5</v>
      </c>
      <c r="C318" s="1" t="s">
        <v>699</v>
      </c>
      <c r="D318" s="1" t="s">
        <v>700</v>
      </c>
      <c r="AZ318">
        <v>9.8000000000000007</v>
      </c>
      <c r="BA318">
        <v>7.5</v>
      </c>
      <c r="BF318">
        <v>6.3</v>
      </c>
      <c r="BI318">
        <v>2.4</v>
      </c>
      <c r="BM318">
        <v>4.8</v>
      </c>
    </row>
    <row r="319" spans="1:68" hidden="1" x14ac:dyDescent="0.25">
      <c r="A319" s="1" t="s">
        <v>66</v>
      </c>
      <c r="B319" s="1">
        <f>COUNT(egypt_arabic_world[[#This Row],[1960]:[2023]])</f>
        <v>6</v>
      </c>
      <c r="C319" s="1" t="s">
        <v>701</v>
      </c>
      <c r="D319" s="1" t="s">
        <v>702</v>
      </c>
      <c r="BG319">
        <v>258</v>
      </c>
      <c r="BH319">
        <v>258</v>
      </c>
      <c r="BI319">
        <v>258</v>
      </c>
      <c r="BJ319">
        <v>258</v>
      </c>
      <c r="BK319">
        <v>258</v>
      </c>
      <c r="BL319">
        <v>258</v>
      </c>
    </row>
    <row r="320" spans="1:68" hidden="1" x14ac:dyDescent="0.25">
      <c r="A320" s="1" t="s">
        <v>66</v>
      </c>
      <c r="B320" s="1">
        <f>COUNT(egypt_arabic_world[[#This Row],[1960]:[2023]])</f>
        <v>4</v>
      </c>
      <c r="C320" s="1" t="s">
        <v>703</v>
      </c>
      <c r="D320" s="1" t="s">
        <v>704</v>
      </c>
      <c r="AZ320">
        <v>133.9</v>
      </c>
      <c r="BA320">
        <v>77.2</v>
      </c>
      <c r="BF320">
        <v>75.7</v>
      </c>
      <c r="BI320">
        <v>76.900000000000006</v>
      </c>
    </row>
    <row r="321" spans="1:68" hidden="1" x14ac:dyDescent="0.25">
      <c r="A321" s="1" t="s">
        <v>66</v>
      </c>
      <c r="B321" s="1">
        <f>COUNT(egypt_arabic_world[[#This Row],[1960]:[2023]])</f>
        <v>7</v>
      </c>
      <c r="C321" s="1" t="s">
        <v>705</v>
      </c>
      <c r="D321" s="1" t="s">
        <v>706</v>
      </c>
      <c r="BF321">
        <v>8</v>
      </c>
      <c r="BG321">
        <v>8</v>
      </c>
      <c r="BH321">
        <v>8</v>
      </c>
      <c r="BI321">
        <v>8</v>
      </c>
      <c r="BJ321">
        <v>8</v>
      </c>
      <c r="BK321">
        <v>8</v>
      </c>
      <c r="BL321">
        <v>8</v>
      </c>
    </row>
    <row r="322" spans="1:68" hidden="1" x14ac:dyDescent="0.25">
      <c r="A322" s="1" t="s">
        <v>66</v>
      </c>
      <c r="B322" s="1">
        <f>COUNT(egypt_arabic_world[[#This Row],[1960]:[2023]])</f>
        <v>15</v>
      </c>
      <c r="C322" s="1" t="s">
        <v>707</v>
      </c>
      <c r="D322" s="1" t="s">
        <v>708</v>
      </c>
      <c r="AX322">
        <v>4</v>
      </c>
      <c r="AY322">
        <v>4</v>
      </c>
      <c r="AZ322">
        <v>4</v>
      </c>
      <c r="BA322">
        <v>5</v>
      </c>
      <c r="BB322">
        <v>5</v>
      </c>
      <c r="BC322">
        <v>5</v>
      </c>
      <c r="BD322">
        <v>5</v>
      </c>
      <c r="BE322">
        <v>5</v>
      </c>
      <c r="BF322">
        <v>5</v>
      </c>
      <c r="BG322">
        <v>8</v>
      </c>
      <c r="BH322">
        <v>8</v>
      </c>
      <c r="BI322">
        <v>8</v>
      </c>
      <c r="BJ322">
        <v>8</v>
      </c>
      <c r="BK322">
        <v>8</v>
      </c>
      <c r="BL322">
        <v>8</v>
      </c>
    </row>
    <row r="323" spans="1:68" hidden="1" x14ac:dyDescent="0.25">
      <c r="A323" s="1" t="s">
        <v>66</v>
      </c>
      <c r="B323" s="1">
        <f>COUNT(egypt_arabic_world[[#This Row],[1960]:[2023]])</f>
        <v>4</v>
      </c>
      <c r="C323" s="1" t="s">
        <v>709</v>
      </c>
      <c r="D323" s="1" t="s">
        <v>710</v>
      </c>
      <c r="BC323">
        <v>0.486066312</v>
      </c>
      <c r="BJ323">
        <v>0.5</v>
      </c>
      <c r="BK323">
        <v>0.50559574399999996</v>
      </c>
      <c r="BM323">
        <v>0.50767826999999999</v>
      </c>
    </row>
    <row r="324" spans="1:68" hidden="1" x14ac:dyDescent="0.25">
      <c r="A324" s="1" t="s">
        <v>66</v>
      </c>
      <c r="B324" s="1">
        <f>COUNT(egypt_arabic_world[[#This Row],[1960]:[2023]])</f>
        <v>4</v>
      </c>
      <c r="C324" s="1" t="s">
        <v>711</v>
      </c>
      <c r="D324" s="1" t="s">
        <v>712</v>
      </c>
      <c r="BC324">
        <v>0.47185331600000002</v>
      </c>
      <c r="BJ324">
        <v>0.47099999999999997</v>
      </c>
      <c r="BK324">
        <v>0.47879639299999999</v>
      </c>
      <c r="BM324">
        <v>0.480260193</v>
      </c>
    </row>
    <row r="325" spans="1:68" hidden="1" x14ac:dyDescent="0.25">
      <c r="A325" s="1" t="s">
        <v>66</v>
      </c>
      <c r="B325" s="1">
        <f>COUNT(egypt_arabic_world[[#This Row],[1960]:[2023]])</f>
        <v>1</v>
      </c>
      <c r="C325" s="1" t="s">
        <v>713</v>
      </c>
      <c r="D325" s="1" t="s">
        <v>714</v>
      </c>
      <c r="AZ325">
        <v>638953000000</v>
      </c>
    </row>
    <row r="326" spans="1:68" hidden="1" x14ac:dyDescent="0.25">
      <c r="A326" s="1" t="s">
        <v>66</v>
      </c>
      <c r="B326" s="1">
        <f>COUNT(egypt_arabic_world[[#This Row],[1960]:[2023]])</f>
        <v>4</v>
      </c>
      <c r="C326" s="1" t="s">
        <v>715</v>
      </c>
      <c r="D326" s="1" t="s">
        <v>716</v>
      </c>
      <c r="BD326">
        <v>9.7200000000000006</v>
      </c>
      <c r="BG326">
        <v>14.13</v>
      </c>
      <c r="BJ326">
        <v>32.78</v>
      </c>
      <c r="BN326">
        <v>27.44</v>
      </c>
    </row>
    <row r="327" spans="1:68" hidden="1" x14ac:dyDescent="0.25">
      <c r="A327" s="1" t="s">
        <v>66</v>
      </c>
      <c r="B327" s="1">
        <f>COUNT(egypt_arabic_world[[#This Row],[1960]:[2023]])</f>
        <v>4</v>
      </c>
      <c r="C327" s="1" t="s">
        <v>717</v>
      </c>
      <c r="D327" s="1" t="s">
        <v>718</v>
      </c>
      <c r="BD327">
        <v>10.62</v>
      </c>
      <c r="BG327">
        <v>17.420000000000002</v>
      </c>
      <c r="BJ327">
        <v>39.659999999999997</v>
      </c>
      <c r="BN327">
        <v>33.79</v>
      </c>
    </row>
    <row r="328" spans="1:68" hidden="1" x14ac:dyDescent="0.25">
      <c r="A328" s="1" t="s">
        <v>66</v>
      </c>
      <c r="B328" s="1">
        <f>COUNT(egypt_arabic_world[[#This Row],[1960]:[2023]])</f>
        <v>4</v>
      </c>
      <c r="C328" s="1" t="s">
        <v>719</v>
      </c>
      <c r="D328" s="1" t="s">
        <v>720</v>
      </c>
      <c r="BD328">
        <v>4.66</v>
      </c>
      <c r="BG328">
        <v>5.46</v>
      </c>
      <c r="BJ328">
        <v>20.32</v>
      </c>
      <c r="BN328">
        <v>20</v>
      </c>
    </row>
    <row r="329" spans="1:68" hidden="1" x14ac:dyDescent="0.25">
      <c r="A329" s="1" t="s">
        <v>66</v>
      </c>
      <c r="B329" s="1">
        <f>COUNT(egypt_arabic_world[[#This Row],[1960]:[2023]])</f>
        <v>0</v>
      </c>
      <c r="C329" s="1" t="s">
        <v>721</v>
      </c>
      <c r="D329" s="1" t="s">
        <v>722</v>
      </c>
    </row>
    <row r="330" spans="1:68" hidden="1" x14ac:dyDescent="0.25">
      <c r="A330" s="1" t="s">
        <v>66</v>
      </c>
      <c r="B330" s="1">
        <f>COUNT(egypt_arabic_world[[#This Row],[1960]:[2023]])</f>
        <v>7</v>
      </c>
      <c r="C330" s="1" t="s">
        <v>723</v>
      </c>
      <c r="D330" s="1" t="s">
        <v>724</v>
      </c>
      <c r="BI330">
        <v>4.9515641849999996</v>
      </c>
      <c r="BJ330">
        <v>4.9514888419999998</v>
      </c>
      <c r="BK330">
        <v>4.9514888419999998</v>
      </c>
      <c r="BL330">
        <v>4.9514880000000003</v>
      </c>
      <c r="BM330">
        <v>4.9514880000000003</v>
      </c>
      <c r="BN330">
        <v>4.9514875409999997</v>
      </c>
      <c r="BO330">
        <v>4.9514874999999998</v>
      </c>
    </row>
    <row r="331" spans="1:68" hidden="1" x14ac:dyDescent="0.25">
      <c r="A331" s="1" t="s">
        <v>66</v>
      </c>
      <c r="B331" s="1">
        <f>COUNT(egypt_arabic_world[[#This Row],[1960]:[2023]])</f>
        <v>1</v>
      </c>
      <c r="C331" s="1" t="s">
        <v>725</v>
      </c>
      <c r="D331" s="1" t="s">
        <v>726</v>
      </c>
      <c r="BK331">
        <v>8</v>
      </c>
    </row>
    <row r="332" spans="1:68" hidden="1" x14ac:dyDescent="0.25">
      <c r="A332" s="1" t="s">
        <v>66</v>
      </c>
      <c r="B332" s="1">
        <f>COUNT(egypt_arabic_world[[#This Row],[1960]:[2023]])</f>
        <v>0</v>
      </c>
      <c r="C332" s="1" t="s">
        <v>727</v>
      </c>
      <c r="D332" s="1" t="s">
        <v>728</v>
      </c>
    </row>
    <row r="333" spans="1:68" hidden="1" x14ac:dyDescent="0.25">
      <c r="A333" s="1" t="s">
        <v>66</v>
      </c>
      <c r="B333" s="1">
        <f>COUNT(egypt_arabic_world[[#This Row],[1960]:[2023]])</f>
        <v>11</v>
      </c>
      <c r="C333" s="1" t="s">
        <v>729</v>
      </c>
      <c r="D333" s="1" t="s">
        <v>730</v>
      </c>
      <c r="BE333">
        <v>731070.04169999994</v>
      </c>
      <c r="BF333">
        <v>853457.9277</v>
      </c>
      <c r="BG333">
        <v>778850.01899999997</v>
      </c>
      <c r="BH333">
        <v>1235679.9839999999</v>
      </c>
      <c r="BI333">
        <v>1009520.054</v>
      </c>
      <c r="BJ333">
        <v>1397930.0260000001</v>
      </c>
      <c r="BK333">
        <v>1269795.4180000001</v>
      </c>
      <c r="BL333">
        <v>1993109.9410000001</v>
      </c>
      <c r="BM333">
        <v>1591899.6329999999</v>
      </c>
      <c r="BN333">
        <v>1806599.9750000001</v>
      </c>
      <c r="BO333">
        <v>1149294.257</v>
      </c>
    </row>
    <row r="334" spans="1:68" hidden="1" x14ac:dyDescent="0.25">
      <c r="A334" s="1" t="s">
        <v>66</v>
      </c>
      <c r="B334" s="1">
        <f>COUNT(egypt_arabic_world[[#This Row],[1960]:[2023]])</f>
        <v>1</v>
      </c>
      <c r="C334" s="1" t="s">
        <v>731</v>
      </c>
      <c r="D334" s="1" t="s">
        <v>732</v>
      </c>
      <c r="BP334">
        <v>30.96829786</v>
      </c>
    </row>
    <row r="335" spans="1:68" hidden="1" x14ac:dyDescent="0.25">
      <c r="A335" s="1" t="s">
        <v>66</v>
      </c>
      <c r="B335" s="1">
        <f>COUNT(egypt_arabic_world[[#This Row],[1960]:[2023]])</f>
        <v>0</v>
      </c>
      <c r="C335" s="1" t="s">
        <v>733</v>
      </c>
      <c r="D335" s="1" t="s">
        <v>734</v>
      </c>
    </row>
    <row r="336" spans="1:68" hidden="1" x14ac:dyDescent="0.25">
      <c r="A336" s="1" t="s">
        <v>66</v>
      </c>
      <c r="B336" s="1">
        <f>COUNT(egypt_arabic_world[[#This Row],[1960]:[2023]])</f>
        <v>0</v>
      </c>
      <c r="C336" s="1" t="s">
        <v>735</v>
      </c>
      <c r="D336" s="1" t="s">
        <v>736</v>
      </c>
    </row>
    <row r="337" spans="1:68" hidden="1" x14ac:dyDescent="0.25">
      <c r="A337" s="1" t="s">
        <v>66</v>
      </c>
      <c r="B337" s="1">
        <f>COUNT(egypt_arabic_world[[#This Row],[1960]:[2023]])</f>
        <v>14</v>
      </c>
      <c r="C337" s="1" t="s">
        <v>737</v>
      </c>
      <c r="D337" s="1" t="s">
        <v>738</v>
      </c>
      <c r="BA337">
        <v>9999.9997760000006</v>
      </c>
      <c r="BC337">
        <v>39999.999109999997</v>
      </c>
      <c r="BD337">
        <v>29999.999329999999</v>
      </c>
      <c r="BE337">
        <v>39999.999109999997</v>
      </c>
      <c r="BF337">
        <v>9999.9997760000006</v>
      </c>
      <c r="BG337">
        <v>29999.999329999999</v>
      </c>
      <c r="BH337">
        <v>50000.000749999999</v>
      </c>
      <c r="BI337">
        <v>39999.999109999997</v>
      </c>
      <c r="BJ337">
        <v>9999.9997760000006</v>
      </c>
      <c r="BK337">
        <v>159999.9964</v>
      </c>
      <c r="BL337">
        <v>19999.99955</v>
      </c>
      <c r="BM337">
        <v>19999.99955</v>
      </c>
      <c r="BN337">
        <v>1710000.0379999999</v>
      </c>
      <c r="BO337">
        <v>119999.9973</v>
      </c>
    </row>
    <row r="338" spans="1:68" hidden="1" x14ac:dyDescent="0.25">
      <c r="A338" s="1" t="s">
        <v>66</v>
      </c>
      <c r="B338" s="1">
        <f>COUNT(egypt_arabic_world[[#This Row],[1960]:[2023]])</f>
        <v>6</v>
      </c>
      <c r="C338" s="1" t="s">
        <v>739</v>
      </c>
      <c r="D338" s="1" t="s">
        <v>740</v>
      </c>
      <c r="BD338">
        <v>9999.9997760000006</v>
      </c>
      <c r="BK338">
        <v>9999.9997760000006</v>
      </c>
      <c r="BL338">
        <v>0</v>
      </c>
      <c r="BM338">
        <v>0</v>
      </c>
      <c r="BN338">
        <v>0</v>
      </c>
      <c r="BO338">
        <v>9999.9997760000006</v>
      </c>
    </row>
    <row r="339" spans="1:68" hidden="1" x14ac:dyDescent="0.25">
      <c r="A339" s="1" t="s">
        <v>66</v>
      </c>
      <c r="B339" s="1">
        <f>COUNT(egypt_arabic_world[[#This Row],[1960]:[2023]])</f>
        <v>3</v>
      </c>
      <c r="C339" s="1" t="s">
        <v>741</v>
      </c>
      <c r="D339" s="1" t="s">
        <v>742</v>
      </c>
      <c r="BI339">
        <v>29999.999329999999</v>
      </c>
      <c r="BJ339">
        <v>79999.998210000005</v>
      </c>
      <c r="BN339">
        <v>50000.000749999999</v>
      </c>
    </row>
    <row r="340" spans="1:68" hidden="1" x14ac:dyDescent="0.25">
      <c r="A340" s="1" t="s">
        <v>66</v>
      </c>
      <c r="B340" s="1">
        <f>COUNT(egypt_arabic_world[[#This Row],[1960]:[2023]])</f>
        <v>17</v>
      </c>
      <c r="C340" s="1" t="s">
        <v>743</v>
      </c>
      <c r="D340" s="1" t="s">
        <v>744</v>
      </c>
      <c r="AY340">
        <v>48363770000</v>
      </c>
      <c r="AZ340">
        <v>61517870000</v>
      </c>
      <c r="BA340">
        <v>95826680000</v>
      </c>
      <c r="BB340">
        <v>74374270000</v>
      </c>
      <c r="BC340">
        <v>37215400000</v>
      </c>
      <c r="BD340">
        <v>15897550000</v>
      </c>
      <c r="BE340">
        <v>17093390000</v>
      </c>
      <c r="BF340">
        <v>12735110000</v>
      </c>
      <c r="BG340">
        <v>26440980000</v>
      </c>
      <c r="BH340">
        <v>14760100000</v>
      </c>
      <c r="BI340">
        <v>10080164454</v>
      </c>
      <c r="BJ340">
        <v>14428816885</v>
      </c>
      <c r="BK340">
        <v>14477620000</v>
      </c>
      <c r="BL340">
        <v>10704050000</v>
      </c>
      <c r="BM340">
        <v>16081080000</v>
      </c>
      <c r="BN340">
        <v>20987020000</v>
      </c>
      <c r="BO340">
        <v>11224440000</v>
      </c>
    </row>
    <row r="341" spans="1:68" hidden="1" x14ac:dyDescent="0.25">
      <c r="A341" s="1" t="s">
        <v>66</v>
      </c>
      <c r="B341" s="1">
        <f>COUNT(egypt_arabic_world[[#This Row],[1960]:[2023]])</f>
        <v>8</v>
      </c>
      <c r="C341" s="1" t="s">
        <v>745</v>
      </c>
      <c r="D341" s="1" t="s">
        <v>746</v>
      </c>
      <c r="BA341">
        <v>20000</v>
      </c>
      <c r="BG341">
        <v>200</v>
      </c>
      <c r="BH341">
        <v>100</v>
      </c>
      <c r="BI341">
        <v>820</v>
      </c>
      <c r="BK341">
        <v>8</v>
      </c>
      <c r="BM341">
        <v>8400</v>
      </c>
      <c r="BN341">
        <v>1100</v>
      </c>
      <c r="BP341">
        <v>8</v>
      </c>
    </row>
    <row r="342" spans="1:68" hidden="1" x14ac:dyDescent="0.25">
      <c r="A342" s="1" t="s">
        <v>66</v>
      </c>
      <c r="B342" s="1">
        <f>COUNT(egypt_arabic_world[[#This Row],[1960]:[2023]])</f>
        <v>16</v>
      </c>
      <c r="C342" s="1" t="s">
        <v>747</v>
      </c>
      <c r="D342" s="1" t="s">
        <v>748</v>
      </c>
      <c r="BA342">
        <v>102650631</v>
      </c>
      <c r="BB342">
        <v>86522520</v>
      </c>
      <c r="BC342">
        <v>104581856</v>
      </c>
      <c r="BD342">
        <v>133427058</v>
      </c>
      <c r="BE342">
        <v>78780667</v>
      </c>
      <c r="BF342">
        <v>72676207</v>
      </c>
      <c r="BG342">
        <v>168393198</v>
      </c>
      <c r="BH342">
        <v>89778932</v>
      </c>
      <c r="BI342">
        <v>56095790</v>
      </c>
      <c r="BJ342">
        <v>73845752</v>
      </c>
      <c r="BK342">
        <v>124115195</v>
      </c>
      <c r="BL342">
        <v>323587661</v>
      </c>
      <c r="BM342">
        <v>347931933</v>
      </c>
      <c r="BN342">
        <v>645859214</v>
      </c>
      <c r="BO342">
        <v>766542713</v>
      </c>
      <c r="BP342">
        <v>697613295</v>
      </c>
    </row>
    <row r="343" spans="1:68" hidden="1" x14ac:dyDescent="0.25">
      <c r="A343" s="1" t="s">
        <v>66</v>
      </c>
      <c r="B343" s="1">
        <f>COUNT(egypt_arabic_world[[#This Row],[1960]:[2023]])</f>
        <v>23</v>
      </c>
      <c r="C343" s="1" t="s">
        <v>749</v>
      </c>
      <c r="D343" s="1" t="s">
        <v>750</v>
      </c>
      <c r="AS343">
        <v>0.11</v>
      </c>
      <c r="AT343">
        <v>0.11</v>
      </c>
      <c r="AU343">
        <v>0.11</v>
      </c>
      <c r="AV343">
        <v>0.06</v>
      </c>
      <c r="AW343">
        <v>0.17</v>
      </c>
      <c r="AX343">
        <v>0.13</v>
      </c>
      <c r="AY343">
        <v>0.1</v>
      </c>
      <c r="AZ343">
        <v>0.03</v>
      </c>
      <c r="BA343">
        <v>0.34</v>
      </c>
      <c r="BB343">
        <v>0.17</v>
      </c>
      <c r="BC343">
        <v>0.14000000000000001</v>
      </c>
      <c r="BD343">
        <v>0.23</v>
      </c>
      <c r="BE343">
        <v>0.24</v>
      </c>
      <c r="BF343">
        <v>0.42</v>
      </c>
      <c r="BG343">
        <v>2.84</v>
      </c>
      <c r="BH343">
        <v>3.7</v>
      </c>
      <c r="BI343">
        <v>2.82</v>
      </c>
      <c r="BJ343">
        <v>2.93</v>
      </c>
      <c r="BK343">
        <v>2.4</v>
      </c>
      <c r="BL343">
        <v>2.85</v>
      </c>
      <c r="BM343">
        <v>2.95</v>
      </c>
      <c r="BN343">
        <v>2.88</v>
      </c>
      <c r="BO343">
        <v>2.38</v>
      </c>
    </row>
    <row r="344" spans="1:68" hidden="1" x14ac:dyDescent="0.25">
      <c r="A344" s="1" t="s">
        <v>66</v>
      </c>
      <c r="B344" s="1">
        <f>COUNT(egypt_arabic_world[[#This Row],[1960]:[2023]])</f>
        <v>6</v>
      </c>
      <c r="C344" s="1" t="s">
        <v>751</v>
      </c>
      <c r="D344" s="1" t="s">
        <v>752</v>
      </c>
      <c r="BB344">
        <v>4716000</v>
      </c>
      <c r="BC344">
        <v>4618000</v>
      </c>
      <c r="BD344">
        <v>4863000</v>
      </c>
      <c r="BE344">
        <v>5678000</v>
      </c>
      <c r="BF344">
        <v>5782000</v>
      </c>
      <c r="BG344">
        <v>6180000</v>
      </c>
    </row>
    <row r="345" spans="1:68" hidden="1" x14ac:dyDescent="0.25">
      <c r="A345" s="1" t="s">
        <v>66</v>
      </c>
      <c r="B345" s="1">
        <f>COUNT(egypt_arabic_world[[#This Row],[1960]:[2023]])</f>
        <v>2</v>
      </c>
      <c r="C345" s="1" t="s">
        <v>753</v>
      </c>
      <c r="D345" s="1" t="s">
        <v>754</v>
      </c>
      <c r="AX345">
        <v>98.8</v>
      </c>
      <c r="BG345">
        <v>99.3</v>
      </c>
    </row>
    <row r="346" spans="1:68" hidden="1" x14ac:dyDescent="0.25">
      <c r="A346" s="1" t="s">
        <v>66</v>
      </c>
      <c r="B346" s="1">
        <f>COUNT(egypt_arabic_world[[#This Row],[1960]:[2023]])</f>
        <v>12</v>
      </c>
      <c r="C346" s="1" t="s">
        <v>755</v>
      </c>
      <c r="D346" s="1" t="s">
        <v>756</v>
      </c>
      <c r="AZ346">
        <v>174.48075</v>
      </c>
      <c r="BA346">
        <v>208.85006000000001</v>
      </c>
      <c r="BB346">
        <v>243.66856999999999</v>
      </c>
      <c r="BC346">
        <v>250.81791000000001</v>
      </c>
      <c r="BD346">
        <v>259.76805999999999</v>
      </c>
      <c r="BE346">
        <v>267.15345000000002</v>
      </c>
      <c r="BF346">
        <v>272.80239999999998</v>
      </c>
      <c r="BG346">
        <v>351.62173999999999</v>
      </c>
      <c r="BH346">
        <v>343.94632999999999</v>
      </c>
      <c r="BI346">
        <v>336.64648</v>
      </c>
      <c r="BJ346">
        <v>371.19492000000002</v>
      </c>
      <c r="BK346">
        <v>369.55568</v>
      </c>
    </row>
    <row r="347" spans="1:68" hidden="1" x14ac:dyDescent="0.25">
      <c r="A347" s="1" t="s">
        <v>66</v>
      </c>
      <c r="B347" s="1">
        <f>COUNT(egypt_arabic_world[[#This Row],[1960]:[2023]])</f>
        <v>0</v>
      </c>
      <c r="C347" s="1" t="s">
        <v>757</v>
      </c>
      <c r="D347" s="1" t="s">
        <v>758</v>
      </c>
    </row>
    <row r="348" spans="1:68" hidden="1" x14ac:dyDescent="0.25">
      <c r="A348" s="1" t="s">
        <v>66</v>
      </c>
      <c r="B348" s="1">
        <f>COUNT(egypt_arabic_world[[#This Row],[1960]:[2023]])</f>
        <v>22</v>
      </c>
      <c r="C348" s="1" t="s">
        <v>759</v>
      </c>
      <c r="D348" s="1" t="s">
        <v>760</v>
      </c>
      <c r="AT348">
        <v>4.8</v>
      </c>
      <c r="AU348">
        <v>5</v>
      </c>
      <c r="AV348">
        <v>5.5</v>
      </c>
      <c r="AW348">
        <v>5.8</v>
      </c>
      <c r="AX348">
        <v>5.9</v>
      </c>
      <c r="AY348">
        <v>5.5</v>
      </c>
      <c r="AZ348">
        <v>5.2</v>
      </c>
      <c r="BA348">
        <v>5.0999999999999996</v>
      </c>
      <c r="BB348">
        <v>5</v>
      </c>
      <c r="BC348">
        <v>5.2</v>
      </c>
      <c r="BD348">
        <v>5.3</v>
      </c>
      <c r="BE348">
        <v>5.5</v>
      </c>
      <c r="BF348">
        <v>5.8</v>
      </c>
      <c r="BG348">
        <v>6</v>
      </c>
      <c r="BH348">
        <v>6.3</v>
      </c>
      <c r="BI348">
        <v>6.5</v>
      </c>
      <c r="BJ348">
        <v>6.9</v>
      </c>
      <c r="BK348">
        <v>6.8</v>
      </c>
      <c r="BL348">
        <v>6.7</v>
      </c>
      <c r="BM348">
        <v>6.9</v>
      </c>
      <c r="BN348">
        <v>7.6</v>
      </c>
      <c r="BO348">
        <v>8.5</v>
      </c>
    </row>
    <row r="349" spans="1:68" hidden="1" x14ac:dyDescent="0.25">
      <c r="A349" s="1" t="s">
        <v>66</v>
      </c>
      <c r="B349" s="1">
        <f>COUNT(egypt_arabic_world[[#This Row],[1960]:[2023]])</f>
        <v>2</v>
      </c>
      <c r="C349" s="1" t="s">
        <v>761</v>
      </c>
      <c r="D349" s="1" t="s">
        <v>762</v>
      </c>
      <c r="AX349">
        <v>7.86</v>
      </c>
      <c r="BB349">
        <v>72.09</v>
      </c>
    </row>
    <row r="350" spans="1:68" hidden="1" x14ac:dyDescent="0.25">
      <c r="A350" s="1" t="s">
        <v>66</v>
      </c>
      <c r="B350" s="1">
        <f>COUNT(egypt_arabic_world[[#This Row],[1960]:[2023]])</f>
        <v>19</v>
      </c>
      <c r="C350" s="1" t="s">
        <v>763</v>
      </c>
      <c r="D350" s="1" t="s">
        <v>764</v>
      </c>
      <c r="AX350">
        <v>31.446000000000002</v>
      </c>
      <c r="AY350">
        <v>31.202000000000002</v>
      </c>
      <c r="AZ350">
        <v>29.812999999999999</v>
      </c>
      <c r="BA350">
        <v>29.664000000000001</v>
      </c>
      <c r="BB350">
        <v>29.895</v>
      </c>
      <c r="BC350">
        <v>33.084000000000003</v>
      </c>
      <c r="BD350">
        <v>32.098999999999997</v>
      </c>
      <c r="BE350">
        <v>31.553000000000001</v>
      </c>
      <c r="BF350">
        <v>28.396000000000001</v>
      </c>
      <c r="BG350">
        <v>26.28</v>
      </c>
      <c r="BH350">
        <v>27.605</v>
      </c>
      <c r="BI350">
        <v>27.61</v>
      </c>
      <c r="BJ350">
        <v>26.902999999999999</v>
      </c>
      <c r="BK350">
        <v>27.094999999999999</v>
      </c>
      <c r="BL350">
        <v>27.96</v>
      </c>
      <c r="BM350">
        <v>30.155999999999999</v>
      </c>
      <c r="BN350">
        <v>28.742999999999999</v>
      </c>
      <c r="BO350">
        <v>26.92</v>
      </c>
      <c r="BP350">
        <v>26.905000000000001</v>
      </c>
    </row>
    <row r="351" spans="1:68" hidden="1" x14ac:dyDescent="0.25">
      <c r="A351" s="1" t="s">
        <v>66</v>
      </c>
      <c r="B351" s="1">
        <f>COUNT(egypt_arabic_world[[#This Row],[1960]:[2023]])</f>
        <v>19</v>
      </c>
      <c r="C351" s="1" t="s">
        <v>765</v>
      </c>
      <c r="D351" s="1" t="s">
        <v>766</v>
      </c>
      <c r="AX351">
        <v>45.859000000000002</v>
      </c>
      <c r="AY351">
        <v>46.164000000000001</v>
      </c>
      <c r="AZ351">
        <v>44.720999999999997</v>
      </c>
      <c r="BA351">
        <v>45.042000000000002</v>
      </c>
      <c r="BB351">
        <v>45.018000000000001</v>
      </c>
      <c r="BC351">
        <v>51.436999999999998</v>
      </c>
      <c r="BD351">
        <v>47.395000000000003</v>
      </c>
      <c r="BE351">
        <v>44.61</v>
      </c>
      <c r="BF351">
        <v>39.966000000000001</v>
      </c>
      <c r="BG351">
        <v>36.667999999999999</v>
      </c>
      <c r="BH351">
        <v>35.843000000000004</v>
      </c>
      <c r="BI351">
        <v>35.720999999999997</v>
      </c>
      <c r="BJ351">
        <v>34.743000000000002</v>
      </c>
      <c r="BK351">
        <v>36.215000000000003</v>
      </c>
      <c r="BL351">
        <v>40.124000000000002</v>
      </c>
      <c r="BM351">
        <v>43.787999999999997</v>
      </c>
      <c r="BN351">
        <v>41.534999999999997</v>
      </c>
      <c r="BO351">
        <v>38.970999999999997</v>
      </c>
      <c r="BP351">
        <v>38.970999999999997</v>
      </c>
    </row>
    <row r="352" spans="1:68" hidden="1" x14ac:dyDescent="0.25">
      <c r="A352" s="1" t="s">
        <v>66</v>
      </c>
      <c r="B352" s="1">
        <f>COUNT(egypt_arabic_world[[#This Row],[1960]:[2023]])</f>
        <v>16</v>
      </c>
      <c r="C352" s="1" t="s">
        <v>767</v>
      </c>
      <c r="D352" s="1" t="s">
        <v>768</v>
      </c>
      <c r="BA352">
        <v>2.9790000000000001</v>
      </c>
      <c r="BB352">
        <v>3.8570000000000002</v>
      </c>
      <c r="BC352">
        <v>2.9430000000000001</v>
      </c>
      <c r="BD352">
        <v>8.6189999999999998</v>
      </c>
      <c r="BE352">
        <v>9.8879999999999999</v>
      </c>
      <c r="BF352">
        <v>9.89</v>
      </c>
      <c r="BG352">
        <v>11.542</v>
      </c>
      <c r="BH352">
        <v>8.968</v>
      </c>
      <c r="BI352">
        <v>8.6140000000000008</v>
      </c>
      <c r="BJ352">
        <v>6.8730000000000002</v>
      </c>
      <c r="BK352">
        <v>4.1130000000000004</v>
      </c>
      <c r="BL352">
        <v>4.9029999999999996</v>
      </c>
      <c r="BM352">
        <v>6.0449999999999999</v>
      </c>
      <c r="BN352">
        <v>4.8849999999999998</v>
      </c>
      <c r="BO352">
        <v>4.7050000000000001</v>
      </c>
      <c r="BP352">
        <v>4.3129999999999997</v>
      </c>
    </row>
    <row r="353" spans="1:68" hidden="1" x14ac:dyDescent="0.25">
      <c r="A353" s="1" t="s">
        <v>66</v>
      </c>
      <c r="B353" s="1">
        <f>COUNT(egypt_arabic_world[[#This Row],[1960]:[2023]])</f>
        <v>15</v>
      </c>
      <c r="C353" s="1" t="s">
        <v>769</v>
      </c>
      <c r="D353" s="1" t="s">
        <v>770</v>
      </c>
      <c r="BA353">
        <v>11.766999999999999</v>
      </c>
      <c r="BB353">
        <v>12.04</v>
      </c>
      <c r="BC353">
        <v>10.912000000000001</v>
      </c>
      <c r="BD353">
        <v>13.662000000000001</v>
      </c>
      <c r="BE353">
        <v>15.117000000000001</v>
      </c>
      <c r="BF353">
        <v>15.191000000000001</v>
      </c>
      <c r="BG353">
        <v>13.631</v>
      </c>
      <c r="BH353">
        <v>15.202</v>
      </c>
      <c r="BI353">
        <v>14.874000000000001</v>
      </c>
      <c r="BJ353">
        <v>14.757999999999999</v>
      </c>
      <c r="BK353">
        <v>15.19</v>
      </c>
      <c r="BM353">
        <v>10.568</v>
      </c>
      <c r="BN353">
        <v>10.677</v>
      </c>
      <c r="BO353">
        <v>9.6679999999999993</v>
      </c>
      <c r="BP353">
        <v>8.5329999999999995</v>
      </c>
    </row>
    <row r="354" spans="1:68" hidden="1" x14ac:dyDescent="0.25">
      <c r="A354" s="1" t="s">
        <v>66</v>
      </c>
      <c r="B354" s="1">
        <f>COUNT(egypt_arabic_world[[#This Row],[1960]:[2023]])</f>
        <v>15</v>
      </c>
      <c r="C354" s="1" t="s">
        <v>771</v>
      </c>
      <c r="D354" s="1" t="s">
        <v>772</v>
      </c>
      <c r="BA354">
        <v>32.159999999999997</v>
      </c>
      <c r="BB354">
        <v>30.91</v>
      </c>
      <c r="BC354">
        <v>28.72</v>
      </c>
      <c r="BD354">
        <v>28.69</v>
      </c>
      <c r="BE354">
        <v>24.25</v>
      </c>
      <c r="BF354">
        <v>21.61</v>
      </c>
      <c r="BH354">
        <v>9.92</v>
      </c>
      <c r="BI354">
        <v>21.79</v>
      </c>
      <c r="BJ354">
        <v>21.25</v>
      </c>
      <c r="BK354">
        <v>10.47</v>
      </c>
      <c r="BL354">
        <v>12.55</v>
      </c>
      <c r="BM354">
        <v>29.84</v>
      </c>
      <c r="BN354">
        <v>30.4</v>
      </c>
      <c r="BO354">
        <v>19.41</v>
      </c>
      <c r="BP354">
        <v>18.079999999999998</v>
      </c>
    </row>
    <row r="355" spans="1:68" hidden="1" x14ac:dyDescent="0.25">
      <c r="A355" s="1" t="s">
        <v>66</v>
      </c>
      <c r="B355" s="1">
        <f>COUNT(egypt_arabic_world[[#This Row],[1960]:[2023]])</f>
        <v>16</v>
      </c>
      <c r="C355" s="1" t="s">
        <v>773</v>
      </c>
      <c r="D355" s="1" t="s">
        <v>774</v>
      </c>
      <c r="BA355">
        <v>24.966000000000001</v>
      </c>
      <c r="BB355">
        <v>27.001999999999999</v>
      </c>
      <c r="BC355">
        <v>28.331</v>
      </c>
      <c r="BD355">
        <v>26.748000000000001</v>
      </c>
      <c r="BE355">
        <v>27.22</v>
      </c>
      <c r="BF355">
        <v>27.530999999999999</v>
      </c>
      <c r="BG355">
        <v>27.800999999999998</v>
      </c>
      <c r="BH355">
        <v>29.446000000000002</v>
      </c>
      <c r="BI355">
        <v>26.643000000000001</v>
      </c>
      <c r="BJ355">
        <v>25.079000000000001</v>
      </c>
      <c r="BK355">
        <v>27.420999999999999</v>
      </c>
      <c r="BL355">
        <v>38.673999999999999</v>
      </c>
      <c r="BM355">
        <v>27.687999999999999</v>
      </c>
      <c r="BN355">
        <v>29.527999999999999</v>
      </c>
      <c r="BO355">
        <v>27.45</v>
      </c>
      <c r="BP355">
        <v>29.346</v>
      </c>
    </row>
    <row r="356" spans="1:68" hidden="1" x14ac:dyDescent="0.25">
      <c r="A356" s="1" t="s">
        <v>66</v>
      </c>
      <c r="B356" s="1">
        <f>COUNT(egypt_arabic_world[[#This Row],[1960]:[2023]])</f>
        <v>15</v>
      </c>
      <c r="C356" s="1" t="s">
        <v>775</v>
      </c>
      <c r="D356" s="1" t="s">
        <v>776</v>
      </c>
      <c r="BA356">
        <v>88.042000000000002</v>
      </c>
      <c r="BB356">
        <v>87.453000000000003</v>
      </c>
      <c r="BC356">
        <v>89.295000000000002</v>
      </c>
      <c r="BD356">
        <v>89.853999999999999</v>
      </c>
      <c r="BE356">
        <v>87.534999999999997</v>
      </c>
      <c r="BF356">
        <v>86.903000000000006</v>
      </c>
      <c r="BG356">
        <v>84.915999999999997</v>
      </c>
      <c r="BH356">
        <v>86.256</v>
      </c>
      <c r="BI356">
        <v>87.028000000000006</v>
      </c>
      <c r="BJ356">
        <v>84.772000000000006</v>
      </c>
      <c r="BK356">
        <v>82.370999999999995</v>
      </c>
      <c r="BM356">
        <v>80.8</v>
      </c>
      <c r="BN356">
        <v>80.778000000000006</v>
      </c>
      <c r="BO356">
        <v>81.784000000000006</v>
      </c>
      <c r="BP356">
        <v>82.888000000000005</v>
      </c>
    </row>
    <row r="357" spans="1:68" hidden="1" x14ac:dyDescent="0.25">
      <c r="A357" s="1" t="s">
        <v>66</v>
      </c>
      <c r="B357" s="1">
        <f>COUNT(egypt_arabic_world[[#This Row],[1960]:[2023]])</f>
        <v>2</v>
      </c>
      <c r="C357" s="1" t="s">
        <v>777</v>
      </c>
      <c r="D357" s="1" t="s">
        <v>778</v>
      </c>
      <c r="AX357">
        <v>21</v>
      </c>
      <c r="BB357">
        <v>55</v>
      </c>
    </row>
    <row r="358" spans="1:68" hidden="1" x14ac:dyDescent="0.25">
      <c r="A358" s="1" t="s">
        <v>66</v>
      </c>
      <c r="B358" s="1">
        <f>COUNT(egypt_arabic_world[[#This Row],[1960]:[2023]])</f>
        <v>1</v>
      </c>
      <c r="C358" s="1" t="s">
        <v>779</v>
      </c>
      <c r="D358" s="1" t="s">
        <v>780</v>
      </c>
      <c r="BB358">
        <v>71.2</v>
      </c>
    </row>
    <row r="359" spans="1:68" hidden="1" x14ac:dyDescent="0.25">
      <c r="A359" s="1" t="s">
        <v>66</v>
      </c>
      <c r="B359" s="1">
        <f>COUNT(egypt_arabic_world[[#This Row],[1960]:[2023]])</f>
        <v>1</v>
      </c>
      <c r="C359" s="1" t="s">
        <v>781</v>
      </c>
      <c r="D359" s="1" t="s">
        <v>782</v>
      </c>
      <c r="BB359">
        <v>48</v>
      </c>
    </row>
    <row r="360" spans="1:68" hidden="1" x14ac:dyDescent="0.25">
      <c r="A360" s="1" t="s">
        <v>66</v>
      </c>
      <c r="B360" s="1">
        <f>COUNT(egypt_arabic_world[[#This Row],[1960]:[2023]])</f>
        <v>2</v>
      </c>
      <c r="C360" s="1" t="s">
        <v>783</v>
      </c>
      <c r="D360" s="1" t="s">
        <v>784</v>
      </c>
      <c r="AX360">
        <v>11.5</v>
      </c>
      <c r="BB360">
        <v>4.8</v>
      </c>
    </row>
    <row r="361" spans="1:68" hidden="1" x14ac:dyDescent="0.25">
      <c r="A361" s="1" t="s">
        <v>66</v>
      </c>
      <c r="B361" s="1">
        <f>COUNT(egypt_arabic_world[[#This Row],[1960]:[2023]])</f>
        <v>0</v>
      </c>
      <c r="C361" s="1" t="s">
        <v>785</v>
      </c>
      <c r="D361" s="1" t="s">
        <v>786</v>
      </c>
    </row>
    <row r="362" spans="1:68" hidden="1" x14ac:dyDescent="0.25">
      <c r="A362" s="1" t="s">
        <v>66</v>
      </c>
      <c r="B362" s="1">
        <f>COUNT(egypt_arabic_world[[#This Row],[1960]:[2023]])</f>
        <v>1</v>
      </c>
      <c r="C362" s="1" t="s">
        <v>787</v>
      </c>
      <c r="D362" s="1" t="s">
        <v>788</v>
      </c>
      <c r="BB362">
        <v>10.48</v>
      </c>
    </row>
    <row r="363" spans="1:68" hidden="1" x14ac:dyDescent="0.25">
      <c r="A363" s="1" t="s">
        <v>66</v>
      </c>
      <c r="B363" s="1">
        <f>COUNT(egypt_arabic_world[[#This Row],[1960]:[2023]])</f>
        <v>14</v>
      </c>
      <c r="C363" s="1" t="s">
        <v>789</v>
      </c>
      <c r="D363" s="1" t="s">
        <v>790</v>
      </c>
      <c r="BB363">
        <v>13.996</v>
      </c>
      <c r="BC363">
        <v>13.875999999999999</v>
      </c>
      <c r="BD363">
        <v>13.513999999999999</v>
      </c>
      <c r="BE363">
        <v>9.7289999999999992</v>
      </c>
      <c r="BF363">
        <v>7.1239999999999997</v>
      </c>
      <c r="BH363">
        <v>6.415</v>
      </c>
      <c r="BI363">
        <v>7.1059999999999999</v>
      </c>
      <c r="BJ363">
        <v>6.3650000000000002</v>
      </c>
      <c r="BK363">
        <v>7.3540000000000001</v>
      </c>
      <c r="BL363">
        <v>7.09</v>
      </c>
      <c r="BM363">
        <v>20.706</v>
      </c>
      <c r="BN363">
        <v>20.474</v>
      </c>
      <c r="BO363">
        <v>22.158999999999999</v>
      </c>
      <c r="BP363">
        <v>21.135000000000002</v>
      </c>
    </row>
    <row r="364" spans="1:68" hidden="1" x14ac:dyDescent="0.25">
      <c r="A364" s="1" t="s">
        <v>66</v>
      </c>
      <c r="B364" s="1">
        <f>COUNT(egypt_arabic_world[[#This Row],[1960]:[2023]])</f>
        <v>16</v>
      </c>
      <c r="C364" s="1" t="s">
        <v>791</v>
      </c>
      <c r="D364" s="1" t="s">
        <v>792</v>
      </c>
      <c r="BA364">
        <v>26.603000000000002</v>
      </c>
      <c r="BB364">
        <v>26.587</v>
      </c>
      <c r="BC364">
        <v>26.292000000000002</v>
      </c>
      <c r="BD364">
        <v>23.667000000000002</v>
      </c>
      <c r="BE364">
        <v>22.010999999999999</v>
      </c>
      <c r="BF364">
        <v>22.707999999999998</v>
      </c>
      <c r="BG364">
        <v>22.896000000000001</v>
      </c>
      <c r="BH364">
        <v>21.923999999999999</v>
      </c>
      <c r="BI364">
        <v>21.672999999999998</v>
      </c>
      <c r="BJ364">
        <v>20.384</v>
      </c>
      <c r="BK364">
        <v>18.39</v>
      </c>
      <c r="BL364">
        <v>18.41</v>
      </c>
      <c r="BM364">
        <v>18.800999999999998</v>
      </c>
      <c r="BN364">
        <v>19.863</v>
      </c>
      <c r="BO364">
        <v>18.324000000000002</v>
      </c>
      <c r="BP364">
        <v>19.536999999999999</v>
      </c>
    </row>
    <row r="365" spans="1:68" hidden="1" x14ac:dyDescent="0.25">
      <c r="A365" s="1" t="s">
        <v>66</v>
      </c>
      <c r="B365" s="1">
        <f>COUNT(egypt_arabic_world[[#This Row],[1960]:[2023]])</f>
        <v>16</v>
      </c>
      <c r="C365" s="1" t="s">
        <v>793</v>
      </c>
      <c r="D365" s="1" t="s">
        <v>794</v>
      </c>
      <c r="BA365">
        <v>8.5830000000000002</v>
      </c>
      <c r="BB365">
        <v>8.6210000000000004</v>
      </c>
      <c r="BC365">
        <v>8.6820000000000004</v>
      </c>
      <c r="BD365">
        <v>7.9109999999999996</v>
      </c>
      <c r="BE365">
        <v>7.1429999999999998</v>
      </c>
      <c r="BF365">
        <v>8.5809999999999995</v>
      </c>
      <c r="BG365">
        <v>9.3179999999999996</v>
      </c>
      <c r="BH365">
        <v>12.746</v>
      </c>
      <c r="BI365">
        <v>12.461</v>
      </c>
      <c r="BJ365">
        <v>11.529</v>
      </c>
      <c r="BK365">
        <v>5.4610000000000003</v>
      </c>
      <c r="BL365">
        <v>4.54</v>
      </c>
      <c r="BM365">
        <v>4.18</v>
      </c>
      <c r="BN365">
        <v>4.6840000000000002</v>
      </c>
      <c r="BO365">
        <v>3.87</v>
      </c>
      <c r="BP365">
        <v>5.8339999999999996</v>
      </c>
    </row>
    <row r="366" spans="1:68" hidden="1" x14ac:dyDescent="0.25">
      <c r="A366" s="1" t="s">
        <v>66</v>
      </c>
      <c r="B366" s="1">
        <f>COUNT(egypt_arabic_world[[#This Row],[1960]:[2023]])</f>
        <v>1</v>
      </c>
      <c r="C366" s="1" t="s">
        <v>795</v>
      </c>
      <c r="D366" s="1" t="s">
        <v>796</v>
      </c>
      <c r="BB366">
        <v>53.17</v>
      </c>
    </row>
    <row r="367" spans="1:68" hidden="1" x14ac:dyDescent="0.25">
      <c r="A367" s="1" t="s">
        <v>66</v>
      </c>
      <c r="B367" s="1">
        <f>COUNT(egypt_arabic_world[[#This Row],[1960]:[2023]])</f>
        <v>1</v>
      </c>
      <c r="C367" s="1" t="s">
        <v>797</v>
      </c>
      <c r="D367" s="1" t="s">
        <v>798</v>
      </c>
      <c r="BL367">
        <v>-1.57</v>
      </c>
    </row>
    <row r="368" spans="1:68" hidden="1" x14ac:dyDescent="0.25">
      <c r="A368" s="1" t="s">
        <v>66</v>
      </c>
      <c r="B368" s="1">
        <f>COUNT(egypt_arabic_world[[#This Row],[1960]:[2023]])</f>
        <v>0</v>
      </c>
      <c r="C368" s="1" t="s">
        <v>799</v>
      </c>
      <c r="D368" s="1" t="s">
        <v>800</v>
      </c>
    </row>
    <row r="369" spans="1:68" hidden="1" x14ac:dyDescent="0.25">
      <c r="A369" s="1" t="s">
        <v>66</v>
      </c>
      <c r="B369" s="1">
        <f>COUNT(egypt_arabic_world[[#This Row],[1960]:[2023]])</f>
        <v>22</v>
      </c>
      <c r="C369" s="1" t="s">
        <v>801</v>
      </c>
      <c r="D369" s="1" t="s">
        <v>802</v>
      </c>
      <c r="AS369">
        <v>180.52767170000001</v>
      </c>
      <c r="AT369">
        <v>209.7987589</v>
      </c>
      <c r="AU369">
        <v>217.81492600000001</v>
      </c>
      <c r="AV369">
        <v>218.26868150000001</v>
      </c>
      <c r="AW369">
        <v>209.78049369999999</v>
      </c>
      <c r="AX369">
        <v>224.665854</v>
      </c>
      <c r="AY369">
        <v>223.31591710000001</v>
      </c>
      <c r="AZ369">
        <v>220.7844758</v>
      </c>
      <c r="BA369">
        <v>243.47801390000001</v>
      </c>
      <c r="BB369">
        <v>241.05456710000001</v>
      </c>
      <c r="BC369">
        <v>247.05814229999999</v>
      </c>
      <c r="BD369">
        <v>254.391683</v>
      </c>
      <c r="BE369">
        <v>301.31853760000001</v>
      </c>
      <c r="BF369">
        <v>302.65432509999999</v>
      </c>
      <c r="BG369">
        <v>285.49673130000002</v>
      </c>
      <c r="BH369">
        <v>341.899586</v>
      </c>
      <c r="BI369">
        <v>335.24923539999998</v>
      </c>
      <c r="BJ369">
        <v>331.54337700000002</v>
      </c>
      <c r="BK369">
        <v>345.22391599999997</v>
      </c>
      <c r="BL369">
        <v>352.2483459</v>
      </c>
      <c r="BM369">
        <v>310.78964530000002</v>
      </c>
      <c r="BN369">
        <v>337.89978180000003</v>
      </c>
    </row>
    <row r="370" spans="1:68" hidden="1" x14ac:dyDescent="0.25">
      <c r="A370" s="1" t="s">
        <v>66</v>
      </c>
      <c r="B370" s="1">
        <f>COUNT(egypt_arabic_world[[#This Row],[1960]:[2023]])</f>
        <v>22</v>
      </c>
      <c r="C370" s="1" t="s">
        <v>803</v>
      </c>
      <c r="D370" s="1" t="s">
        <v>804</v>
      </c>
      <c r="AS370">
        <v>24.995463480000002</v>
      </c>
      <c r="AT370">
        <v>24.080153459999998</v>
      </c>
      <c r="AU370">
        <v>22.602136250000001</v>
      </c>
      <c r="AV370">
        <v>16.471973800000001</v>
      </c>
      <c r="AW370">
        <v>16.775348210000001</v>
      </c>
      <c r="AX370">
        <v>19.69305881</v>
      </c>
      <c r="AY370">
        <v>24.507675890000002</v>
      </c>
      <c r="AZ370">
        <v>26.511945770000001</v>
      </c>
      <c r="BA370">
        <v>31.755038559999999</v>
      </c>
      <c r="BB370">
        <v>35.474023250000002</v>
      </c>
      <c r="BC370">
        <v>35.374120599999998</v>
      </c>
      <c r="BD370">
        <v>40.17131011</v>
      </c>
      <c r="BE370">
        <v>40.985813180000001</v>
      </c>
      <c r="BF370">
        <v>41.731065190000002</v>
      </c>
      <c r="BG370">
        <v>46.73756032</v>
      </c>
      <c r="BH370">
        <v>54.213465329999998</v>
      </c>
      <c r="BI370">
        <v>44.842282349999998</v>
      </c>
      <c r="BJ370">
        <v>33.446161680000003</v>
      </c>
      <c r="BK370">
        <v>34.22272246</v>
      </c>
      <c r="BL370">
        <v>40.983127760000002</v>
      </c>
      <c r="BM370">
        <v>48.178930219999998</v>
      </c>
      <c r="BN370">
        <v>67.700688650000004</v>
      </c>
    </row>
    <row r="371" spans="1:68" hidden="1" x14ac:dyDescent="0.25">
      <c r="A371" s="1" t="s">
        <v>66</v>
      </c>
      <c r="B371" s="1">
        <f>COUNT(egypt_arabic_world[[#This Row],[1960]:[2023]])</f>
        <v>19</v>
      </c>
      <c r="C371" s="1" t="s">
        <v>805</v>
      </c>
      <c r="D371" s="1" t="s">
        <v>806</v>
      </c>
      <c r="AV371">
        <v>2.866595351</v>
      </c>
      <c r="AW371">
        <v>3.4613781459999999</v>
      </c>
      <c r="AX371">
        <v>4.2686512250000002</v>
      </c>
      <c r="AY371">
        <v>5.7944603749999999</v>
      </c>
      <c r="AZ371">
        <v>7.6538618270000001</v>
      </c>
      <c r="BA371">
        <v>5.3471517679999998</v>
      </c>
      <c r="BB371">
        <v>6.4170388210000002</v>
      </c>
      <c r="BC371">
        <v>2.5304743059999999</v>
      </c>
      <c r="BD371">
        <v>2.4167209879999998</v>
      </c>
      <c r="BE371">
        <v>1.8633603110000001</v>
      </c>
      <c r="BF371">
        <v>0.85085838599999997</v>
      </c>
      <c r="BG371">
        <v>7.0841900769999997</v>
      </c>
      <c r="BH371">
        <v>1.1748485049999999</v>
      </c>
      <c r="BI371">
        <v>5.7423565620000003</v>
      </c>
      <c r="BJ371">
        <v>1.8526008730000001</v>
      </c>
      <c r="BK371">
        <v>3.6255325100000002</v>
      </c>
      <c r="BL371">
        <v>5.8457699569999999</v>
      </c>
      <c r="BM371">
        <v>5.8748666900000002</v>
      </c>
      <c r="BN371">
        <v>3.883710878</v>
      </c>
    </row>
    <row r="372" spans="1:68" hidden="1" x14ac:dyDescent="0.25">
      <c r="A372" s="1" t="s">
        <v>66</v>
      </c>
      <c r="B372" s="1">
        <f>COUNT(egypt_arabic_world[[#This Row],[1960]:[2023]])</f>
        <v>22</v>
      </c>
      <c r="C372" s="1" t="s">
        <v>807</v>
      </c>
      <c r="D372" s="1" t="s">
        <v>808</v>
      </c>
      <c r="AS372">
        <v>71.035705570000005</v>
      </c>
      <c r="AT372">
        <v>70.367942810000002</v>
      </c>
      <c r="AU372">
        <v>65.586822510000005</v>
      </c>
      <c r="AV372">
        <v>51.600635529999998</v>
      </c>
      <c r="AW372">
        <v>51.600124360000002</v>
      </c>
      <c r="AX372">
        <v>60.991806029999999</v>
      </c>
      <c r="AY372">
        <v>68.030487059999999</v>
      </c>
      <c r="AZ372">
        <v>75.128692630000003</v>
      </c>
      <c r="BA372">
        <v>92.329795840000003</v>
      </c>
      <c r="BB372">
        <v>101.21813969999999</v>
      </c>
      <c r="BC372">
        <v>107.4189224</v>
      </c>
      <c r="BD372">
        <v>118.69612119999999</v>
      </c>
      <c r="BE372">
        <v>142.75941470000001</v>
      </c>
      <c r="BF372">
        <v>142.59768679999999</v>
      </c>
      <c r="BG372">
        <v>158.20581060000001</v>
      </c>
      <c r="BH372">
        <v>173.51943969999999</v>
      </c>
      <c r="BI372">
        <v>145.27769470000001</v>
      </c>
      <c r="BJ372">
        <v>107.98847960000001</v>
      </c>
      <c r="BK372">
        <v>120.223259</v>
      </c>
      <c r="BL372">
        <v>145.31028749999999</v>
      </c>
      <c r="BM372">
        <v>150.90655520000001</v>
      </c>
      <c r="BN372">
        <v>179.68119809999999</v>
      </c>
    </row>
    <row r="373" spans="1:68" hidden="1" x14ac:dyDescent="0.25">
      <c r="A373" s="1" t="s">
        <v>66</v>
      </c>
      <c r="B373" s="1">
        <f>COUNT(egypt_arabic_world[[#This Row],[1960]:[2023]])</f>
        <v>4</v>
      </c>
      <c r="C373" s="1" t="s">
        <v>809</v>
      </c>
      <c r="D373" s="1" t="s">
        <v>810</v>
      </c>
      <c r="BA373">
        <v>25.47</v>
      </c>
      <c r="BE373">
        <v>28.8</v>
      </c>
      <c r="BH373">
        <v>24.25</v>
      </c>
      <c r="BJ373">
        <v>22.32</v>
      </c>
    </row>
    <row r="374" spans="1:68" hidden="1" x14ac:dyDescent="0.25">
      <c r="A374" s="1" t="s">
        <v>66</v>
      </c>
      <c r="B374" s="1">
        <f>COUNT(egypt_arabic_world[[#This Row],[1960]:[2023]])</f>
        <v>24</v>
      </c>
      <c r="C374" s="1" t="s">
        <v>811</v>
      </c>
      <c r="D374" s="1" t="s">
        <v>812</v>
      </c>
      <c r="AS374">
        <v>57</v>
      </c>
      <c r="AT374">
        <v>57</v>
      </c>
      <c r="AU374">
        <v>62</v>
      </c>
      <c r="AV374">
        <v>64</v>
      </c>
      <c r="AW374">
        <v>66</v>
      </c>
      <c r="AX374">
        <v>66</v>
      </c>
      <c r="AY374">
        <v>59</v>
      </c>
      <c r="AZ374">
        <v>59</v>
      </c>
      <c r="BA374">
        <v>57</v>
      </c>
      <c r="BB374">
        <v>60</v>
      </c>
      <c r="BC374">
        <v>58</v>
      </c>
      <c r="BD374">
        <v>57</v>
      </c>
      <c r="BE374">
        <v>54</v>
      </c>
      <c r="BF374">
        <v>51</v>
      </c>
      <c r="BG374">
        <v>50</v>
      </c>
      <c r="BH374">
        <v>54</v>
      </c>
      <c r="BI374">
        <v>57</v>
      </c>
      <c r="BJ374">
        <v>60</v>
      </c>
      <c r="BK374">
        <v>64</v>
      </c>
      <c r="BL374">
        <v>65</v>
      </c>
      <c r="BM374">
        <v>58</v>
      </c>
      <c r="BN374">
        <v>59</v>
      </c>
      <c r="BO374">
        <v>73</v>
      </c>
      <c r="BP374">
        <v>88</v>
      </c>
    </row>
    <row r="375" spans="1:68" hidden="1" x14ac:dyDescent="0.25">
      <c r="A375" s="1" t="s">
        <v>66</v>
      </c>
      <c r="B375" s="1">
        <f>COUNT(egypt_arabic_world[[#This Row],[1960]:[2023]])</f>
        <v>1</v>
      </c>
      <c r="C375" s="1" t="s">
        <v>813</v>
      </c>
      <c r="D375" s="1" t="s">
        <v>814</v>
      </c>
      <c r="BL375">
        <v>4.8</v>
      </c>
    </row>
    <row r="376" spans="1:68" hidden="1" x14ac:dyDescent="0.25">
      <c r="A376" s="1" t="s">
        <v>66</v>
      </c>
      <c r="B376" s="1">
        <f>COUNT(egypt_arabic_world[[#This Row],[1960]:[2023]])</f>
        <v>20</v>
      </c>
      <c r="C376" s="1" t="s">
        <v>815</v>
      </c>
      <c r="D376" s="1" t="s">
        <v>816</v>
      </c>
      <c r="AS376">
        <v>2.4</v>
      </c>
      <c r="AT376">
        <v>2.4</v>
      </c>
      <c r="AU376">
        <v>2.4</v>
      </c>
      <c r="AV376">
        <v>2.4</v>
      </c>
      <c r="AW376">
        <v>2.2999999999999998</v>
      </c>
      <c r="AX376">
        <v>2.2999999999999998</v>
      </c>
      <c r="AY376">
        <v>2.2999999999999998</v>
      </c>
      <c r="AZ376">
        <v>2.2000000000000002</v>
      </c>
      <c r="BA376">
        <v>2.2000000000000002</v>
      </c>
      <c r="BB376">
        <v>2.2000000000000002</v>
      </c>
      <c r="BC376">
        <v>2.2999999999999998</v>
      </c>
      <c r="BD376">
        <v>2.2000000000000002</v>
      </c>
      <c r="BE376">
        <v>2.2999999999999998</v>
      </c>
      <c r="BF376">
        <v>2.1</v>
      </c>
      <c r="BG376">
        <v>2.1</v>
      </c>
      <c r="BH376">
        <v>2.2000000000000002</v>
      </c>
      <c r="BI376">
        <v>2.1</v>
      </c>
      <c r="BJ376">
        <v>2</v>
      </c>
      <c r="BK376">
        <v>2</v>
      </c>
      <c r="BL376">
        <v>2</v>
      </c>
    </row>
    <row r="377" spans="1:68" hidden="1" x14ac:dyDescent="0.25">
      <c r="A377" s="1" t="s">
        <v>66</v>
      </c>
      <c r="B377" s="1">
        <f>COUNT(egypt_arabic_world[[#This Row],[1960]:[2023]])</f>
        <v>20</v>
      </c>
      <c r="C377" s="1" t="s">
        <v>817</v>
      </c>
      <c r="D377" s="1" t="s">
        <v>818</v>
      </c>
      <c r="AS377">
        <v>0.3</v>
      </c>
      <c r="AT377">
        <v>0.3</v>
      </c>
      <c r="AU377">
        <v>0.3</v>
      </c>
      <c r="AV377">
        <v>0.3</v>
      </c>
      <c r="AW377">
        <v>0.3</v>
      </c>
      <c r="AX377">
        <v>0.3</v>
      </c>
      <c r="AY377">
        <v>0.3</v>
      </c>
      <c r="AZ377">
        <v>0.3</v>
      </c>
      <c r="BA377">
        <v>0.3</v>
      </c>
      <c r="BB377">
        <v>0.3</v>
      </c>
      <c r="BC377">
        <v>0.3</v>
      </c>
      <c r="BD377">
        <v>0.3</v>
      </c>
      <c r="BE377">
        <v>0.3</v>
      </c>
      <c r="BF377">
        <v>0.3</v>
      </c>
      <c r="BG377">
        <v>0.3</v>
      </c>
      <c r="BH377">
        <v>0.3</v>
      </c>
      <c r="BI377">
        <v>0.3</v>
      </c>
      <c r="BJ377">
        <v>0.2</v>
      </c>
      <c r="BK377">
        <v>0.2</v>
      </c>
      <c r="BL377">
        <v>0.2</v>
      </c>
    </row>
    <row r="378" spans="1:68" hidden="1" x14ac:dyDescent="0.25">
      <c r="A378" s="1" t="s">
        <v>66</v>
      </c>
      <c r="B378" s="1">
        <f>COUNT(egypt_arabic_world[[#This Row],[1960]:[2023]])</f>
        <v>23</v>
      </c>
      <c r="C378" s="1" t="s">
        <v>819</v>
      </c>
      <c r="D378" s="1" t="s">
        <v>820</v>
      </c>
      <c r="AS378">
        <v>12.1</v>
      </c>
      <c r="AT378">
        <v>12.5</v>
      </c>
      <c r="AU378">
        <v>13.1</v>
      </c>
      <c r="AV378">
        <v>13.7</v>
      </c>
      <c r="AW378">
        <v>14.3</v>
      </c>
      <c r="AX378">
        <v>14.8</v>
      </c>
      <c r="AY378">
        <v>15.2</v>
      </c>
      <c r="AZ378">
        <v>15.5</v>
      </c>
      <c r="BA378">
        <v>15.6</v>
      </c>
      <c r="BB378">
        <v>15.7</v>
      </c>
      <c r="BC378">
        <v>15.7</v>
      </c>
      <c r="BD378">
        <v>15.7</v>
      </c>
      <c r="BE378">
        <v>15.7</v>
      </c>
      <c r="BF378">
        <v>15.8</v>
      </c>
      <c r="BG378">
        <v>16</v>
      </c>
      <c r="BH378">
        <v>16.2</v>
      </c>
      <c r="BI378">
        <v>16.399999999999999</v>
      </c>
      <c r="BJ378">
        <v>16.600000000000001</v>
      </c>
      <c r="BK378">
        <v>17</v>
      </c>
      <c r="BL378">
        <v>17.3</v>
      </c>
      <c r="BM378">
        <v>17.8</v>
      </c>
      <c r="BN378">
        <v>18.2</v>
      </c>
      <c r="BO378">
        <v>18.8</v>
      </c>
    </row>
    <row r="379" spans="1:68" hidden="1" x14ac:dyDescent="0.25">
      <c r="A379" s="1" t="s">
        <v>66</v>
      </c>
      <c r="B379" s="1">
        <f>COUNT(egypt_arabic_world[[#This Row],[1960]:[2023]])</f>
        <v>5</v>
      </c>
      <c r="C379" s="1" t="s">
        <v>821</v>
      </c>
      <c r="D379" s="1" t="s">
        <v>822</v>
      </c>
      <c r="AS379">
        <v>66</v>
      </c>
      <c r="AV379">
        <v>70</v>
      </c>
      <c r="AX379">
        <v>63</v>
      </c>
      <c r="BA379">
        <v>73</v>
      </c>
      <c r="BG379">
        <v>68.099999999999994</v>
      </c>
    </row>
    <row r="380" spans="1:68" hidden="1" x14ac:dyDescent="0.25">
      <c r="A380" s="1" t="s">
        <v>66</v>
      </c>
      <c r="B380" s="1">
        <f>COUNT(egypt_arabic_world[[#This Row],[1960]:[2023]])</f>
        <v>1</v>
      </c>
      <c r="C380" s="1" t="s">
        <v>823</v>
      </c>
      <c r="D380" s="1" t="s">
        <v>824</v>
      </c>
      <c r="BL380">
        <v>87.9</v>
      </c>
    </row>
    <row r="381" spans="1:68" hidden="1" x14ac:dyDescent="0.25">
      <c r="A381" s="1" t="s">
        <v>66</v>
      </c>
      <c r="B381" s="1">
        <f>COUNT(egypt_arabic_world[[#This Row],[1960]:[2023]])</f>
        <v>7</v>
      </c>
      <c r="C381" s="1" t="s">
        <v>825</v>
      </c>
      <c r="D381" s="1" t="s">
        <v>826</v>
      </c>
      <c r="AS381">
        <v>47.5</v>
      </c>
      <c r="AX381">
        <v>47.4</v>
      </c>
      <c r="BC381">
        <v>47.9</v>
      </c>
      <c r="BH381">
        <v>48.1</v>
      </c>
      <c r="BK381">
        <v>48.2</v>
      </c>
      <c r="BL381">
        <v>48.3</v>
      </c>
      <c r="BM381">
        <v>48.1</v>
      </c>
    </row>
    <row r="382" spans="1:68" hidden="1" x14ac:dyDescent="0.25">
      <c r="A382" s="1" t="s">
        <v>66</v>
      </c>
      <c r="B382" s="1">
        <f>COUNT(egypt_arabic_world[[#This Row],[1960]:[2023]])</f>
        <v>21</v>
      </c>
      <c r="C382" s="1" t="s">
        <v>827</v>
      </c>
      <c r="D382" s="1" t="s">
        <v>828</v>
      </c>
      <c r="AS382">
        <v>0.29903552900000002</v>
      </c>
      <c r="AT382">
        <v>0.28517039</v>
      </c>
      <c r="AU382">
        <v>0.273534377</v>
      </c>
      <c r="AV382">
        <v>0.22539972599999999</v>
      </c>
      <c r="AW382">
        <v>0.21485172799999999</v>
      </c>
      <c r="AX382">
        <v>0.198128797</v>
      </c>
      <c r="AY382">
        <v>0.18179922600000001</v>
      </c>
      <c r="AZ382">
        <v>0.164901398</v>
      </c>
      <c r="BA382">
        <v>0.15072057799999999</v>
      </c>
      <c r="BB382">
        <v>0.137882632</v>
      </c>
      <c r="BC382">
        <v>0.14481817599999999</v>
      </c>
      <c r="BD382">
        <v>0.130671853</v>
      </c>
      <c r="BE382">
        <v>0.11767084999999999</v>
      </c>
      <c r="BF382">
        <v>0.107108021</v>
      </c>
      <c r="BG382">
        <v>9.6045918999999993E-2</v>
      </c>
      <c r="BH382">
        <v>9.1083533999999994E-2</v>
      </c>
      <c r="BI382">
        <v>7.3547688E-2</v>
      </c>
      <c r="BJ382">
        <v>6.7795246000000003E-2</v>
      </c>
      <c r="BK382">
        <v>6.6040090999999995E-2</v>
      </c>
      <c r="BL382">
        <v>5.5425012000000003E-2</v>
      </c>
      <c r="BM382">
        <v>5.2523683000000002E-2</v>
      </c>
    </row>
    <row r="383" spans="1:68" hidden="1" x14ac:dyDescent="0.25">
      <c r="A383" s="1" t="s">
        <v>66</v>
      </c>
      <c r="B383" s="1">
        <f>COUNT(egypt_arabic_world[[#This Row],[1960]:[2023]])</f>
        <v>0</v>
      </c>
      <c r="C383" s="1" t="s">
        <v>829</v>
      </c>
      <c r="D383" s="1" t="s">
        <v>830</v>
      </c>
    </row>
    <row r="384" spans="1:68" hidden="1" x14ac:dyDescent="0.25">
      <c r="A384" s="1" t="s">
        <v>66</v>
      </c>
      <c r="B384" s="1">
        <f>COUNT(egypt_arabic_world[[#This Row],[1960]:[2023]])</f>
        <v>8</v>
      </c>
      <c r="C384" s="1" t="s">
        <v>831</v>
      </c>
      <c r="D384" s="1" t="s">
        <v>832</v>
      </c>
      <c r="AW384">
        <v>1.893</v>
      </c>
      <c r="AY384">
        <v>2.2269999999999999</v>
      </c>
      <c r="BF384">
        <v>1.869</v>
      </c>
      <c r="BG384">
        <v>1.849</v>
      </c>
      <c r="BH384">
        <v>1.8360000000000001</v>
      </c>
      <c r="BI384">
        <v>1.8220000000000001</v>
      </c>
      <c r="BJ384">
        <v>1.8260000000000001</v>
      </c>
      <c r="BK384">
        <v>1.827</v>
      </c>
    </row>
    <row r="385" spans="1:67" hidden="1" x14ac:dyDescent="0.25">
      <c r="A385" s="1" t="s">
        <v>66</v>
      </c>
      <c r="B385" s="1">
        <f>COUNT(egypt_arabic_world[[#This Row],[1960]:[2023]])</f>
        <v>0</v>
      </c>
      <c r="C385" s="1" t="s">
        <v>833</v>
      </c>
      <c r="D385" s="1" t="s">
        <v>834</v>
      </c>
    </row>
    <row r="386" spans="1:67" hidden="1" x14ac:dyDescent="0.25">
      <c r="A386" s="1" t="s">
        <v>66</v>
      </c>
      <c r="B386" s="1">
        <f>COUNT(egypt_arabic_world[[#This Row],[1960]:[2023]])</f>
        <v>20</v>
      </c>
      <c r="C386" s="1" t="s">
        <v>835</v>
      </c>
      <c r="D386" s="1" t="s">
        <v>836</v>
      </c>
      <c r="AS386">
        <v>22.2</v>
      </c>
      <c r="AT386">
        <v>23.5</v>
      </c>
      <c r="AU386">
        <v>24</v>
      </c>
      <c r="AV386">
        <v>24.3</v>
      </c>
      <c r="AW386">
        <v>24.2</v>
      </c>
      <c r="AX386">
        <v>24.2</v>
      </c>
      <c r="AY386">
        <v>24.3</v>
      </c>
      <c r="AZ386">
        <v>24</v>
      </c>
      <c r="BA386">
        <v>24.4</v>
      </c>
      <c r="BB386">
        <v>24.8</v>
      </c>
      <c r="BC386">
        <v>24.9</v>
      </c>
      <c r="BD386">
        <v>23.9</v>
      </c>
      <c r="BE386">
        <v>24.9</v>
      </c>
      <c r="BF386">
        <v>23.7</v>
      </c>
      <c r="BG386">
        <v>24.2</v>
      </c>
      <c r="BH386">
        <v>25.4</v>
      </c>
      <c r="BI386">
        <v>24.4</v>
      </c>
      <c r="BJ386">
        <v>23.1</v>
      </c>
      <c r="BK386">
        <v>23.4</v>
      </c>
      <c r="BL386">
        <v>23.2</v>
      </c>
    </row>
    <row r="387" spans="1:67" hidden="1" x14ac:dyDescent="0.25">
      <c r="A387" s="1" t="s">
        <v>66</v>
      </c>
      <c r="B387" s="1">
        <f>COUNT(egypt_arabic_world[[#This Row],[1960]:[2023]])</f>
        <v>0</v>
      </c>
      <c r="C387" s="1" t="s">
        <v>837</v>
      </c>
      <c r="D387" s="1" t="s">
        <v>838</v>
      </c>
    </row>
    <row r="388" spans="1:67" hidden="1" x14ac:dyDescent="0.25">
      <c r="A388" s="1" t="s">
        <v>66</v>
      </c>
      <c r="B388" s="1">
        <f>COUNT(egypt_arabic_world[[#This Row],[1960]:[2023]])</f>
        <v>20</v>
      </c>
      <c r="C388" s="1" t="s">
        <v>839</v>
      </c>
      <c r="D388" s="1" t="s">
        <v>840</v>
      </c>
      <c r="AS388">
        <v>35.5</v>
      </c>
      <c r="AT388">
        <v>35.299999999999997</v>
      </c>
      <c r="AU388">
        <v>35.200000000000003</v>
      </c>
      <c r="AV388">
        <v>35.1</v>
      </c>
      <c r="AW388">
        <v>34.799999999999997</v>
      </c>
      <c r="AX388">
        <v>34.5</v>
      </c>
      <c r="AY388">
        <v>34.1</v>
      </c>
      <c r="AZ388">
        <v>33.700000000000003</v>
      </c>
      <c r="BA388">
        <v>33.200000000000003</v>
      </c>
      <c r="BB388">
        <v>32.5</v>
      </c>
      <c r="BC388">
        <v>31.9</v>
      </c>
      <c r="BD388">
        <v>31.4</v>
      </c>
      <c r="BE388">
        <v>31</v>
      </c>
      <c r="BF388">
        <v>30.7</v>
      </c>
      <c r="BG388">
        <v>30.3</v>
      </c>
      <c r="BH388">
        <v>29.7</v>
      </c>
      <c r="BI388">
        <v>29.2</v>
      </c>
      <c r="BJ388">
        <v>28.8</v>
      </c>
      <c r="BK388">
        <v>28.5</v>
      </c>
      <c r="BL388">
        <v>28.3</v>
      </c>
    </row>
    <row r="389" spans="1:67" hidden="1" x14ac:dyDescent="0.25">
      <c r="A389" s="1" t="s">
        <v>66</v>
      </c>
      <c r="B389" s="1">
        <f>COUNT(egypt_arabic_world[[#This Row],[1960]:[2023]])</f>
        <v>3</v>
      </c>
      <c r="C389" s="1" t="s">
        <v>841</v>
      </c>
      <c r="D389" s="1" t="s">
        <v>842</v>
      </c>
      <c r="AX389">
        <v>33.5</v>
      </c>
      <c r="BA389">
        <v>21.7</v>
      </c>
      <c r="BG389">
        <v>19.899999999999999</v>
      </c>
    </row>
    <row r="390" spans="1:67" hidden="1" x14ac:dyDescent="0.25">
      <c r="A390" s="1" t="s">
        <v>66</v>
      </c>
      <c r="B390" s="1">
        <f>COUNT(egypt_arabic_world[[#This Row],[1960]:[2023]])</f>
        <v>3</v>
      </c>
      <c r="C390" s="1" t="s">
        <v>843</v>
      </c>
      <c r="D390" s="1" t="s">
        <v>844</v>
      </c>
      <c r="AX390">
        <v>19</v>
      </c>
      <c r="BA390">
        <v>7.9</v>
      </c>
      <c r="BG390">
        <v>7</v>
      </c>
    </row>
    <row r="391" spans="1:67" hidden="1" x14ac:dyDescent="0.25">
      <c r="A391" s="1" t="s">
        <v>66</v>
      </c>
      <c r="B391" s="1">
        <f>COUNT(egypt_arabic_world[[#This Row],[1960]:[2023]])</f>
        <v>1</v>
      </c>
      <c r="C391" s="1" t="s">
        <v>845</v>
      </c>
      <c r="D391" s="1" t="s">
        <v>846</v>
      </c>
      <c r="BH391">
        <v>22.36111</v>
      </c>
    </row>
    <row r="392" spans="1:67" hidden="1" x14ac:dyDescent="0.25">
      <c r="A392" s="1" t="s">
        <v>66</v>
      </c>
      <c r="B392" s="1">
        <f>COUNT(egypt_arabic_world[[#This Row],[1960]:[2023]])</f>
        <v>4</v>
      </c>
      <c r="C392" s="1" t="s">
        <v>847</v>
      </c>
      <c r="D392" s="1" t="s">
        <v>848</v>
      </c>
      <c r="AS392">
        <v>29.7</v>
      </c>
      <c r="AX392">
        <v>45.2</v>
      </c>
      <c r="BA392">
        <v>52.2</v>
      </c>
      <c r="BG392">
        <v>58.8</v>
      </c>
    </row>
    <row r="393" spans="1:67" hidden="1" x14ac:dyDescent="0.25">
      <c r="A393" s="1" t="s">
        <v>66</v>
      </c>
      <c r="B393" s="1">
        <f>COUNT(egypt_arabic_world[[#This Row],[1960]:[2023]])</f>
        <v>0</v>
      </c>
      <c r="C393" s="1" t="s">
        <v>849</v>
      </c>
      <c r="D393" s="1" t="s">
        <v>850</v>
      </c>
    </row>
    <row r="394" spans="1:67" hidden="1" x14ac:dyDescent="0.25">
      <c r="A394" s="1" t="s">
        <v>66</v>
      </c>
      <c r="B394" s="1">
        <f>COUNT(egypt_arabic_world[[#This Row],[1960]:[2023]])</f>
        <v>1</v>
      </c>
      <c r="C394" s="1" t="s">
        <v>851</v>
      </c>
      <c r="D394" s="1" t="s">
        <v>852</v>
      </c>
      <c r="BJ394">
        <v>9.8451799999999992</v>
      </c>
    </row>
    <row r="395" spans="1:67" hidden="1" x14ac:dyDescent="0.25">
      <c r="A395" s="1" t="s">
        <v>66</v>
      </c>
      <c r="B395" s="1">
        <f>COUNT(egypt_arabic_world[[#This Row],[1960]:[2023]])</f>
        <v>2</v>
      </c>
      <c r="C395" s="1" t="s">
        <v>853</v>
      </c>
      <c r="D395" s="1" t="s">
        <v>854</v>
      </c>
      <c r="BN395">
        <v>85.897109990000004</v>
      </c>
      <c r="BO395">
        <v>88.001518250000004</v>
      </c>
    </row>
    <row r="396" spans="1:67" hidden="1" x14ac:dyDescent="0.25">
      <c r="A396" s="1" t="s">
        <v>66</v>
      </c>
      <c r="B396" s="1">
        <f>COUNT(egypt_arabic_world[[#This Row],[1960]:[2023]])</f>
        <v>13</v>
      </c>
      <c r="C396" s="1" t="s">
        <v>855</v>
      </c>
      <c r="D396" s="1" t="s">
        <v>856</v>
      </c>
      <c r="AY396">
        <v>10.119999890000001</v>
      </c>
      <c r="BC396">
        <v>11.667974470000001</v>
      </c>
      <c r="BD396">
        <v>11.912151339999999</v>
      </c>
      <c r="BE396">
        <v>12.22112274</v>
      </c>
      <c r="BF396">
        <v>11.520769120000001</v>
      </c>
      <c r="BG396">
        <v>11.27684116</v>
      </c>
      <c r="BH396">
        <v>12.66366386</v>
      </c>
      <c r="BI396">
        <v>11.83952427</v>
      </c>
      <c r="BJ396">
        <v>5.9000000950000002</v>
      </c>
      <c r="BK396">
        <v>13.44240761</v>
      </c>
      <c r="BM396">
        <v>15.080629350000001</v>
      </c>
      <c r="BN396">
        <v>15.64453125</v>
      </c>
      <c r="BO396">
        <v>15.912142749999999</v>
      </c>
    </row>
    <row r="397" spans="1:67" hidden="1" x14ac:dyDescent="0.25">
      <c r="A397" s="1" t="s">
        <v>66</v>
      </c>
      <c r="B397" s="1">
        <f>COUNT(egypt_arabic_world[[#This Row],[1960]:[2023]])</f>
        <v>11</v>
      </c>
      <c r="C397" s="1" t="s">
        <v>857</v>
      </c>
      <c r="D397" s="1" t="s">
        <v>858</v>
      </c>
      <c r="BC397">
        <v>0.36044475399999998</v>
      </c>
      <c r="BD397">
        <v>0.34200209399999998</v>
      </c>
      <c r="BE397">
        <v>0.39804530100000002</v>
      </c>
      <c r="BF397">
        <v>0.37017661299999999</v>
      </c>
      <c r="BG397">
        <v>0.34090089800000001</v>
      </c>
      <c r="BH397">
        <v>0.391127318</v>
      </c>
      <c r="BI397">
        <v>0.44484388800000002</v>
      </c>
      <c r="BJ397">
        <v>0.310000002</v>
      </c>
      <c r="BK397">
        <v>0.42946404199999999</v>
      </c>
      <c r="BM397">
        <v>0</v>
      </c>
      <c r="BN397">
        <v>0</v>
      </c>
    </row>
    <row r="398" spans="1:67" hidden="1" x14ac:dyDescent="0.25">
      <c r="A398" s="1" t="s">
        <v>66</v>
      </c>
      <c r="B398" s="1">
        <f>COUNT(egypt_arabic_world[[#This Row],[1960]:[2023]])</f>
        <v>3</v>
      </c>
      <c r="C398" s="1" t="s">
        <v>859</v>
      </c>
      <c r="D398" s="1" t="s">
        <v>860</v>
      </c>
      <c r="BJ398">
        <v>6.3699998860000004</v>
      </c>
      <c r="BM398">
        <v>0</v>
      </c>
      <c r="BN398">
        <v>0</v>
      </c>
    </row>
    <row r="399" spans="1:67" hidden="1" x14ac:dyDescent="0.25">
      <c r="A399" s="1" t="s">
        <v>66</v>
      </c>
      <c r="B399" s="1">
        <f>COUNT(egypt_arabic_world[[#This Row],[1960]:[2023]])</f>
        <v>5</v>
      </c>
      <c r="C399" s="1" t="s">
        <v>861</v>
      </c>
      <c r="D399" s="1" t="s">
        <v>862</v>
      </c>
      <c r="BI399">
        <v>67.339416499999999</v>
      </c>
      <c r="BK399">
        <v>81.885856630000006</v>
      </c>
      <c r="BL399">
        <v>82.914428709999996</v>
      </c>
      <c r="BM399">
        <v>77.031608579999997</v>
      </c>
      <c r="BN399">
        <v>84.583358759999996</v>
      </c>
    </row>
    <row r="400" spans="1:67" hidden="1" x14ac:dyDescent="0.25">
      <c r="A400" s="1" t="s">
        <v>66</v>
      </c>
      <c r="B400" s="1">
        <f>COUNT(egypt_arabic_world[[#This Row],[1960]:[2023]])</f>
        <v>5</v>
      </c>
      <c r="C400" s="1" t="s">
        <v>863</v>
      </c>
      <c r="D400" s="1" t="s">
        <v>864</v>
      </c>
      <c r="BI400">
        <v>63.247859949999999</v>
      </c>
      <c r="BK400">
        <v>79.858169559999993</v>
      </c>
      <c r="BL400">
        <v>81.209159850000006</v>
      </c>
      <c r="BM400">
        <v>75.988349909999997</v>
      </c>
      <c r="BN400">
        <v>83.191513060000005</v>
      </c>
    </row>
    <row r="401" spans="1:67" hidden="1" x14ac:dyDescent="0.25">
      <c r="A401" s="1" t="s">
        <v>66</v>
      </c>
      <c r="B401" s="1">
        <f>COUNT(egypt_arabic_world[[#This Row],[1960]:[2023]])</f>
        <v>5</v>
      </c>
      <c r="C401" s="1" t="s">
        <v>865</v>
      </c>
      <c r="D401" s="1" t="s">
        <v>866</v>
      </c>
      <c r="BI401">
        <v>72.079330440000007</v>
      </c>
      <c r="BK401">
        <v>84.107276920000004</v>
      </c>
      <c r="BL401">
        <v>84.747688289999999</v>
      </c>
      <c r="BM401">
        <v>78.134780879999994</v>
      </c>
      <c r="BN401">
        <v>86.029777530000004</v>
      </c>
    </row>
    <row r="402" spans="1:67" hidden="1" x14ac:dyDescent="0.25">
      <c r="A402" s="1" t="s">
        <v>66</v>
      </c>
      <c r="B402" s="1">
        <f>COUNT(egypt_arabic_world[[#This Row],[1960]:[2023]])</f>
        <v>9</v>
      </c>
      <c r="C402" s="1" t="s">
        <v>867</v>
      </c>
      <c r="D402" s="1" t="s">
        <v>868</v>
      </c>
      <c r="AV402">
        <v>5.9999899860000001</v>
      </c>
      <c r="AW402">
        <v>5.4914097789999996</v>
      </c>
      <c r="BG402">
        <v>6.9780201909999997</v>
      </c>
      <c r="BI402">
        <v>7.2595400809999999</v>
      </c>
      <c r="BJ402">
        <v>7.4242401119999997</v>
      </c>
      <c r="BK402">
        <v>7.7899999620000004</v>
      </c>
      <c r="BL402">
        <v>8.3701601029999999</v>
      </c>
      <c r="BM402">
        <v>9.1138095860000004</v>
      </c>
      <c r="BN402">
        <v>9.2871799470000003</v>
      </c>
    </row>
    <row r="403" spans="1:67" hidden="1" x14ac:dyDescent="0.25">
      <c r="A403" s="1" t="s">
        <v>66</v>
      </c>
      <c r="B403" s="1">
        <f>COUNT(egypt_arabic_world[[#This Row],[1960]:[2023]])</f>
        <v>4</v>
      </c>
      <c r="C403" s="1" t="s">
        <v>869</v>
      </c>
      <c r="D403" s="1" t="s">
        <v>870</v>
      </c>
      <c r="BI403">
        <v>76.528961179999996</v>
      </c>
      <c r="BL403">
        <v>82.839172360000006</v>
      </c>
      <c r="BM403">
        <v>75.538551330000004</v>
      </c>
      <c r="BN403">
        <v>80.934371949999999</v>
      </c>
    </row>
    <row r="404" spans="1:67" hidden="1" x14ac:dyDescent="0.25">
      <c r="A404" s="1" t="s">
        <v>66</v>
      </c>
      <c r="B404" s="1">
        <f>COUNT(egypt_arabic_world[[#This Row],[1960]:[2023]])</f>
        <v>0</v>
      </c>
      <c r="C404" s="1" t="s">
        <v>871</v>
      </c>
      <c r="D404" s="1" t="s">
        <v>872</v>
      </c>
    </row>
    <row r="405" spans="1:67" hidden="1" x14ac:dyDescent="0.25">
      <c r="A405" s="1" t="s">
        <v>66</v>
      </c>
      <c r="B405" s="1">
        <f>COUNT(egypt_arabic_world[[#This Row],[1960]:[2023]])</f>
        <v>0</v>
      </c>
      <c r="C405" s="1" t="s">
        <v>873</v>
      </c>
      <c r="D405" s="1" t="s">
        <v>874</v>
      </c>
    </row>
    <row r="406" spans="1:67" hidden="1" x14ac:dyDescent="0.25">
      <c r="A406" s="1" t="s">
        <v>66</v>
      </c>
      <c r="B406" s="1">
        <f>COUNT(egypt_arabic_world[[#This Row],[1960]:[2023]])</f>
        <v>2</v>
      </c>
      <c r="C406" s="1" t="s">
        <v>875</v>
      </c>
      <c r="D406" s="1" t="s">
        <v>876</v>
      </c>
      <c r="BI406">
        <v>69.63078308</v>
      </c>
      <c r="BN406">
        <v>56.119274140000002</v>
      </c>
    </row>
    <row r="407" spans="1:67" hidden="1" x14ac:dyDescent="0.25">
      <c r="A407" s="1" t="s">
        <v>66</v>
      </c>
      <c r="B407" s="1">
        <f>COUNT(egypt_arabic_world[[#This Row],[1960]:[2023]])</f>
        <v>23</v>
      </c>
      <c r="C407" s="1" t="s">
        <v>877</v>
      </c>
      <c r="D407" s="1" t="s">
        <v>878</v>
      </c>
      <c r="AS407">
        <v>71.599999999999994</v>
      </c>
      <c r="AT407">
        <v>77.900000000000006</v>
      </c>
      <c r="AU407">
        <v>83.3</v>
      </c>
      <c r="AV407">
        <v>87.8</v>
      </c>
      <c r="AW407">
        <v>91.2</v>
      </c>
      <c r="AX407">
        <v>93.8</v>
      </c>
      <c r="AY407">
        <v>95.6</v>
      </c>
      <c r="AZ407">
        <v>97.1</v>
      </c>
      <c r="BA407">
        <v>98</v>
      </c>
      <c r="BB407">
        <v>98.7</v>
      </c>
      <c r="BC407">
        <v>99.2</v>
      </c>
      <c r="BD407">
        <v>99.5</v>
      </c>
      <c r="BE407">
        <v>99.7</v>
      </c>
      <c r="BF407">
        <v>99.8</v>
      </c>
      <c r="BG407">
        <v>99.9</v>
      </c>
      <c r="BH407">
        <v>99.9</v>
      </c>
      <c r="BI407">
        <v>99.9</v>
      </c>
      <c r="BJ407">
        <v>99.9</v>
      </c>
      <c r="BK407">
        <v>99.9</v>
      </c>
      <c r="BL407">
        <v>99.9</v>
      </c>
      <c r="BM407">
        <v>99.9</v>
      </c>
      <c r="BN407">
        <v>99.9</v>
      </c>
      <c r="BO407">
        <v>99.9</v>
      </c>
    </row>
    <row r="408" spans="1:67" hidden="1" x14ac:dyDescent="0.25">
      <c r="A408" s="1" t="s">
        <v>66</v>
      </c>
      <c r="B408" s="1">
        <f>COUNT(egypt_arabic_world[[#This Row],[1960]:[2023]])</f>
        <v>0</v>
      </c>
      <c r="C408" s="1" t="s">
        <v>879</v>
      </c>
      <c r="D408" s="1" t="s">
        <v>880</v>
      </c>
    </row>
    <row r="409" spans="1:67" hidden="1" x14ac:dyDescent="0.25">
      <c r="A409" s="1" t="s">
        <v>66</v>
      </c>
      <c r="B409" s="1">
        <f>COUNT(egypt_arabic_world[[#This Row],[1960]:[2023]])</f>
        <v>0</v>
      </c>
      <c r="C409" s="1" t="s">
        <v>881</v>
      </c>
      <c r="D409" s="1" t="s">
        <v>882</v>
      </c>
    </row>
    <row r="410" spans="1:67" hidden="1" x14ac:dyDescent="0.25">
      <c r="A410" s="1" t="s">
        <v>66</v>
      </c>
      <c r="B410" s="1">
        <f>COUNT(egypt_arabic_world[[#This Row],[1960]:[2023]])</f>
        <v>0</v>
      </c>
      <c r="C410" s="1" t="s">
        <v>883</v>
      </c>
      <c r="D410" s="1" t="s">
        <v>884</v>
      </c>
    </row>
    <row r="411" spans="1:67" hidden="1" x14ac:dyDescent="0.25">
      <c r="A411" s="1" t="s">
        <v>66</v>
      </c>
      <c r="B411" s="1">
        <f>COUNT(egypt_arabic_world[[#This Row],[1960]:[2023]])</f>
        <v>0</v>
      </c>
      <c r="C411" s="1" t="s">
        <v>885</v>
      </c>
      <c r="D411" s="1" t="s">
        <v>886</v>
      </c>
    </row>
    <row r="412" spans="1:67" hidden="1" x14ac:dyDescent="0.25">
      <c r="A412" s="1" t="s">
        <v>66</v>
      </c>
      <c r="B412" s="1">
        <f>COUNT(egypt_arabic_world[[#This Row],[1960]:[2023]])</f>
        <v>23</v>
      </c>
      <c r="C412" s="1" t="s">
        <v>887</v>
      </c>
      <c r="D412" s="1" t="s">
        <v>888</v>
      </c>
      <c r="AS412">
        <v>91.231701610000002</v>
      </c>
      <c r="AT412">
        <v>91.544729439999998</v>
      </c>
      <c r="AU412">
        <v>91.858099539999998</v>
      </c>
      <c r="AV412">
        <v>92.171823560000007</v>
      </c>
      <c r="AW412">
        <v>92.485897809999997</v>
      </c>
      <c r="AX412">
        <v>92.800324250000003</v>
      </c>
      <c r="AY412">
        <v>93.115093369999997</v>
      </c>
      <c r="AZ412">
        <v>93.427965180000001</v>
      </c>
      <c r="BA412">
        <v>93.739949019999997</v>
      </c>
      <c r="BB412">
        <v>94.052483809999998</v>
      </c>
      <c r="BC412">
        <v>94.365465380000003</v>
      </c>
      <c r="BD412">
        <v>94.679000270000003</v>
      </c>
      <c r="BE412">
        <v>94.991327150000004</v>
      </c>
      <c r="BF412">
        <v>95.304285559999997</v>
      </c>
      <c r="BG412">
        <v>95.617785909999995</v>
      </c>
      <c r="BH412">
        <v>95.931869899999995</v>
      </c>
      <c r="BI412">
        <v>96.246578420000006</v>
      </c>
      <c r="BJ412">
        <v>96.562990389999996</v>
      </c>
      <c r="BK412">
        <v>96.88100077</v>
      </c>
      <c r="BL412">
        <v>97.200558259999994</v>
      </c>
      <c r="BM412">
        <v>97.521561059999996</v>
      </c>
      <c r="BN412">
        <v>97.524650320000006</v>
      </c>
      <c r="BO412">
        <v>97.528750009999996</v>
      </c>
    </row>
    <row r="413" spans="1:67" hidden="1" x14ac:dyDescent="0.25">
      <c r="A413" s="1" t="s">
        <v>66</v>
      </c>
      <c r="B413" s="1">
        <f>COUNT(egypt_arabic_world[[#This Row],[1960]:[2023]])</f>
        <v>0</v>
      </c>
      <c r="C413" s="1" t="s">
        <v>889</v>
      </c>
      <c r="D413" s="1" t="s">
        <v>890</v>
      </c>
    </row>
    <row r="414" spans="1:67" hidden="1" x14ac:dyDescent="0.25">
      <c r="A414" s="1" t="s">
        <v>66</v>
      </c>
      <c r="B414" s="1">
        <f>COUNT(egypt_arabic_world[[#This Row],[1960]:[2023]])</f>
        <v>7</v>
      </c>
      <c r="C414" s="1" t="s">
        <v>891</v>
      </c>
      <c r="D414" s="1" t="s">
        <v>892</v>
      </c>
      <c r="AS414">
        <v>1</v>
      </c>
      <c r="AX414">
        <v>0.8</v>
      </c>
      <c r="BC414">
        <v>0.7</v>
      </c>
      <c r="BH414">
        <v>0.5</v>
      </c>
      <c r="BK414">
        <v>0.5</v>
      </c>
      <c r="BL414">
        <v>0.4</v>
      </c>
      <c r="BM414">
        <v>0.4</v>
      </c>
    </row>
    <row r="415" spans="1:67" hidden="1" x14ac:dyDescent="0.25">
      <c r="A415" s="1" t="s">
        <v>66</v>
      </c>
      <c r="B415" s="1">
        <f>COUNT(egypt_arabic_world[[#This Row],[1960]:[2023]])</f>
        <v>21</v>
      </c>
      <c r="C415" s="1" t="s">
        <v>893</v>
      </c>
      <c r="D415" s="1" t="s">
        <v>894</v>
      </c>
      <c r="AS415">
        <v>330</v>
      </c>
      <c r="AT415">
        <v>350</v>
      </c>
      <c r="AU415">
        <v>370</v>
      </c>
      <c r="AV415">
        <v>440</v>
      </c>
      <c r="AW415">
        <v>470</v>
      </c>
      <c r="AX415">
        <v>510</v>
      </c>
      <c r="AY415">
        <v>550</v>
      </c>
      <c r="AZ415">
        <v>610</v>
      </c>
      <c r="BA415">
        <v>660</v>
      </c>
      <c r="BB415">
        <v>730</v>
      </c>
      <c r="BC415">
        <v>690</v>
      </c>
      <c r="BD415">
        <v>770</v>
      </c>
      <c r="BE415">
        <v>850</v>
      </c>
      <c r="BF415">
        <v>930</v>
      </c>
      <c r="BG415">
        <v>1000</v>
      </c>
      <c r="BH415">
        <v>1100</v>
      </c>
      <c r="BI415">
        <v>1400</v>
      </c>
      <c r="BJ415">
        <v>1500</v>
      </c>
      <c r="BK415">
        <v>1500</v>
      </c>
      <c r="BL415">
        <v>1800</v>
      </c>
      <c r="BM415">
        <v>1900</v>
      </c>
    </row>
    <row r="416" spans="1:67" hidden="1" x14ac:dyDescent="0.25">
      <c r="A416" s="1" t="s">
        <v>66</v>
      </c>
      <c r="B416" s="1">
        <f>COUNT(egypt_arabic_world[[#This Row],[1960]:[2023]])</f>
        <v>23</v>
      </c>
      <c r="C416" s="1" t="s">
        <v>895</v>
      </c>
      <c r="D416" s="1" t="s">
        <v>896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</row>
    <row r="417" spans="1:68" hidden="1" x14ac:dyDescent="0.25">
      <c r="A417" s="1" t="s">
        <v>66</v>
      </c>
      <c r="B417" s="1">
        <f>COUNT(egypt_arabic_world[[#This Row],[1960]:[2023]])</f>
        <v>0</v>
      </c>
      <c r="C417" s="1" t="s">
        <v>897</v>
      </c>
      <c r="D417" s="1" t="s">
        <v>898</v>
      </c>
    </row>
    <row r="418" spans="1:68" hidden="1" x14ac:dyDescent="0.25">
      <c r="A418" s="1" t="s">
        <v>66</v>
      </c>
      <c r="B418" s="1">
        <f>COUNT(egypt_arabic_world[[#This Row],[1960]:[2023]])</f>
        <v>23</v>
      </c>
      <c r="C418" s="1" t="s">
        <v>899</v>
      </c>
      <c r="D418" s="1" t="s">
        <v>900</v>
      </c>
      <c r="AS418">
        <v>98.242869679999998</v>
      </c>
      <c r="AT418">
        <v>98.273639680000002</v>
      </c>
      <c r="AU418">
        <v>98.30435258</v>
      </c>
      <c r="AV418">
        <v>98.335021519999998</v>
      </c>
      <c r="AW418">
        <v>98.365643199999994</v>
      </c>
      <c r="AX418">
        <v>98.396220330000006</v>
      </c>
      <c r="AY418">
        <v>98.42674341</v>
      </c>
      <c r="AZ418">
        <v>98.456557029999999</v>
      </c>
      <c r="BA418">
        <v>98.485993050000005</v>
      </c>
      <c r="BB418">
        <v>98.515471849999997</v>
      </c>
      <c r="BC418">
        <v>98.544964890000003</v>
      </c>
      <c r="BD418">
        <v>98.574504180000005</v>
      </c>
      <c r="BE418">
        <v>98.603616799999998</v>
      </c>
      <c r="BF418">
        <v>98.632814210000006</v>
      </c>
      <c r="BG418">
        <v>98.662077519999997</v>
      </c>
      <c r="BH418">
        <v>98.691411630000005</v>
      </c>
      <c r="BI418">
        <v>98.720823249999995</v>
      </c>
      <c r="BJ418">
        <v>98.750573759999995</v>
      </c>
      <c r="BK418">
        <v>98.755867530000003</v>
      </c>
      <c r="BL418">
        <v>98.761415220000004</v>
      </c>
      <c r="BM418">
        <v>98.767189799999997</v>
      </c>
      <c r="BN418">
        <v>98.767908700000007</v>
      </c>
      <c r="BO418">
        <v>98.7688579</v>
      </c>
    </row>
    <row r="419" spans="1:68" hidden="1" x14ac:dyDescent="0.25">
      <c r="A419" s="1" t="s">
        <v>66</v>
      </c>
      <c r="B419" s="1">
        <f>COUNT(egypt_arabic_world[[#This Row],[1960]:[2023]])</f>
        <v>4</v>
      </c>
      <c r="C419" s="1" t="s">
        <v>901</v>
      </c>
      <c r="D419" s="1" t="s">
        <v>902</v>
      </c>
      <c r="AS419">
        <v>5.0174537340000001</v>
      </c>
      <c r="BC419">
        <v>5.2419890459999996</v>
      </c>
      <c r="BH419">
        <v>4.9890270409999999</v>
      </c>
      <c r="BL419">
        <v>4.7637085030000001</v>
      </c>
    </row>
    <row r="420" spans="1:68" hidden="1" x14ac:dyDescent="0.25">
      <c r="A420" s="1" t="s">
        <v>66</v>
      </c>
      <c r="B420" s="1">
        <f>COUNT(egypt_arabic_world[[#This Row],[1960]:[2023]])</f>
        <v>0</v>
      </c>
      <c r="C420" s="1" t="s">
        <v>903</v>
      </c>
      <c r="D420" s="1" t="s">
        <v>904</v>
      </c>
    </row>
    <row r="421" spans="1:68" hidden="1" x14ac:dyDescent="0.25">
      <c r="A421" s="1" t="s">
        <v>66</v>
      </c>
      <c r="B421" s="1">
        <f>COUNT(egypt_arabic_world[[#This Row],[1960]:[2023]])</f>
        <v>21</v>
      </c>
      <c r="C421" s="1" t="s">
        <v>905</v>
      </c>
      <c r="D421" s="1" t="s">
        <v>906</v>
      </c>
      <c r="AS421">
        <v>0.24</v>
      </c>
      <c r="AT421">
        <v>0.24</v>
      </c>
      <c r="AU421">
        <v>0.24</v>
      </c>
      <c r="AV421">
        <v>0.25</v>
      </c>
      <c r="AW421">
        <v>0.26</v>
      </c>
      <c r="AX421">
        <v>0.28000000000000003</v>
      </c>
      <c r="AY421">
        <v>0.3</v>
      </c>
      <c r="AZ421">
        <v>0.34</v>
      </c>
      <c r="BA421">
        <v>0.36</v>
      </c>
      <c r="BB421">
        <v>0.37</v>
      </c>
      <c r="BC421">
        <v>0.35</v>
      </c>
      <c r="BD421">
        <v>0.35</v>
      </c>
      <c r="BE421">
        <v>0.34</v>
      </c>
      <c r="BF421">
        <v>0.34</v>
      </c>
      <c r="BG421">
        <v>0.33</v>
      </c>
      <c r="BH421">
        <v>0.31</v>
      </c>
      <c r="BI421">
        <v>0.28999999999999998</v>
      </c>
      <c r="BJ421">
        <v>0.26</v>
      </c>
      <c r="BK421">
        <v>0.26</v>
      </c>
      <c r="BL421">
        <v>0.26</v>
      </c>
      <c r="BM421">
        <v>0.23</v>
      </c>
    </row>
    <row r="422" spans="1:68" hidden="1" x14ac:dyDescent="0.25">
      <c r="A422" s="1" t="s">
        <v>66</v>
      </c>
      <c r="B422" s="1">
        <f>COUNT(egypt_arabic_world[[#This Row],[1960]:[2023]])</f>
        <v>3</v>
      </c>
      <c r="C422" s="1" t="s">
        <v>907</v>
      </c>
      <c r="D422" s="1" t="s">
        <v>908</v>
      </c>
      <c r="AX422">
        <v>50</v>
      </c>
      <c r="BA422">
        <v>39.299999999999997</v>
      </c>
      <c r="BG422">
        <v>35.700000000000003</v>
      </c>
    </row>
    <row r="423" spans="1:68" hidden="1" x14ac:dyDescent="0.25">
      <c r="A423" s="1" t="s">
        <v>66</v>
      </c>
      <c r="B423" s="1">
        <f>COUNT(egypt_arabic_world[[#This Row],[1960]:[2023]])</f>
        <v>3</v>
      </c>
      <c r="C423" s="1" t="s">
        <v>909</v>
      </c>
      <c r="D423" s="1" t="s">
        <v>910</v>
      </c>
      <c r="AX423">
        <v>37.4</v>
      </c>
      <c r="BA423">
        <v>14.8</v>
      </c>
      <c r="BG423">
        <v>12.8</v>
      </c>
    </row>
    <row r="424" spans="1:68" hidden="1" x14ac:dyDescent="0.25">
      <c r="A424" s="1" t="s">
        <v>66</v>
      </c>
      <c r="B424" s="1">
        <f>COUNT(egypt_arabic_world[[#This Row],[1960]:[2023]])</f>
        <v>0</v>
      </c>
      <c r="C424" s="1" t="s">
        <v>911</v>
      </c>
      <c r="D424" s="1" t="s">
        <v>912</v>
      </c>
    </row>
    <row r="425" spans="1:68" hidden="1" x14ac:dyDescent="0.25">
      <c r="A425" s="1" t="s">
        <v>66</v>
      </c>
      <c r="B425" s="1">
        <f>COUNT(egypt_arabic_world[[#This Row],[1960]:[2023]])</f>
        <v>0</v>
      </c>
      <c r="C425" s="1" t="s">
        <v>913</v>
      </c>
      <c r="D425" s="1" t="s">
        <v>914</v>
      </c>
    </row>
    <row r="426" spans="1:68" hidden="1" x14ac:dyDescent="0.25">
      <c r="A426" s="1" t="s">
        <v>66</v>
      </c>
      <c r="B426" s="1">
        <f>COUNT(egypt_arabic_world[[#This Row],[1960]:[2023]])</f>
        <v>6</v>
      </c>
      <c r="C426" s="1" t="s">
        <v>915</v>
      </c>
      <c r="D426" s="1" t="s">
        <v>916</v>
      </c>
      <c r="BF426">
        <v>43.607070919999998</v>
      </c>
      <c r="BG426">
        <v>44.408271790000001</v>
      </c>
      <c r="BK426">
        <v>47.923309330000002</v>
      </c>
      <c r="BM426">
        <v>50.608509060000003</v>
      </c>
      <c r="BO426">
        <v>50.606800079999999</v>
      </c>
      <c r="BP426">
        <v>52.507690429999997</v>
      </c>
    </row>
    <row r="427" spans="1:68" hidden="1" x14ac:dyDescent="0.25">
      <c r="A427" s="1" t="s">
        <v>66</v>
      </c>
      <c r="B427" s="1">
        <f>COUNT(egypt_arabic_world[[#This Row],[1960]:[2023]])</f>
        <v>3</v>
      </c>
      <c r="C427" s="1" t="s">
        <v>917</v>
      </c>
      <c r="D427" s="1" t="s">
        <v>918</v>
      </c>
      <c r="BJ427">
        <v>0.689999998</v>
      </c>
      <c r="BM427">
        <v>0</v>
      </c>
      <c r="BN427">
        <v>0</v>
      </c>
    </row>
    <row r="428" spans="1:68" hidden="1" x14ac:dyDescent="0.25">
      <c r="A428" s="1" t="s">
        <v>66</v>
      </c>
      <c r="B428" s="1">
        <f>COUNT(egypt_arabic_world[[#This Row],[1960]:[2023]])</f>
        <v>11</v>
      </c>
      <c r="C428" s="1" t="s">
        <v>919</v>
      </c>
      <c r="D428" s="1" t="s">
        <v>920</v>
      </c>
      <c r="BC428">
        <v>0.48680663099999999</v>
      </c>
      <c r="BD428">
        <v>0.449277967</v>
      </c>
      <c r="BE428">
        <v>0.52316212699999998</v>
      </c>
      <c r="BF428">
        <v>0.50129771199999995</v>
      </c>
      <c r="BG428">
        <v>0.463877708</v>
      </c>
      <c r="BH428">
        <v>0.48608928899999998</v>
      </c>
      <c r="BI428">
        <v>0.54813831999999996</v>
      </c>
      <c r="BJ428">
        <v>0.36000001399999998</v>
      </c>
      <c r="BK428">
        <v>0.51888465900000003</v>
      </c>
      <c r="BM428">
        <v>0</v>
      </c>
      <c r="BN428">
        <v>0</v>
      </c>
    </row>
    <row r="429" spans="1:68" hidden="1" x14ac:dyDescent="0.25">
      <c r="A429" s="1" t="s">
        <v>66</v>
      </c>
      <c r="B429" s="1">
        <f>COUNT(egypt_arabic_world[[#This Row],[1960]:[2023]])</f>
        <v>3</v>
      </c>
      <c r="C429" s="1" t="s">
        <v>921</v>
      </c>
      <c r="D429" s="1" t="s">
        <v>922</v>
      </c>
      <c r="BJ429">
        <v>5.9000000950000002</v>
      </c>
      <c r="BM429">
        <v>0</v>
      </c>
      <c r="BN429">
        <v>0</v>
      </c>
    </row>
    <row r="430" spans="1:68" hidden="1" x14ac:dyDescent="0.25">
      <c r="A430" s="1" t="s">
        <v>66</v>
      </c>
      <c r="B430" s="1">
        <f>COUNT(egypt_arabic_world[[#This Row],[1960]:[2023]])</f>
        <v>5</v>
      </c>
      <c r="C430" s="1" t="s">
        <v>923</v>
      </c>
      <c r="D430" s="1" t="s">
        <v>924</v>
      </c>
      <c r="BI430">
        <v>65.485763550000001</v>
      </c>
      <c r="BK430">
        <v>80.408729550000004</v>
      </c>
      <c r="BL430">
        <v>81.191711429999998</v>
      </c>
      <c r="BM430">
        <v>75.794937129999994</v>
      </c>
      <c r="BN430">
        <v>83.29296875</v>
      </c>
    </row>
    <row r="431" spans="1:68" hidden="1" x14ac:dyDescent="0.25">
      <c r="A431" s="1" t="s">
        <v>66</v>
      </c>
      <c r="B431" s="1">
        <f>COUNT(egypt_arabic_world[[#This Row],[1960]:[2023]])</f>
        <v>5</v>
      </c>
      <c r="C431" s="1" t="s">
        <v>925</v>
      </c>
      <c r="D431" s="1" t="s">
        <v>926</v>
      </c>
      <c r="BI431">
        <v>69.124153140000004</v>
      </c>
      <c r="BK431">
        <v>83.270790099999999</v>
      </c>
      <c r="BL431">
        <v>84.542793270000004</v>
      </c>
      <c r="BM431">
        <v>78.218727110000003</v>
      </c>
      <c r="BN431">
        <v>85.780250550000005</v>
      </c>
    </row>
    <row r="432" spans="1:68" hidden="1" x14ac:dyDescent="0.25">
      <c r="A432" s="1" t="s">
        <v>66</v>
      </c>
      <c r="B432" s="1">
        <f>COUNT(egypt_arabic_world[[#This Row],[1960]:[2023]])</f>
        <v>14</v>
      </c>
      <c r="C432" s="1" t="s">
        <v>927</v>
      </c>
      <c r="D432" s="1" t="s">
        <v>928</v>
      </c>
      <c r="AY432">
        <v>40.380001069999999</v>
      </c>
      <c r="BC432">
        <v>43.507579800000002</v>
      </c>
      <c r="BD432">
        <v>44.000347140000002</v>
      </c>
      <c r="BE432">
        <v>44.96684647</v>
      </c>
      <c r="BF432">
        <v>44.094264979999998</v>
      </c>
      <c r="BG432">
        <v>44.2305603</v>
      </c>
      <c r="BH432">
        <v>47.330211640000002</v>
      </c>
      <c r="BI432">
        <v>47.533237460000002</v>
      </c>
      <c r="BJ432">
        <v>67.160003660000001</v>
      </c>
      <c r="BK432">
        <v>49.711849209999997</v>
      </c>
      <c r="BL432">
        <v>64.070899960000006</v>
      </c>
      <c r="BM432">
        <v>52.602588650000001</v>
      </c>
      <c r="BN432">
        <v>51.78754807</v>
      </c>
      <c r="BO432">
        <v>54.31365967</v>
      </c>
    </row>
    <row r="433" spans="1:68" hidden="1" x14ac:dyDescent="0.25">
      <c r="A433" s="1" t="s">
        <v>66</v>
      </c>
      <c r="B433" s="1">
        <f>COUNT(egypt_arabic_world[[#This Row],[1960]:[2023]])</f>
        <v>5</v>
      </c>
      <c r="C433" s="1" t="s">
        <v>929</v>
      </c>
      <c r="D433" s="1" t="s">
        <v>930</v>
      </c>
      <c r="BI433">
        <v>74.068778989999998</v>
      </c>
      <c r="BK433">
        <v>82.715499879999996</v>
      </c>
      <c r="BL433">
        <v>84.641746519999998</v>
      </c>
      <c r="BM433">
        <v>78.850807189999998</v>
      </c>
      <c r="BN433">
        <v>86.903022770000007</v>
      </c>
    </row>
    <row r="434" spans="1:68" hidden="1" x14ac:dyDescent="0.25">
      <c r="A434" s="1" t="s">
        <v>66</v>
      </c>
      <c r="B434" s="1">
        <f>COUNT(egypt_arabic_world[[#This Row],[1960]:[2023]])</f>
        <v>4</v>
      </c>
      <c r="C434" s="1" t="s">
        <v>931</v>
      </c>
      <c r="D434" s="1" t="s">
        <v>932</v>
      </c>
      <c r="BB434">
        <v>86.904499999999999</v>
      </c>
      <c r="BC434">
        <v>86.733750000000001</v>
      </c>
      <c r="BI434">
        <v>87.978160000000003</v>
      </c>
      <c r="BK434">
        <v>89.63758</v>
      </c>
    </row>
    <row r="435" spans="1:68" hidden="1" x14ac:dyDescent="0.25">
      <c r="A435" s="1" t="s">
        <v>66</v>
      </c>
      <c r="B435" s="1">
        <f>COUNT(egypt_arabic_world[[#This Row],[1960]:[2023]])</f>
        <v>14</v>
      </c>
      <c r="C435" s="1" t="s">
        <v>933</v>
      </c>
      <c r="D435" s="1" t="s">
        <v>934</v>
      </c>
      <c r="AY435">
        <v>49.409999849999998</v>
      </c>
      <c r="BC435">
        <v>52.834056850000003</v>
      </c>
      <c r="BD435">
        <v>53.197689060000002</v>
      </c>
      <c r="BE435">
        <v>54.793025970000002</v>
      </c>
      <c r="BF435">
        <v>53.768093110000002</v>
      </c>
      <c r="BG435">
        <v>54.244812009999997</v>
      </c>
      <c r="BH435">
        <v>57.974468229999999</v>
      </c>
      <c r="BI435">
        <v>60.781734470000004</v>
      </c>
      <c r="BJ435">
        <v>60.256759639999999</v>
      </c>
      <c r="BK435">
        <v>63.212825780000003</v>
      </c>
      <c r="BL435">
        <v>64.992179870000001</v>
      </c>
      <c r="BM435">
        <v>66.107589720000007</v>
      </c>
      <c r="BN435">
        <v>66.653381350000004</v>
      </c>
      <c r="BO435">
        <v>66.608428959999998</v>
      </c>
    </row>
    <row r="436" spans="1:68" hidden="1" x14ac:dyDescent="0.25">
      <c r="A436" s="1" t="s">
        <v>66</v>
      </c>
      <c r="B436" s="1">
        <f>COUNT(egypt_arabic_world[[#This Row],[1960]:[2023]])</f>
        <v>4</v>
      </c>
      <c r="C436" s="1" t="s">
        <v>935</v>
      </c>
      <c r="D436" s="1" t="s">
        <v>936</v>
      </c>
      <c r="BI436">
        <v>23.297489169999999</v>
      </c>
      <c r="BL436">
        <v>73.793098450000002</v>
      </c>
      <c r="BM436">
        <v>65.217391969999994</v>
      </c>
      <c r="BN436">
        <v>64.271842960000001</v>
      </c>
    </row>
    <row r="437" spans="1:68" hidden="1" x14ac:dyDescent="0.25">
      <c r="A437" s="1" t="s">
        <v>66</v>
      </c>
      <c r="B437" s="1">
        <f>COUNT(egypt_arabic_world[[#This Row],[1960]:[2023]])</f>
        <v>0</v>
      </c>
      <c r="C437" s="1" t="s">
        <v>937</v>
      </c>
      <c r="D437" s="1" t="s">
        <v>938</v>
      </c>
    </row>
    <row r="438" spans="1:68" hidden="1" x14ac:dyDescent="0.25">
      <c r="A438" s="1" t="s">
        <v>66</v>
      </c>
      <c r="B438" s="1">
        <f>COUNT(egypt_arabic_world[[#This Row],[1960]:[2023]])</f>
        <v>0</v>
      </c>
      <c r="C438" s="1" t="s">
        <v>939</v>
      </c>
      <c r="D438" s="1" t="s">
        <v>940</v>
      </c>
    </row>
    <row r="439" spans="1:68" hidden="1" x14ac:dyDescent="0.25">
      <c r="A439" s="1" t="s">
        <v>66</v>
      </c>
      <c r="B439" s="1">
        <f>COUNT(egypt_arabic_world[[#This Row],[1960]:[2023]])</f>
        <v>1</v>
      </c>
      <c r="C439" s="1" t="s">
        <v>941</v>
      </c>
      <c r="D439" s="1" t="s">
        <v>942</v>
      </c>
      <c r="BB439">
        <v>1.2213477E-2</v>
      </c>
    </row>
    <row r="440" spans="1:68" hidden="1" x14ac:dyDescent="0.25">
      <c r="A440" s="1" t="s">
        <v>66</v>
      </c>
      <c r="B440" s="1">
        <f>COUNT(egypt_arabic_world[[#This Row],[1960]:[2023]])</f>
        <v>23</v>
      </c>
      <c r="C440" s="1" t="s">
        <v>943</v>
      </c>
      <c r="D440" s="1" t="s">
        <v>944</v>
      </c>
      <c r="AS440">
        <v>82.2</v>
      </c>
      <c r="AT440">
        <v>86</v>
      </c>
      <c r="AU440">
        <v>89.4</v>
      </c>
      <c r="AV440">
        <v>92</v>
      </c>
      <c r="AW440">
        <v>94.2</v>
      </c>
      <c r="AX440">
        <v>95.8</v>
      </c>
      <c r="AY440">
        <v>97</v>
      </c>
      <c r="AZ440">
        <v>97.8</v>
      </c>
      <c r="BA440">
        <v>98.6</v>
      </c>
      <c r="BB440">
        <v>98.9</v>
      </c>
      <c r="BC440">
        <v>99.2</v>
      </c>
      <c r="BD440">
        <v>99.5</v>
      </c>
      <c r="BE440">
        <v>99.7</v>
      </c>
      <c r="BF440">
        <v>99.8</v>
      </c>
      <c r="BG440">
        <v>99.8</v>
      </c>
      <c r="BH440">
        <v>99.9</v>
      </c>
      <c r="BI440">
        <v>99.9</v>
      </c>
      <c r="BJ440">
        <v>99.9</v>
      </c>
      <c r="BK440">
        <v>99.9</v>
      </c>
      <c r="BL440">
        <v>99.9</v>
      </c>
      <c r="BM440">
        <v>99.9</v>
      </c>
      <c r="BN440">
        <v>99.9</v>
      </c>
      <c r="BO440">
        <v>99.9</v>
      </c>
    </row>
    <row r="441" spans="1:68" hidden="1" x14ac:dyDescent="0.25">
      <c r="A441" s="1" t="s">
        <v>66</v>
      </c>
      <c r="B441" s="1">
        <f>COUNT(egypt_arabic_world[[#This Row],[1960]:[2023]])</f>
        <v>0</v>
      </c>
      <c r="C441" s="1" t="s">
        <v>945</v>
      </c>
      <c r="D441" s="1" t="s">
        <v>946</v>
      </c>
    </row>
    <row r="442" spans="1:68" hidden="1" x14ac:dyDescent="0.25">
      <c r="A442" s="1" t="s">
        <v>66</v>
      </c>
      <c r="B442" s="1">
        <f>COUNT(egypt_arabic_world[[#This Row],[1960]:[2023]])</f>
        <v>1</v>
      </c>
      <c r="C442" s="1" t="s">
        <v>947</v>
      </c>
      <c r="D442" s="1" t="s">
        <v>948</v>
      </c>
      <c r="BO442">
        <v>4269.9999180000004</v>
      </c>
    </row>
    <row r="443" spans="1:68" hidden="1" x14ac:dyDescent="0.25">
      <c r="A443" s="1" t="s">
        <v>66</v>
      </c>
      <c r="B443" s="1">
        <f>COUNT(egypt_arabic_world[[#This Row],[1960]:[2023]])</f>
        <v>2</v>
      </c>
      <c r="C443" s="1" t="s">
        <v>949</v>
      </c>
      <c r="D443" s="1" t="s">
        <v>950</v>
      </c>
      <c r="BN443">
        <v>759051.02489999996</v>
      </c>
      <c r="BO443">
        <v>882922.76859999995</v>
      </c>
    </row>
    <row r="444" spans="1:68" hidden="1" x14ac:dyDescent="0.25">
      <c r="A444" s="1" t="s">
        <v>66</v>
      </c>
      <c r="B444" s="1">
        <f>COUNT(egypt_arabic_world[[#This Row],[1960]:[2023]])</f>
        <v>2</v>
      </c>
      <c r="C444" s="1" t="s">
        <v>951</v>
      </c>
      <c r="D444" s="1" t="s">
        <v>952</v>
      </c>
      <c r="BM444">
        <v>3842.6700049999999</v>
      </c>
      <c r="BN444">
        <v>3944.170196</v>
      </c>
    </row>
    <row r="445" spans="1:68" hidden="1" x14ac:dyDescent="0.25">
      <c r="A445" s="1" t="s">
        <v>66</v>
      </c>
      <c r="B445" s="1">
        <f>COUNT(egypt_arabic_world[[#This Row],[1960]:[2023]])</f>
        <v>0</v>
      </c>
      <c r="C445" s="1" t="s">
        <v>953</v>
      </c>
      <c r="D445" s="1" t="s">
        <v>954</v>
      </c>
    </row>
    <row r="446" spans="1:68" hidden="1" x14ac:dyDescent="0.25">
      <c r="A446" s="1" t="s">
        <v>66</v>
      </c>
      <c r="B446" s="1">
        <f>COUNT(egypt_arabic_world[[#This Row],[1960]:[2023]])</f>
        <v>2</v>
      </c>
      <c r="C446" s="1" t="s">
        <v>955</v>
      </c>
      <c r="D446" s="1" t="s">
        <v>956</v>
      </c>
      <c r="BN446">
        <v>524160.02750000003</v>
      </c>
      <c r="BO446">
        <v>190290.4958</v>
      </c>
    </row>
    <row r="447" spans="1:68" hidden="1" x14ac:dyDescent="0.25">
      <c r="A447" s="1" t="s">
        <v>66</v>
      </c>
      <c r="B447" s="1">
        <f>COUNT(egypt_arabic_world[[#This Row],[1960]:[2023]])</f>
        <v>17</v>
      </c>
      <c r="C447" s="1" t="s">
        <v>957</v>
      </c>
      <c r="D447" s="1" t="s">
        <v>958</v>
      </c>
      <c r="AY447">
        <v>1019999.981</v>
      </c>
      <c r="AZ447">
        <v>850000.02379999997</v>
      </c>
      <c r="BA447">
        <v>839999.97380000004</v>
      </c>
      <c r="BB447">
        <v>629999.9952</v>
      </c>
      <c r="BC447">
        <v>680000.00719999999</v>
      </c>
      <c r="BD447">
        <v>370000.0048</v>
      </c>
      <c r="BE447">
        <v>230000.0042</v>
      </c>
      <c r="BF447">
        <v>790000.02150000003</v>
      </c>
      <c r="BG447">
        <v>629999.9952</v>
      </c>
      <c r="BH447">
        <v>577093.72039999999</v>
      </c>
      <c r="BI447">
        <v>474737.13760000002</v>
      </c>
      <c r="BJ447">
        <v>371908.45610000001</v>
      </c>
      <c r="BK447">
        <v>279034.58480000001</v>
      </c>
      <c r="BL447">
        <v>681023.95530000003</v>
      </c>
      <c r="BM447">
        <v>323424.30949999997</v>
      </c>
      <c r="BN447">
        <v>355192.89970000001</v>
      </c>
      <c r="BO447">
        <v>254354.44709999999</v>
      </c>
    </row>
    <row r="448" spans="1:68" hidden="1" x14ac:dyDescent="0.25">
      <c r="A448" s="1" t="s">
        <v>66</v>
      </c>
      <c r="B448" s="1">
        <f>COUNT(egypt_arabic_world[[#This Row],[1960]:[2023]])</f>
        <v>1</v>
      </c>
      <c r="C448" s="1" t="s">
        <v>959</v>
      </c>
      <c r="D448" s="1" t="s">
        <v>960</v>
      </c>
      <c r="BP448">
        <v>117272000000</v>
      </c>
    </row>
    <row r="449" spans="1:68" hidden="1" x14ac:dyDescent="0.25">
      <c r="A449" s="1" t="s">
        <v>66</v>
      </c>
      <c r="B449" s="1">
        <f>COUNT(egypt_arabic_world[[#This Row],[1960]:[2023]])</f>
        <v>0</v>
      </c>
      <c r="C449" s="1" t="s">
        <v>961</v>
      </c>
      <c r="D449" s="1" t="s">
        <v>962</v>
      </c>
    </row>
    <row r="450" spans="1:68" hidden="1" x14ac:dyDescent="0.25">
      <c r="A450" s="1" t="s">
        <v>66</v>
      </c>
      <c r="B450" s="1">
        <f>COUNT(egypt_arabic_world[[#This Row],[1960]:[2023]])</f>
        <v>16</v>
      </c>
      <c r="C450" s="1" t="s">
        <v>963</v>
      </c>
      <c r="D450" s="1" t="s">
        <v>964</v>
      </c>
      <c r="AZ450">
        <v>109999.9994</v>
      </c>
      <c r="BA450">
        <v>19999.99955</v>
      </c>
      <c r="BB450">
        <v>109999.9994</v>
      </c>
      <c r="BC450">
        <v>100000.0015</v>
      </c>
      <c r="BD450">
        <v>170000.0018</v>
      </c>
      <c r="BE450">
        <v>119999.9973</v>
      </c>
      <c r="BF450">
        <v>90000.003580000004</v>
      </c>
      <c r="BG450">
        <v>90000.003580000004</v>
      </c>
      <c r="BH450">
        <v>39999.999109999997</v>
      </c>
      <c r="BI450">
        <v>180000.00719999999</v>
      </c>
      <c r="BJ450">
        <v>200000.003</v>
      </c>
      <c r="BK450">
        <v>1600000.024</v>
      </c>
      <c r="BL450">
        <v>2119999.8859999999</v>
      </c>
      <c r="BM450">
        <v>2549999.952</v>
      </c>
      <c r="BN450">
        <v>3640000.105</v>
      </c>
      <c r="BO450">
        <v>3109999.895</v>
      </c>
    </row>
    <row r="451" spans="1:68" hidden="1" x14ac:dyDescent="0.25">
      <c r="A451" s="1" t="s">
        <v>66</v>
      </c>
      <c r="B451" s="1">
        <f>COUNT(egypt_arabic_world[[#This Row],[1960]:[2023]])</f>
        <v>2</v>
      </c>
      <c r="C451" s="1" t="s">
        <v>965</v>
      </c>
      <c r="D451" s="1" t="s">
        <v>966</v>
      </c>
      <c r="AX451">
        <v>11.4</v>
      </c>
      <c r="BB451">
        <v>59</v>
      </c>
    </row>
    <row r="452" spans="1:68" hidden="1" x14ac:dyDescent="0.25">
      <c r="A452" s="1" t="s">
        <v>66</v>
      </c>
      <c r="B452" s="1">
        <f>COUNT(egypt_arabic_world[[#This Row],[1960]:[2023]])</f>
        <v>19</v>
      </c>
      <c r="C452" s="1" t="s">
        <v>967</v>
      </c>
      <c r="D452" s="1" t="s">
        <v>968</v>
      </c>
      <c r="AX452">
        <v>17.78</v>
      </c>
      <c r="AY452">
        <v>17.004000000000001</v>
      </c>
      <c r="AZ452">
        <v>15.654999999999999</v>
      </c>
      <c r="BA452">
        <v>15.047000000000001</v>
      </c>
      <c r="BB452">
        <v>15.510999999999999</v>
      </c>
      <c r="BC452">
        <v>15.622</v>
      </c>
      <c r="BD452">
        <v>17.556000000000001</v>
      </c>
      <c r="BE452">
        <v>19.157</v>
      </c>
      <c r="BF452">
        <v>17.420999999999999</v>
      </c>
      <c r="BG452">
        <v>16.425999999999998</v>
      </c>
      <c r="BH452">
        <v>19.782</v>
      </c>
      <c r="BI452">
        <v>19.896000000000001</v>
      </c>
      <c r="BJ452">
        <v>19.440999999999999</v>
      </c>
      <c r="BK452">
        <v>18.402999999999999</v>
      </c>
      <c r="BL452">
        <v>16.347999999999999</v>
      </c>
      <c r="BM452">
        <v>17.123999999999999</v>
      </c>
      <c r="BN452">
        <v>16.501000000000001</v>
      </c>
      <c r="BO452">
        <v>15.381</v>
      </c>
      <c r="BP452">
        <v>15.347</v>
      </c>
    </row>
    <row r="453" spans="1:68" hidden="1" x14ac:dyDescent="0.25">
      <c r="A453" s="1" t="s">
        <v>66</v>
      </c>
      <c r="B453" s="1">
        <f>COUNT(egypt_arabic_world[[#This Row],[1960]:[2023]])</f>
        <v>16</v>
      </c>
      <c r="C453" s="1" t="s">
        <v>969</v>
      </c>
      <c r="D453" s="1" t="s">
        <v>970</v>
      </c>
      <c r="BA453">
        <v>8.8539999999999992</v>
      </c>
      <c r="BB453">
        <v>7.4710000000000001</v>
      </c>
      <c r="BC453">
        <v>6.59</v>
      </c>
      <c r="BD453">
        <v>10.97</v>
      </c>
      <c r="BE453">
        <v>11.962999999999999</v>
      </c>
      <c r="BF453">
        <v>11.411</v>
      </c>
      <c r="BG453">
        <v>10.949</v>
      </c>
      <c r="BH453">
        <v>11.18</v>
      </c>
      <c r="BI453">
        <v>10.865</v>
      </c>
      <c r="BJ453">
        <v>10.547000000000001</v>
      </c>
      <c r="BK453">
        <v>7.5170000000000003</v>
      </c>
      <c r="BL453">
        <v>6.6980000000000004</v>
      </c>
      <c r="BM453">
        <v>5.8860000000000001</v>
      </c>
      <c r="BN453">
        <v>5.7759999999999998</v>
      </c>
      <c r="BO453">
        <v>5.0910000000000002</v>
      </c>
      <c r="BP453">
        <v>4.43</v>
      </c>
    </row>
    <row r="454" spans="1:68" hidden="1" x14ac:dyDescent="0.25">
      <c r="A454" s="1" t="s">
        <v>66</v>
      </c>
      <c r="B454" s="1">
        <f>COUNT(egypt_arabic_world[[#This Row],[1960]:[2023]])</f>
        <v>16</v>
      </c>
      <c r="C454" s="1" t="s">
        <v>971</v>
      </c>
      <c r="D454" s="1" t="s">
        <v>972</v>
      </c>
      <c r="BA454">
        <v>8.5370000000000008</v>
      </c>
      <c r="BB454">
        <v>24.715</v>
      </c>
      <c r="BC454">
        <v>14.247999999999999</v>
      </c>
      <c r="BD454">
        <v>16.295000000000002</v>
      </c>
      <c r="BE454">
        <v>18.206</v>
      </c>
      <c r="BF454">
        <v>15.46</v>
      </c>
      <c r="BG454">
        <v>12.84</v>
      </c>
      <c r="BH454">
        <v>8.3529999999999998</v>
      </c>
      <c r="BI454">
        <v>8.0399999999999991</v>
      </c>
      <c r="BJ454">
        <v>5.4669999999999996</v>
      </c>
      <c r="BK454">
        <v>6.1520000000000001</v>
      </c>
      <c r="BL454">
        <v>24.962</v>
      </c>
      <c r="BM454">
        <v>13.092000000000001</v>
      </c>
      <c r="BN454">
        <v>11.64</v>
      </c>
      <c r="BO454">
        <v>14.882999999999999</v>
      </c>
      <c r="BP454">
        <v>8.6170000000000009</v>
      </c>
    </row>
    <row r="455" spans="1:68" hidden="1" x14ac:dyDescent="0.25">
      <c r="A455" s="1" t="s">
        <v>66</v>
      </c>
      <c r="B455" s="1">
        <f>COUNT(egypt_arabic_world[[#This Row],[1960]:[2023]])</f>
        <v>15</v>
      </c>
      <c r="C455" s="1" t="s">
        <v>973</v>
      </c>
      <c r="D455" s="1" t="s">
        <v>974</v>
      </c>
      <c r="BA455">
        <v>10.32</v>
      </c>
      <c r="BB455">
        <v>9.1199999999999992</v>
      </c>
      <c r="BC455">
        <v>8.91</v>
      </c>
      <c r="BD455">
        <v>9.35</v>
      </c>
      <c r="BE455">
        <v>8.1300000000000008</v>
      </c>
      <c r="BF455">
        <v>7.44</v>
      </c>
      <c r="BH455">
        <v>6.79</v>
      </c>
      <c r="BI455">
        <v>14.2</v>
      </c>
      <c r="BJ455">
        <v>13.74</v>
      </c>
      <c r="BK455">
        <v>7</v>
      </c>
      <c r="BL455">
        <v>9.43</v>
      </c>
      <c r="BM455">
        <v>22.83</v>
      </c>
      <c r="BN455">
        <v>18.64</v>
      </c>
      <c r="BO455">
        <v>12.27</v>
      </c>
      <c r="BP455">
        <v>13.54</v>
      </c>
    </row>
    <row r="456" spans="1:68" hidden="1" x14ac:dyDescent="0.25">
      <c r="A456" s="1" t="s">
        <v>66</v>
      </c>
      <c r="B456" s="1">
        <f>COUNT(egypt_arabic_world[[#This Row],[1960]:[2023]])</f>
        <v>16</v>
      </c>
      <c r="C456" s="1" t="s">
        <v>975</v>
      </c>
      <c r="D456" s="1" t="s">
        <v>976</v>
      </c>
      <c r="BA456">
        <v>76.36</v>
      </c>
      <c r="BB456">
        <v>75.751000000000005</v>
      </c>
      <c r="BC456">
        <v>80.146000000000001</v>
      </c>
      <c r="BD456">
        <v>81.173000000000002</v>
      </c>
      <c r="BE456">
        <v>81.688000000000002</v>
      </c>
      <c r="BF456">
        <v>81.491</v>
      </c>
      <c r="BG456">
        <v>79.909000000000006</v>
      </c>
      <c r="BH456">
        <v>75.558000000000007</v>
      </c>
      <c r="BI456">
        <v>74.2</v>
      </c>
      <c r="BJ456">
        <v>72.274000000000001</v>
      </c>
      <c r="BK456">
        <v>72.569000000000003</v>
      </c>
      <c r="BL456">
        <v>83.614000000000004</v>
      </c>
      <c r="BM456">
        <v>71.119</v>
      </c>
      <c r="BN456">
        <v>73.94</v>
      </c>
      <c r="BO456">
        <v>74.734999999999999</v>
      </c>
      <c r="BP456">
        <v>75.802000000000007</v>
      </c>
    </row>
    <row r="457" spans="1:68" hidden="1" x14ac:dyDescent="0.25">
      <c r="A457" s="1" t="s">
        <v>66</v>
      </c>
      <c r="B457" s="1">
        <f>COUNT(egypt_arabic_world[[#This Row],[1960]:[2023]])</f>
        <v>16</v>
      </c>
      <c r="C457" s="1" t="s">
        <v>977</v>
      </c>
      <c r="D457" s="1" t="s">
        <v>978</v>
      </c>
      <c r="BA457">
        <v>4.181</v>
      </c>
      <c r="BB457">
        <v>5.9359999999999999</v>
      </c>
      <c r="BC457">
        <v>5.1479999999999997</v>
      </c>
      <c r="BD457">
        <v>4.9349999999999996</v>
      </c>
      <c r="BE457">
        <v>5.2450000000000001</v>
      </c>
      <c r="BF457">
        <v>6.0389999999999997</v>
      </c>
      <c r="BG457">
        <v>5.9370000000000003</v>
      </c>
      <c r="BH457">
        <v>11.512</v>
      </c>
      <c r="BI457">
        <v>10.57</v>
      </c>
      <c r="BJ457">
        <v>9.8239999999999998</v>
      </c>
      <c r="BK457">
        <v>5.6</v>
      </c>
      <c r="BL457">
        <v>7.0860000000000003</v>
      </c>
      <c r="BM457">
        <v>4.6159999999999997</v>
      </c>
      <c r="BN457">
        <v>5.1349999999999998</v>
      </c>
      <c r="BO457">
        <v>4.9829999999999997</v>
      </c>
      <c r="BP457">
        <v>8.0739999999999998</v>
      </c>
    </row>
    <row r="458" spans="1:68" hidden="1" x14ac:dyDescent="0.25">
      <c r="A458" s="1" t="s">
        <v>66</v>
      </c>
      <c r="B458" s="1">
        <f>COUNT(egypt_arabic_world[[#This Row],[1960]:[2023]])</f>
        <v>1</v>
      </c>
      <c r="C458" s="1" t="s">
        <v>979</v>
      </c>
      <c r="D458" s="1" t="s">
        <v>980</v>
      </c>
      <c r="BB458">
        <v>52</v>
      </c>
    </row>
    <row r="459" spans="1:68" hidden="1" x14ac:dyDescent="0.25">
      <c r="A459" s="1" t="s">
        <v>66</v>
      </c>
      <c r="B459" s="1">
        <f>COUNT(egypt_arabic_world[[#This Row],[1960]:[2023]])</f>
        <v>2</v>
      </c>
      <c r="C459" s="1" t="s">
        <v>981</v>
      </c>
      <c r="D459" s="1" t="s">
        <v>982</v>
      </c>
      <c r="AX459">
        <v>79</v>
      </c>
      <c r="BB459">
        <v>45</v>
      </c>
    </row>
    <row r="460" spans="1:68" hidden="1" x14ac:dyDescent="0.25">
      <c r="A460" s="1" t="s">
        <v>66</v>
      </c>
      <c r="B460" s="1">
        <f>COUNT(egypt_arabic_world[[#This Row],[1960]:[2023]])</f>
        <v>1</v>
      </c>
      <c r="C460" s="1" t="s">
        <v>983</v>
      </c>
      <c r="D460" s="1" t="s">
        <v>984</v>
      </c>
      <c r="BB460">
        <v>28.8</v>
      </c>
    </row>
    <row r="461" spans="1:68" hidden="1" x14ac:dyDescent="0.25">
      <c r="A461" s="1" t="s">
        <v>66</v>
      </c>
      <c r="B461" s="1">
        <f>COUNT(egypt_arabic_world[[#This Row],[1960]:[2023]])</f>
        <v>1</v>
      </c>
      <c r="C461" s="1" t="s">
        <v>985</v>
      </c>
      <c r="D461" s="1" t="s">
        <v>986</v>
      </c>
      <c r="BB461">
        <v>30.77</v>
      </c>
    </row>
    <row r="462" spans="1:68" hidden="1" x14ac:dyDescent="0.25">
      <c r="A462" s="1" t="s">
        <v>66</v>
      </c>
      <c r="B462" s="1">
        <f>COUNT(egypt_arabic_world[[#This Row],[1960]:[2023]])</f>
        <v>0</v>
      </c>
      <c r="C462" s="1" t="s">
        <v>987</v>
      </c>
      <c r="D462" s="1" t="s">
        <v>988</v>
      </c>
    </row>
    <row r="463" spans="1:68" hidden="1" x14ac:dyDescent="0.25">
      <c r="A463" s="1" t="s">
        <v>66</v>
      </c>
      <c r="B463" s="1">
        <f>COUNT(egypt_arabic_world[[#This Row],[1960]:[2023]])</f>
        <v>2</v>
      </c>
      <c r="C463" s="1" t="s">
        <v>989</v>
      </c>
      <c r="D463" s="1" t="s">
        <v>990</v>
      </c>
      <c r="AX463">
        <v>85.86</v>
      </c>
      <c r="BB463">
        <v>42.48</v>
      </c>
    </row>
    <row r="464" spans="1:68" hidden="1" x14ac:dyDescent="0.25">
      <c r="A464" s="1" t="s">
        <v>66</v>
      </c>
      <c r="B464" s="1">
        <f>COUNT(egypt_arabic_world[[#This Row],[1960]:[2023]])</f>
        <v>16</v>
      </c>
      <c r="C464" s="1" t="s">
        <v>991</v>
      </c>
      <c r="D464" s="1" t="s">
        <v>992</v>
      </c>
      <c r="BA464">
        <v>41.194000000000003</v>
      </c>
      <c r="BB464">
        <v>40.966999999999999</v>
      </c>
      <c r="BC464">
        <v>42.381</v>
      </c>
      <c r="BD464">
        <v>37.28</v>
      </c>
      <c r="BE464">
        <v>34.581000000000003</v>
      </c>
      <c r="BF464">
        <v>34.344000000000001</v>
      </c>
      <c r="BG464">
        <v>33.61</v>
      </c>
      <c r="BH464">
        <v>30.696999999999999</v>
      </c>
      <c r="BI464">
        <v>30.486000000000001</v>
      </c>
      <c r="BJ464">
        <v>28.390999999999998</v>
      </c>
      <c r="BK464">
        <v>29.946000000000002</v>
      </c>
      <c r="BL464">
        <v>31.312999999999999</v>
      </c>
      <c r="BM464">
        <v>32.576999999999998</v>
      </c>
      <c r="BN464">
        <v>33.435000000000002</v>
      </c>
      <c r="BO464">
        <v>30.466000000000001</v>
      </c>
      <c r="BP464">
        <v>31.294</v>
      </c>
    </row>
    <row r="465" spans="1:68" hidden="1" x14ac:dyDescent="0.25">
      <c r="A465" s="1" t="s">
        <v>66</v>
      </c>
      <c r="B465" s="1">
        <f>COUNT(egypt_arabic_world[[#This Row],[1960]:[2023]])</f>
        <v>1</v>
      </c>
      <c r="C465" s="1" t="s">
        <v>993</v>
      </c>
      <c r="D465" s="1" t="s">
        <v>994</v>
      </c>
      <c r="BB465">
        <v>62.23</v>
      </c>
    </row>
    <row r="466" spans="1:68" hidden="1" x14ac:dyDescent="0.25">
      <c r="A466" s="1" t="s">
        <v>66</v>
      </c>
      <c r="B466" s="1">
        <f>COUNT(egypt_arabic_world[[#This Row],[1960]:[2023]])</f>
        <v>1</v>
      </c>
      <c r="C466" s="1" t="s">
        <v>995</v>
      </c>
      <c r="D466" s="1" t="s">
        <v>996</v>
      </c>
      <c r="BL466">
        <v>-1.75</v>
      </c>
    </row>
    <row r="467" spans="1:68" hidden="1" x14ac:dyDescent="0.25">
      <c r="A467" s="1" t="s">
        <v>66</v>
      </c>
      <c r="B467" s="1">
        <f>COUNT(egypt_arabic_world[[#This Row],[1960]:[2023]])</f>
        <v>5</v>
      </c>
      <c r="C467" s="1" t="s">
        <v>997</v>
      </c>
      <c r="D467" s="1" t="s">
        <v>998</v>
      </c>
      <c r="BC467">
        <v>3.5</v>
      </c>
      <c r="BE467">
        <v>2.9</v>
      </c>
      <c r="BH467">
        <v>2.6</v>
      </c>
      <c r="BJ467">
        <v>3.5</v>
      </c>
      <c r="BL467">
        <v>2.2999999999999998</v>
      </c>
    </row>
    <row r="468" spans="1:68" hidden="1" x14ac:dyDescent="0.25">
      <c r="A468" s="1" t="s">
        <v>66</v>
      </c>
      <c r="B468" s="1">
        <f>COUNT(egypt_arabic_world[[#This Row],[1960]:[2023]])</f>
        <v>22</v>
      </c>
      <c r="C468" s="1" t="s">
        <v>999</v>
      </c>
      <c r="D468" s="1" t="s">
        <v>1000</v>
      </c>
      <c r="AS468">
        <v>46.040239409999998</v>
      </c>
      <c r="AT468">
        <v>46.287789969999999</v>
      </c>
      <c r="AU468">
        <v>42.98468656</v>
      </c>
      <c r="AV468">
        <v>34.685418390000002</v>
      </c>
      <c r="AW468">
        <v>34.275171620000002</v>
      </c>
      <c r="AX468">
        <v>40.550325569999998</v>
      </c>
      <c r="AY468">
        <v>42.456319800000003</v>
      </c>
      <c r="AZ468">
        <v>47.04553842</v>
      </c>
      <c r="BA468">
        <v>59.321151960000002</v>
      </c>
      <c r="BB468">
        <v>64.115653010000003</v>
      </c>
      <c r="BC468">
        <v>71.355749720000006</v>
      </c>
      <c r="BD468">
        <v>77.842660519999995</v>
      </c>
      <c r="BE468">
        <v>101.2360965</v>
      </c>
      <c r="BF468">
        <v>100.6343689</v>
      </c>
      <c r="BG468">
        <v>109.3043796</v>
      </c>
      <c r="BH468">
        <v>118.9551859</v>
      </c>
      <c r="BI468">
        <v>98.967324750000003</v>
      </c>
      <c r="BJ468">
        <v>74.201998509999996</v>
      </c>
      <c r="BK468">
        <v>85.210029700000007</v>
      </c>
      <c r="BL468">
        <v>102.8198141</v>
      </c>
      <c r="BM468">
        <v>101.0356433</v>
      </c>
      <c r="BN468">
        <v>110.8466904</v>
      </c>
    </row>
    <row r="469" spans="1:68" hidden="1" x14ac:dyDescent="0.25">
      <c r="A469" s="1" t="s">
        <v>66</v>
      </c>
      <c r="B469" s="1">
        <f>COUNT(egypt_arabic_world[[#This Row],[1960]:[2023]])</f>
        <v>22</v>
      </c>
      <c r="C469" s="1" t="s">
        <v>1001</v>
      </c>
      <c r="D469" s="1" t="s">
        <v>1002</v>
      </c>
      <c r="AS469">
        <v>62.489349369999999</v>
      </c>
      <c r="AT469">
        <v>63.825607300000001</v>
      </c>
      <c r="AU469">
        <v>63.766796110000001</v>
      </c>
      <c r="AV469">
        <v>65.405075069999995</v>
      </c>
      <c r="AW469">
        <v>64.552566530000007</v>
      </c>
      <c r="AX469">
        <v>64.583259580000004</v>
      </c>
      <c r="AY469">
        <v>60.41719818</v>
      </c>
      <c r="AZ469">
        <v>60.327491760000001</v>
      </c>
      <c r="BA469">
        <v>61.823802950000001</v>
      </c>
      <c r="BB469">
        <v>60.436813350000001</v>
      </c>
      <c r="BC469">
        <v>62.628101350000001</v>
      </c>
      <c r="BD469">
        <v>60.49510574</v>
      </c>
      <c r="BE469">
        <v>60.884059909999998</v>
      </c>
      <c r="BF469">
        <v>57.93513489</v>
      </c>
      <c r="BG469">
        <v>55.121372219999998</v>
      </c>
      <c r="BH469">
        <v>59.45430374</v>
      </c>
      <c r="BI469">
        <v>58.996948240000002</v>
      </c>
      <c r="BJ469">
        <v>56.398250580000003</v>
      </c>
      <c r="BK469">
        <v>62.610431669999997</v>
      </c>
      <c r="BL469">
        <v>62.506465910000003</v>
      </c>
      <c r="BM469">
        <v>59.313529969999998</v>
      </c>
      <c r="BN469">
        <v>54.90198135</v>
      </c>
    </row>
    <row r="470" spans="1:68" hidden="1" x14ac:dyDescent="0.25">
      <c r="A470" s="1" t="s">
        <v>66</v>
      </c>
      <c r="B470" s="1">
        <f>COUNT(egypt_arabic_world[[#This Row],[1960]:[2023]])</f>
        <v>22</v>
      </c>
      <c r="C470" s="1" t="s">
        <v>1003</v>
      </c>
      <c r="D470" s="1" t="s">
        <v>1004</v>
      </c>
      <c r="AS470">
        <v>1.73206902</v>
      </c>
      <c r="AT470">
        <v>1.84800243</v>
      </c>
      <c r="AU470">
        <v>1.8990773000000001</v>
      </c>
      <c r="AV470">
        <v>1.6676878900000001</v>
      </c>
      <c r="AW470">
        <v>1.5791299299999999</v>
      </c>
      <c r="AX470">
        <v>1.5893116</v>
      </c>
      <c r="AY470">
        <v>1.7442728300000001</v>
      </c>
      <c r="AZ470">
        <v>1.56855941</v>
      </c>
      <c r="BA470">
        <v>1.5361136200000001</v>
      </c>
      <c r="BB470">
        <v>1.53461063</v>
      </c>
      <c r="BC470">
        <v>1.36768734</v>
      </c>
      <c r="BD470">
        <v>1.47460115</v>
      </c>
      <c r="BE470">
        <v>1.2801424299999999</v>
      </c>
      <c r="BF470">
        <v>1.3669644599999999</v>
      </c>
      <c r="BG470">
        <v>1.41039252</v>
      </c>
      <c r="BH470">
        <v>1.5813975300000001</v>
      </c>
      <c r="BI470">
        <v>1.5663638099999999</v>
      </c>
      <c r="BJ470">
        <v>1.65595341</v>
      </c>
      <c r="BK470">
        <v>1.35182929</v>
      </c>
      <c r="BL470">
        <v>1.2972277400000001</v>
      </c>
      <c r="BM470">
        <v>1.32617092</v>
      </c>
      <c r="BN470">
        <v>1.73679698</v>
      </c>
    </row>
    <row r="471" spans="1:68" hidden="1" x14ac:dyDescent="0.25">
      <c r="A471" s="1" t="s">
        <v>66</v>
      </c>
      <c r="B471" s="1">
        <f>COUNT(egypt_arabic_world[[#This Row],[1960]:[2023]])</f>
        <v>19</v>
      </c>
      <c r="C471" s="1" t="s">
        <v>1005</v>
      </c>
      <c r="D471" s="1" t="s">
        <v>1006</v>
      </c>
      <c r="AV471">
        <v>0.85898668</v>
      </c>
      <c r="AW471">
        <v>1.0651173599999999</v>
      </c>
      <c r="AX471">
        <v>1.22708189</v>
      </c>
      <c r="AY471">
        <v>1.56766725</v>
      </c>
      <c r="AZ471">
        <v>2.09135318</v>
      </c>
      <c r="BA471">
        <v>1.35774577</v>
      </c>
      <c r="BB471">
        <v>1.60886967</v>
      </c>
      <c r="BC471">
        <v>0.64146358000000003</v>
      </c>
      <c r="BD471">
        <v>0.57470350999999997</v>
      </c>
      <c r="BE471">
        <v>0.37650833</v>
      </c>
      <c r="BF471">
        <v>0.16287425</v>
      </c>
      <c r="BG471">
        <v>1.3677574400000001</v>
      </c>
      <c r="BH471">
        <v>0.20215379999999999</v>
      </c>
      <c r="BI471">
        <v>1.01053631</v>
      </c>
      <c r="BJ471">
        <v>0.31514262999999998</v>
      </c>
      <c r="BK471">
        <v>0.65753311000000003</v>
      </c>
      <c r="BL471">
        <v>1.0373318199999999</v>
      </c>
      <c r="BM471">
        <v>1.1212055700000001</v>
      </c>
      <c r="BN471">
        <v>0.63102561000000001</v>
      </c>
    </row>
    <row r="472" spans="1:68" hidden="1" x14ac:dyDescent="0.25">
      <c r="A472" s="1" t="s">
        <v>66</v>
      </c>
      <c r="B472" s="1">
        <f>COUNT(egypt_arabic_world[[#This Row],[1960]:[2023]])</f>
        <v>7</v>
      </c>
      <c r="C472" s="1" t="s">
        <v>1007</v>
      </c>
      <c r="D472" s="1" t="s">
        <v>1008</v>
      </c>
      <c r="AS472">
        <v>50</v>
      </c>
      <c r="AX472">
        <v>52</v>
      </c>
      <c r="BC472">
        <v>62</v>
      </c>
      <c r="BH472">
        <v>65</v>
      </c>
      <c r="BJ472">
        <v>69</v>
      </c>
      <c r="BL472">
        <v>70</v>
      </c>
      <c r="BN472">
        <v>70</v>
      </c>
    </row>
    <row r="473" spans="1:68" hidden="1" x14ac:dyDescent="0.25">
      <c r="A473" s="1" t="s">
        <v>66</v>
      </c>
      <c r="B473" s="1">
        <f>COUNT(egypt_arabic_world[[#This Row],[1960]:[2023]])</f>
        <v>4</v>
      </c>
      <c r="C473" s="1" t="s">
        <v>1009</v>
      </c>
      <c r="D473" s="1" t="s">
        <v>1010</v>
      </c>
      <c r="BA473">
        <v>3.28</v>
      </c>
      <c r="BE473">
        <v>6.66</v>
      </c>
      <c r="BH473">
        <v>6.16</v>
      </c>
      <c r="BJ473">
        <v>6.54</v>
      </c>
    </row>
    <row r="474" spans="1:68" hidden="1" x14ac:dyDescent="0.25">
      <c r="A474" s="1" t="s">
        <v>66</v>
      </c>
      <c r="B474" s="1">
        <f>COUNT(egypt_arabic_world[[#This Row],[1960]:[2023]])</f>
        <v>7</v>
      </c>
      <c r="C474" s="1" t="s">
        <v>1011</v>
      </c>
      <c r="D474" s="1" t="s">
        <v>1012</v>
      </c>
      <c r="AZ474">
        <v>2.85</v>
      </c>
      <c r="BC474">
        <v>3.31</v>
      </c>
      <c r="BE474">
        <v>3.39</v>
      </c>
      <c r="BG474">
        <v>2.9921030000000002</v>
      </c>
      <c r="BI474">
        <v>3.6279319999999999</v>
      </c>
      <c r="BK474">
        <v>3.19</v>
      </c>
      <c r="BO474">
        <v>3.6</v>
      </c>
    </row>
    <row r="475" spans="1:68" hidden="1" x14ac:dyDescent="0.25">
      <c r="A475" s="1" t="s">
        <v>66</v>
      </c>
      <c r="B475" s="1">
        <f>COUNT(egypt_arabic_world[[#This Row],[1960]:[2023]])</f>
        <v>7</v>
      </c>
      <c r="C475" s="1" t="s">
        <v>1013</v>
      </c>
      <c r="D475" s="1" t="s">
        <v>1014</v>
      </c>
      <c r="AZ475">
        <v>2</v>
      </c>
      <c r="BC475">
        <v>2.2200000000000002</v>
      </c>
      <c r="BE475">
        <v>3.07</v>
      </c>
      <c r="BG475">
        <v>2.8612700000000002</v>
      </c>
      <c r="BI475">
        <v>3.0724100000000001</v>
      </c>
      <c r="BK475">
        <v>2.82</v>
      </c>
      <c r="BO475">
        <v>3</v>
      </c>
    </row>
    <row r="476" spans="1:68" hidden="1" x14ac:dyDescent="0.25">
      <c r="A476" s="1" t="s">
        <v>66</v>
      </c>
      <c r="B476" s="1">
        <f>COUNT(egypt_arabic_world[[#This Row],[1960]:[2023]])</f>
        <v>14</v>
      </c>
      <c r="C476" s="1" t="s">
        <v>1015</v>
      </c>
      <c r="D476" s="1" t="s">
        <v>1016</v>
      </c>
      <c r="BC476">
        <v>205</v>
      </c>
      <c r="BD476">
        <v>252</v>
      </c>
      <c r="BE476">
        <v>437</v>
      </c>
      <c r="BF476">
        <v>563</v>
      </c>
      <c r="BG476">
        <v>725</v>
      </c>
      <c r="BH476">
        <v>975</v>
      </c>
      <c r="BI476">
        <v>1388</v>
      </c>
      <c r="BJ476">
        <v>3490</v>
      </c>
      <c r="BK476">
        <v>3456</v>
      </c>
      <c r="BL476">
        <v>3547</v>
      </c>
      <c r="BM476">
        <v>4503</v>
      </c>
      <c r="BN476">
        <v>4226</v>
      </c>
      <c r="BO476">
        <v>5426</v>
      </c>
      <c r="BP476">
        <v>6105</v>
      </c>
    </row>
    <row r="477" spans="1:68" hidden="1" x14ac:dyDescent="0.25">
      <c r="A477" s="1" t="s">
        <v>66</v>
      </c>
      <c r="B477" s="1">
        <f>COUNT(egypt_arabic_world[[#This Row],[1960]:[2023]])</f>
        <v>16</v>
      </c>
      <c r="C477" s="1" t="s">
        <v>1017</v>
      </c>
      <c r="D477" s="1" t="s">
        <v>1018</v>
      </c>
      <c r="AY477">
        <v>46.997173740000001</v>
      </c>
      <c r="AZ477">
        <v>45.118440059999998</v>
      </c>
      <c r="BA477">
        <v>47.40904767</v>
      </c>
      <c r="BB477">
        <v>45.502078679999997</v>
      </c>
      <c r="BC477">
        <v>46.400160800000002</v>
      </c>
      <c r="BD477">
        <v>51.773081750000003</v>
      </c>
      <c r="BE477">
        <v>52.377928679999997</v>
      </c>
      <c r="BF477">
        <v>54.026621910000003</v>
      </c>
      <c r="BG477">
        <v>55.626669300000003</v>
      </c>
      <c r="BH477">
        <v>55.54375392</v>
      </c>
      <c r="BI477">
        <v>56.07944767</v>
      </c>
      <c r="BJ477">
        <v>56.928303870000001</v>
      </c>
      <c r="BK477">
        <v>55.20729111</v>
      </c>
      <c r="BL477">
        <v>61.17185242</v>
      </c>
      <c r="BM477">
        <v>68.508731900000001</v>
      </c>
      <c r="BN477">
        <v>66.674588909999997</v>
      </c>
    </row>
    <row r="478" spans="1:68" hidden="1" x14ac:dyDescent="0.25">
      <c r="A478" s="1" t="s">
        <v>66</v>
      </c>
      <c r="B478" s="1">
        <f>COUNT(egypt_arabic_world[[#This Row],[1960]:[2023]])</f>
        <v>9</v>
      </c>
      <c r="C478" s="1" t="s">
        <v>1019</v>
      </c>
      <c r="D478" s="1" t="s">
        <v>1020</v>
      </c>
      <c r="BH478">
        <v>62.041666669999998</v>
      </c>
      <c r="BI478">
        <v>63.991666670000001</v>
      </c>
      <c r="BJ478">
        <v>62.566666669999996</v>
      </c>
      <c r="BK478">
        <v>62.566666669999996</v>
      </c>
      <c r="BL478">
        <v>62.566666669999996</v>
      </c>
      <c r="BM478">
        <v>67.191666670000004</v>
      </c>
      <c r="BN478">
        <v>73.058333329999996</v>
      </c>
      <c r="BO478">
        <v>73.833333330000002</v>
      </c>
      <c r="BP478">
        <v>73.833333330000002</v>
      </c>
    </row>
    <row r="479" spans="1:68" hidden="1" x14ac:dyDescent="0.25">
      <c r="A479" s="1" t="s">
        <v>66</v>
      </c>
      <c r="B479" s="1">
        <f>COUNT(egypt_arabic_world[[#This Row],[1960]:[2023]])</f>
        <v>8</v>
      </c>
      <c r="C479" s="1" t="s">
        <v>1021</v>
      </c>
      <c r="D479" s="1" t="s">
        <v>1022</v>
      </c>
      <c r="BI479">
        <v>76.269583330000003</v>
      </c>
      <c r="BJ479">
        <v>75.575416669999996</v>
      </c>
      <c r="BK479">
        <v>75.708333330000002</v>
      </c>
      <c r="BL479">
        <v>74.400833329999998</v>
      </c>
      <c r="BM479">
        <v>76.342500000000001</v>
      </c>
      <c r="BN479">
        <v>78.977083329999999</v>
      </c>
      <c r="BO479">
        <v>78.292916669999997</v>
      </c>
      <c r="BP479">
        <v>80.126666670000006</v>
      </c>
    </row>
    <row r="480" spans="1:68" hidden="1" x14ac:dyDescent="0.25">
      <c r="A480" s="1" t="s">
        <v>66</v>
      </c>
      <c r="B480" s="1">
        <f>COUNT(egypt_arabic_world[[#This Row],[1960]:[2023]])</f>
        <v>0</v>
      </c>
      <c r="C480" s="1" t="s">
        <v>1023</v>
      </c>
      <c r="D480" s="1" t="s">
        <v>1024</v>
      </c>
    </row>
    <row r="481" spans="1:66" hidden="1" x14ac:dyDescent="0.25">
      <c r="A481" s="1" t="s">
        <v>66</v>
      </c>
      <c r="B481" s="1">
        <f>COUNT(egypt_arabic_world[[#This Row],[1960]:[2023]])</f>
        <v>0</v>
      </c>
      <c r="C481" s="1" t="s">
        <v>1025</v>
      </c>
      <c r="D481" s="1" t="s">
        <v>1026</v>
      </c>
    </row>
    <row r="482" spans="1:66" hidden="1" x14ac:dyDescent="0.25">
      <c r="A482" s="1" t="s">
        <v>66</v>
      </c>
      <c r="B482" s="1">
        <f>COUNT(egypt_arabic_world[[#This Row],[1960]:[2023]])</f>
        <v>0</v>
      </c>
      <c r="C482" s="1" t="s">
        <v>1027</v>
      </c>
      <c r="D482" s="1" t="s">
        <v>1028</v>
      </c>
    </row>
    <row r="483" spans="1:66" hidden="1" x14ac:dyDescent="0.25">
      <c r="A483" s="1" t="s">
        <v>66</v>
      </c>
      <c r="B483" s="1">
        <f>COUNT(egypt_arabic_world[[#This Row],[1960]:[2023]])</f>
        <v>0</v>
      </c>
      <c r="C483" s="1" t="s">
        <v>1029</v>
      </c>
      <c r="D483" s="1" t="s">
        <v>1030</v>
      </c>
    </row>
    <row r="484" spans="1:66" hidden="1" x14ac:dyDescent="0.25">
      <c r="A484" s="1" t="s">
        <v>66</v>
      </c>
      <c r="B484" s="1">
        <f>COUNT(egypt_arabic_world[[#This Row],[1960]:[2023]])</f>
        <v>0</v>
      </c>
      <c r="C484" s="1" t="s">
        <v>1031</v>
      </c>
      <c r="D484" s="1" t="s">
        <v>1032</v>
      </c>
    </row>
    <row r="485" spans="1:66" hidden="1" x14ac:dyDescent="0.25">
      <c r="A485" s="1" t="s">
        <v>66</v>
      </c>
      <c r="B485" s="1">
        <f>COUNT(egypt_arabic_world[[#This Row],[1960]:[2023]])</f>
        <v>22</v>
      </c>
      <c r="C485" s="1" t="s">
        <v>1033</v>
      </c>
      <c r="D485" s="1" t="s">
        <v>1034</v>
      </c>
      <c r="AS485">
        <v>12169</v>
      </c>
      <c r="AT485">
        <v>11051</v>
      </c>
      <c r="AU485">
        <v>10805</v>
      </c>
      <c r="AV485">
        <v>7001</v>
      </c>
      <c r="AW485">
        <v>4453</v>
      </c>
      <c r="AX485">
        <v>2945</v>
      </c>
      <c r="AY485">
        <v>2023</v>
      </c>
      <c r="AZ485">
        <v>1885</v>
      </c>
      <c r="BA485">
        <v>2219</v>
      </c>
      <c r="BB485">
        <v>1469</v>
      </c>
      <c r="BC485">
        <v>1430</v>
      </c>
      <c r="BD485">
        <v>1548</v>
      </c>
      <c r="BE485">
        <v>1554</v>
      </c>
      <c r="BF485">
        <v>936</v>
      </c>
      <c r="BG485">
        <v>1124</v>
      </c>
      <c r="BH485">
        <v>1118</v>
      </c>
      <c r="BI485">
        <v>1158</v>
      </c>
      <c r="BJ485">
        <v>1375</v>
      </c>
      <c r="BK485">
        <v>1141</v>
      </c>
      <c r="BL485">
        <v>1017</v>
      </c>
      <c r="BM485">
        <v>844</v>
      </c>
      <c r="BN485">
        <v>674</v>
      </c>
    </row>
    <row r="486" spans="1:66" hidden="1" x14ac:dyDescent="0.25">
      <c r="A486" s="1" t="s">
        <v>66</v>
      </c>
      <c r="B486" s="1">
        <f>COUNT(egypt_arabic_world[[#This Row],[1960]:[2023]])</f>
        <v>15</v>
      </c>
      <c r="C486" s="1" t="s">
        <v>1035</v>
      </c>
      <c r="D486" s="1" t="s">
        <v>1036</v>
      </c>
      <c r="AX486">
        <v>21.6</v>
      </c>
      <c r="AY486">
        <v>13.6</v>
      </c>
      <c r="AZ486">
        <v>13.9</v>
      </c>
      <c r="BA486">
        <v>14.8</v>
      </c>
      <c r="BB486">
        <v>13.8</v>
      </c>
      <c r="BC486">
        <v>13.2</v>
      </c>
      <c r="BD486">
        <v>13</v>
      </c>
      <c r="BE486">
        <v>13.2</v>
      </c>
      <c r="BF486">
        <v>13.2</v>
      </c>
      <c r="BG486">
        <v>16.399999999999999</v>
      </c>
      <c r="BH486">
        <v>16.399999999999999</v>
      </c>
      <c r="BI486">
        <v>14.7</v>
      </c>
      <c r="BJ486">
        <v>14</v>
      </c>
      <c r="BK486">
        <v>13.7</v>
      </c>
      <c r="BL486">
        <v>14.4</v>
      </c>
    </row>
    <row r="487" spans="1:66" hidden="1" x14ac:dyDescent="0.25">
      <c r="A487" s="1" t="s">
        <v>66</v>
      </c>
      <c r="B487" s="1">
        <f>COUNT(egypt_arabic_world[[#This Row],[1960]:[2023]])</f>
        <v>15</v>
      </c>
      <c r="C487" s="1" t="s">
        <v>1037</v>
      </c>
      <c r="D487" s="1" t="s">
        <v>1038</v>
      </c>
      <c r="AX487">
        <v>25.4</v>
      </c>
      <c r="AY487">
        <v>25.4</v>
      </c>
      <c r="AZ487">
        <v>25.4</v>
      </c>
      <c r="BA487">
        <v>25.6</v>
      </c>
      <c r="BB487">
        <v>25.6</v>
      </c>
      <c r="BC487">
        <v>25.8</v>
      </c>
      <c r="BD487">
        <v>27.1</v>
      </c>
      <c r="BE487">
        <v>25.8</v>
      </c>
      <c r="BF487">
        <v>23.4</v>
      </c>
      <c r="BG487">
        <v>23.9</v>
      </c>
      <c r="BH487">
        <v>24.1</v>
      </c>
      <c r="BI487">
        <v>24.4</v>
      </c>
      <c r="BJ487">
        <v>27.3</v>
      </c>
      <c r="BK487">
        <v>28.8</v>
      </c>
      <c r="BL487">
        <v>25.5</v>
      </c>
    </row>
    <row r="488" spans="1:66" hidden="1" x14ac:dyDescent="0.25">
      <c r="A488" s="1" t="s">
        <v>66</v>
      </c>
      <c r="B488" s="1">
        <f>COUNT(egypt_arabic_world[[#This Row],[1960]:[2023]])</f>
        <v>17</v>
      </c>
      <c r="C488" s="1" t="s">
        <v>1039</v>
      </c>
      <c r="D488" s="1" t="s">
        <v>1040</v>
      </c>
      <c r="AV488">
        <v>15</v>
      </c>
      <c r="AW488">
        <v>15</v>
      </c>
      <c r="AX488">
        <v>12</v>
      </c>
      <c r="AY488">
        <v>12</v>
      </c>
      <c r="AZ488">
        <v>11</v>
      </c>
      <c r="BA488">
        <v>10</v>
      </c>
      <c r="BB488">
        <v>10</v>
      </c>
      <c r="BC488">
        <v>10</v>
      </c>
      <c r="BD488">
        <v>10</v>
      </c>
      <c r="BE488">
        <v>10</v>
      </c>
      <c r="BF488">
        <v>10</v>
      </c>
      <c r="BG488">
        <v>10</v>
      </c>
      <c r="BH488">
        <v>10</v>
      </c>
      <c r="BI488">
        <v>10</v>
      </c>
      <c r="BJ488">
        <v>10</v>
      </c>
      <c r="BK488">
        <v>7</v>
      </c>
      <c r="BL488">
        <v>6</v>
      </c>
    </row>
    <row r="489" spans="1:66" hidden="1" x14ac:dyDescent="0.25">
      <c r="A489" s="1" t="s">
        <v>66</v>
      </c>
      <c r="B489" s="1">
        <f>COUNT(egypt_arabic_world[[#This Row],[1960]:[2023]])</f>
        <v>17</v>
      </c>
      <c r="C489" s="1" t="s">
        <v>1041</v>
      </c>
      <c r="D489" s="1" t="s">
        <v>1042</v>
      </c>
      <c r="AV489">
        <v>42.5</v>
      </c>
      <c r="AW489">
        <v>42.5</v>
      </c>
      <c r="AX489">
        <v>26.5</v>
      </c>
      <c r="AY489">
        <v>23.5</v>
      </c>
      <c r="AZ489">
        <v>17.5</v>
      </c>
      <c r="BA489">
        <v>12.5</v>
      </c>
      <c r="BB489">
        <v>12.5</v>
      </c>
      <c r="BC489">
        <v>12.5</v>
      </c>
      <c r="BD489">
        <v>12.5</v>
      </c>
      <c r="BE489">
        <v>12.5</v>
      </c>
      <c r="BF489">
        <v>12.5</v>
      </c>
      <c r="BG489">
        <v>12.5</v>
      </c>
      <c r="BH489">
        <v>16.5</v>
      </c>
      <c r="BI489">
        <v>16.5</v>
      </c>
      <c r="BJ489">
        <v>16.5</v>
      </c>
      <c r="BK489">
        <v>11.5</v>
      </c>
      <c r="BL489">
        <v>12.5</v>
      </c>
    </row>
    <row r="490" spans="1:66" hidden="1" x14ac:dyDescent="0.25">
      <c r="A490" s="1" t="s">
        <v>66</v>
      </c>
      <c r="B490" s="1">
        <f>COUNT(egypt_arabic_world[[#This Row],[1960]:[2023]])</f>
        <v>16</v>
      </c>
      <c r="C490" s="1" t="s">
        <v>1043</v>
      </c>
      <c r="D490" s="1" t="s">
        <v>1044</v>
      </c>
      <c r="AW490">
        <v>9</v>
      </c>
      <c r="AX490">
        <v>9</v>
      </c>
      <c r="AY490">
        <v>9</v>
      </c>
      <c r="AZ490">
        <v>9</v>
      </c>
      <c r="BA490">
        <v>9</v>
      </c>
      <c r="BB490">
        <v>9</v>
      </c>
      <c r="BC490">
        <v>9</v>
      </c>
      <c r="BD490">
        <v>9</v>
      </c>
      <c r="BE490">
        <v>9</v>
      </c>
      <c r="BF490">
        <v>9</v>
      </c>
      <c r="BG490">
        <v>9</v>
      </c>
      <c r="BH490">
        <v>9</v>
      </c>
      <c r="BI490">
        <v>9</v>
      </c>
      <c r="BJ490">
        <v>9</v>
      </c>
      <c r="BK490">
        <v>9</v>
      </c>
      <c r="BL490">
        <v>9</v>
      </c>
    </row>
    <row r="491" spans="1:66" hidden="1" x14ac:dyDescent="0.25">
      <c r="A491" s="1" t="s">
        <v>66</v>
      </c>
      <c r="B491" s="1">
        <f>COUNT(egypt_arabic_world[[#This Row],[1960]:[2023]])</f>
        <v>17</v>
      </c>
      <c r="C491" s="1" t="s">
        <v>1045</v>
      </c>
      <c r="D491" s="1" t="s">
        <v>1046</v>
      </c>
      <c r="AV491">
        <v>4.2</v>
      </c>
      <c r="AW491">
        <v>4.2</v>
      </c>
      <c r="AX491">
        <v>4.2</v>
      </c>
      <c r="AY491">
        <v>4.2</v>
      </c>
      <c r="AZ491">
        <v>4.2</v>
      </c>
      <c r="BA491">
        <v>4.2</v>
      </c>
      <c r="BB491">
        <v>4.2</v>
      </c>
      <c r="BC491">
        <v>4.2</v>
      </c>
      <c r="BD491">
        <v>2.5</v>
      </c>
      <c r="BE491">
        <v>2.5</v>
      </c>
      <c r="BF491">
        <v>2.5</v>
      </c>
      <c r="BG491">
        <v>2.5</v>
      </c>
      <c r="BH491">
        <v>2.5</v>
      </c>
      <c r="BI491">
        <v>2.5</v>
      </c>
      <c r="BJ491">
        <v>2.5</v>
      </c>
      <c r="BK491">
        <v>2.5</v>
      </c>
      <c r="BL491">
        <v>2.5</v>
      </c>
    </row>
    <row r="492" spans="1:66" hidden="1" x14ac:dyDescent="0.25">
      <c r="A492" s="1" t="s">
        <v>66</v>
      </c>
      <c r="B492" s="1">
        <f>COUNT(egypt_arabic_world[[#This Row],[1960]:[2023]])</f>
        <v>6</v>
      </c>
      <c r="C492" s="1" t="s">
        <v>1047</v>
      </c>
      <c r="D492" s="1" t="s">
        <v>1048</v>
      </c>
      <c r="BG492">
        <v>553.66669999999999</v>
      </c>
      <c r="BH492">
        <v>553.66669999999999</v>
      </c>
      <c r="BI492">
        <v>553.66669999999999</v>
      </c>
      <c r="BJ492">
        <v>553.66669999999999</v>
      </c>
      <c r="BK492">
        <v>553.66669999999999</v>
      </c>
      <c r="BL492">
        <v>553.66669999999999</v>
      </c>
    </row>
    <row r="493" spans="1:66" hidden="1" x14ac:dyDescent="0.25">
      <c r="A493" s="1" t="s">
        <v>66</v>
      </c>
      <c r="B493" s="1">
        <f>COUNT(egypt_arabic_world[[#This Row],[1960]:[2023]])</f>
        <v>3</v>
      </c>
      <c r="C493" s="1" t="s">
        <v>1049</v>
      </c>
      <c r="D493" s="1" t="s">
        <v>1050</v>
      </c>
      <c r="BF493">
        <v>3.6</v>
      </c>
      <c r="BI493">
        <v>4.9000000000000004</v>
      </c>
      <c r="BM493">
        <v>2</v>
      </c>
    </row>
    <row r="494" spans="1:66" hidden="1" x14ac:dyDescent="0.25">
      <c r="A494" s="1" t="s">
        <v>66</v>
      </c>
      <c r="B494" s="1">
        <f>COUNT(egypt_arabic_world[[#This Row],[1960]:[2023]])</f>
        <v>4</v>
      </c>
      <c r="C494" s="1" t="s">
        <v>1051</v>
      </c>
      <c r="D494" s="1" t="s">
        <v>1052</v>
      </c>
      <c r="AZ494">
        <v>17.899999999999999</v>
      </c>
      <c r="BF494">
        <v>91.6</v>
      </c>
      <c r="BI494">
        <v>91.4</v>
      </c>
      <c r="BM494">
        <v>88.6</v>
      </c>
    </row>
    <row r="495" spans="1:66" hidden="1" x14ac:dyDescent="0.25">
      <c r="A495" s="1" t="s">
        <v>66</v>
      </c>
      <c r="B495" s="1">
        <f>COUNT(egypt_arabic_world[[#This Row],[1960]:[2023]])</f>
        <v>3</v>
      </c>
      <c r="C495" s="1" t="s">
        <v>1053</v>
      </c>
      <c r="D495" s="1" t="s">
        <v>1054</v>
      </c>
      <c r="BF495">
        <v>11.4</v>
      </c>
      <c r="BI495">
        <v>17</v>
      </c>
      <c r="BM495">
        <v>3.6</v>
      </c>
    </row>
    <row r="496" spans="1:66" hidden="1" x14ac:dyDescent="0.25">
      <c r="A496" s="1" t="s">
        <v>66</v>
      </c>
      <c r="B496" s="1">
        <f>COUNT(egypt_arabic_world[[#This Row],[1960]:[2023]])</f>
        <v>5</v>
      </c>
      <c r="C496" s="1" t="s">
        <v>1055</v>
      </c>
      <c r="D496" s="1" t="s">
        <v>1056</v>
      </c>
      <c r="AZ496">
        <v>8.6999999999999993</v>
      </c>
      <c r="BA496">
        <v>5.6</v>
      </c>
      <c r="BF496">
        <v>8.9</v>
      </c>
      <c r="BI496">
        <v>14.6</v>
      </c>
      <c r="BM496">
        <v>10.3</v>
      </c>
    </row>
    <row r="497" spans="1:68" hidden="1" x14ac:dyDescent="0.25">
      <c r="A497" s="1" t="s">
        <v>66</v>
      </c>
      <c r="B497" s="1">
        <f>COUNT(egypt_arabic_world[[#This Row],[1960]:[2023]])</f>
        <v>6</v>
      </c>
      <c r="C497" s="1" t="s">
        <v>1057</v>
      </c>
      <c r="D497" s="1" t="s">
        <v>1058</v>
      </c>
      <c r="BG497">
        <v>100</v>
      </c>
      <c r="BH497">
        <v>100</v>
      </c>
      <c r="BI497">
        <v>100</v>
      </c>
      <c r="BJ497">
        <v>100</v>
      </c>
      <c r="BK497">
        <v>100</v>
      </c>
      <c r="BL497">
        <v>100</v>
      </c>
    </row>
    <row r="498" spans="1:68" hidden="1" x14ac:dyDescent="0.25">
      <c r="A498" s="1" t="s">
        <v>66</v>
      </c>
      <c r="B498" s="1">
        <f>COUNT(egypt_arabic_world[[#This Row],[1960]:[2023]])</f>
        <v>3</v>
      </c>
      <c r="C498" s="1" t="s">
        <v>1059</v>
      </c>
      <c r="D498" s="1" t="s">
        <v>1060</v>
      </c>
      <c r="BF498">
        <v>16.3</v>
      </c>
      <c r="BI498">
        <v>1.8</v>
      </c>
      <c r="BM498">
        <v>0.8</v>
      </c>
    </row>
    <row r="499" spans="1:68" hidden="1" x14ac:dyDescent="0.25">
      <c r="A499" s="1" t="s">
        <v>66</v>
      </c>
      <c r="B499" s="1">
        <f>COUNT(egypt_arabic_world[[#This Row],[1960]:[2023]])</f>
        <v>16</v>
      </c>
      <c r="C499" s="1" t="s">
        <v>1061</v>
      </c>
      <c r="D499" s="1" t="s">
        <v>1062</v>
      </c>
      <c r="AW499">
        <v>0</v>
      </c>
      <c r="AX499">
        <v>0</v>
      </c>
      <c r="AY499">
        <v>0</v>
      </c>
      <c r="AZ499">
        <v>0</v>
      </c>
      <c r="BA499">
        <v>4.7</v>
      </c>
      <c r="BB499">
        <v>8.1999999999999993</v>
      </c>
      <c r="BC499">
        <v>10.3</v>
      </c>
      <c r="BD499">
        <v>13.7</v>
      </c>
      <c r="BE499">
        <v>16.399999999999999</v>
      </c>
      <c r="BF499">
        <v>19.600000000000001</v>
      </c>
      <c r="BG499">
        <v>21.8</v>
      </c>
      <c r="BH499">
        <v>20.9</v>
      </c>
      <c r="BI499">
        <v>21.6</v>
      </c>
      <c r="BJ499">
        <v>25.3</v>
      </c>
      <c r="BK499">
        <v>27.3</v>
      </c>
      <c r="BL499">
        <v>31.3</v>
      </c>
    </row>
    <row r="500" spans="1:68" hidden="1" x14ac:dyDescent="0.25">
      <c r="A500" s="1" t="s">
        <v>66</v>
      </c>
      <c r="B500" s="1">
        <f>COUNT(egypt_arabic_world[[#This Row],[1960]:[2023]])</f>
        <v>1</v>
      </c>
      <c r="C500" s="1" t="s">
        <v>1063</v>
      </c>
      <c r="D500" s="1" t="s">
        <v>1064</v>
      </c>
      <c r="BL500">
        <v>114</v>
      </c>
    </row>
    <row r="501" spans="1:68" hidden="1" x14ac:dyDescent="0.25">
      <c r="A501" s="1" t="s">
        <v>66</v>
      </c>
      <c r="B501" s="1">
        <f>COUNT(egypt_arabic_world[[#This Row],[1960]:[2023]])</f>
        <v>2</v>
      </c>
      <c r="C501" s="1" t="s">
        <v>1065</v>
      </c>
      <c r="D501" s="1" t="s">
        <v>1066</v>
      </c>
      <c r="BN501">
        <v>703299.99919999996</v>
      </c>
      <c r="BO501">
        <v>156935.72159999999</v>
      </c>
    </row>
    <row r="502" spans="1:68" hidden="1" x14ac:dyDescent="0.25">
      <c r="A502" s="1" t="s">
        <v>66</v>
      </c>
      <c r="B502" s="1">
        <f>COUNT(egypt_arabic_world[[#This Row],[1960]:[2023]])</f>
        <v>0</v>
      </c>
      <c r="C502" s="1" t="s">
        <v>1067</v>
      </c>
      <c r="D502" s="1" t="s">
        <v>1068</v>
      </c>
    </row>
    <row r="503" spans="1:68" hidden="1" x14ac:dyDescent="0.25">
      <c r="A503" s="1" t="s">
        <v>66</v>
      </c>
      <c r="B503" s="1">
        <f>COUNT(egypt_arabic_world[[#This Row],[1960]:[2023]])</f>
        <v>1</v>
      </c>
      <c r="C503" s="1" t="s">
        <v>1069</v>
      </c>
      <c r="D503" s="1" t="s">
        <v>1070</v>
      </c>
      <c r="BP503">
        <v>166.52438530000001</v>
      </c>
    </row>
    <row r="504" spans="1:68" hidden="1" x14ac:dyDescent="0.25">
      <c r="A504" s="1" t="s">
        <v>66</v>
      </c>
      <c r="B504" s="1">
        <f>COUNT(egypt_arabic_world[[#This Row],[1960]:[2023]])</f>
        <v>0</v>
      </c>
      <c r="C504" s="1" t="s">
        <v>1071</v>
      </c>
      <c r="D504" s="1" t="s">
        <v>1072</v>
      </c>
    </row>
    <row r="505" spans="1:68" hidden="1" x14ac:dyDescent="0.25">
      <c r="A505" s="1" t="s">
        <v>66</v>
      </c>
      <c r="B505" s="1">
        <f>COUNT(egypt_arabic_world[[#This Row],[1960]:[2023]])</f>
        <v>4</v>
      </c>
      <c r="C505" s="1" t="s">
        <v>1073</v>
      </c>
      <c r="D505" s="1" t="s">
        <v>1074</v>
      </c>
      <c r="BD505">
        <v>119999.9973</v>
      </c>
      <c r="BF505">
        <v>9999.9997760000006</v>
      </c>
      <c r="BI505">
        <v>9999.9997760000006</v>
      </c>
      <c r="BK505">
        <v>9999.9997760000006</v>
      </c>
    </row>
    <row r="506" spans="1:68" hidden="1" x14ac:dyDescent="0.25">
      <c r="A506" s="1" t="s">
        <v>66</v>
      </c>
      <c r="B506" s="1">
        <f>COUNT(egypt_arabic_world[[#This Row],[1960]:[2023]])</f>
        <v>1</v>
      </c>
      <c r="C506" s="1" t="s">
        <v>1075</v>
      </c>
      <c r="D506" s="1" t="s">
        <v>1076</v>
      </c>
      <c r="AQ506">
        <v>10200000</v>
      </c>
    </row>
    <row r="507" spans="1:68" hidden="1" x14ac:dyDescent="0.25">
      <c r="A507" s="1" t="s">
        <v>66</v>
      </c>
      <c r="B507" s="1">
        <f>COUNT(egypt_arabic_world[[#This Row],[1960]:[2023]])</f>
        <v>3</v>
      </c>
      <c r="C507" s="1" t="s">
        <v>1077</v>
      </c>
      <c r="D507" s="1" t="s">
        <v>1078</v>
      </c>
      <c r="AQ507">
        <v>767600000</v>
      </c>
      <c r="AX507">
        <v>892000000</v>
      </c>
      <c r="BP507">
        <v>358820000</v>
      </c>
    </row>
    <row r="508" spans="1:68" hidden="1" x14ac:dyDescent="0.25">
      <c r="A508" s="1" t="s">
        <v>66</v>
      </c>
      <c r="B508" s="1">
        <f>COUNT(egypt_arabic_world[[#This Row],[1960]:[2023]])</f>
        <v>10</v>
      </c>
      <c r="C508" s="1" t="s">
        <v>1079</v>
      </c>
      <c r="D508" s="1" t="s">
        <v>1080</v>
      </c>
      <c r="AQ508">
        <v>123900000</v>
      </c>
      <c r="AS508">
        <v>368300000</v>
      </c>
      <c r="AT508">
        <v>270000000</v>
      </c>
      <c r="AW508">
        <v>97000000</v>
      </c>
      <c r="AX508">
        <v>86200000</v>
      </c>
      <c r="AZ508">
        <v>730000000</v>
      </c>
      <c r="BA508">
        <v>640000000</v>
      </c>
      <c r="BJ508">
        <v>498000000</v>
      </c>
      <c r="BL508">
        <v>150000000</v>
      </c>
      <c r="BM508">
        <v>5018850000</v>
      </c>
    </row>
    <row r="509" spans="1:68" hidden="1" x14ac:dyDescent="0.25">
      <c r="A509" s="1" t="s">
        <v>66</v>
      </c>
      <c r="B509" s="1">
        <f>COUNT(egypt_arabic_world[[#This Row],[1960]:[2023]])</f>
        <v>11</v>
      </c>
      <c r="C509" s="1" t="s">
        <v>1081</v>
      </c>
      <c r="D509" s="1" t="s">
        <v>1082</v>
      </c>
      <c r="AQ509">
        <v>123900000</v>
      </c>
      <c r="AS509">
        <v>368300000</v>
      </c>
      <c r="AT509">
        <v>270000000</v>
      </c>
      <c r="AW509">
        <v>97000000</v>
      </c>
      <c r="AX509">
        <v>86200000</v>
      </c>
      <c r="AZ509">
        <v>730000000</v>
      </c>
      <c r="BA509">
        <v>640000000</v>
      </c>
      <c r="BJ509">
        <v>498000000</v>
      </c>
      <c r="BL509">
        <v>150000000</v>
      </c>
      <c r="BM509">
        <v>5018850000</v>
      </c>
      <c r="BP509">
        <v>1365000000</v>
      </c>
    </row>
    <row r="510" spans="1:68" hidden="1" x14ac:dyDescent="0.25">
      <c r="A510" s="1" t="s">
        <v>66</v>
      </c>
      <c r="B510" s="1">
        <f>COUNT(egypt_arabic_world[[#This Row],[1960]:[2023]])</f>
        <v>25</v>
      </c>
      <c r="C510" s="1" t="s">
        <v>1083</v>
      </c>
      <c r="D510" s="1" t="s">
        <v>1084</v>
      </c>
      <c r="AO510">
        <v>14</v>
      </c>
      <c r="AQ510">
        <v>11.94029808</v>
      </c>
      <c r="AS510">
        <v>12.93532372</v>
      </c>
      <c r="AU510">
        <v>10.9452734</v>
      </c>
      <c r="AV510">
        <v>9.9502487179999992</v>
      </c>
      <c r="AW510">
        <v>16.346153260000001</v>
      </c>
      <c r="AX510">
        <v>13.46153831</v>
      </c>
      <c r="AY510">
        <v>8.6538457869999998</v>
      </c>
      <c r="AZ510">
        <v>10.09615421</v>
      </c>
      <c r="BA510">
        <v>9.1346149440000008</v>
      </c>
      <c r="BB510">
        <v>9.952606201</v>
      </c>
      <c r="BC510">
        <v>9.952606201</v>
      </c>
      <c r="BD510">
        <v>11.73708916</v>
      </c>
      <c r="BE510">
        <v>20.187793729999999</v>
      </c>
      <c r="BF510">
        <v>14.55399036</v>
      </c>
      <c r="BG510">
        <v>8.866994858</v>
      </c>
      <c r="BH510">
        <v>9.8522167209999996</v>
      </c>
      <c r="BI510">
        <v>9.8522167209999996</v>
      </c>
      <c r="BJ510">
        <v>8.866994858</v>
      </c>
      <c r="BK510">
        <v>6.7961163520000003</v>
      </c>
      <c r="BL510">
        <v>6.2801933290000003</v>
      </c>
      <c r="BM510">
        <v>4.3478260039999999</v>
      </c>
      <c r="BN510">
        <v>2.898550749</v>
      </c>
      <c r="BO510">
        <v>4.8309178350000002</v>
      </c>
      <c r="BP510">
        <v>5.8823528290000002</v>
      </c>
    </row>
    <row r="511" spans="1:68" hidden="1" x14ac:dyDescent="0.25">
      <c r="A511" s="1" t="s">
        <v>66</v>
      </c>
      <c r="B511" s="1">
        <f>COUNT(egypt_arabic_world[[#This Row],[1960]:[2023]])</f>
        <v>25</v>
      </c>
      <c r="C511" s="1" t="s">
        <v>1085</v>
      </c>
      <c r="D511" s="1" t="s">
        <v>1086</v>
      </c>
      <c r="AO511">
        <v>53.260868070000001</v>
      </c>
      <c r="AQ511">
        <v>44.565216059999997</v>
      </c>
      <c r="AS511">
        <v>39.130435939999998</v>
      </c>
      <c r="AU511">
        <v>37.837837219999997</v>
      </c>
      <c r="AV511">
        <v>32.43243408</v>
      </c>
      <c r="AW511">
        <v>29.353233339999999</v>
      </c>
      <c r="AX511">
        <v>37.745098110000001</v>
      </c>
      <c r="AY511">
        <v>38.235294340000003</v>
      </c>
      <c r="AZ511">
        <v>42.718444820000002</v>
      </c>
      <c r="BA511">
        <v>49.51456451</v>
      </c>
      <c r="BB511">
        <v>48.325359339999999</v>
      </c>
      <c r="BC511">
        <v>47.846889500000003</v>
      </c>
      <c r="BD511">
        <v>43.127960209999998</v>
      </c>
      <c r="BE511">
        <v>38.862560270000003</v>
      </c>
      <c r="BF511">
        <v>31.279621120000002</v>
      </c>
      <c r="BG511">
        <v>28.365385060000001</v>
      </c>
      <c r="BH511">
        <v>24.761905670000001</v>
      </c>
      <c r="BI511">
        <v>17.619047160000001</v>
      </c>
      <c r="BJ511">
        <v>20.952381129999999</v>
      </c>
      <c r="BK511">
        <v>20.47619057</v>
      </c>
      <c r="BL511">
        <v>21.904762269999999</v>
      </c>
      <c r="BM511">
        <v>31.428571699999999</v>
      </c>
      <c r="BN511">
        <v>34.285713200000004</v>
      </c>
      <c r="BO511">
        <v>24.528301240000001</v>
      </c>
      <c r="BP511">
        <v>26.886793140000002</v>
      </c>
    </row>
    <row r="512" spans="1:68" hidden="1" x14ac:dyDescent="0.25">
      <c r="A512" s="1" t="s">
        <v>66</v>
      </c>
      <c r="B512" s="1">
        <f>COUNT(egypt_arabic_world[[#This Row],[1960]:[2023]])</f>
        <v>25</v>
      </c>
      <c r="C512" s="1" t="s">
        <v>1087</v>
      </c>
      <c r="D512" s="1" t="s">
        <v>1088</v>
      </c>
      <c r="AO512">
        <v>62.31155777</v>
      </c>
      <c r="AQ512">
        <v>58.5</v>
      </c>
      <c r="AS512">
        <v>58.706466669999998</v>
      </c>
      <c r="AU512">
        <v>60.199005130000003</v>
      </c>
      <c r="AV512">
        <v>61.194030759999997</v>
      </c>
      <c r="AW512">
        <v>59.61538315</v>
      </c>
      <c r="AX512">
        <v>57.894737239999998</v>
      </c>
      <c r="AY512">
        <v>52.63158035</v>
      </c>
      <c r="AZ512">
        <v>54.06698608</v>
      </c>
      <c r="BA512">
        <v>57.692306520000002</v>
      </c>
      <c r="BB512">
        <v>59.24170685</v>
      </c>
      <c r="BC512">
        <v>56.398105620000003</v>
      </c>
      <c r="BD512">
        <v>48.356807709999998</v>
      </c>
      <c r="BE512">
        <v>46.009387969999999</v>
      </c>
      <c r="BF512">
        <v>39.90610504</v>
      </c>
      <c r="BG512">
        <v>37.980770110000002</v>
      </c>
      <c r="BH512">
        <v>43.333332059999996</v>
      </c>
      <c r="BI512">
        <v>47.619049070000003</v>
      </c>
      <c r="BJ512">
        <v>47.142856600000002</v>
      </c>
      <c r="BK512">
        <v>51.904762269999999</v>
      </c>
      <c r="BL512">
        <v>50.952381129999999</v>
      </c>
      <c r="BM512">
        <v>51.904762269999999</v>
      </c>
      <c r="BN512">
        <v>52.380950929999997</v>
      </c>
      <c r="BO512">
        <v>53.30188751</v>
      </c>
      <c r="BP512">
        <v>54.245281220000003</v>
      </c>
    </row>
    <row r="513" spans="1:68" hidden="1" x14ac:dyDescent="0.25">
      <c r="A513" s="1" t="s">
        <v>66</v>
      </c>
      <c r="B513" s="1">
        <f>COUNT(egypt_arabic_world[[#This Row],[1960]:[2023]])</f>
        <v>25</v>
      </c>
      <c r="C513" s="1" t="s">
        <v>1089</v>
      </c>
      <c r="D513" s="1" t="s">
        <v>1090</v>
      </c>
      <c r="AO513">
        <v>1.262441E-3</v>
      </c>
      <c r="AQ513">
        <v>-0.12696827899999999</v>
      </c>
      <c r="AS513">
        <v>-5.1582698000000003E-2</v>
      </c>
      <c r="AU513">
        <v>-1.1468071999999999E-2</v>
      </c>
      <c r="AV513">
        <v>-2.3544690000000001E-3</v>
      </c>
      <c r="AW513">
        <v>1.3317895E-2</v>
      </c>
      <c r="AX513">
        <v>-1.223235E-3</v>
      </c>
      <c r="AY513">
        <v>-0.27896744000000001</v>
      </c>
      <c r="AZ513">
        <v>-0.24621348100000001</v>
      </c>
      <c r="BA513">
        <v>-0.129783601</v>
      </c>
      <c r="BB513">
        <v>-8.3344996000000005E-2</v>
      </c>
      <c r="BC513">
        <v>-0.17486386000000001</v>
      </c>
      <c r="BD513">
        <v>-0.48389309600000002</v>
      </c>
      <c r="BE513">
        <v>-0.53639984100000004</v>
      </c>
      <c r="BF513">
        <v>-0.73585569900000003</v>
      </c>
      <c r="BG513">
        <v>-0.69840240499999995</v>
      </c>
      <c r="BH513">
        <v>-0.60183113799999999</v>
      </c>
      <c r="BI513">
        <v>-0.47747579200000001</v>
      </c>
      <c r="BJ513">
        <v>-0.44803613399999997</v>
      </c>
      <c r="BK513">
        <v>-0.30144557399999999</v>
      </c>
      <c r="BL513">
        <v>-0.33212333900000002</v>
      </c>
      <c r="BM513">
        <v>-0.31748306799999998</v>
      </c>
      <c r="BN513">
        <v>-0.260645717</v>
      </c>
      <c r="BO513">
        <v>-0.26560452600000001</v>
      </c>
      <c r="BP513">
        <v>-0.18417842700000001</v>
      </c>
    </row>
    <row r="514" spans="1:68" hidden="1" x14ac:dyDescent="0.25">
      <c r="A514" s="1" t="s">
        <v>66</v>
      </c>
      <c r="B514" s="1">
        <f>COUNT(egypt_arabic_world[[#This Row],[1960]:[2023]])</f>
        <v>25</v>
      </c>
      <c r="C514" s="1" t="s">
        <v>1091</v>
      </c>
      <c r="D514" s="1" t="s">
        <v>1092</v>
      </c>
      <c r="AO514">
        <v>13.29787254</v>
      </c>
      <c r="AQ514">
        <v>26.595745090000001</v>
      </c>
      <c r="AS514">
        <v>30.15872955</v>
      </c>
      <c r="AU514">
        <v>20.105819700000001</v>
      </c>
      <c r="AV514">
        <v>16.080402370000002</v>
      </c>
      <c r="AW514">
        <v>12.62135887</v>
      </c>
      <c r="AX514">
        <v>16.990291599999999</v>
      </c>
      <c r="AY514">
        <v>13.526570319999999</v>
      </c>
      <c r="AZ514">
        <v>17.39130402</v>
      </c>
      <c r="BA514">
        <v>16.826923369999999</v>
      </c>
      <c r="BB514">
        <v>16.113744740000001</v>
      </c>
      <c r="BC514">
        <v>10.42654037</v>
      </c>
      <c r="BD514">
        <v>4.2654027939999999</v>
      </c>
      <c r="BE514">
        <v>5.213270187</v>
      </c>
      <c r="BF514">
        <v>3.7914690969999998</v>
      </c>
      <c r="BG514">
        <v>6.1904764180000003</v>
      </c>
      <c r="BH514">
        <v>6.6666665079999996</v>
      </c>
      <c r="BI514">
        <v>6.6666665079999996</v>
      </c>
      <c r="BJ514">
        <v>7.1428570750000002</v>
      </c>
      <c r="BK514">
        <v>7.5471696850000001</v>
      </c>
      <c r="BL514">
        <v>8.4905662540000009</v>
      </c>
      <c r="BM514">
        <v>8.0188674930000001</v>
      </c>
      <c r="BN514">
        <v>9.4339618680000008</v>
      </c>
      <c r="BO514">
        <v>10.849056239999999</v>
      </c>
      <c r="BP514">
        <v>11.848340990000001</v>
      </c>
    </row>
    <row r="515" spans="1:68" hidden="1" x14ac:dyDescent="0.25">
      <c r="A515" s="1" t="s">
        <v>66</v>
      </c>
      <c r="B515" s="1">
        <f>COUNT(egypt_arabic_world[[#This Row],[1960]:[2023]])</f>
        <v>25</v>
      </c>
      <c r="C515" s="1" t="s">
        <v>1093</v>
      </c>
      <c r="D515" s="1" t="s">
        <v>1094</v>
      </c>
      <c r="AO515">
        <v>38.709678650000001</v>
      </c>
      <c r="AQ515">
        <v>39.037433620000002</v>
      </c>
      <c r="AS515">
        <v>39.361701969999999</v>
      </c>
      <c r="AU515">
        <v>41.269840240000001</v>
      </c>
      <c r="AV515">
        <v>38.095237730000001</v>
      </c>
      <c r="AW515">
        <v>32.512313839999997</v>
      </c>
      <c r="AX515">
        <v>36.097560880000003</v>
      </c>
      <c r="AY515">
        <v>26.341463090000001</v>
      </c>
      <c r="AZ515">
        <v>27.184465410000001</v>
      </c>
      <c r="BA515">
        <v>25.24271774</v>
      </c>
      <c r="BB515">
        <v>38.75598145</v>
      </c>
      <c r="BC515">
        <v>32.380950929999997</v>
      </c>
      <c r="BD515">
        <v>30.331752779999999</v>
      </c>
      <c r="BE515">
        <v>33.649288179999999</v>
      </c>
      <c r="BF515">
        <v>33.649288179999999</v>
      </c>
      <c r="BG515">
        <v>34.61538315</v>
      </c>
      <c r="BH515">
        <v>32.857143399999998</v>
      </c>
      <c r="BI515">
        <v>31.904762269999999</v>
      </c>
      <c r="BJ515">
        <v>39.047618870000001</v>
      </c>
      <c r="BK515">
        <v>34.761905669999997</v>
      </c>
      <c r="BL515">
        <v>28.571428300000001</v>
      </c>
      <c r="BM515">
        <v>23.809524540000002</v>
      </c>
      <c r="BN515">
        <v>26.666666029999998</v>
      </c>
      <c r="BO515">
        <v>26.886793140000002</v>
      </c>
      <c r="BP515">
        <v>24.528301240000001</v>
      </c>
    </row>
    <row r="516" spans="1:68" hidden="1" x14ac:dyDescent="0.25">
      <c r="A516" s="1" t="s">
        <v>66</v>
      </c>
      <c r="B516" s="1">
        <f>COUNT(egypt_arabic_world[[#This Row],[1960]:[2023]])</f>
        <v>25</v>
      </c>
      <c r="C516" s="1" t="s">
        <v>1095</v>
      </c>
      <c r="D516" s="1" t="s">
        <v>1096</v>
      </c>
      <c r="AO516">
        <v>0.208809838</v>
      </c>
      <c r="AQ516">
        <v>0.214446098</v>
      </c>
      <c r="AS516">
        <v>0.19293774699999999</v>
      </c>
      <c r="AU516">
        <v>0.156961709</v>
      </c>
      <c r="AV516">
        <v>0.15695914599999999</v>
      </c>
      <c r="AW516">
        <v>0.13770981099999999</v>
      </c>
      <c r="AX516">
        <v>0.13862651600000001</v>
      </c>
      <c r="AY516">
        <v>0.11000599</v>
      </c>
      <c r="AZ516">
        <v>0.11184918100000001</v>
      </c>
      <c r="BA516">
        <v>0.109445393</v>
      </c>
      <c r="BB516">
        <v>0.111261465</v>
      </c>
      <c r="BC516">
        <v>0.10990765700000001</v>
      </c>
      <c r="BD516">
        <v>0.11078394900000001</v>
      </c>
      <c r="BE516">
        <v>0.107736073</v>
      </c>
      <c r="BF516">
        <v>0.10385802399999999</v>
      </c>
      <c r="BG516">
        <v>0.120049</v>
      </c>
      <c r="BH516">
        <v>0.121568933</v>
      </c>
      <c r="BI516">
        <v>0.119626731</v>
      </c>
      <c r="BJ516">
        <v>0.119741768</v>
      </c>
      <c r="BK516">
        <v>0.12371655600000001</v>
      </c>
      <c r="BL516">
        <v>0.118172072</v>
      </c>
      <c r="BM516">
        <v>0.120870188</v>
      </c>
      <c r="BN516">
        <v>0.12118108599999999</v>
      </c>
      <c r="BO516">
        <v>0.120664857</v>
      </c>
      <c r="BP516">
        <v>0.118360884</v>
      </c>
    </row>
    <row r="517" spans="1:68" hidden="1" x14ac:dyDescent="0.25">
      <c r="A517" s="1" t="s">
        <v>66</v>
      </c>
      <c r="B517" s="1">
        <f>COUNT(egypt_arabic_world[[#This Row],[1960]:[2023]])</f>
        <v>25</v>
      </c>
      <c r="C517" s="1" t="s">
        <v>1097</v>
      </c>
      <c r="D517" s="1" t="s">
        <v>1098</v>
      </c>
      <c r="AO517">
        <v>6</v>
      </c>
      <c r="AQ517">
        <v>6</v>
      </c>
      <c r="AS517">
        <v>8</v>
      </c>
      <c r="AU517">
        <v>10</v>
      </c>
      <c r="AV517">
        <v>10</v>
      </c>
      <c r="AW517">
        <v>13</v>
      </c>
      <c r="AX517">
        <v>14</v>
      </c>
      <c r="AY517">
        <v>16</v>
      </c>
      <c r="AZ517">
        <v>16</v>
      </c>
      <c r="BA517">
        <v>16</v>
      </c>
      <c r="BB517">
        <v>17</v>
      </c>
      <c r="BC517">
        <v>17</v>
      </c>
      <c r="BD517">
        <v>18</v>
      </c>
      <c r="BE517">
        <v>19</v>
      </c>
      <c r="BF517">
        <v>19</v>
      </c>
      <c r="BG517">
        <v>15</v>
      </c>
      <c r="BH517">
        <v>15</v>
      </c>
      <c r="BI517">
        <v>14</v>
      </c>
      <c r="BJ517">
        <v>15</v>
      </c>
      <c r="BK517">
        <v>15</v>
      </c>
      <c r="BL517">
        <v>12</v>
      </c>
      <c r="BM517">
        <v>11</v>
      </c>
      <c r="BN517">
        <v>12</v>
      </c>
      <c r="BO517">
        <v>12</v>
      </c>
      <c r="BP517">
        <v>12</v>
      </c>
    </row>
    <row r="518" spans="1:68" hidden="1" x14ac:dyDescent="0.25">
      <c r="A518" s="1" t="s">
        <v>66</v>
      </c>
      <c r="B518" s="1">
        <f>COUNT(egypt_arabic_world[[#This Row],[1960]:[2023]])</f>
        <v>25</v>
      </c>
      <c r="C518" s="1" t="s">
        <v>1099</v>
      </c>
      <c r="D518" s="1" t="s">
        <v>1100</v>
      </c>
      <c r="AO518">
        <v>27.717391970000001</v>
      </c>
      <c r="AQ518">
        <v>25</v>
      </c>
      <c r="AS518">
        <v>21.739130020000001</v>
      </c>
      <c r="AU518">
        <v>21.081081390000001</v>
      </c>
      <c r="AV518">
        <v>18.918918609999999</v>
      </c>
      <c r="AW518">
        <v>18.905471800000001</v>
      </c>
      <c r="AX518">
        <v>24.509803770000001</v>
      </c>
      <c r="AY518">
        <v>22.54901886</v>
      </c>
      <c r="AZ518">
        <v>25.24271774</v>
      </c>
      <c r="BA518">
        <v>32.524272920000001</v>
      </c>
      <c r="BB518">
        <v>33.492824550000002</v>
      </c>
      <c r="BC518">
        <v>34.449760439999999</v>
      </c>
      <c r="BD518">
        <v>32.227489470000002</v>
      </c>
      <c r="BE518">
        <v>27.488151550000001</v>
      </c>
      <c r="BF518">
        <v>22.748815539999999</v>
      </c>
      <c r="BG518">
        <v>16.346153260000001</v>
      </c>
      <c r="BH518">
        <v>11.904762270000001</v>
      </c>
      <c r="BI518">
        <v>9.5238094330000003</v>
      </c>
      <c r="BJ518">
        <v>10.47619057</v>
      </c>
      <c r="BK518">
        <v>10.47619057</v>
      </c>
      <c r="BL518">
        <v>10.952381129999999</v>
      </c>
      <c r="BM518">
        <v>14.76190472</v>
      </c>
      <c r="BN518">
        <v>19.047618870000001</v>
      </c>
      <c r="BO518">
        <v>14.62264156</v>
      </c>
      <c r="BP518">
        <v>14.62264156</v>
      </c>
    </row>
    <row r="519" spans="1:68" hidden="1" x14ac:dyDescent="0.25">
      <c r="A519" s="1" t="s">
        <v>66</v>
      </c>
      <c r="B519" s="1">
        <f>COUNT(egypt_arabic_world[[#This Row],[1960]:[2023]])</f>
        <v>25</v>
      </c>
      <c r="C519" s="1" t="s">
        <v>1101</v>
      </c>
      <c r="D519" s="1" t="s">
        <v>1102</v>
      </c>
      <c r="AO519">
        <v>0.204047322</v>
      </c>
      <c r="AQ519">
        <v>0.206012204</v>
      </c>
      <c r="AS519">
        <v>0.17013990900000001</v>
      </c>
      <c r="AU519">
        <v>0.187785596</v>
      </c>
      <c r="AV519">
        <v>0.18934047200000001</v>
      </c>
      <c r="AW519">
        <v>0.17636808800000001</v>
      </c>
      <c r="AX519">
        <v>0.17262934099999999</v>
      </c>
      <c r="AY519">
        <v>0.158328101</v>
      </c>
      <c r="AZ519">
        <v>0.16101890799999999</v>
      </c>
      <c r="BA519">
        <v>0.15667732100000001</v>
      </c>
      <c r="BB519">
        <v>0.15552996099999999</v>
      </c>
      <c r="BC519">
        <v>0.15441986899999999</v>
      </c>
      <c r="BD519">
        <v>0.14489679</v>
      </c>
      <c r="BE519">
        <v>0.147209123</v>
      </c>
      <c r="BF519">
        <v>0.143587559</v>
      </c>
      <c r="BG519">
        <v>0.15926559300000001</v>
      </c>
      <c r="BH519">
        <v>0.160121664</v>
      </c>
      <c r="BI519">
        <v>0.17998345199999999</v>
      </c>
      <c r="BJ519">
        <v>0.16064424799999999</v>
      </c>
      <c r="BK519">
        <v>0.15294612899999999</v>
      </c>
      <c r="BL519">
        <v>0.157485977</v>
      </c>
      <c r="BM519">
        <v>0.150654122</v>
      </c>
      <c r="BN519">
        <v>0.15874823900000001</v>
      </c>
      <c r="BO519">
        <v>0.16547590500000001</v>
      </c>
      <c r="BP519">
        <v>0.16593685699999999</v>
      </c>
    </row>
    <row r="520" spans="1:68" hidden="1" x14ac:dyDescent="0.25">
      <c r="A520" s="1" t="s">
        <v>66</v>
      </c>
      <c r="B520" s="1">
        <f>COUNT(egypt_arabic_world[[#This Row],[1960]:[2023]])</f>
        <v>25</v>
      </c>
      <c r="C520" s="1" t="s">
        <v>1103</v>
      </c>
      <c r="D520" s="1" t="s">
        <v>1104</v>
      </c>
      <c r="AO520">
        <v>7</v>
      </c>
      <c r="AQ520">
        <v>7</v>
      </c>
      <c r="AS520">
        <v>7</v>
      </c>
      <c r="AU520">
        <v>8</v>
      </c>
      <c r="AV520">
        <v>9</v>
      </c>
      <c r="AW520">
        <v>11</v>
      </c>
      <c r="AX520">
        <v>11</v>
      </c>
      <c r="AY520">
        <v>13</v>
      </c>
      <c r="AZ520">
        <v>13</v>
      </c>
      <c r="BA520">
        <v>14</v>
      </c>
      <c r="BB520">
        <v>14</v>
      </c>
      <c r="BC520">
        <v>14</v>
      </c>
      <c r="BD520">
        <v>15</v>
      </c>
      <c r="BE520">
        <v>16</v>
      </c>
      <c r="BF520">
        <v>16</v>
      </c>
      <c r="BG520">
        <v>14</v>
      </c>
      <c r="BH520">
        <v>14</v>
      </c>
      <c r="BI520">
        <v>12</v>
      </c>
      <c r="BJ520">
        <v>13</v>
      </c>
      <c r="BK520">
        <v>13</v>
      </c>
      <c r="BL520">
        <v>12</v>
      </c>
      <c r="BM520">
        <v>11</v>
      </c>
      <c r="BN520">
        <v>11</v>
      </c>
      <c r="BO520">
        <v>11</v>
      </c>
      <c r="BP520">
        <v>11</v>
      </c>
    </row>
    <row r="521" spans="1:68" hidden="1" x14ac:dyDescent="0.25">
      <c r="A521" s="1" t="s">
        <v>66</v>
      </c>
      <c r="B521" s="1">
        <f>COUNT(egypt_arabic_world[[#This Row],[1960]:[2023]])</f>
        <v>25</v>
      </c>
      <c r="C521" s="1" t="s">
        <v>1105</v>
      </c>
      <c r="D521" s="1" t="s">
        <v>1106</v>
      </c>
      <c r="AO521">
        <v>49.468086239999998</v>
      </c>
      <c r="AQ521">
        <v>65.425529479999994</v>
      </c>
      <c r="AS521">
        <v>69.841270449999996</v>
      </c>
      <c r="AU521">
        <v>48.14814758</v>
      </c>
      <c r="AV521">
        <v>38.693466190000002</v>
      </c>
      <c r="AW521">
        <v>32.524272920000001</v>
      </c>
      <c r="AX521">
        <v>40.291263579999999</v>
      </c>
      <c r="AY521">
        <v>31.40096664</v>
      </c>
      <c r="AZ521">
        <v>38.647342680000001</v>
      </c>
      <c r="BA521">
        <v>39.903846739999999</v>
      </c>
      <c r="BB521">
        <v>38.388626100000003</v>
      </c>
      <c r="BC521">
        <v>27.962085720000001</v>
      </c>
      <c r="BD521">
        <v>16.113744740000001</v>
      </c>
      <c r="BE521">
        <v>16.113744740000001</v>
      </c>
      <c r="BF521">
        <v>10.42654037</v>
      </c>
      <c r="BG521">
        <v>8.5714282990000008</v>
      </c>
      <c r="BH521">
        <v>10</v>
      </c>
      <c r="BI521">
        <v>12.85714245</v>
      </c>
      <c r="BJ521">
        <v>13.33333302</v>
      </c>
      <c r="BK521">
        <v>17.924528120000002</v>
      </c>
      <c r="BL521">
        <v>19.81132126</v>
      </c>
      <c r="BM521">
        <v>18.867923739999998</v>
      </c>
      <c r="BN521">
        <v>23.584905620000001</v>
      </c>
      <c r="BO521">
        <v>24.05660439</v>
      </c>
      <c r="BP521">
        <v>26.06635094</v>
      </c>
    </row>
    <row r="522" spans="1:68" hidden="1" x14ac:dyDescent="0.25">
      <c r="A522" s="1" t="s">
        <v>66</v>
      </c>
      <c r="B522" s="1">
        <f>COUNT(egypt_arabic_world[[#This Row],[1960]:[2023]])</f>
        <v>25</v>
      </c>
      <c r="C522" s="1" t="s">
        <v>1107</v>
      </c>
      <c r="D522" s="1" t="s">
        <v>1108</v>
      </c>
      <c r="AO522">
        <v>-0.52603197099999999</v>
      </c>
      <c r="AQ522">
        <v>-2.0769718999999999E-2</v>
      </c>
      <c r="AS522">
        <v>4.9797524000000003E-2</v>
      </c>
      <c r="AU522">
        <v>-0.41417211300000001</v>
      </c>
      <c r="AV522">
        <v>-0.64092451299999997</v>
      </c>
      <c r="AW522">
        <v>-0.82240170199999996</v>
      </c>
      <c r="AX522">
        <v>-0.62935864900000005</v>
      </c>
      <c r="AY522">
        <v>-0.83780765499999998</v>
      </c>
      <c r="AZ522">
        <v>-0.55238211199999998</v>
      </c>
      <c r="BA522">
        <v>-0.51043170699999996</v>
      </c>
      <c r="BB522">
        <v>-0.60722708700000005</v>
      </c>
      <c r="BC522">
        <v>-0.89841830700000003</v>
      </c>
      <c r="BD522">
        <v>-1.437057018</v>
      </c>
      <c r="BE522">
        <v>-1.436329722</v>
      </c>
      <c r="BF522">
        <v>-1.6388309000000001</v>
      </c>
      <c r="BG522">
        <v>-1.631176591</v>
      </c>
      <c r="BH522">
        <v>-1.4993321900000001</v>
      </c>
      <c r="BI522">
        <v>-1.4397268299999999</v>
      </c>
      <c r="BJ522">
        <v>-1.429645896</v>
      </c>
      <c r="BK522">
        <v>-1.1881215570000001</v>
      </c>
      <c r="BL522">
        <v>-1.1246308089999999</v>
      </c>
      <c r="BM522">
        <v>-1.1819328069999999</v>
      </c>
      <c r="BN522">
        <v>-1.0328643319999999</v>
      </c>
      <c r="BO522">
        <v>-0.97870057799999999</v>
      </c>
      <c r="BP522">
        <v>-0.86676430699999996</v>
      </c>
    </row>
    <row r="523" spans="1:68" hidden="1" x14ac:dyDescent="0.25">
      <c r="A523" s="1" t="s">
        <v>66</v>
      </c>
      <c r="B523" s="1">
        <f>COUNT(egypt_arabic_world[[#This Row],[1960]:[2023]])</f>
        <v>25</v>
      </c>
      <c r="C523" s="1" t="s">
        <v>1109</v>
      </c>
      <c r="D523" s="1" t="s">
        <v>1110</v>
      </c>
      <c r="AO523">
        <v>0.24490653000000001</v>
      </c>
      <c r="AQ523">
        <v>0.198133752</v>
      </c>
      <c r="AS523">
        <v>0.22123989499999999</v>
      </c>
      <c r="AU523">
        <v>0.19558165999999999</v>
      </c>
      <c r="AV523">
        <v>0.19048568599999999</v>
      </c>
      <c r="AW523">
        <v>0.18463511799999999</v>
      </c>
      <c r="AX523">
        <v>0.18024683</v>
      </c>
      <c r="AY523">
        <v>0.16739256699999999</v>
      </c>
      <c r="AZ523">
        <v>0.17222169000000001</v>
      </c>
      <c r="BA523">
        <v>0.16662408400000001</v>
      </c>
      <c r="BB523">
        <v>0.17139105499999999</v>
      </c>
      <c r="BC523">
        <v>0.168330595</v>
      </c>
      <c r="BD523">
        <v>0.15893432499999999</v>
      </c>
      <c r="BE523">
        <v>0.14145269999999999</v>
      </c>
      <c r="BF523">
        <v>0.14009301399999999</v>
      </c>
      <c r="BG523">
        <v>0.13733917500000001</v>
      </c>
      <c r="BH523">
        <v>0.14055958399999999</v>
      </c>
      <c r="BI523">
        <v>0.148425326</v>
      </c>
      <c r="BJ523">
        <v>0.13036240599999999</v>
      </c>
      <c r="BK523">
        <v>0.13458673700000001</v>
      </c>
      <c r="BL523">
        <v>0.14636167899999999</v>
      </c>
      <c r="BM523">
        <v>0.149163514</v>
      </c>
      <c r="BN523">
        <v>0.16332849899999999</v>
      </c>
      <c r="BO523">
        <v>0.16264769400000001</v>
      </c>
      <c r="BP523">
        <v>0.16479824500000001</v>
      </c>
    </row>
    <row r="524" spans="1:68" hidden="1" x14ac:dyDescent="0.25">
      <c r="A524" s="1" t="s">
        <v>66</v>
      </c>
      <c r="B524" s="1">
        <f>COUNT(egypt_arabic_world[[#This Row],[1960]:[2023]])</f>
        <v>25</v>
      </c>
      <c r="C524" s="1" t="s">
        <v>1111</v>
      </c>
      <c r="D524" s="1" t="s">
        <v>1112</v>
      </c>
      <c r="AO524">
        <v>5</v>
      </c>
      <c r="AQ524">
        <v>5</v>
      </c>
      <c r="AS524">
        <v>5</v>
      </c>
      <c r="AU524">
        <v>5</v>
      </c>
      <c r="AV524">
        <v>6</v>
      </c>
      <c r="AW524">
        <v>8</v>
      </c>
      <c r="AX524">
        <v>8</v>
      </c>
      <c r="AY524">
        <v>10</v>
      </c>
      <c r="AZ524">
        <v>10</v>
      </c>
      <c r="BA524">
        <v>10</v>
      </c>
      <c r="BB524">
        <v>11</v>
      </c>
      <c r="BC524">
        <v>11</v>
      </c>
      <c r="BD524">
        <v>12</v>
      </c>
      <c r="BE524">
        <v>14</v>
      </c>
      <c r="BF524">
        <v>14</v>
      </c>
      <c r="BG524">
        <v>13</v>
      </c>
      <c r="BH524">
        <v>13</v>
      </c>
      <c r="BI524">
        <v>12</v>
      </c>
      <c r="BJ524">
        <v>13</v>
      </c>
      <c r="BK524">
        <v>12</v>
      </c>
      <c r="BL524">
        <v>10</v>
      </c>
      <c r="BM524">
        <v>9</v>
      </c>
      <c r="BN524">
        <v>9</v>
      </c>
      <c r="BO524">
        <v>9</v>
      </c>
      <c r="BP524">
        <v>9</v>
      </c>
    </row>
    <row r="525" spans="1:68" hidden="1" x14ac:dyDescent="0.25">
      <c r="A525" s="1" t="s">
        <v>66</v>
      </c>
      <c r="B525" s="1">
        <f>COUNT(egypt_arabic_world[[#This Row],[1960]:[2023]])</f>
        <v>25</v>
      </c>
      <c r="C525" s="1" t="s">
        <v>1113</v>
      </c>
      <c r="D525" s="1" t="s">
        <v>1114</v>
      </c>
      <c r="AO525">
        <v>22</v>
      </c>
      <c r="AQ525">
        <v>21.393033979999998</v>
      </c>
      <c r="AS525">
        <v>22.38805962</v>
      </c>
      <c r="AU525">
        <v>16.41790962</v>
      </c>
      <c r="AV525">
        <v>18.407960889999998</v>
      </c>
      <c r="AW525">
        <v>21.634614939999999</v>
      </c>
      <c r="AX525">
        <v>21.153846739999999</v>
      </c>
      <c r="AY525">
        <v>14.423076630000001</v>
      </c>
      <c r="AZ525">
        <v>14.90384579</v>
      </c>
      <c r="BA525">
        <v>13.46153831</v>
      </c>
      <c r="BB525">
        <v>14.218009950000001</v>
      </c>
      <c r="BC525">
        <v>13.744075779999999</v>
      </c>
      <c r="BD525">
        <v>14.08450699</v>
      </c>
      <c r="BE525">
        <v>25.821596150000001</v>
      </c>
      <c r="BF525">
        <v>16.901409149999999</v>
      </c>
      <c r="BG525">
        <v>14.77832508</v>
      </c>
      <c r="BH525">
        <v>14.77832508</v>
      </c>
      <c r="BI525">
        <v>14.28571415</v>
      </c>
      <c r="BJ525">
        <v>13.300492289999999</v>
      </c>
      <c r="BK525">
        <v>13.106796259999999</v>
      </c>
      <c r="BL525">
        <v>8.2125606540000007</v>
      </c>
      <c r="BM525">
        <v>7.7294688220000003</v>
      </c>
      <c r="BN525">
        <v>8.2125606540000007</v>
      </c>
      <c r="BO525">
        <v>9.1787443159999995</v>
      </c>
      <c r="BP525">
        <v>10.784314159999999</v>
      </c>
    </row>
    <row r="526" spans="1:68" hidden="1" x14ac:dyDescent="0.25">
      <c r="A526" s="1" t="s">
        <v>66</v>
      </c>
      <c r="B526" s="1">
        <f>COUNT(egypt_arabic_world[[#This Row],[1960]:[2023]])</f>
        <v>25</v>
      </c>
      <c r="C526" s="1" t="s">
        <v>1115</v>
      </c>
      <c r="D526" s="1" t="s">
        <v>1116</v>
      </c>
      <c r="AO526">
        <v>27.659574509999999</v>
      </c>
      <c r="AQ526">
        <v>44.148937230000001</v>
      </c>
      <c r="AS526">
        <v>47.619049070000003</v>
      </c>
      <c r="AU526">
        <v>31.216930390000002</v>
      </c>
      <c r="AV526">
        <v>27.63819122</v>
      </c>
      <c r="AW526">
        <v>21.359222410000001</v>
      </c>
      <c r="AX526">
        <v>26.699029920000001</v>
      </c>
      <c r="AY526">
        <v>22.22222137</v>
      </c>
      <c r="AZ526">
        <v>27.053140639999999</v>
      </c>
      <c r="BA526">
        <v>28.846153260000001</v>
      </c>
      <c r="BB526">
        <v>25.592416759999999</v>
      </c>
      <c r="BC526">
        <v>19.431280139999998</v>
      </c>
      <c r="BD526">
        <v>6.6350712779999999</v>
      </c>
      <c r="BE526">
        <v>7.5829381939999996</v>
      </c>
      <c r="BF526">
        <v>7.1090049740000003</v>
      </c>
      <c r="BG526">
        <v>7.619047642</v>
      </c>
      <c r="BH526">
        <v>8.0952377319999993</v>
      </c>
      <c r="BI526">
        <v>9.0476188660000005</v>
      </c>
      <c r="BJ526">
        <v>9.0476188660000005</v>
      </c>
      <c r="BK526">
        <v>11.79245281</v>
      </c>
      <c r="BL526">
        <v>12.264150620000001</v>
      </c>
      <c r="BM526">
        <v>11.79245281</v>
      </c>
      <c r="BN526">
        <v>14.62264156</v>
      </c>
      <c r="BO526">
        <v>14.62264156</v>
      </c>
      <c r="BP526">
        <v>16.587676999999999</v>
      </c>
    </row>
    <row r="527" spans="1:68" hidden="1" x14ac:dyDescent="0.25">
      <c r="A527" s="1" t="s">
        <v>66</v>
      </c>
      <c r="B527" s="1">
        <f>COUNT(egypt_arabic_world[[#This Row],[1960]:[2023]])</f>
        <v>25</v>
      </c>
      <c r="C527" s="1" t="s">
        <v>1117</v>
      </c>
      <c r="D527" s="1" t="s">
        <v>1118</v>
      </c>
      <c r="AO527">
        <v>21.857923509999999</v>
      </c>
      <c r="AQ527">
        <v>30.601093290000001</v>
      </c>
      <c r="AS527">
        <v>34.972679139999997</v>
      </c>
      <c r="AU527">
        <v>26.486486429999999</v>
      </c>
      <c r="AV527">
        <v>29.18918991</v>
      </c>
      <c r="AW527">
        <v>33.830844880000001</v>
      </c>
      <c r="AX527">
        <v>28.921567920000001</v>
      </c>
      <c r="AY527">
        <v>24.878047939999998</v>
      </c>
      <c r="AZ527">
        <v>25.24271774</v>
      </c>
      <c r="BA527">
        <v>25.24271774</v>
      </c>
      <c r="BB527">
        <v>35.885166169999998</v>
      </c>
      <c r="BC527">
        <v>29.665071489999999</v>
      </c>
      <c r="BD527">
        <v>23.696681980000001</v>
      </c>
      <c r="BE527">
        <v>15.165876389999999</v>
      </c>
      <c r="BF527">
        <v>13.27014256</v>
      </c>
      <c r="BG527">
        <v>15.384614940000001</v>
      </c>
      <c r="BH527">
        <v>14.28571415</v>
      </c>
      <c r="BI527">
        <v>19.52380943</v>
      </c>
      <c r="BJ527">
        <v>19.047618870000001</v>
      </c>
      <c r="BK527">
        <v>20.952381129999999</v>
      </c>
      <c r="BL527">
        <v>31.428571699999999</v>
      </c>
      <c r="BM527">
        <v>19.52380943</v>
      </c>
      <c r="BN527">
        <v>19.047618870000001</v>
      </c>
      <c r="BO527">
        <v>21.226415630000002</v>
      </c>
      <c r="BP527">
        <v>29.245283130000001</v>
      </c>
    </row>
    <row r="528" spans="1:68" hidden="1" x14ac:dyDescent="0.25">
      <c r="A528" s="1" t="s">
        <v>66</v>
      </c>
      <c r="B528" s="1">
        <f>COUNT(egypt_arabic_world[[#This Row],[1960]:[2023]])</f>
        <v>25</v>
      </c>
      <c r="C528" s="1" t="s">
        <v>1119</v>
      </c>
      <c r="D528" s="1" t="s">
        <v>1120</v>
      </c>
      <c r="AO528">
        <v>53.763439179999999</v>
      </c>
      <c r="AQ528">
        <v>50.802139279999999</v>
      </c>
      <c r="AS528">
        <v>52.659572599999997</v>
      </c>
      <c r="AU528">
        <v>51.85185242</v>
      </c>
      <c r="AV528">
        <v>49.206348419999998</v>
      </c>
      <c r="AW528">
        <v>46.798030850000004</v>
      </c>
      <c r="AX528">
        <v>48.780487059999999</v>
      </c>
      <c r="AY528">
        <v>39.024391170000001</v>
      </c>
      <c r="AZ528">
        <v>37.86407852</v>
      </c>
      <c r="BA528">
        <v>37.378639219999997</v>
      </c>
      <c r="BB528">
        <v>52.63158035</v>
      </c>
      <c r="BC528">
        <v>46.666667940000004</v>
      </c>
      <c r="BD528">
        <v>43.127960209999998</v>
      </c>
      <c r="BE528">
        <v>45.497631069999997</v>
      </c>
      <c r="BF528">
        <v>43.127960209999998</v>
      </c>
      <c r="BG528">
        <v>44.230770110000002</v>
      </c>
      <c r="BH528">
        <v>43.333332059999996</v>
      </c>
      <c r="BI528">
        <v>43.333332059999996</v>
      </c>
      <c r="BJ528">
        <v>46.190475460000002</v>
      </c>
      <c r="BK528">
        <v>44.285713200000004</v>
      </c>
      <c r="BL528">
        <v>39.047618870000001</v>
      </c>
      <c r="BM528">
        <v>31.904762269999999</v>
      </c>
      <c r="BN528">
        <v>36.666667940000004</v>
      </c>
      <c r="BO528">
        <v>38.207546229999998</v>
      </c>
      <c r="BP528">
        <v>36.792453770000002</v>
      </c>
    </row>
    <row r="529" spans="1:68" hidden="1" x14ac:dyDescent="0.25">
      <c r="A529" s="1" t="s">
        <v>66</v>
      </c>
      <c r="B529" s="1">
        <f>COUNT(egypt_arabic_world[[#This Row],[1960]:[2023]])</f>
        <v>25</v>
      </c>
      <c r="C529" s="1" t="s">
        <v>1121</v>
      </c>
      <c r="D529" s="1" t="s">
        <v>1122</v>
      </c>
      <c r="AO529">
        <v>-0.47225439499999999</v>
      </c>
      <c r="AQ529">
        <v>-0.477870136</v>
      </c>
      <c r="AS529">
        <v>-0.49266779399999999</v>
      </c>
      <c r="AU529">
        <v>-0.44015771199999998</v>
      </c>
      <c r="AV529">
        <v>-0.53074794999999997</v>
      </c>
      <c r="AW529">
        <v>-0.58350575000000005</v>
      </c>
      <c r="AX529">
        <v>-0.53949952099999998</v>
      </c>
      <c r="AY529">
        <v>-0.73733407299999998</v>
      </c>
      <c r="AZ529">
        <v>-0.73787009699999995</v>
      </c>
      <c r="BA529">
        <v>-0.76590925499999996</v>
      </c>
      <c r="BB529">
        <v>-0.46486279400000002</v>
      </c>
      <c r="BC529">
        <v>-0.59687185300000001</v>
      </c>
      <c r="BD529">
        <v>-0.63326394600000002</v>
      </c>
      <c r="BE529">
        <v>-0.57966435000000005</v>
      </c>
      <c r="BF529">
        <v>-0.61410206599999995</v>
      </c>
      <c r="BG529">
        <v>-0.57551801199999997</v>
      </c>
      <c r="BH529">
        <v>-0.60090673000000006</v>
      </c>
      <c r="BI529">
        <v>-0.59089314900000001</v>
      </c>
      <c r="BJ529">
        <v>-0.49598234899999999</v>
      </c>
      <c r="BK529">
        <v>-0.51472234699999997</v>
      </c>
      <c r="BL529">
        <v>-0.65531754499999995</v>
      </c>
      <c r="BM529">
        <v>-0.81043362600000002</v>
      </c>
      <c r="BN529">
        <v>-0.70594334599999997</v>
      </c>
      <c r="BO529">
        <v>-0.678962171</v>
      </c>
      <c r="BP529">
        <v>-0.74779039599999997</v>
      </c>
    </row>
    <row r="530" spans="1:68" hidden="1" x14ac:dyDescent="0.25">
      <c r="A530" s="1" t="s">
        <v>66</v>
      </c>
      <c r="B530" s="1">
        <f>COUNT(egypt_arabic_world[[#This Row],[1960]:[2023]])</f>
        <v>25</v>
      </c>
      <c r="C530" s="1" t="s">
        <v>1123</v>
      </c>
      <c r="D530" s="1" t="s">
        <v>1124</v>
      </c>
      <c r="AO530">
        <v>36.065574650000002</v>
      </c>
      <c r="AQ530">
        <v>49.180328369999998</v>
      </c>
      <c r="AS530">
        <v>49.726776119999997</v>
      </c>
      <c r="AU530">
        <v>41.621620180000001</v>
      </c>
      <c r="AV530">
        <v>43.783782960000003</v>
      </c>
      <c r="AW530">
        <v>47.263683319999998</v>
      </c>
      <c r="AX530">
        <v>42.156864169999999</v>
      </c>
      <c r="AY530">
        <v>37.073169710000002</v>
      </c>
      <c r="AZ530">
        <v>43.689319609999998</v>
      </c>
      <c r="BA530">
        <v>42.233009340000002</v>
      </c>
      <c r="BB530">
        <v>49.760765079999999</v>
      </c>
      <c r="BC530">
        <v>42.583732599999998</v>
      </c>
      <c r="BD530">
        <v>41.7061615</v>
      </c>
      <c r="BE530">
        <v>29.38388634</v>
      </c>
      <c r="BF530">
        <v>24.170616150000001</v>
      </c>
      <c r="BG530">
        <v>24.038461689999998</v>
      </c>
      <c r="BH530">
        <v>28.095237730000001</v>
      </c>
      <c r="BI530">
        <v>33.333332059999996</v>
      </c>
      <c r="BJ530">
        <v>32.380950929999997</v>
      </c>
      <c r="BK530">
        <v>37.619049070000003</v>
      </c>
      <c r="BL530">
        <v>40.952381129999999</v>
      </c>
      <c r="BM530">
        <v>36.190475460000002</v>
      </c>
      <c r="BN530">
        <v>34.761905669999997</v>
      </c>
      <c r="BO530">
        <v>34.433963779999999</v>
      </c>
      <c r="BP530">
        <v>41.981132510000002</v>
      </c>
    </row>
    <row r="531" spans="1:68" hidden="1" x14ac:dyDescent="0.25">
      <c r="A531" s="1" t="s">
        <v>66</v>
      </c>
      <c r="B531" s="1">
        <f>COUNT(egypt_arabic_world[[#This Row],[1960]:[2023]])</f>
        <v>25</v>
      </c>
      <c r="C531" s="1" t="s">
        <v>1125</v>
      </c>
      <c r="D531" s="1" t="s">
        <v>1126</v>
      </c>
      <c r="AO531">
        <v>19.892473219999999</v>
      </c>
      <c r="AQ531">
        <v>27.80748749</v>
      </c>
      <c r="AS531">
        <v>23.936170579999999</v>
      </c>
      <c r="AU531">
        <v>28.571428300000001</v>
      </c>
      <c r="AV531">
        <v>23.280424119999999</v>
      </c>
      <c r="AW531">
        <v>21.182266240000001</v>
      </c>
      <c r="AX531">
        <v>21.463415149999999</v>
      </c>
      <c r="AY531">
        <v>17.07317162</v>
      </c>
      <c r="AZ531">
        <v>16.019416809999999</v>
      </c>
      <c r="BA531">
        <v>15.048543929999999</v>
      </c>
      <c r="BB531">
        <v>24.401914600000001</v>
      </c>
      <c r="BC531">
        <v>20.952381129999999</v>
      </c>
      <c r="BD531">
        <v>19.431280139999998</v>
      </c>
      <c r="BE531">
        <v>22.748815539999999</v>
      </c>
      <c r="BF531">
        <v>21.800947189999999</v>
      </c>
      <c r="BG531">
        <v>23.557691569999999</v>
      </c>
      <c r="BH531">
        <v>22.380952839999999</v>
      </c>
      <c r="BI531">
        <v>21.428571699999999</v>
      </c>
      <c r="BJ531">
        <v>26.190475459999998</v>
      </c>
      <c r="BK531">
        <v>26.190475459999998</v>
      </c>
      <c r="BL531">
        <v>19.047618870000001</v>
      </c>
      <c r="BM531">
        <v>16.190475459999998</v>
      </c>
      <c r="BN531">
        <v>18.095237730000001</v>
      </c>
      <c r="BO531">
        <v>19.81132126</v>
      </c>
      <c r="BP531">
        <v>17.452829359999999</v>
      </c>
    </row>
    <row r="532" spans="1:68" hidden="1" x14ac:dyDescent="0.25">
      <c r="A532" s="1" t="s">
        <v>66</v>
      </c>
      <c r="B532" s="1">
        <f>COUNT(egypt_arabic_world[[#This Row],[1960]:[2023]])</f>
        <v>25</v>
      </c>
      <c r="C532" s="1" t="s">
        <v>1127</v>
      </c>
      <c r="D532" s="1" t="s">
        <v>1128</v>
      </c>
      <c r="AO532">
        <v>48.08743286</v>
      </c>
      <c r="AQ532">
        <v>59.016391749999997</v>
      </c>
      <c r="AS532">
        <v>60.109291079999998</v>
      </c>
      <c r="AU532">
        <v>51.891891479999998</v>
      </c>
      <c r="AV532">
        <v>54.59459305</v>
      </c>
      <c r="AW532">
        <v>57.711441039999997</v>
      </c>
      <c r="AX532">
        <v>52.941177369999998</v>
      </c>
      <c r="AY532">
        <v>49.756095889999997</v>
      </c>
      <c r="AZ532">
        <v>52.912620539999999</v>
      </c>
      <c r="BA532">
        <v>55.825241089999999</v>
      </c>
      <c r="BB532">
        <v>58.851673130000002</v>
      </c>
      <c r="BC532">
        <v>56.459331509999998</v>
      </c>
      <c r="BD532">
        <v>52.132701869999998</v>
      </c>
      <c r="BE532">
        <v>43.127960209999998</v>
      </c>
      <c r="BF532">
        <v>36.966823580000003</v>
      </c>
      <c r="BG532">
        <v>39.903846739999999</v>
      </c>
      <c r="BH532">
        <v>39.523811340000002</v>
      </c>
      <c r="BI532">
        <v>43.809524539999998</v>
      </c>
      <c r="BJ532">
        <v>43.809524539999998</v>
      </c>
      <c r="BK532">
        <v>48.571430210000003</v>
      </c>
      <c r="BL532">
        <v>56.666667940000004</v>
      </c>
      <c r="BM532">
        <v>50.476188659999998</v>
      </c>
      <c r="BN532">
        <v>49.047618870000001</v>
      </c>
      <c r="BO532">
        <v>50</v>
      </c>
      <c r="BP532">
        <v>57.547168730000003</v>
      </c>
    </row>
    <row r="533" spans="1:68" hidden="1" x14ac:dyDescent="0.25">
      <c r="A533" s="1" t="s">
        <v>66</v>
      </c>
      <c r="B533" s="1">
        <f>COUNT(egypt_arabic_world[[#This Row],[1960]:[2023]])</f>
        <v>25</v>
      </c>
      <c r="C533" s="1" t="s">
        <v>1129</v>
      </c>
      <c r="D533" s="1" t="s">
        <v>1130</v>
      </c>
      <c r="AO533">
        <v>-0.47367608500000002</v>
      </c>
      <c r="AQ533">
        <v>-0.20474727500000001</v>
      </c>
      <c r="AS533">
        <v>-0.17475932799999999</v>
      </c>
      <c r="AU533">
        <v>-0.446098298</v>
      </c>
      <c r="AV533">
        <v>-0.389788568</v>
      </c>
      <c r="AW533">
        <v>-0.278711498</v>
      </c>
      <c r="AX533">
        <v>-0.399056733</v>
      </c>
      <c r="AY533">
        <v>-0.49823722199999998</v>
      </c>
      <c r="AZ533">
        <v>-0.374726385</v>
      </c>
      <c r="BA533">
        <v>-0.38070353899999998</v>
      </c>
      <c r="BB533">
        <v>-0.2080881</v>
      </c>
      <c r="BC533">
        <v>-0.32130995400000001</v>
      </c>
      <c r="BD533">
        <v>-0.44088906</v>
      </c>
      <c r="BE533">
        <v>-0.68187820899999996</v>
      </c>
      <c r="BF533">
        <v>-0.78293687099999998</v>
      </c>
      <c r="BG533">
        <v>-0.71665674400000001</v>
      </c>
      <c r="BH533">
        <v>-0.69032776399999995</v>
      </c>
      <c r="BI533">
        <v>-0.53616887300000005</v>
      </c>
      <c r="BJ533">
        <v>-0.53063201900000001</v>
      </c>
      <c r="BK533">
        <v>-0.45403629499999998</v>
      </c>
      <c r="BL533">
        <v>-0.251354307</v>
      </c>
      <c r="BM533">
        <v>-0.446171612</v>
      </c>
      <c r="BN533">
        <v>-0.45769679499999999</v>
      </c>
      <c r="BO533">
        <v>-0.44823130999999999</v>
      </c>
      <c r="BP533">
        <v>-0.23951697299999999</v>
      </c>
    </row>
    <row r="534" spans="1:68" hidden="1" x14ac:dyDescent="0.25">
      <c r="A534" s="1" t="s">
        <v>66</v>
      </c>
      <c r="B534" s="1">
        <f>COUNT(egypt_arabic_world[[#This Row],[1960]:[2023]])</f>
        <v>25</v>
      </c>
      <c r="C534" s="1" t="s">
        <v>1131</v>
      </c>
      <c r="D534" s="1" t="s">
        <v>1132</v>
      </c>
      <c r="AO534">
        <v>64.673912049999998</v>
      </c>
      <c r="AQ534">
        <v>61.956520079999997</v>
      </c>
      <c r="AS534">
        <v>58.152172090000001</v>
      </c>
      <c r="AU534">
        <v>50.810810089999997</v>
      </c>
      <c r="AV534">
        <v>48.108108520000002</v>
      </c>
      <c r="AW534">
        <v>45.771144870000001</v>
      </c>
      <c r="AX534">
        <v>50.490196230000002</v>
      </c>
      <c r="AY534">
        <v>51.960784910000001</v>
      </c>
      <c r="AZ534">
        <v>53.398059840000002</v>
      </c>
      <c r="BA534">
        <v>56.310680390000002</v>
      </c>
      <c r="BB534">
        <v>55.980861660000002</v>
      </c>
      <c r="BC534">
        <v>56.459331509999998</v>
      </c>
      <c r="BD534">
        <v>54.028434750000002</v>
      </c>
      <c r="BE534">
        <v>50.236965179999999</v>
      </c>
      <c r="BF534">
        <v>44.549762729999998</v>
      </c>
      <c r="BG534">
        <v>38.461540220000003</v>
      </c>
      <c r="BH534">
        <v>34.761905669999997</v>
      </c>
      <c r="BI534">
        <v>29.52380943</v>
      </c>
      <c r="BJ534">
        <v>32.857143399999998</v>
      </c>
      <c r="BK534">
        <v>33.809524539999998</v>
      </c>
      <c r="BL534">
        <v>35.238094330000003</v>
      </c>
      <c r="BM534">
        <v>43.333332059999996</v>
      </c>
      <c r="BN534">
        <v>46.190475460000002</v>
      </c>
      <c r="BO534">
        <v>39.150943759999997</v>
      </c>
      <c r="BP534">
        <v>39.150943759999997</v>
      </c>
    </row>
    <row r="535" spans="1:68" hidden="1" x14ac:dyDescent="0.25">
      <c r="A535" s="1" t="s">
        <v>66</v>
      </c>
      <c r="B535" s="1">
        <f>COUNT(egypt_arabic_world[[#This Row],[1960]:[2023]])</f>
        <v>25</v>
      </c>
      <c r="C535" s="1" t="s">
        <v>1133</v>
      </c>
      <c r="D535" s="1" t="s">
        <v>1134</v>
      </c>
      <c r="AO535">
        <v>-4.8169967000000001E-2</v>
      </c>
      <c r="AQ535">
        <v>-0.17098928999999999</v>
      </c>
      <c r="AS535">
        <v>-0.30175390800000002</v>
      </c>
      <c r="AU535">
        <v>-0.45690366599999999</v>
      </c>
      <c r="AV535">
        <v>-0.57479661699999995</v>
      </c>
      <c r="AW535">
        <v>-0.56948184999999996</v>
      </c>
      <c r="AX535">
        <v>-0.45302626499999998</v>
      </c>
      <c r="AY535">
        <v>-0.40771618500000001</v>
      </c>
      <c r="AZ535">
        <v>-0.31713700299999997</v>
      </c>
      <c r="BA535">
        <v>-0.20163498799999999</v>
      </c>
      <c r="BB535">
        <v>-0.177818</v>
      </c>
      <c r="BC535">
        <v>-0.14759804300000001</v>
      </c>
      <c r="BD535">
        <v>-0.24693858599999999</v>
      </c>
      <c r="BE535">
        <v>-0.38559177500000003</v>
      </c>
      <c r="BF535">
        <v>-0.557433128</v>
      </c>
      <c r="BG535">
        <v>-0.68722504399999995</v>
      </c>
      <c r="BH535">
        <v>-0.79636305600000001</v>
      </c>
      <c r="BI535">
        <v>-0.89287590999999999</v>
      </c>
      <c r="BJ535">
        <v>-0.81324559500000004</v>
      </c>
      <c r="BK535">
        <v>-0.80427479700000004</v>
      </c>
      <c r="BL535">
        <v>-0.75856322099999995</v>
      </c>
      <c r="BM535">
        <v>-0.57103115299999996</v>
      </c>
      <c r="BN535">
        <v>-0.51989650700000001</v>
      </c>
      <c r="BO535">
        <v>-0.71392083200000001</v>
      </c>
      <c r="BP535">
        <v>-0.66545629500000003</v>
      </c>
    </row>
    <row r="536" spans="1:68" hidden="1" x14ac:dyDescent="0.25">
      <c r="A536" s="1" t="s">
        <v>66</v>
      </c>
      <c r="B536" s="1">
        <f>COUNT(egypt_arabic_world[[#This Row],[1960]:[2023]])</f>
        <v>25</v>
      </c>
      <c r="C536" s="1" t="s">
        <v>1135</v>
      </c>
      <c r="D536" s="1" t="s">
        <v>1136</v>
      </c>
      <c r="AO536">
        <v>51.758792880000001</v>
      </c>
      <c r="AQ536">
        <v>47.5</v>
      </c>
      <c r="AS536">
        <v>49.751243590000001</v>
      </c>
      <c r="AU536">
        <v>53.731342320000003</v>
      </c>
      <c r="AV536">
        <v>51.741294860000004</v>
      </c>
      <c r="AW536">
        <v>52.88461685</v>
      </c>
      <c r="AX536">
        <v>54.06698608</v>
      </c>
      <c r="AY536">
        <v>46.889953609999999</v>
      </c>
      <c r="AZ536">
        <v>47.846889500000003</v>
      </c>
      <c r="BA536">
        <v>51.442306520000002</v>
      </c>
      <c r="BB536">
        <v>52.606636049999999</v>
      </c>
      <c r="BC536">
        <v>50.236965179999999</v>
      </c>
      <c r="BD536">
        <v>38.967136379999999</v>
      </c>
      <c r="BE536">
        <v>37.089202880000002</v>
      </c>
      <c r="BF536">
        <v>27.23004723</v>
      </c>
      <c r="BG536">
        <v>27.884614939999999</v>
      </c>
      <c r="BH536">
        <v>31.428571699999999</v>
      </c>
      <c r="BI536">
        <v>34.285713200000004</v>
      </c>
      <c r="BJ536">
        <v>35.714286800000004</v>
      </c>
      <c r="BK536">
        <v>43.333332059999996</v>
      </c>
      <c r="BL536">
        <v>42.857143399999998</v>
      </c>
      <c r="BM536">
        <v>41.904762269999999</v>
      </c>
      <c r="BN536">
        <v>43.809524539999998</v>
      </c>
      <c r="BO536">
        <v>42.92453003</v>
      </c>
      <c r="BP536">
        <v>44.339622499999997</v>
      </c>
    </row>
    <row r="537" spans="1:68" hidden="1" x14ac:dyDescent="0.25">
      <c r="A537" s="1" t="s">
        <v>66</v>
      </c>
      <c r="B537" s="1">
        <f>COUNT(egypt_arabic_world[[#This Row],[1960]:[2023]])</f>
        <v>25</v>
      </c>
      <c r="C537" s="1" t="s">
        <v>1137</v>
      </c>
      <c r="D537" s="1" t="s">
        <v>1138</v>
      </c>
      <c r="AO537">
        <v>0.373912305</v>
      </c>
      <c r="AQ537">
        <v>0.34566840500000001</v>
      </c>
      <c r="AS537">
        <v>0.34250640900000001</v>
      </c>
      <c r="AU537">
        <v>0.31601527299999999</v>
      </c>
      <c r="AV537">
        <v>0.29205846800000002</v>
      </c>
      <c r="AW537">
        <v>0.28685581700000001</v>
      </c>
      <c r="AX537">
        <v>0.27811613699999999</v>
      </c>
      <c r="AY537">
        <v>0.25285428799999998</v>
      </c>
      <c r="AZ537">
        <v>0.244294539</v>
      </c>
      <c r="BA537">
        <v>0.246047765</v>
      </c>
      <c r="BB537">
        <v>0.24605512600000001</v>
      </c>
      <c r="BC537">
        <v>0.24354709699999999</v>
      </c>
      <c r="BD537">
        <v>0.24424958199999999</v>
      </c>
      <c r="BE537">
        <v>0.22198432700000001</v>
      </c>
      <c r="BF537">
        <v>0.228019789</v>
      </c>
      <c r="BG537">
        <v>0.19638618799999999</v>
      </c>
      <c r="BH537">
        <v>0.201144516</v>
      </c>
      <c r="BI537">
        <v>0.20935568199999999</v>
      </c>
      <c r="BJ537">
        <v>0.213935971</v>
      </c>
      <c r="BK537">
        <v>0.21232943200000001</v>
      </c>
      <c r="BL537">
        <v>0.22953605699999999</v>
      </c>
      <c r="BM537">
        <v>0.23248028800000001</v>
      </c>
      <c r="BN537">
        <v>0.23471008199999999</v>
      </c>
      <c r="BO537">
        <v>0.23304978000000001</v>
      </c>
      <c r="BP537">
        <v>0.227244794</v>
      </c>
    </row>
    <row r="538" spans="1:68" hidden="1" x14ac:dyDescent="0.25">
      <c r="A538" s="1" t="s">
        <v>66</v>
      </c>
      <c r="B538" s="1">
        <f>COUNT(egypt_arabic_world[[#This Row],[1960]:[2023]])</f>
        <v>25</v>
      </c>
      <c r="C538" s="1" t="s">
        <v>1139</v>
      </c>
      <c r="D538" s="1" t="s">
        <v>1140</v>
      </c>
      <c r="AO538">
        <v>4</v>
      </c>
      <c r="AQ538">
        <v>4</v>
      </c>
      <c r="AS538">
        <v>4</v>
      </c>
      <c r="AU538">
        <v>4</v>
      </c>
      <c r="AV538">
        <v>5</v>
      </c>
      <c r="AW538">
        <v>6</v>
      </c>
      <c r="AX538">
        <v>6</v>
      </c>
      <c r="AY538">
        <v>7</v>
      </c>
      <c r="AZ538">
        <v>7</v>
      </c>
      <c r="BA538">
        <v>7</v>
      </c>
      <c r="BB538">
        <v>7</v>
      </c>
      <c r="BC538">
        <v>7</v>
      </c>
      <c r="BD538">
        <v>7</v>
      </c>
      <c r="BE538">
        <v>8</v>
      </c>
      <c r="BF538">
        <v>8</v>
      </c>
      <c r="BG538">
        <v>8</v>
      </c>
      <c r="BH538">
        <v>8</v>
      </c>
      <c r="BI538">
        <v>7</v>
      </c>
      <c r="BJ538">
        <v>8</v>
      </c>
      <c r="BK538">
        <v>8</v>
      </c>
      <c r="BL538">
        <v>7</v>
      </c>
      <c r="BM538">
        <v>6</v>
      </c>
      <c r="BN538">
        <v>6</v>
      </c>
      <c r="BO538">
        <v>6</v>
      </c>
      <c r="BP538">
        <v>6</v>
      </c>
    </row>
    <row r="539" spans="1:68" hidden="1" x14ac:dyDescent="0.25">
      <c r="A539" s="1" t="s">
        <v>66</v>
      </c>
      <c r="B539" s="1">
        <f>COUNT(egypt_arabic_world[[#This Row],[1960]:[2023]])</f>
        <v>25</v>
      </c>
      <c r="C539" s="1" t="s">
        <v>1141</v>
      </c>
      <c r="D539" s="1" t="s">
        <v>1142</v>
      </c>
      <c r="AO539">
        <v>0.17166326900000001</v>
      </c>
      <c r="AQ539">
        <v>0.21352148100000001</v>
      </c>
      <c r="AS539">
        <v>0.21671158099999999</v>
      </c>
      <c r="AU539">
        <v>0.184152603</v>
      </c>
      <c r="AV539">
        <v>0.19047202199999999</v>
      </c>
      <c r="AW539">
        <v>0.19394297899999999</v>
      </c>
      <c r="AX539">
        <v>0.18512414399999999</v>
      </c>
      <c r="AY539">
        <v>0.19215771600000001</v>
      </c>
      <c r="AZ539">
        <v>0.21931706400000001</v>
      </c>
      <c r="BA539">
        <v>0.22274285599999999</v>
      </c>
      <c r="BB539">
        <v>0.21197031399999999</v>
      </c>
      <c r="BC539">
        <v>0.215132147</v>
      </c>
      <c r="BD539">
        <v>0.21185812400000001</v>
      </c>
      <c r="BE539">
        <v>0.20919649300000001</v>
      </c>
      <c r="BF539">
        <v>0.185542598</v>
      </c>
      <c r="BG539">
        <v>0.19945018</v>
      </c>
      <c r="BH539">
        <v>0.193842083</v>
      </c>
      <c r="BI539">
        <v>0.19944274400000001</v>
      </c>
      <c r="BJ539">
        <v>0.19453519599999999</v>
      </c>
      <c r="BK539">
        <v>0.20291774000000001</v>
      </c>
      <c r="BL539">
        <v>0.21254663200000001</v>
      </c>
      <c r="BM539">
        <v>0.22512142399999999</v>
      </c>
      <c r="BN539">
        <v>0.22569637000000001</v>
      </c>
      <c r="BO539">
        <v>0.22964815799999999</v>
      </c>
      <c r="BP539">
        <v>0.237503573</v>
      </c>
    </row>
    <row r="540" spans="1:68" hidden="1" x14ac:dyDescent="0.25">
      <c r="A540" s="1" t="s">
        <v>66</v>
      </c>
      <c r="B540" s="1">
        <f>COUNT(egypt_arabic_world[[#This Row],[1960]:[2023]])</f>
        <v>25</v>
      </c>
      <c r="C540" s="1" t="s">
        <v>1143</v>
      </c>
      <c r="D540" s="1" t="s">
        <v>1144</v>
      </c>
      <c r="AO540">
        <v>4</v>
      </c>
      <c r="AQ540">
        <v>4</v>
      </c>
      <c r="AS540">
        <v>4</v>
      </c>
      <c r="AU540">
        <v>5</v>
      </c>
      <c r="AV540">
        <v>5</v>
      </c>
      <c r="AW540">
        <v>6</v>
      </c>
      <c r="AX540">
        <v>6</v>
      </c>
      <c r="AY540">
        <v>8</v>
      </c>
      <c r="AZ540">
        <v>8</v>
      </c>
      <c r="BA540">
        <v>8</v>
      </c>
      <c r="BB540">
        <v>8</v>
      </c>
      <c r="BC540">
        <v>8</v>
      </c>
      <c r="BD540">
        <v>9</v>
      </c>
      <c r="BE540">
        <v>9</v>
      </c>
      <c r="BF540">
        <v>10</v>
      </c>
      <c r="BG540">
        <v>10</v>
      </c>
      <c r="BH540">
        <v>10</v>
      </c>
      <c r="BI540">
        <v>9</v>
      </c>
      <c r="BJ540">
        <v>10</v>
      </c>
      <c r="BK540">
        <v>10</v>
      </c>
      <c r="BL540">
        <v>9</v>
      </c>
      <c r="BM540">
        <v>8</v>
      </c>
      <c r="BN540">
        <v>8</v>
      </c>
      <c r="BO540">
        <v>8</v>
      </c>
      <c r="BP540">
        <v>8</v>
      </c>
    </row>
    <row r="541" spans="1:68" hidden="1" x14ac:dyDescent="0.25">
      <c r="A541" s="1" t="s">
        <v>66</v>
      </c>
      <c r="B541" s="1">
        <f>COUNT(egypt_arabic_world[[#This Row],[1960]:[2023]])</f>
        <v>25</v>
      </c>
      <c r="C541" s="1" t="s">
        <v>1145</v>
      </c>
      <c r="D541" s="1" t="s">
        <v>1146</v>
      </c>
      <c r="AO541">
        <v>35</v>
      </c>
      <c r="AQ541">
        <v>32.835819239999999</v>
      </c>
      <c r="AS541">
        <v>30.845771790000001</v>
      </c>
      <c r="AU541">
        <v>22.38805962</v>
      </c>
      <c r="AV541">
        <v>24.875621800000001</v>
      </c>
      <c r="AW541">
        <v>25.961538310000002</v>
      </c>
      <c r="AX541">
        <v>25</v>
      </c>
      <c r="AY541">
        <v>19.230770110000002</v>
      </c>
      <c r="AZ541">
        <v>19.711538310000002</v>
      </c>
      <c r="BA541">
        <v>18.269229889999998</v>
      </c>
      <c r="BB541">
        <v>20.37914658</v>
      </c>
      <c r="BC541">
        <v>18.957345960000001</v>
      </c>
      <c r="BD541">
        <v>20.187793729999999</v>
      </c>
      <c r="BE541">
        <v>29.107980730000001</v>
      </c>
      <c r="BF541">
        <v>23.943662639999999</v>
      </c>
      <c r="BG541">
        <v>21.182266240000001</v>
      </c>
      <c r="BH541">
        <v>21.182266240000001</v>
      </c>
      <c r="BI541">
        <v>22.1674881</v>
      </c>
      <c r="BJ541">
        <v>19.704433439999999</v>
      </c>
      <c r="BK541">
        <v>17.96116447</v>
      </c>
      <c r="BL541">
        <v>14.00966167</v>
      </c>
      <c r="BM541">
        <v>14.00966167</v>
      </c>
      <c r="BN541">
        <v>13.043478009999999</v>
      </c>
      <c r="BO541">
        <v>14.49275398</v>
      </c>
      <c r="BP541">
        <v>15.68627453</v>
      </c>
    </row>
    <row r="542" spans="1:68" hidden="1" x14ac:dyDescent="0.25">
      <c r="A542" s="1" t="s">
        <v>66</v>
      </c>
      <c r="B542" s="1">
        <f>COUNT(egypt_arabic_world[[#This Row],[1960]:[2023]])</f>
        <v>25</v>
      </c>
      <c r="C542" s="1" t="s">
        <v>1147</v>
      </c>
      <c r="D542" s="1" t="s">
        <v>1148</v>
      </c>
      <c r="AO542">
        <v>-0.84418415999999996</v>
      </c>
      <c r="AQ542">
        <v>-0.91178607899999997</v>
      </c>
      <c r="AS542">
        <v>-0.89450615600000005</v>
      </c>
      <c r="AU542">
        <v>-1.1022900339999999</v>
      </c>
      <c r="AV542">
        <v>-1.083185434</v>
      </c>
      <c r="AW542">
        <v>-0.94755792599999999</v>
      </c>
      <c r="AX542">
        <v>-0.96478092699999995</v>
      </c>
      <c r="AY542">
        <v>-1.1992651219999999</v>
      </c>
      <c r="AZ542">
        <v>-1.1677454709999999</v>
      </c>
      <c r="BA542">
        <v>-1.2122393849999999</v>
      </c>
      <c r="BB542">
        <v>-1.157471538</v>
      </c>
      <c r="BC542">
        <v>-1.188037038</v>
      </c>
      <c r="BD542">
        <v>-1.139983416</v>
      </c>
      <c r="BE542">
        <v>-0.76506340500000003</v>
      </c>
      <c r="BF542">
        <v>-1.051649928</v>
      </c>
      <c r="BG542">
        <v>-1.180095315</v>
      </c>
      <c r="BH542">
        <v>-1.190082192</v>
      </c>
      <c r="BI542">
        <v>-1.2048238520000001</v>
      </c>
      <c r="BJ542">
        <v>-1.2514327759999999</v>
      </c>
      <c r="BK542">
        <v>-1.3245035409999999</v>
      </c>
      <c r="BL542">
        <v>-1.4439466000000001</v>
      </c>
      <c r="BM542">
        <v>-1.481892228</v>
      </c>
      <c r="BN542">
        <v>-1.5051341060000001</v>
      </c>
      <c r="BO542">
        <v>-1.450449944</v>
      </c>
      <c r="BP542">
        <v>-1.379389763</v>
      </c>
    </row>
    <row r="543" spans="1:68" hidden="1" x14ac:dyDescent="0.25">
      <c r="A543" s="1" t="s">
        <v>66</v>
      </c>
      <c r="B543" s="1">
        <f>COUNT(egypt_arabic_world[[#This Row],[1960]:[2023]])</f>
        <v>25</v>
      </c>
      <c r="C543" s="1" t="s">
        <v>1149</v>
      </c>
      <c r="D543" s="1" t="s">
        <v>1150</v>
      </c>
      <c r="AO543">
        <v>0.28813973100000001</v>
      </c>
      <c r="AQ543">
        <v>0.29643994600000001</v>
      </c>
      <c r="AS543">
        <v>0.26255658300000001</v>
      </c>
      <c r="AU543">
        <v>0.222742364</v>
      </c>
      <c r="AV543">
        <v>0.190169275</v>
      </c>
      <c r="AW543">
        <v>0.19553475100000001</v>
      </c>
      <c r="AX543">
        <v>0.166823417</v>
      </c>
      <c r="AY543">
        <v>0.19715112400000001</v>
      </c>
      <c r="AZ543">
        <v>0.20627917300000001</v>
      </c>
      <c r="BA543">
        <v>0.20230467599999999</v>
      </c>
      <c r="BB543">
        <v>0.19092403399999999</v>
      </c>
      <c r="BC543">
        <v>0.19195447900000001</v>
      </c>
      <c r="BD543">
        <v>0.19237680700000001</v>
      </c>
      <c r="BE543">
        <v>0.18150113500000001</v>
      </c>
      <c r="BF543">
        <v>0.18191589399999999</v>
      </c>
      <c r="BG543">
        <v>0.19076473999999999</v>
      </c>
      <c r="BH543">
        <v>0.188069761</v>
      </c>
      <c r="BI543">
        <v>0.19500863600000001</v>
      </c>
      <c r="BJ543">
        <v>0.19941845499999999</v>
      </c>
      <c r="BK543">
        <v>0.19910092700000001</v>
      </c>
      <c r="BL543">
        <v>0.196737841</v>
      </c>
      <c r="BM543">
        <v>0.213804573</v>
      </c>
      <c r="BN543">
        <v>0.20385538</v>
      </c>
      <c r="BO543">
        <v>0.20897077</v>
      </c>
      <c r="BP543">
        <v>0.208203152</v>
      </c>
    </row>
    <row r="544" spans="1:68" hidden="1" x14ac:dyDescent="0.25">
      <c r="A544" s="1" t="s">
        <v>66</v>
      </c>
      <c r="B544" s="1">
        <f>COUNT(egypt_arabic_world[[#This Row],[1960]:[2023]])</f>
        <v>25</v>
      </c>
      <c r="C544" s="1" t="s">
        <v>1151</v>
      </c>
      <c r="D544" s="1" t="s">
        <v>1152</v>
      </c>
      <c r="AO544">
        <v>5</v>
      </c>
      <c r="AQ544">
        <v>5</v>
      </c>
      <c r="AS544">
        <v>5</v>
      </c>
      <c r="AU544">
        <v>6</v>
      </c>
      <c r="AV544">
        <v>6</v>
      </c>
      <c r="AW544">
        <v>7</v>
      </c>
      <c r="AX544">
        <v>7</v>
      </c>
      <c r="AY544">
        <v>8</v>
      </c>
      <c r="AZ544">
        <v>8</v>
      </c>
      <c r="BA544">
        <v>8</v>
      </c>
      <c r="BB544">
        <v>8</v>
      </c>
      <c r="BC544">
        <v>8</v>
      </c>
      <c r="BD544">
        <v>8</v>
      </c>
      <c r="BE544">
        <v>10</v>
      </c>
      <c r="BF544">
        <v>10</v>
      </c>
      <c r="BG544">
        <v>10</v>
      </c>
      <c r="BH544">
        <v>10</v>
      </c>
      <c r="BI544">
        <v>9</v>
      </c>
      <c r="BJ544">
        <v>9</v>
      </c>
      <c r="BK544">
        <v>9</v>
      </c>
      <c r="BL544">
        <v>9</v>
      </c>
      <c r="BM544">
        <v>8</v>
      </c>
      <c r="BN544">
        <v>8</v>
      </c>
      <c r="BO544">
        <v>8</v>
      </c>
      <c r="BP544">
        <v>8</v>
      </c>
    </row>
    <row r="545" spans="1:68" hidden="1" x14ac:dyDescent="0.25">
      <c r="A545" s="1" t="s">
        <v>66</v>
      </c>
      <c r="B545" s="1">
        <f>COUNT(egypt_arabic_world[[#This Row],[1960]:[2023]])</f>
        <v>25</v>
      </c>
      <c r="C545" s="1" t="s">
        <v>1153</v>
      </c>
      <c r="D545" s="1" t="s">
        <v>1154</v>
      </c>
      <c r="AO545">
        <v>40.20100403</v>
      </c>
      <c r="AQ545">
        <v>36.5</v>
      </c>
      <c r="AS545">
        <v>40.796020509999998</v>
      </c>
      <c r="AU545">
        <v>42.786067959999997</v>
      </c>
      <c r="AV545">
        <v>43.283580780000001</v>
      </c>
      <c r="AW545">
        <v>43.269229889999998</v>
      </c>
      <c r="AX545">
        <v>44.49760818</v>
      </c>
      <c r="AY545">
        <v>35.885166169999998</v>
      </c>
      <c r="AZ545">
        <v>36.842105869999997</v>
      </c>
      <c r="BA545">
        <v>41.346153260000001</v>
      </c>
      <c r="BB545">
        <v>44.549762729999998</v>
      </c>
      <c r="BC545">
        <v>41.232227330000001</v>
      </c>
      <c r="BD545">
        <v>28.638498309999999</v>
      </c>
      <c r="BE545">
        <v>26.291080470000001</v>
      </c>
      <c r="BF545">
        <v>16.901409149999999</v>
      </c>
      <c r="BG545">
        <v>14.90384579</v>
      </c>
      <c r="BH545">
        <v>20.952381129999999</v>
      </c>
      <c r="BI545">
        <v>23.809524540000002</v>
      </c>
      <c r="BJ545">
        <v>25.714284899999999</v>
      </c>
      <c r="BK545">
        <v>31.904762269999999</v>
      </c>
      <c r="BL545">
        <v>29.047618870000001</v>
      </c>
      <c r="BM545">
        <v>31.428571699999999</v>
      </c>
      <c r="BN545">
        <v>32.380950929999997</v>
      </c>
      <c r="BO545">
        <v>32.547168730000003</v>
      </c>
      <c r="BP545">
        <v>35.849056240000003</v>
      </c>
    </row>
    <row r="546" spans="1:68" hidden="1" x14ac:dyDescent="0.25">
      <c r="A546" s="1" t="s">
        <v>66</v>
      </c>
      <c r="B546" s="1">
        <f>COUNT(egypt_arabic_world[[#This Row],[1960]:[2023]])</f>
        <v>25</v>
      </c>
      <c r="C546" s="1" t="s">
        <v>1155</v>
      </c>
      <c r="D546" s="1" t="s">
        <v>1156</v>
      </c>
      <c r="AR546">
        <v>2</v>
      </c>
      <c r="AS546">
        <v>2</v>
      </c>
      <c r="AT546">
        <v>2</v>
      </c>
      <c r="AU546">
        <v>2</v>
      </c>
      <c r="AV546">
        <v>2</v>
      </c>
      <c r="AW546">
        <v>2</v>
      </c>
      <c r="AX546">
        <v>2</v>
      </c>
      <c r="AY546">
        <v>2</v>
      </c>
      <c r="AZ546">
        <v>2</v>
      </c>
      <c r="BA546">
        <v>2</v>
      </c>
      <c r="BB546">
        <v>2</v>
      </c>
      <c r="BC546">
        <v>2</v>
      </c>
      <c r="BD546">
        <v>2</v>
      </c>
      <c r="BE546">
        <v>2</v>
      </c>
      <c r="BF546">
        <v>2</v>
      </c>
      <c r="BG546">
        <v>2</v>
      </c>
      <c r="BH546">
        <v>2</v>
      </c>
      <c r="BI546">
        <v>2</v>
      </c>
      <c r="BJ546">
        <v>2</v>
      </c>
      <c r="BK546">
        <v>2</v>
      </c>
      <c r="BL546">
        <v>2</v>
      </c>
      <c r="BM546">
        <v>2</v>
      </c>
      <c r="BN546">
        <v>2</v>
      </c>
      <c r="BO546">
        <v>2</v>
      </c>
      <c r="BP546">
        <v>2</v>
      </c>
    </row>
    <row r="547" spans="1:68" hidden="1" x14ac:dyDescent="0.25">
      <c r="A547" s="1" t="s">
        <v>66</v>
      </c>
      <c r="B547" s="1">
        <f>COUNT(egypt_arabic_world[[#This Row],[1960]:[2023]])</f>
        <v>22</v>
      </c>
      <c r="C547" s="1" t="s">
        <v>1157</v>
      </c>
      <c r="D547" s="1" t="s">
        <v>1158</v>
      </c>
      <c r="AQ547">
        <v>15.81</v>
      </c>
      <c r="AR547">
        <v>13.85</v>
      </c>
      <c r="AT547">
        <v>19.149999999999999</v>
      </c>
      <c r="AU547">
        <v>21.39</v>
      </c>
      <c r="AY547">
        <v>20.57</v>
      </c>
      <c r="AZ547">
        <v>17.16</v>
      </c>
      <c r="BA547">
        <v>16.489999999999998</v>
      </c>
      <c r="BB547">
        <v>15.112</v>
      </c>
      <c r="BC547">
        <v>14.315</v>
      </c>
      <c r="BD547">
        <v>22.253</v>
      </c>
      <c r="BE547">
        <v>27.92</v>
      </c>
      <c r="BF547">
        <v>28.632000000000001</v>
      </c>
      <c r="BG547">
        <v>27.225999999999999</v>
      </c>
      <c r="BH547">
        <v>28.472000000000001</v>
      </c>
      <c r="BI547">
        <v>27.297000000000001</v>
      </c>
      <c r="BJ547">
        <v>25.716000000000001</v>
      </c>
      <c r="BK547">
        <v>17.152000000000001</v>
      </c>
      <c r="BL547">
        <v>12.182</v>
      </c>
      <c r="BM547">
        <v>12.54</v>
      </c>
      <c r="BN547">
        <v>12.893000000000001</v>
      </c>
      <c r="BO547">
        <v>12.946</v>
      </c>
      <c r="BP547">
        <v>12.118</v>
      </c>
    </row>
    <row r="548" spans="1:68" hidden="1" x14ac:dyDescent="0.25">
      <c r="A548" s="1" t="s">
        <v>66</v>
      </c>
      <c r="B548" s="1">
        <f>COUNT(egypt_arabic_world[[#This Row],[1960]:[2023]])</f>
        <v>22</v>
      </c>
      <c r="C548" s="1" t="s">
        <v>1159</v>
      </c>
      <c r="D548" s="1" t="s">
        <v>1160</v>
      </c>
      <c r="AQ548">
        <v>23.11</v>
      </c>
      <c r="AR548">
        <v>20.38</v>
      </c>
      <c r="AT548">
        <v>27.7</v>
      </c>
      <c r="AU548">
        <v>27.1</v>
      </c>
      <c r="AY548">
        <v>29.87</v>
      </c>
      <c r="AZ548">
        <v>24.8</v>
      </c>
      <c r="BA548">
        <v>25.036000000000001</v>
      </c>
      <c r="BB548">
        <v>24.783000000000001</v>
      </c>
      <c r="BC548">
        <v>24.306999999999999</v>
      </c>
      <c r="BD548">
        <v>29.3</v>
      </c>
      <c r="BE548">
        <v>34.430999999999997</v>
      </c>
      <c r="BF548">
        <v>34.11</v>
      </c>
      <c r="BG548">
        <v>32.234999999999999</v>
      </c>
      <c r="BH548">
        <v>31.559000000000001</v>
      </c>
      <c r="BI548">
        <v>30.88</v>
      </c>
      <c r="BJ548">
        <v>29.605</v>
      </c>
      <c r="BK548">
        <v>24.806999999999999</v>
      </c>
      <c r="BL548">
        <v>19.256</v>
      </c>
      <c r="BM548">
        <v>17.436</v>
      </c>
      <c r="BN548">
        <v>17.62</v>
      </c>
      <c r="BO548">
        <v>18.870999999999999</v>
      </c>
      <c r="BP548">
        <v>16.911999999999999</v>
      </c>
    </row>
    <row r="549" spans="1:68" hidden="1" x14ac:dyDescent="0.25">
      <c r="A549" s="1" t="s">
        <v>66</v>
      </c>
      <c r="B549" s="1">
        <f>COUNT(egypt_arabic_world[[#This Row],[1960]:[2023]])</f>
        <v>22</v>
      </c>
      <c r="C549" s="1" t="s">
        <v>1161</v>
      </c>
      <c r="D549" s="1" t="s">
        <v>1162</v>
      </c>
      <c r="AQ549">
        <v>42.77</v>
      </c>
      <c r="AR549">
        <v>36.71</v>
      </c>
      <c r="AT549">
        <v>51.1</v>
      </c>
      <c r="AU549">
        <v>40.049999999999997</v>
      </c>
      <c r="AY549">
        <v>55.17</v>
      </c>
      <c r="AZ549">
        <v>47.89</v>
      </c>
      <c r="BA549">
        <v>53.34</v>
      </c>
      <c r="BB549">
        <v>55.131</v>
      </c>
      <c r="BC549">
        <v>53.363999999999997</v>
      </c>
      <c r="BD549">
        <v>52.69</v>
      </c>
      <c r="BE549">
        <v>56.784999999999997</v>
      </c>
      <c r="BF549">
        <v>52.008000000000003</v>
      </c>
      <c r="BG549">
        <v>48.451999999999998</v>
      </c>
      <c r="BH549">
        <v>38.271000000000001</v>
      </c>
      <c r="BI549">
        <v>38.616</v>
      </c>
      <c r="BJ549">
        <v>38.389000000000003</v>
      </c>
      <c r="BK549">
        <v>52.015000000000001</v>
      </c>
      <c r="BL549">
        <v>49.451000000000001</v>
      </c>
      <c r="BM549">
        <v>43.57</v>
      </c>
      <c r="BN549">
        <v>42.521999999999998</v>
      </c>
      <c r="BO549">
        <v>50.466000000000001</v>
      </c>
      <c r="BP549">
        <v>38.042000000000002</v>
      </c>
    </row>
    <row r="550" spans="1:68" hidden="1" x14ac:dyDescent="0.25">
      <c r="A550" s="1" t="s">
        <v>66</v>
      </c>
      <c r="B550" s="1">
        <f>COUNT(egypt_arabic_world[[#This Row],[1960]:[2023]])</f>
        <v>7</v>
      </c>
      <c r="C550" s="1" t="s">
        <v>1163</v>
      </c>
      <c r="D550" s="1" t="s">
        <v>1164</v>
      </c>
      <c r="AR550">
        <v>100000000</v>
      </c>
      <c r="AS550">
        <v>0</v>
      </c>
      <c r="AT550">
        <v>0</v>
      </c>
      <c r="AU550">
        <v>0</v>
      </c>
      <c r="AV550">
        <v>0</v>
      </c>
      <c r="AW550">
        <v>-100000000</v>
      </c>
      <c r="BN550">
        <v>100000000</v>
      </c>
    </row>
    <row r="551" spans="1:68" hidden="1" x14ac:dyDescent="0.25">
      <c r="A551" s="1" t="s">
        <v>66</v>
      </c>
      <c r="B551" s="1">
        <f>COUNT(egypt_arabic_world[[#This Row],[1960]:[2023]])</f>
        <v>25</v>
      </c>
      <c r="C551" s="1" t="s">
        <v>1165</v>
      </c>
      <c r="D551" s="1" t="s">
        <v>1166</v>
      </c>
      <c r="AQ551">
        <v>-30.859199520000001</v>
      </c>
      <c r="AR551">
        <v>24.200000760000002</v>
      </c>
      <c r="AS551">
        <v>-45.646469119999999</v>
      </c>
      <c r="AT551">
        <v>-45.529762269999999</v>
      </c>
      <c r="AU551">
        <v>-5.7800002099999999</v>
      </c>
      <c r="AV551">
        <v>79.309997559999999</v>
      </c>
      <c r="AW551">
        <v>126.4000015</v>
      </c>
      <c r="AX551">
        <v>158.0474352</v>
      </c>
      <c r="AY551">
        <v>10.217168259999999</v>
      </c>
      <c r="AZ551">
        <v>52.237995499999997</v>
      </c>
      <c r="BA551">
        <v>-55.849681529999998</v>
      </c>
      <c r="BB551">
        <v>35.553901459999999</v>
      </c>
      <c r="BC551">
        <v>11.50163783</v>
      </c>
      <c r="BD551">
        <v>-49.143834839999997</v>
      </c>
      <c r="BE551">
        <v>41.178202990000003</v>
      </c>
      <c r="BF551">
        <v>12.078288649999999</v>
      </c>
      <c r="BG551">
        <v>26.302642559999999</v>
      </c>
      <c r="BH551">
        <v>-27.500332369999999</v>
      </c>
      <c r="BI551">
        <v>-22.850890790000001</v>
      </c>
      <c r="BJ551">
        <v>21.0013288</v>
      </c>
      <c r="BK551">
        <v>-10.2563654</v>
      </c>
      <c r="BL551">
        <v>25.37944912</v>
      </c>
      <c r="BM551">
        <v>-22.409099529999999</v>
      </c>
      <c r="BN551">
        <v>13.702278440000001</v>
      </c>
      <c r="BO551">
        <v>-22.299206940000001</v>
      </c>
    </row>
    <row r="552" spans="1:68" hidden="1" x14ac:dyDescent="0.25">
      <c r="A552" s="1" t="s">
        <v>66</v>
      </c>
      <c r="B552" s="1">
        <f>COUNT(egypt_arabic_world[[#This Row],[1960]:[2023]])</f>
        <v>26</v>
      </c>
      <c r="C552" s="1" t="s">
        <v>1167</v>
      </c>
      <c r="D552" s="1" t="s">
        <v>1168</v>
      </c>
      <c r="AQ552">
        <v>9</v>
      </c>
      <c r="AR552">
        <v>9</v>
      </c>
      <c r="AS552">
        <v>9</v>
      </c>
      <c r="AT552">
        <v>9</v>
      </c>
      <c r="AU552">
        <v>9</v>
      </c>
      <c r="AV552">
        <v>9</v>
      </c>
      <c r="AW552">
        <v>9</v>
      </c>
      <c r="AX552">
        <v>9</v>
      </c>
      <c r="AY552">
        <v>9</v>
      </c>
      <c r="AZ552">
        <v>9</v>
      </c>
      <c r="BA552">
        <v>9</v>
      </c>
      <c r="BB552">
        <v>9</v>
      </c>
      <c r="BC552">
        <v>9</v>
      </c>
      <c r="BD552">
        <v>9</v>
      </c>
      <c r="BE552">
        <v>9</v>
      </c>
      <c r="BF552">
        <v>9</v>
      </c>
      <c r="BG552">
        <v>9</v>
      </c>
      <c r="BH552">
        <v>12</v>
      </c>
      <c r="BI552">
        <v>12</v>
      </c>
      <c r="BJ552">
        <v>12</v>
      </c>
      <c r="BK552">
        <v>12</v>
      </c>
      <c r="BL552">
        <v>12</v>
      </c>
      <c r="BM552">
        <v>12</v>
      </c>
      <c r="BN552">
        <v>12</v>
      </c>
      <c r="BO552">
        <v>12</v>
      </c>
      <c r="BP552">
        <v>12</v>
      </c>
    </row>
    <row r="553" spans="1:68" hidden="1" x14ac:dyDescent="0.25">
      <c r="A553" s="1" t="s">
        <v>66</v>
      </c>
      <c r="B553" s="1">
        <f>COUNT(egypt_arabic_world[[#This Row],[1960]:[2023]])</f>
        <v>25</v>
      </c>
      <c r="C553" s="1" t="s">
        <v>1169</v>
      </c>
      <c r="D553" s="1" t="s">
        <v>1170</v>
      </c>
      <c r="AR553">
        <v>9.7890608439999998</v>
      </c>
      <c r="AS553">
        <v>9.8153866020000002</v>
      </c>
      <c r="AT553">
        <v>10.7155092</v>
      </c>
      <c r="AU553">
        <v>10.601780829999999</v>
      </c>
      <c r="AV553">
        <v>10.37041443</v>
      </c>
      <c r="AW553">
        <v>9.5540966110000003</v>
      </c>
      <c r="AX553">
        <v>8.9548773169999993</v>
      </c>
      <c r="AY553">
        <v>7.5454111859999999</v>
      </c>
      <c r="AZ553">
        <v>7.6121862949999999</v>
      </c>
      <c r="BA553">
        <v>6.671410099</v>
      </c>
      <c r="BB553">
        <v>6.2492670510000004</v>
      </c>
      <c r="BC553">
        <v>6.2280218879999998</v>
      </c>
      <c r="BD553">
        <v>6.0134737779999998</v>
      </c>
      <c r="BE553">
        <v>5.3449053769999999</v>
      </c>
      <c r="BF553">
        <v>4.6505941039999996</v>
      </c>
      <c r="BG553">
        <v>4.7365331800000003</v>
      </c>
      <c r="BH553">
        <v>5.2273043240000003</v>
      </c>
      <c r="BI553">
        <v>5.0913408310000001</v>
      </c>
      <c r="BJ553">
        <v>4.4176313130000002</v>
      </c>
      <c r="BK553">
        <v>4.1517399340000001</v>
      </c>
      <c r="BL553">
        <v>4.1757186800000001</v>
      </c>
      <c r="BM553">
        <v>4.5069705369999999</v>
      </c>
      <c r="BN553">
        <v>4.7640087659999999</v>
      </c>
      <c r="BO553">
        <v>4.6036176480000002</v>
      </c>
      <c r="BP553">
        <v>4.1473952230000002</v>
      </c>
    </row>
    <row r="554" spans="1:68" hidden="1" x14ac:dyDescent="0.25">
      <c r="A554" s="1" t="s">
        <v>66</v>
      </c>
      <c r="B554" s="1">
        <f>COUNT(egypt_arabic_world[[#This Row],[1960]:[2023]])</f>
        <v>11</v>
      </c>
      <c r="C554" s="1" t="s">
        <v>1171</v>
      </c>
      <c r="D554" s="1" t="s">
        <v>1172</v>
      </c>
      <c r="AQ554">
        <v>220000000</v>
      </c>
      <c r="AR554">
        <v>414000000</v>
      </c>
      <c r="AT554">
        <v>678000000</v>
      </c>
      <c r="AZ554">
        <v>469000000</v>
      </c>
      <c r="BC554">
        <v>314700000</v>
      </c>
      <c r="BE554">
        <v>276000000</v>
      </c>
      <c r="BI554">
        <v>106000000</v>
      </c>
      <c r="BJ554">
        <v>2400030000</v>
      </c>
      <c r="BL554">
        <v>335000000</v>
      </c>
      <c r="BN554">
        <v>165000000</v>
      </c>
      <c r="BO554">
        <v>1679000000</v>
      </c>
    </row>
    <row r="555" spans="1:68" hidden="1" x14ac:dyDescent="0.25">
      <c r="A555" s="1" t="s">
        <v>66</v>
      </c>
      <c r="B555" s="1">
        <f>COUNT(egypt_arabic_world[[#This Row],[1960]:[2023]])</f>
        <v>11</v>
      </c>
      <c r="C555" s="1" t="s">
        <v>1173</v>
      </c>
      <c r="D555" s="1" t="s">
        <v>1174</v>
      </c>
      <c r="AQ555">
        <v>220000000</v>
      </c>
      <c r="AR555">
        <v>414000000</v>
      </c>
      <c r="AT555">
        <v>678000000</v>
      </c>
      <c r="AZ555">
        <v>469000000</v>
      </c>
      <c r="BC555">
        <v>314700000</v>
      </c>
      <c r="BE555">
        <v>276000000</v>
      </c>
      <c r="BI555">
        <v>106000000</v>
      </c>
      <c r="BJ555">
        <v>2400030000</v>
      </c>
      <c r="BL555">
        <v>335000000</v>
      </c>
      <c r="BO555">
        <v>1039000000</v>
      </c>
      <c r="BP555">
        <v>869400000</v>
      </c>
    </row>
    <row r="556" spans="1:68" hidden="1" x14ac:dyDescent="0.25">
      <c r="A556" s="1" t="s">
        <v>66</v>
      </c>
      <c r="B556" s="1">
        <f>COUNT(egypt_arabic_world[[#This Row],[1960]:[2023]])</f>
        <v>23</v>
      </c>
      <c r="C556" s="1" t="s">
        <v>1175</v>
      </c>
      <c r="D556" s="1" t="s">
        <v>1176</v>
      </c>
      <c r="AN556">
        <v>53.1</v>
      </c>
      <c r="AQ556">
        <v>35.049999999999997</v>
      </c>
      <c r="AR556">
        <v>50.7</v>
      </c>
      <c r="AS556">
        <v>50.72</v>
      </c>
      <c r="AT556">
        <v>50.68</v>
      </c>
      <c r="AU556">
        <v>18.55</v>
      </c>
      <c r="AV556">
        <v>49.75</v>
      </c>
      <c r="AW556">
        <v>41.61</v>
      </c>
      <c r="AX556">
        <v>41.08</v>
      </c>
      <c r="AY556">
        <v>41.15</v>
      </c>
      <c r="AZ556">
        <v>39.76</v>
      </c>
      <c r="BA556">
        <v>39.67</v>
      </c>
      <c r="BB556">
        <v>39.64</v>
      </c>
      <c r="BC556">
        <v>39.75</v>
      </c>
      <c r="BD556">
        <v>39.729999999999997</v>
      </c>
      <c r="BE556">
        <v>39.71</v>
      </c>
      <c r="BF556">
        <v>39.69</v>
      </c>
      <c r="BG556">
        <v>36.4</v>
      </c>
      <c r="BH556">
        <v>36.369999999999997</v>
      </c>
      <c r="BI556">
        <v>36.619999999999997</v>
      </c>
      <c r="BJ556">
        <v>40</v>
      </c>
      <c r="BK556">
        <v>39.950000000000003</v>
      </c>
      <c r="BL556">
        <v>40.340000000000003</v>
      </c>
    </row>
    <row r="557" spans="1:68" hidden="1" x14ac:dyDescent="0.25">
      <c r="A557" s="1" t="s">
        <v>66</v>
      </c>
      <c r="B557" s="1">
        <f>COUNT(egypt_arabic_world[[#This Row],[1960]:[2023]])</f>
        <v>23</v>
      </c>
      <c r="C557" s="1" t="s">
        <v>1177</v>
      </c>
      <c r="D557" s="1" t="s">
        <v>1178</v>
      </c>
      <c r="AN557">
        <v>34.72</v>
      </c>
      <c r="AQ557">
        <v>25.29</v>
      </c>
      <c r="AR557">
        <v>28.56</v>
      </c>
      <c r="AS557">
        <v>28.57</v>
      </c>
      <c r="AT557">
        <v>28.57</v>
      </c>
      <c r="AU557">
        <v>58.46</v>
      </c>
      <c r="AV557">
        <v>26.86</v>
      </c>
      <c r="AW557">
        <v>19.940000000000001</v>
      </c>
      <c r="AX557">
        <v>19.59</v>
      </c>
      <c r="AY557">
        <v>19.64</v>
      </c>
      <c r="AZ557">
        <v>17.02</v>
      </c>
      <c r="BA557">
        <v>16.940000000000001</v>
      </c>
      <c r="BB557">
        <v>16.87</v>
      </c>
      <c r="BC557">
        <v>16.809999999999999</v>
      </c>
      <c r="BD557">
        <v>16.809999999999999</v>
      </c>
      <c r="BE557">
        <v>16.809999999999999</v>
      </c>
      <c r="BF557">
        <v>16.8</v>
      </c>
      <c r="BG557">
        <v>16.79</v>
      </c>
      <c r="BH557">
        <v>16.77</v>
      </c>
      <c r="BI557">
        <v>17.89</v>
      </c>
      <c r="BJ557">
        <v>19.690000000000001</v>
      </c>
      <c r="BK557">
        <v>19.68</v>
      </c>
      <c r="BL557">
        <v>19.7</v>
      </c>
    </row>
    <row r="558" spans="1:68" hidden="1" x14ac:dyDescent="0.25">
      <c r="A558" s="1" t="s">
        <v>66</v>
      </c>
      <c r="B558" s="1">
        <f>COUNT(egypt_arabic_world[[#This Row],[1960]:[2023]])</f>
        <v>23</v>
      </c>
      <c r="C558" s="1" t="s">
        <v>1179</v>
      </c>
      <c r="D558" s="1" t="s">
        <v>1180</v>
      </c>
      <c r="AN558">
        <v>29.34</v>
      </c>
      <c r="AQ558">
        <v>22.31</v>
      </c>
      <c r="AR558">
        <v>22.19</v>
      </c>
      <c r="AS558">
        <v>22.19</v>
      </c>
      <c r="AT558">
        <v>22.2</v>
      </c>
      <c r="AU558">
        <v>70.47</v>
      </c>
      <c r="AV558">
        <v>20.25</v>
      </c>
      <c r="AW558">
        <v>13.68</v>
      </c>
      <c r="AX558">
        <v>13.38</v>
      </c>
      <c r="AY558">
        <v>13.38</v>
      </c>
      <c r="AZ558">
        <v>10.25</v>
      </c>
      <c r="BA558">
        <v>10.23</v>
      </c>
      <c r="BB558">
        <v>10.1</v>
      </c>
      <c r="BC558">
        <v>9.99</v>
      </c>
      <c r="BD558">
        <v>9.99</v>
      </c>
      <c r="BE558">
        <v>9.99</v>
      </c>
      <c r="BF558">
        <v>9.99</v>
      </c>
      <c r="BG558">
        <v>10.039999999999999</v>
      </c>
      <c r="BH558">
        <v>10.039999999999999</v>
      </c>
      <c r="BI558">
        <v>11.46</v>
      </c>
      <c r="BJ558">
        <v>12.73</v>
      </c>
      <c r="BK558">
        <v>12.74</v>
      </c>
      <c r="BL558">
        <v>12.62</v>
      </c>
    </row>
    <row r="559" spans="1:68" hidden="1" x14ac:dyDescent="0.25">
      <c r="A559" s="1" t="s">
        <v>66</v>
      </c>
      <c r="B559" s="1">
        <f>COUNT(egypt_arabic_world[[#This Row],[1960]:[2023]])</f>
        <v>12</v>
      </c>
      <c r="C559" s="1" t="s">
        <v>1181</v>
      </c>
      <c r="D559" s="1" t="s">
        <v>1182</v>
      </c>
      <c r="AN559">
        <v>21.013380000000002</v>
      </c>
      <c r="AO559">
        <v>20.2515</v>
      </c>
      <c r="AR559">
        <v>22.038129999999999</v>
      </c>
      <c r="AS559">
        <v>21.733989999999999</v>
      </c>
      <c r="AT559">
        <v>21.202750000000002</v>
      </c>
      <c r="AU559">
        <v>22.079889999999999</v>
      </c>
      <c r="AV559">
        <v>20.27768</v>
      </c>
      <c r="AW559">
        <v>20.0792</v>
      </c>
      <c r="BB559">
        <v>16.03434</v>
      </c>
      <c r="BI559">
        <v>16.869869999999999</v>
      </c>
      <c r="BJ559">
        <v>17.075569999999999</v>
      </c>
      <c r="BK559">
        <v>16.77056</v>
      </c>
    </row>
    <row r="560" spans="1:68" hidden="1" x14ac:dyDescent="0.25">
      <c r="A560" s="1" t="s">
        <v>66</v>
      </c>
      <c r="B560" s="1">
        <f>COUNT(egypt_arabic_world[[#This Row],[1960]:[2023]])</f>
        <v>23</v>
      </c>
      <c r="C560" s="1" t="s">
        <v>1183</v>
      </c>
      <c r="D560" s="1" t="s">
        <v>1184</v>
      </c>
      <c r="AN560">
        <v>8.94</v>
      </c>
      <c r="AQ560">
        <v>8.8699999999999992</v>
      </c>
      <c r="AR560">
        <v>12.53</v>
      </c>
      <c r="AS560">
        <v>12.88</v>
      </c>
      <c r="AT560">
        <v>12.45</v>
      </c>
      <c r="AU560">
        <v>8.61</v>
      </c>
      <c r="AV560">
        <v>11.83</v>
      </c>
      <c r="AW560">
        <v>8.8699999999999992</v>
      </c>
      <c r="AX560">
        <v>6.3</v>
      </c>
      <c r="AY560">
        <v>8.24</v>
      </c>
      <c r="AZ560">
        <v>7.96</v>
      </c>
      <c r="BA560">
        <v>6.4</v>
      </c>
      <c r="BB560">
        <v>7.54</v>
      </c>
      <c r="BC560">
        <v>7.98</v>
      </c>
      <c r="BD560">
        <v>5.25</v>
      </c>
      <c r="BE560">
        <v>4.88</v>
      </c>
      <c r="BF560">
        <v>7.44</v>
      </c>
      <c r="BG560">
        <v>5.64</v>
      </c>
      <c r="BH560">
        <v>5.51</v>
      </c>
      <c r="BI560">
        <v>5.07</v>
      </c>
      <c r="BJ560">
        <v>8.5299999999999994</v>
      </c>
      <c r="BK560">
        <v>10.99</v>
      </c>
      <c r="BL560">
        <v>19.5</v>
      </c>
    </row>
    <row r="561" spans="1:65" hidden="1" x14ac:dyDescent="0.25">
      <c r="A561" s="1" t="s">
        <v>66</v>
      </c>
      <c r="B561" s="1">
        <f>COUNT(egypt_arabic_world[[#This Row],[1960]:[2023]])</f>
        <v>23</v>
      </c>
      <c r="C561" s="1" t="s">
        <v>1185</v>
      </c>
      <c r="D561" s="1" t="s">
        <v>1186</v>
      </c>
      <c r="AN561">
        <v>17.05</v>
      </c>
      <c r="AQ561">
        <v>14.17</v>
      </c>
      <c r="AR561">
        <v>16.68</v>
      </c>
      <c r="AS561">
        <v>16.82</v>
      </c>
      <c r="AT561">
        <v>16.72</v>
      </c>
      <c r="AU561">
        <v>19.89</v>
      </c>
      <c r="AV561">
        <v>15.04</v>
      </c>
      <c r="AW561">
        <v>10.63</v>
      </c>
      <c r="AX561">
        <v>8.76</v>
      </c>
      <c r="AY561">
        <v>10.050000000000001</v>
      </c>
      <c r="AZ561">
        <v>8.92</v>
      </c>
      <c r="BA561">
        <v>8.02</v>
      </c>
      <c r="BB561">
        <v>8.26</v>
      </c>
      <c r="BC561">
        <v>9.7100000000000009</v>
      </c>
      <c r="BD561">
        <v>7.71</v>
      </c>
      <c r="BE561">
        <v>7.47</v>
      </c>
      <c r="BF561">
        <v>8.5500000000000007</v>
      </c>
      <c r="BG561">
        <v>7.43</v>
      </c>
      <c r="BH561">
        <v>7.08</v>
      </c>
      <c r="BI561">
        <v>6.63</v>
      </c>
      <c r="BJ561">
        <v>7.41</v>
      </c>
      <c r="BK561">
        <v>8.19</v>
      </c>
      <c r="BL561">
        <v>10.43</v>
      </c>
    </row>
    <row r="562" spans="1:65" hidden="1" x14ac:dyDescent="0.25">
      <c r="A562" s="1" t="s">
        <v>66</v>
      </c>
      <c r="B562" s="1">
        <f>COUNT(egypt_arabic_world[[#This Row],[1960]:[2023]])</f>
        <v>23</v>
      </c>
      <c r="C562" s="1" t="s">
        <v>1187</v>
      </c>
      <c r="D562" s="1" t="s">
        <v>1188</v>
      </c>
      <c r="AN562">
        <v>22.36</v>
      </c>
      <c r="AQ562">
        <v>17.59</v>
      </c>
      <c r="AR562">
        <v>19.98</v>
      </c>
      <c r="AS562">
        <v>19.98</v>
      </c>
      <c r="AT562">
        <v>20.100000000000001</v>
      </c>
      <c r="AU562">
        <v>28.22</v>
      </c>
      <c r="AV562">
        <v>17.66</v>
      </c>
      <c r="AW562">
        <v>12.13</v>
      </c>
      <c r="AX562">
        <v>10.67</v>
      </c>
      <c r="AY562">
        <v>11.56</v>
      </c>
      <c r="AZ562">
        <v>9.83</v>
      </c>
      <c r="BA562">
        <v>9.35</v>
      </c>
      <c r="BB562">
        <v>8.66</v>
      </c>
      <c r="BC562">
        <v>10.9</v>
      </c>
      <c r="BD562">
        <v>9.9700000000000006</v>
      </c>
      <c r="BE562">
        <v>9.99</v>
      </c>
      <c r="BF562">
        <v>9.5500000000000007</v>
      </c>
      <c r="BG562">
        <v>8.94</v>
      </c>
      <c r="BH562">
        <v>8.43</v>
      </c>
      <c r="BI562">
        <v>7.64</v>
      </c>
      <c r="BJ562">
        <v>6.71</v>
      </c>
      <c r="BK562">
        <v>6.59</v>
      </c>
      <c r="BL562">
        <v>6.07</v>
      </c>
    </row>
    <row r="563" spans="1:65" hidden="1" x14ac:dyDescent="0.25">
      <c r="A563" s="1" t="s">
        <v>66</v>
      </c>
      <c r="B563" s="1">
        <f>COUNT(egypt_arabic_world[[#This Row],[1960]:[2023]])</f>
        <v>23</v>
      </c>
      <c r="C563" s="1" t="s">
        <v>1189</v>
      </c>
      <c r="D563" s="1" t="s">
        <v>1190</v>
      </c>
      <c r="AN563">
        <v>8.94</v>
      </c>
      <c r="AQ563">
        <v>8.8699999999999992</v>
      </c>
      <c r="AR563">
        <v>12.53</v>
      </c>
      <c r="AS563">
        <v>12.88</v>
      </c>
      <c r="AT563">
        <v>12.45</v>
      </c>
      <c r="AU563">
        <v>8.61</v>
      </c>
      <c r="AV563">
        <v>11.83</v>
      </c>
      <c r="AW563">
        <v>8.8699999999999992</v>
      </c>
      <c r="AX563">
        <v>8.14</v>
      </c>
      <c r="AY563">
        <v>8.24</v>
      </c>
      <c r="AZ563">
        <v>7.96</v>
      </c>
      <c r="BA563">
        <v>7.82</v>
      </c>
      <c r="BB563">
        <v>8.7200000000000006</v>
      </c>
      <c r="BC563">
        <v>9.61</v>
      </c>
      <c r="BD563">
        <v>6.8</v>
      </c>
      <c r="BE563">
        <v>6.76</v>
      </c>
      <c r="BF563">
        <v>9.39</v>
      </c>
      <c r="BG563">
        <v>7.56</v>
      </c>
      <c r="BH563">
        <v>7.42</v>
      </c>
      <c r="BI563">
        <v>7.75</v>
      </c>
      <c r="BJ563">
        <v>10.67</v>
      </c>
      <c r="BK563">
        <v>13.1</v>
      </c>
      <c r="BL563">
        <v>21.09</v>
      </c>
    </row>
    <row r="564" spans="1:65" hidden="1" x14ac:dyDescent="0.25">
      <c r="A564" s="1" t="s">
        <v>66</v>
      </c>
      <c r="B564" s="1">
        <f>COUNT(egypt_arabic_world[[#This Row],[1960]:[2023]])</f>
        <v>23</v>
      </c>
      <c r="C564" s="1" t="s">
        <v>1191</v>
      </c>
      <c r="D564" s="1" t="s">
        <v>1192</v>
      </c>
      <c r="AN564">
        <v>27.98</v>
      </c>
      <c r="AQ564">
        <v>23.56</v>
      </c>
      <c r="AR564">
        <v>52.32</v>
      </c>
      <c r="AS564">
        <v>52.34</v>
      </c>
      <c r="AT564">
        <v>52.3</v>
      </c>
      <c r="AU564">
        <v>19.52</v>
      </c>
      <c r="AV564">
        <v>51.43</v>
      </c>
      <c r="AW564">
        <v>45.19</v>
      </c>
      <c r="AX564">
        <v>37.03</v>
      </c>
      <c r="AY564">
        <v>43.29</v>
      </c>
      <c r="AZ564">
        <v>42.86</v>
      </c>
      <c r="BA564">
        <v>37.049999999999997</v>
      </c>
      <c r="BB564">
        <v>32.75</v>
      </c>
      <c r="BC564">
        <v>33.01</v>
      </c>
      <c r="BD564">
        <v>30.64</v>
      </c>
      <c r="BE564">
        <v>28.77</v>
      </c>
      <c r="BF564">
        <v>24.22</v>
      </c>
      <c r="BG564">
        <v>23.19</v>
      </c>
      <c r="BH564">
        <v>22.97</v>
      </c>
      <c r="BI564">
        <v>29.55</v>
      </c>
      <c r="BJ564">
        <v>39.78</v>
      </c>
      <c r="BK564">
        <v>35.270000000000003</v>
      </c>
      <c r="BL564">
        <v>99.4</v>
      </c>
    </row>
    <row r="565" spans="1:65" hidden="1" x14ac:dyDescent="0.25">
      <c r="A565" s="1" t="s">
        <v>66</v>
      </c>
      <c r="B565" s="1">
        <f>COUNT(egypt_arabic_world[[#This Row],[1960]:[2023]])</f>
        <v>23</v>
      </c>
      <c r="C565" s="1" t="s">
        <v>1193</v>
      </c>
      <c r="D565" s="1" t="s">
        <v>1194</v>
      </c>
      <c r="AN565">
        <v>17.05</v>
      </c>
      <c r="AQ565">
        <v>14.17</v>
      </c>
      <c r="AR565">
        <v>16.68</v>
      </c>
      <c r="AS565">
        <v>16.82</v>
      </c>
      <c r="AT565">
        <v>16.72</v>
      </c>
      <c r="AU565">
        <v>19.89</v>
      </c>
      <c r="AV565">
        <v>15.04</v>
      </c>
      <c r="AW565">
        <v>10.63</v>
      </c>
      <c r="AX565">
        <v>10.01</v>
      </c>
      <c r="AY565">
        <v>10.050000000000001</v>
      </c>
      <c r="AZ565">
        <v>8.92</v>
      </c>
      <c r="BA565">
        <v>8.85</v>
      </c>
      <c r="BB565">
        <v>9</v>
      </c>
      <c r="BC565">
        <v>11.76</v>
      </c>
      <c r="BD565">
        <v>9.69</v>
      </c>
      <c r="BE565">
        <v>9.82</v>
      </c>
      <c r="BF565">
        <v>11.1</v>
      </c>
      <c r="BG565">
        <v>10.61</v>
      </c>
      <c r="BH565">
        <v>10.51</v>
      </c>
      <c r="BI565">
        <v>11.47</v>
      </c>
      <c r="BJ565">
        <v>11.92</v>
      </c>
      <c r="BK565">
        <v>12.96</v>
      </c>
      <c r="BL565">
        <v>17.88</v>
      </c>
    </row>
    <row r="566" spans="1:65" hidden="1" x14ac:dyDescent="0.25">
      <c r="A566" s="1" t="s">
        <v>66</v>
      </c>
      <c r="B566" s="1">
        <f>COUNT(egypt_arabic_world[[#This Row],[1960]:[2023]])</f>
        <v>23</v>
      </c>
      <c r="C566" s="1" t="s">
        <v>1195</v>
      </c>
      <c r="D566" s="1" t="s">
        <v>1196</v>
      </c>
      <c r="AN566">
        <v>24.53</v>
      </c>
      <c r="AQ566">
        <v>19.68</v>
      </c>
      <c r="AR566">
        <v>25.08</v>
      </c>
      <c r="AS566">
        <v>25.09</v>
      </c>
      <c r="AT566">
        <v>25.1</v>
      </c>
      <c r="AU566">
        <v>40.909999999999997</v>
      </c>
      <c r="AV566">
        <v>23.41</v>
      </c>
      <c r="AW566">
        <v>17.53</v>
      </c>
      <c r="AX566">
        <v>14.23</v>
      </c>
      <c r="AY566">
        <v>16.920000000000002</v>
      </c>
      <c r="AZ566">
        <v>14.63</v>
      </c>
      <c r="BA566">
        <v>12.5</v>
      </c>
      <c r="BB566">
        <v>12.19</v>
      </c>
      <c r="BC566">
        <v>10.99</v>
      </c>
      <c r="BD566">
        <v>10.33</v>
      </c>
      <c r="BE566">
        <v>9.8000000000000007</v>
      </c>
      <c r="BF566">
        <v>9.27</v>
      </c>
      <c r="BG566">
        <v>7.85</v>
      </c>
      <c r="BH566">
        <v>7.52</v>
      </c>
      <c r="BI566">
        <v>8.08</v>
      </c>
      <c r="BJ566">
        <v>10.14</v>
      </c>
      <c r="BK566">
        <v>9.57</v>
      </c>
      <c r="BL566">
        <v>14.43</v>
      </c>
    </row>
    <row r="567" spans="1:65" hidden="1" x14ac:dyDescent="0.25">
      <c r="A567" s="1" t="s">
        <v>66</v>
      </c>
      <c r="B567" s="1">
        <f>COUNT(egypt_arabic_world[[#This Row],[1960]:[2023]])</f>
        <v>23</v>
      </c>
      <c r="C567" s="1" t="s">
        <v>1197</v>
      </c>
      <c r="D567" s="1" t="s">
        <v>1198</v>
      </c>
      <c r="AN567">
        <v>22.36</v>
      </c>
      <c r="AQ567">
        <v>17.59</v>
      </c>
      <c r="AR567">
        <v>19.98</v>
      </c>
      <c r="AS567">
        <v>19.98</v>
      </c>
      <c r="AT567">
        <v>20.100000000000001</v>
      </c>
      <c r="AU567">
        <v>28.22</v>
      </c>
      <c r="AV567">
        <v>17.66</v>
      </c>
      <c r="AW567">
        <v>12.13</v>
      </c>
      <c r="AX567">
        <v>11.56</v>
      </c>
      <c r="AY567">
        <v>11.56</v>
      </c>
      <c r="AZ567">
        <v>9.83</v>
      </c>
      <c r="BA567">
        <v>9.8000000000000007</v>
      </c>
      <c r="BB567">
        <v>9.16</v>
      </c>
      <c r="BC567">
        <v>13.23</v>
      </c>
      <c r="BD567">
        <v>12.34</v>
      </c>
      <c r="BE567">
        <v>12.79</v>
      </c>
      <c r="BF567">
        <v>12.6</v>
      </c>
      <c r="BG567">
        <v>13.15</v>
      </c>
      <c r="BH567">
        <v>13.07</v>
      </c>
      <c r="BI567">
        <v>13.87</v>
      </c>
      <c r="BJ567">
        <v>12.8</v>
      </c>
      <c r="BK567">
        <v>12.98</v>
      </c>
      <c r="BL567">
        <v>16.43</v>
      </c>
    </row>
    <row r="568" spans="1:65" hidden="1" x14ac:dyDescent="0.25">
      <c r="A568" s="1" t="s">
        <v>66</v>
      </c>
      <c r="B568" s="1">
        <f>COUNT(egypt_arabic_world[[#This Row],[1960]:[2023]])</f>
        <v>23</v>
      </c>
      <c r="C568" s="1" t="s">
        <v>1199</v>
      </c>
      <c r="D568" s="1" t="s">
        <v>1200</v>
      </c>
      <c r="AN568">
        <v>24.12</v>
      </c>
      <c r="AQ568">
        <v>19.170000000000002</v>
      </c>
      <c r="AR568">
        <v>21.62</v>
      </c>
      <c r="AS568">
        <v>21.63</v>
      </c>
      <c r="AT568">
        <v>21.65</v>
      </c>
      <c r="AU568">
        <v>43.72</v>
      </c>
      <c r="AV568">
        <v>19.850000000000001</v>
      </c>
      <c r="AW568">
        <v>14.07</v>
      </c>
      <c r="AX568">
        <v>11.37</v>
      </c>
      <c r="AY568">
        <v>13.59</v>
      </c>
      <c r="AZ568">
        <v>11.1</v>
      </c>
      <c r="BA568">
        <v>9.4499999999999993</v>
      </c>
      <c r="BB568">
        <v>9.32</v>
      </c>
      <c r="BC568">
        <v>8.2100000000000009</v>
      </c>
      <c r="BD568">
        <v>7.77</v>
      </c>
      <c r="BE568">
        <v>7.27</v>
      </c>
      <c r="BF568">
        <v>7.37</v>
      </c>
      <c r="BG568">
        <v>5.84</v>
      </c>
      <c r="BH568">
        <v>5.5</v>
      </c>
      <c r="BI568">
        <v>5.34</v>
      </c>
      <c r="BJ568">
        <v>6.63</v>
      </c>
      <c r="BK568">
        <v>6.63</v>
      </c>
      <c r="BL568">
        <v>4.8499999999999996</v>
      </c>
    </row>
    <row r="569" spans="1:65" hidden="1" x14ac:dyDescent="0.25">
      <c r="A569" s="1" t="s">
        <v>66</v>
      </c>
      <c r="B569" s="1">
        <f>COUNT(egypt_arabic_world[[#This Row],[1960]:[2023]])</f>
        <v>6</v>
      </c>
      <c r="C569" s="1" t="s">
        <v>1201</v>
      </c>
      <c r="D569" s="1" t="s">
        <v>1202</v>
      </c>
      <c r="AN569">
        <v>18.8</v>
      </c>
      <c r="AS569">
        <v>28.7</v>
      </c>
      <c r="AV569">
        <v>25.7</v>
      </c>
      <c r="AX569">
        <v>27</v>
      </c>
      <c r="BA569">
        <v>17.600000000000001</v>
      </c>
      <c r="BG569">
        <v>21.9</v>
      </c>
    </row>
    <row r="570" spans="1:65" hidden="1" x14ac:dyDescent="0.25">
      <c r="A570" s="1" t="s">
        <v>66</v>
      </c>
      <c r="B570" s="1">
        <f>COUNT(egypt_arabic_world[[#This Row],[1960]:[2023]])</f>
        <v>7</v>
      </c>
      <c r="C570" s="1" t="s">
        <v>1203</v>
      </c>
      <c r="D570" s="1" t="s">
        <v>1204</v>
      </c>
      <c r="AN570">
        <v>97</v>
      </c>
      <c r="AS570">
        <v>97.3</v>
      </c>
      <c r="AV570">
        <v>97</v>
      </c>
      <c r="AX570">
        <v>95.8</v>
      </c>
      <c r="BA570">
        <v>95.5</v>
      </c>
      <c r="BG570">
        <v>92.3</v>
      </c>
      <c r="BH570">
        <v>87.2</v>
      </c>
    </row>
    <row r="571" spans="1:65" hidden="1" x14ac:dyDescent="0.25">
      <c r="A571" s="1" t="s">
        <v>66</v>
      </c>
      <c r="B571" s="1">
        <f>COUNT(egypt_arabic_world[[#This Row],[1960]:[2023]])</f>
        <v>13</v>
      </c>
      <c r="C571" s="1" t="s">
        <v>1205</v>
      </c>
      <c r="D571" s="1" t="s">
        <v>1206</v>
      </c>
      <c r="AN571">
        <v>15.9686</v>
      </c>
      <c r="AO571">
        <v>13.39494</v>
      </c>
      <c r="AR571">
        <v>12.57887</v>
      </c>
      <c r="AS571">
        <v>12.79928</v>
      </c>
      <c r="AT571">
        <v>13.233140000000001</v>
      </c>
      <c r="AU571">
        <v>13.224460000000001</v>
      </c>
      <c r="AV571">
        <v>14.539300000000001</v>
      </c>
      <c r="AW571">
        <v>14.38266</v>
      </c>
      <c r="BB571">
        <v>8.2990200000000005</v>
      </c>
      <c r="BC571">
        <v>8.8219399999999997</v>
      </c>
      <c r="BI571">
        <v>12.63283</v>
      </c>
      <c r="BJ571">
        <v>13.26065</v>
      </c>
      <c r="BK571">
        <v>13.448029999999999</v>
      </c>
    </row>
    <row r="572" spans="1:65" hidden="1" x14ac:dyDescent="0.25">
      <c r="A572" s="1" t="s">
        <v>66</v>
      </c>
      <c r="B572" s="1">
        <f>COUNT(egypt_arabic_world[[#This Row],[1960]:[2023]])</f>
        <v>24</v>
      </c>
      <c r="C572" s="1" t="s">
        <v>1207</v>
      </c>
      <c r="D572" s="1" t="s">
        <v>1208</v>
      </c>
      <c r="AN572">
        <v>98.95</v>
      </c>
      <c r="AP572">
        <v>99.12</v>
      </c>
      <c r="AQ572">
        <v>98.95</v>
      </c>
      <c r="AR572">
        <v>98.95</v>
      </c>
      <c r="AS572">
        <v>98.95</v>
      </c>
      <c r="AT572">
        <v>98.95</v>
      </c>
      <c r="AU572">
        <v>98.95</v>
      </c>
      <c r="AV572">
        <v>98.95</v>
      </c>
      <c r="AW572">
        <v>98.98</v>
      </c>
      <c r="AX572">
        <v>98.98</v>
      </c>
      <c r="AY572">
        <v>98.98</v>
      </c>
      <c r="AZ572">
        <v>98.96</v>
      </c>
      <c r="BA572">
        <v>98.96</v>
      </c>
      <c r="BB572">
        <v>98.96</v>
      </c>
      <c r="BC572">
        <v>98.96</v>
      </c>
      <c r="BD572">
        <v>98.96</v>
      </c>
      <c r="BE572">
        <v>98.96</v>
      </c>
      <c r="BF572">
        <v>98.96</v>
      </c>
      <c r="BG572">
        <v>99.1</v>
      </c>
      <c r="BH572">
        <v>99.1</v>
      </c>
      <c r="BI572">
        <v>99.1</v>
      </c>
      <c r="BJ572">
        <v>99.1</v>
      </c>
      <c r="BK572">
        <v>99.1</v>
      </c>
      <c r="BL572">
        <v>99.01</v>
      </c>
    </row>
    <row r="573" spans="1:65" hidden="1" x14ac:dyDescent="0.25">
      <c r="A573" s="1" t="s">
        <v>66</v>
      </c>
      <c r="B573" s="1">
        <f>COUNT(egypt_arabic_world[[#This Row],[1960]:[2023]])</f>
        <v>24</v>
      </c>
      <c r="C573" s="1" t="s">
        <v>1209</v>
      </c>
      <c r="D573" s="1" t="s">
        <v>1210</v>
      </c>
      <c r="AN573">
        <v>99.4</v>
      </c>
      <c r="AP573">
        <v>99.45</v>
      </c>
      <c r="AQ573">
        <v>99.38</v>
      </c>
      <c r="AR573">
        <v>99.35</v>
      </c>
      <c r="AS573">
        <v>99.35</v>
      </c>
      <c r="AT573">
        <v>99.35</v>
      </c>
      <c r="AU573">
        <v>99.35</v>
      </c>
      <c r="AV573">
        <v>99.35</v>
      </c>
      <c r="AW573">
        <v>99.33</v>
      </c>
      <c r="AX573">
        <v>99.33</v>
      </c>
      <c r="AY573">
        <v>99.33</v>
      </c>
      <c r="AZ573">
        <v>99.33</v>
      </c>
      <c r="BA573">
        <v>99.33</v>
      </c>
      <c r="BB573">
        <v>99.33</v>
      </c>
      <c r="BC573">
        <v>99.33</v>
      </c>
      <c r="BD573">
        <v>99.33</v>
      </c>
      <c r="BE573">
        <v>99.33</v>
      </c>
      <c r="BF573">
        <v>99.33</v>
      </c>
      <c r="BG573">
        <v>99.37</v>
      </c>
      <c r="BH573">
        <v>99.37</v>
      </c>
      <c r="BI573">
        <v>99.37</v>
      </c>
      <c r="BJ573">
        <v>99.37</v>
      </c>
      <c r="BK573">
        <v>99.37</v>
      </c>
      <c r="BL573">
        <v>99.34</v>
      </c>
    </row>
    <row r="574" spans="1:65" hidden="1" x14ac:dyDescent="0.25">
      <c r="A574" s="1" t="s">
        <v>66</v>
      </c>
      <c r="B574" s="1">
        <f>COUNT(egypt_arabic_world[[#This Row],[1960]:[2023]])</f>
        <v>24</v>
      </c>
      <c r="C574" s="1" t="s">
        <v>1211</v>
      </c>
      <c r="D574" s="1" t="s">
        <v>1212</v>
      </c>
      <c r="AN574">
        <v>99.53</v>
      </c>
      <c r="AP574">
        <v>99.54</v>
      </c>
      <c r="AQ574">
        <v>99.51</v>
      </c>
      <c r="AR574">
        <v>99.47</v>
      </c>
      <c r="AS574">
        <v>99.47</v>
      </c>
      <c r="AT574">
        <v>99.47</v>
      </c>
      <c r="AU574">
        <v>99.47</v>
      </c>
      <c r="AV574">
        <v>99.47</v>
      </c>
      <c r="AW574">
        <v>99.43</v>
      </c>
      <c r="AX574">
        <v>99.43</v>
      </c>
      <c r="AY574">
        <v>99.43</v>
      </c>
      <c r="AZ574">
        <v>99.43</v>
      </c>
      <c r="BA574">
        <v>99.43</v>
      </c>
      <c r="BB574">
        <v>99.43</v>
      </c>
      <c r="BC574">
        <v>99.43</v>
      </c>
      <c r="BD574">
        <v>99.43</v>
      </c>
      <c r="BE574">
        <v>99.43</v>
      </c>
      <c r="BF574">
        <v>99.43</v>
      </c>
      <c r="BG574">
        <v>99.45</v>
      </c>
      <c r="BH574">
        <v>99.45</v>
      </c>
      <c r="BI574">
        <v>99.45</v>
      </c>
      <c r="BJ574">
        <v>99.45</v>
      </c>
      <c r="BK574">
        <v>99.45</v>
      </c>
      <c r="BL574">
        <v>99.44</v>
      </c>
    </row>
    <row r="575" spans="1:65" hidden="1" x14ac:dyDescent="0.25">
      <c r="A575" s="1" t="s">
        <v>66</v>
      </c>
      <c r="B575" s="1">
        <f>COUNT(egypt_arabic_world[[#This Row],[1960]:[2023]])</f>
        <v>26</v>
      </c>
      <c r="C575" s="1" t="s">
        <v>1213</v>
      </c>
      <c r="D575" s="1" t="s">
        <v>1214</v>
      </c>
      <c r="AN575">
        <v>1371000000</v>
      </c>
      <c r="AO575">
        <v>1382000000</v>
      </c>
      <c r="AP575">
        <v>1431000000</v>
      </c>
      <c r="AQ575">
        <v>1271000000</v>
      </c>
      <c r="AR575">
        <v>1218000000</v>
      </c>
      <c r="AS575">
        <v>1206000000</v>
      </c>
      <c r="AT575">
        <v>1248000000</v>
      </c>
      <c r="AU575">
        <v>1309000000</v>
      </c>
      <c r="AV575">
        <v>1465000000</v>
      </c>
      <c r="AW575">
        <v>1543000000</v>
      </c>
      <c r="AX575">
        <v>1932000000</v>
      </c>
      <c r="AY575">
        <v>2156000000</v>
      </c>
      <c r="AZ575">
        <v>2886000000</v>
      </c>
      <c r="BA575">
        <v>3390000000</v>
      </c>
      <c r="BB575">
        <v>2941000000</v>
      </c>
      <c r="BC575">
        <v>2696000000</v>
      </c>
      <c r="BD575">
        <v>2575000000</v>
      </c>
      <c r="BE575">
        <v>3037000000</v>
      </c>
      <c r="BF575">
        <v>3261000000</v>
      </c>
      <c r="BG575">
        <v>3486000000</v>
      </c>
      <c r="BH575">
        <v>3636000000</v>
      </c>
      <c r="BI575">
        <v>4351000000</v>
      </c>
      <c r="BJ575">
        <v>2419000000</v>
      </c>
      <c r="BK575">
        <v>2897000000</v>
      </c>
      <c r="BL575">
        <v>3718000000</v>
      </c>
      <c r="BM575">
        <v>2578000000</v>
      </c>
    </row>
    <row r="576" spans="1:65" hidden="1" x14ac:dyDescent="0.25">
      <c r="A576" s="1" t="s">
        <v>66</v>
      </c>
      <c r="B576" s="1">
        <f>COUNT(egypt_arabic_world[[#This Row],[1960]:[2023]])</f>
        <v>26</v>
      </c>
      <c r="C576" s="1" t="s">
        <v>1215</v>
      </c>
      <c r="D576" s="1" t="s">
        <v>1216</v>
      </c>
      <c r="AN576">
        <v>270000000</v>
      </c>
      <c r="AO576">
        <v>379000000</v>
      </c>
      <c r="AP576">
        <v>319000000</v>
      </c>
      <c r="AQ576">
        <v>377000000</v>
      </c>
      <c r="AR576">
        <v>458000000</v>
      </c>
      <c r="AS576">
        <v>312000000</v>
      </c>
      <c r="AT576">
        <v>319000000</v>
      </c>
      <c r="AU576">
        <v>369000000</v>
      </c>
      <c r="AV576">
        <v>120000000</v>
      </c>
      <c r="AW576">
        <v>203000000</v>
      </c>
      <c r="AX576">
        <v>355000000</v>
      </c>
      <c r="AY576">
        <v>542000000</v>
      </c>
      <c r="AZ576">
        <v>1024000000</v>
      </c>
      <c r="BA576">
        <v>1119000000</v>
      </c>
      <c r="BB576">
        <v>1002000000</v>
      </c>
      <c r="BC576">
        <v>1105000000</v>
      </c>
      <c r="BD576">
        <v>626000000</v>
      </c>
      <c r="BE576">
        <v>883000000</v>
      </c>
      <c r="BF576">
        <v>700000000</v>
      </c>
      <c r="BG576">
        <v>771000000</v>
      </c>
      <c r="BH576">
        <v>832000000</v>
      </c>
      <c r="BI576">
        <v>661000000</v>
      </c>
      <c r="BJ576">
        <v>861000000</v>
      </c>
      <c r="BK576">
        <v>1089000000</v>
      </c>
      <c r="BL576">
        <v>1226000000</v>
      </c>
      <c r="BM576">
        <v>476000000</v>
      </c>
    </row>
    <row r="577" spans="1:68" hidden="1" x14ac:dyDescent="0.25">
      <c r="A577" s="1" t="s">
        <v>66</v>
      </c>
      <c r="B577" s="1">
        <f>COUNT(egypt_arabic_world[[#This Row],[1960]:[2023]])</f>
        <v>25</v>
      </c>
      <c r="C577" s="1" t="s">
        <v>1217</v>
      </c>
      <c r="D577" s="1" t="s">
        <v>1218</v>
      </c>
      <c r="AN577">
        <v>3133000</v>
      </c>
      <c r="AO577">
        <v>3896000</v>
      </c>
      <c r="AP577">
        <v>3961000</v>
      </c>
      <c r="AQ577">
        <v>3454000</v>
      </c>
      <c r="AR577">
        <v>4797000</v>
      </c>
      <c r="AS577">
        <v>5506000</v>
      </c>
      <c r="AT577">
        <v>4648000</v>
      </c>
      <c r="AU577">
        <v>5192000</v>
      </c>
      <c r="AV577">
        <v>6044000</v>
      </c>
      <c r="AW577">
        <v>8104000</v>
      </c>
      <c r="AX577">
        <v>8608000</v>
      </c>
      <c r="AY577">
        <v>9083000</v>
      </c>
      <c r="AZ577">
        <v>11091000</v>
      </c>
      <c r="BA577">
        <v>12835000</v>
      </c>
      <c r="BB577">
        <v>12536000</v>
      </c>
      <c r="BC577">
        <v>14731000</v>
      </c>
      <c r="BD577">
        <v>9845000</v>
      </c>
      <c r="BE577">
        <v>11532000</v>
      </c>
      <c r="BF577">
        <v>9464000</v>
      </c>
      <c r="BG577">
        <v>9878000</v>
      </c>
      <c r="BH577">
        <v>9328000</v>
      </c>
      <c r="BI577">
        <v>5399000</v>
      </c>
      <c r="BJ577">
        <v>8292000</v>
      </c>
      <c r="BK577">
        <v>11346000</v>
      </c>
      <c r="BL577">
        <v>13026000</v>
      </c>
    </row>
    <row r="578" spans="1:68" hidden="1" x14ac:dyDescent="0.25">
      <c r="A578" s="1" t="s">
        <v>66</v>
      </c>
      <c r="B578" s="1">
        <f>COUNT(egypt_arabic_world[[#This Row],[1960]:[2023]])</f>
        <v>24</v>
      </c>
      <c r="C578" s="1" t="s">
        <v>1219</v>
      </c>
      <c r="D578" s="1" t="s">
        <v>1220</v>
      </c>
      <c r="AP578">
        <v>1.9823788550000001</v>
      </c>
      <c r="AQ578">
        <v>1.9823788550000001</v>
      </c>
      <c r="AR578">
        <v>1.9823788550000001</v>
      </c>
      <c r="AS578">
        <v>1.9823788550000001</v>
      </c>
      <c r="AT578">
        <v>2.422907489</v>
      </c>
      <c r="AU578">
        <v>2.422907489</v>
      </c>
      <c r="AV578">
        <v>2.422907489</v>
      </c>
      <c r="AW578">
        <v>2.8634361230000001</v>
      </c>
      <c r="AX578">
        <v>1.9823788550000001</v>
      </c>
      <c r="AY578">
        <v>2.0361990950000002</v>
      </c>
      <c r="AZ578">
        <v>1.809954751</v>
      </c>
      <c r="BA578">
        <v>1.809954751</v>
      </c>
      <c r="BB578">
        <v>1.762114537</v>
      </c>
      <c r="BC578">
        <v>12.6953125</v>
      </c>
      <c r="BD578">
        <v>1.9685039369999999</v>
      </c>
      <c r="BE578">
        <v>1.9685039369999999</v>
      </c>
      <c r="BI578">
        <v>14.93288591</v>
      </c>
      <c r="BJ578">
        <v>14.93288591</v>
      </c>
      <c r="BK578">
        <v>14.93288591</v>
      </c>
      <c r="BL578">
        <v>14.93288591</v>
      </c>
      <c r="BM578">
        <v>27.411167509999999</v>
      </c>
      <c r="BN578">
        <v>27.7027027</v>
      </c>
      <c r="BO578">
        <v>27.58037225</v>
      </c>
      <c r="BP578">
        <v>27.53378378</v>
      </c>
    </row>
    <row r="579" spans="1:68" hidden="1" x14ac:dyDescent="0.25">
      <c r="A579" s="1" t="s">
        <v>66</v>
      </c>
      <c r="B579" s="1">
        <f>COUNT(egypt_arabic_world[[#This Row],[1960]:[2023]])</f>
        <v>18</v>
      </c>
      <c r="C579" s="1" t="s">
        <v>1221</v>
      </c>
      <c r="D579" s="1" t="s">
        <v>1222</v>
      </c>
      <c r="AN579">
        <v>4810</v>
      </c>
      <c r="AO579">
        <v>4940</v>
      </c>
      <c r="AP579">
        <v>4976</v>
      </c>
      <c r="AQ579">
        <v>5006</v>
      </c>
      <c r="AR579">
        <v>5024</v>
      </c>
      <c r="AS579">
        <v>5062</v>
      </c>
      <c r="AT579">
        <v>5125</v>
      </c>
      <c r="AU579">
        <v>5150</v>
      </c>
      <c r="AV579">
        <v>5150</v>
      </c>
      <c r="AW579">
        <v>5150</v>
      </c>
      <c r="AX579">
        <v>5195</v>
      </c>
      <c r="AY579">
        <v>5063</v>
      </c>
      <c r="AZ579">
        <v>5063</v>
      </c>
      <c r="BA579">
        <v>5195</v>
      </c>
      <c r="BB579">
        <v>5195</v>
      </c>
      <c r="BC579">
        <v>5195</v>
      </c>
      <c r="BH579">
        <v>5153</v>
      </c>
      <c r="BI579">
        <v>5153</v>
      </c>
    </row>
    <row r="580" spans="1:68" hidden="1" x14ac:dyDescent="0.25">
      <c r="A580" s="1" t="s">
        <v>66</v>
      </c>
      <c r="B580" s="1">
        <f>COUNT(egypt_arabic_world[[#This Row],[1960]:[2023]])</f>
        <v>24</v>
      </c>
      <c r="C580" s="1" t="s">
        <v>1223</v>
      </c>
      <c r="D580" s="1" t="s">
        <v>1224</v>
      </c>
      <c r="AN580">
        <v>49.669547530000003</v>
      </c>
      <c r="AP580">
        <v>0</v>
      </c>
      <c r="AQ580">
        <v>50.694308630000002</v>
      </c>
      <c r="AR580">
        <v>51.715481169999997</v>
      </c>
      <c r="AS580">
        <v>51.870890619999997</v>
      </c>
      <c r="AT580">
        <v>51.679617450000002</v>
      </c>
      <c r="AU580">
        <v>50.446375430000003</v>
      </c>
      <c r="AV580">
        <v>47.901972499999999</v>
      </c>
      <c r="AW580">
        <v>28.374505249999999</v>
      </c>
      <c r="AX580">
        <v>21.24688969</v>
      </c>
      <c r="AY580">
        <v>27.121924249999999</v>
      </c>
      <c r="AZ580">
        <v>22.337443950000001</v>
      </c>
      <c r="BA580">
        <v>17.192097520000001</v>
      </c>
      <c r="BB580">
        <v>18.263437679999999</v>
      </c>
      <c r="BC580">
        <v>12.27530251</v>
      </c>
      <c r="BD580">
        <v>11.605239109999999</v>
      </c>
      <c r="BE580">
        <v>11.6437869</v>
      </c>
      <c r="BF580">
        <v>12.60695086</v>
      </c>
      <c r="BG580">
        <v>11.89772391</v>
      </c>
      <c r="BH580">
        <v>11.48350029</v>
      </c>
      <c r="BI580">
        <v>11.93719887</v>
      </c>
      <c r="BJ580">
        <v>11.68463294</v>
      </c>
      <c r="BK580">
        <v>10.355963300000001</v>
      </c>
      <c r="BL580">
        <v>10.536932090000001</v>
      </c>
    </row>
    <row r="581" spans="1:68" hidden="1" x14ac:dyDescent="0.25">
      <c r="A581" s="1" t="s">
        <v>66</v>
      </c>
      <c r="B581" s="1">
        <f>COUNT(egypt_arabic_world[[#This Row],[1960]:[2023]])</f>
        <v>24</v>
      </c>
      <c r="C581" s="1" t="s">
        <v>1225</v>
      </c>
      <c r="D581" s="1" t="s">
        <v>1226</v>
      </c>
      <c r="AN581">
        <v>53.619946089999999</v>
      </c>
      <c r="AP581">
        <v>0</v>
      </c>
      <c r="AQ581">
        <v>47.597312029999998</v>
      </c>
      <c r="AR581">
        <v>55.781071249999997</v>
      </c>
      <c r="AS581">
        <v>55.6872373</v>
      </c>
      <c r="AT581">
        <v>55.743794749999999</v>
      </c>
      <c r="AU581">
        <v>52.781703039999996</v>
      </c>
      <c r="AV581">
        <v>52.651130510000002</v>
      </c>
      <c r="AW581">
        <v>27.61974674</v>
      </c>
      <c r="AX581">
        <v>21.674991469999998</v>
      </c>
      <c r="AY581">
        <v>26.175038000000001</v>
      </c>
      <c r="AZ581">
        <v>21.926084960000001</v>
      </c>
      <c r="BA581">
        <v>18.104359819999999</v>
      </c>
      <c r="BB581">
        <v>18.440259569999998</v>
      </c>
      <c r="BC581">
        <v>17.819031200000001</v>
      </c>
      <c r="BD581">
        <v>17.389081350000001</v>
      </c>
      <c r="BE581">
        <v>16.536168740000001</v>
      </c>
      <c r="BF581">
        <v>17.657708270000001</v>
      </c>
      <c r="BG581">
        <v>10.48144999</v>
      </c>
      <c r="BH581">
        <v>10.63560395</v>
      </c>
      <c r="BI581">
        <v>10.08350454</v>
      </c>
      <c r="BJ581">
        <v>11.26129186</v>
      </c>
      <c r="BK581">
        <v>11.330187520000001</v>
      </c>
      <c r="BL581">
        <v>8.7826589599999991</v>
      </c>
    </row>
    <row r="582" spans="1:68" hidden="1" x14ac:dyDescent="0.25">
      <c r="A582" s="1" t="s">
        <v>66</v>
      </c>
      <c r="B582" s="1">
        <f>COUNT(egypt_arabic_world[[#This Row],[1960]:[2023]])</f>
        <v>24</v>
      </c>
      <c r="C582" s="1" t="s">
        <v>1227</v>
      </c>
      <c r="D582" s="1" t="s">
        <v>1228</v>
      </c>
      <c r="AN582">
        <v>54.077719739999999</v>
      </c>
      <c r="AP582">
        <v>0</v>
      </c>
      <c r="AQ582">
        <v>47.22307893</v>
      </c>
      <c r="AR582">
        <v>56.269642189999999</v>
      </c>
      <c r="AS582">
        <v>56.145662139999999</v>
      </c>
      <c r="AT582">
        <v>56.232159850000002</v>
      </c>
      <c r="AU582">
        <v>53.065728870000001</v>
      </c>
      <c r="AV582">
        <v>53.219156359999999</v>
      </c>
      <c r="AW582">
        <v>27.518745150000001</v>
      </c>
      <c r="AX582">
        <v>21.720351130000001</v>
      </c>
      <c r="AY582">
        <v>26.048333509999999</v>
      </c>
      <c r="AZ582">
        <v>21.866060040000001</v>
      </c>
      <c r="BA582">
        <v>18.20561391</v>
      </c>
      <c r="BB582">
        <v>18.459889520000001</v>
      </c>
      <c r="BC582">
        <v>18.676385669999998</v>
      </c>
      <c r="BD582">
        <v>18.29175291</v>
      </c>
      <c r="BE582">
        <v>17.352990009999999</v>
      </c>
      <c r="BF582">
        <v>18.456614940000001</v>
      </c>
      <c r="BG582">
        <v>10.24495969</v>
      </c>
      <c r="BH582">
        <v>10.49228128</v>
      </c>
      <c r="BI582">
        <v>9.7859483170000008</v>
      </c>
      <c r="BJ582">
        <v>11.19527781</v>
      </c>
      <c r="BK582">
        <v>11.467537269999999</v>
      </c>
      <c r="BL582">
        <v>8.5373880989999993</v>
      </c>
    </row>
    <row r="583" spans="1:68" hidden="1" x14ac:dyDescent="0.25">
      <c r="A583" s="1" t="s">
        <v>66</v>
      </c>
      <c r="B583" s="1">
        <f>COUNT(egypt_arabic_world[[#This Row],[1960]:[2023]])</f>
        <v>26</v>
      </c>
      <c r="C583" s="1" t="s">
        <v>1229</v>
      </c>
      <c r="D583" s="1" t="s">
        <v>1230</v>
      </c>
      <c r="AN583">
        <v>2684000000</v>
      </c>
      <c r="AO583">
        <v>3204000000</v>
      </c>
      <c r="AP583">
        <v>3727000000</v>
      </c>
      <c r="AQ583">
        <v>2565000000</v>
      </c>
      <c r="AR583">
        <v>3903000000</v>
      </c>
      <c r="AS583">
        <v>4345000000</v>
      </c>
      <c r="AT583">
        <v>3800000000</v>
      </c>
      <c r="AU583">
        <v>3764000000</v>
      </c>
      <c r="AV583">
        <v>4584000000</v>
      </c>
      <c r="AW583">
        <v>6125000000</v>
      </c>
      <c r="AX583">
        <v>6851000000</v>
      </c>
      <c r="AY583">
        <v>7591000000</v>
      </c>
      <c r="AZ583">
        <v>9303000000</v>
      </c>
      <c r="BA583">
        <v>10985000000</v>
      </c>
      <c r="BB583">
        <v>10755000000</v>
      </c>
      <c r="BC583">
        <v>12528000000</v>
      </c>
      <c r="BD583">
        <v>8707000000</v>
      </c>
      <c r="BE583">
        <v>9940000000</v>
      </c>
      <c r="BF583">
        <v>6047000000</v>
      </c>
      <c r="BG583">
        <v>7208000000</v>
      </c>
      <c r="BH583">
        <v>6065000000</v>
      </c>
      <c r="BI583">
        <v>2645000000</v>
      </c>
      <c r="BJ583">
        <v>7775000000</v>
      </c>
      <c r="BK583">
        <v>11615000000</v>
      </c>
      <c r="BL583">
        <v>13030000000</v>
      </c>
      <c r="BM583">
        <v>4398000000</v>
      </c>
    </row>
    <row r="584" spans="1:68" hidden="1" x14ac:dyDescent="0.25">
      <c r="A584" s="1" t="s">
        <v>66</v>
      </c>
      <c r="B584" s="1">
        <f>COUNT(egypt_arabic_world[[#This Row],[1960]:[2023]])</f>
        <v>26</v>
      </c>
      <c r="C584" s="1" t="s">
        <v>1231</v>
      </c>
      <c r="D584" s="1" t="s">
        <v>1232</v>
      </c>
      <c r="AN584">
        <v>2954000000</v>
      </c>
      <c r="AO584">
        <v>3583000000</v>
      </c>
      <c r="AP584">
        <v>4046000000</v>
      </c>
      <c r="AQ584">
        <v>2942000000</v>
      </c>
      <c r="AR584">
        <v>4361000000</v>
      </c>
      <c r="AS584">
        <v>4657000000</v>
      </c>
      <c r="AT584">
        <v>4119000000</v>
      </c>
      <c r="AU584">
        <v>4133000000</v>
      </c>
      <c r="AV584">
        <v>4704000000</v>
      </c>
      <c r="AW584">
        <v>6328000000</v>
      </c>
      <c r="AX584">
        <v>7206000000</v>
      </c>
      <c r="AY584">
        <v>8133000000</v>
      </c>
      <c r="AZ584">
        <v>10327000000</v>
      </c>
      <c r="BA584">
        <v>12104000000</v>
      </c>
      <c r="BB584">
        <v>11757000000</v>
      </c>
      <c r="BC584">
        <v>13633000000</v>
      </c>
      <c r="BD584">
        <v>9333000000</v>
      </c>
      <c r="BE584">
        <v>10823000000</v>
      </c>
      <c r="BF584">
        <v>6747000000</v>
      </c>
      <c r="BG584">
        <v>7979000000</v>
      </c>
      <c r="BH584">
        <v>6897000000</v>
      </c>
      <c r="BI584">
        <v>3306000000</v>
      </c>
      <c r="BJ584">
        <v>8636000000</v>
      </c>
      <c r="BK584">
        <v>12704000000</v>
      </c>
      <c r="BL584">
        <v>14256000000</v>
      </c>
      <c r="BM584">
        <v>4874000000</v>
      </c>
    </row>
    <row r="585" spans="1:68" hidden="1" x14ac:dyDescent="0.25">
      <c r="A585" s="1" t="s">
        <v>66</v>
      </c>
      <c r="B585" s="1">
        <f>COUNT(egypt_arabic_world[[#This Row],[1960]:[2023]])</f>
        <v>13</v>
      </c>
      <c r="C585" s="1" t="s">
        <v>1233</v>
      </c>
      <c r="D585" s="1" t="s">
        <v>1234</v>
      </c>
      <c r="AN585">
        <v>2830</v>
      </c>
      <c r="AO585">
        <v>4117</v>
      </c>
      <c r="AP585">
        <v>3969</v>
      </c>
      <c r="AQ585">
        <v>4004</v>
      </c>
      <c r="AR585">
        <v>3900</v>
      </c>
      <c r="AS585">
        <v>4012</v>
      </c>
      <c r="AT585">
        <v>4022</v>
      </c>
      <c r="AU585">
        <v>4188</v>
      </c>
      <c r="AW585">
        <v>3840</v>
      </c>
      <c r="AX585">
        <v>3840</v>
      </c>
      <c r="AY585">
        <v>4188</v>
      </c>
      <c r="BA585">
        <v>3840.3670000000002</v>
      </c>
      <c r="BC585">
        <v>1592.136</v>
      </c>
    </row>
    <row r="586" spans="1:68" hidden="1" x14ac:dyDescent="0.25">
      <c r="A586" s="1" t="s">
        <v>66</v>
      </c>
      <c r="B586" s="1">
        <f>COUNT(egypt_arabic_world[[#This Row],[1960]:[2023]])</f>
        <v>26</v>
      </c>
      <c r="C586" s="1" t="s">
        <v>1235</v>
      </c>
      <c r="D586" s="1" t="s">
        <v>1236</v>
      </c>
      <c r="AP586">
        <v>654</v>
      </c>
      <c r="AQ586">
        <v>869</v>
      </c>
      <c r="AR586">
        <v>1032</v>
      </c>
      <c r="AS586">
        <v>1075</v>
      </c>
      <c r="AT586">
        <v>1109</v>
      </c>
      <c r="AU586">
        <v>1150</v>
      </c>
      <c r="AV586">
        <v>977</v>
      </c>
      <c r="AW586">
        <v>795</v>
      </c>
      <c r="AX586">
        <v>744</v>
      </c>
      <c r="AY586">
        <v>595</v>
      </c>
      <c r="AZ586">
        <v>435</v>
      </c>
      <c r="BA586">
        <v>373</v>
      </c>
      <c r="BB586">
        <v>312</v>
      </c>
      <c r="BC586">
        <v>227</v>
      </c>
      <c r="BD586">
        <v>231</v>
      </c>
      <c r="BE586">
        <v>234</v>
      </c>
      <c r="BF586">
        <v>235</v>
      </c>
      <c r="BG586">
        <v>246</v>
      </c>
      <c r="BH586">
        <v>250</v>
      </c>
      <c r="BI586">
        <v>251</v>
      </c>
      <c r="BJ586">
        <v>252</v>
      </c>
      <c r="BK586">
        <v>250</v>
      </c>
      <c r="BL586">
        <v>246</v>
      </c>
      <c r="BM586">
        <v>240</v>
      </c>
      <c r="BN586">
        <v>241</v>
      </c>
      <c r="BO586">
        <v>239</v>
      </c>
    </row>
    <row r="587" spans="1:68" hidden="1" x14ac:dyDescent="0.25">
      <c r="A587" s="1" t="s">
        <v>66</v>
      </c>
      <c r="B587" s="1">
        <f>COUNT(egypt_arabic_world[[#This Row],[1960]:[2023]])</f>
        <v>26</v>
      </c>
      <c r="C587" s="1" t="s">
        <v>1237</v>
      </c>
      <c r="D587" s="1" t="s">
        <v>1238</v>
      </c>
      <c r="AN587">
        <v>1278000000</v>
      </c>
      <c r="AO587">
        <v>1317000000</v>
      </c>
      <c r="AP587">
        <v>1347000000</v>
      </c>
      <c r="AQ587">
        <v>1153000000</v>
      </c>
      <c r="AR587">
        <v>1078000000</v>
      </c>
      <c r="AS587">
        <v>1072000000</v>
      </c>
      <c r="AT587">
        <v>1132000000</v>
      </c>
      <c r="AU587">
        <v>1266000000</v>
      </c>
      <c r="AV587">
        <v>1321000000</v>
      </c>
      <c r="AW587">
        <v>1257000000</v>
      </c>
      <c r="AX587">
        <v>1629000000</v>
      </c>
      <c r="AY587">
        <v>1784000000</v>
      </c>
      <c r="AZ587">
        <v>2446000000</v>
      </c>
      <c r="BA587">
        <v>2915000000</v>
      </c>
      <c r="BB587">
        <v>2538000000</v>
      </c>
      <c r="BC587">
        <v>2240000000</v>
      </c>
      <c r="BD587">
        <v>2203000000</v>
      </c>
      <c r="BE587">
        <v>2618000000</v>
      </c>
      <c r="BF587">
        <v>3014000000</v>
      </c>
      <c r="BG587">
        <v>3140000000</v>
      </c>
      <c r="BH587">
        <v>3442000000</v>
      </c>
      <c r="BI587">
        <v>4110000000</v>
      </c>
      <c r="BJ587">
        <v>2160000000</v>
      </c>
      <c r="BK587">
        <v>2667000000</v>
      </c>
      <c r="BL587">
        <v>3518000000</v>
      </c>
      <c r="BM587">
        <v>2509000000</v>
      </c>
    </row>
    <row r="588" spans="1:68" hidden="1" x14ac:dyDescent="0.25">
      <c r="A588" s="1" t="s">
        <v>66</v>
      </c>
      <c r="B588" s="1">
        <f>COUNT(egypt_arabic_world[[#This Row],[1960]:[2023]])</f>
        <v>26</v>
      </c>
      <c r="C588" s="1" t="s">
        <v>1239</v>
      </c>
      <c r="D588" s="1" t="s">
        <v>1240</v>
      </c>
      <c r="AN588">
        <v>22.277526399999999</v>
      </c>
      <c r="AO588">
        <v>25.50177936</v>
      </c>
      <c r="AP588">
        <v>27.144889030000002</v>
      </c>
      <c r="AQ588">
        <v>23.453443879999998</v>
      </c>
      <c r="AR588">
        <v>29.605843780000001</v>
      </c>
      <c r="AS588">
        <v>27.615037950000001</v>
      </c>
      <c r="AT588">
        <v>25.636078470000001</v>
      </c>
      <c r="AU588">
        <v>25.143114390000001</v>
      </c>
      <c r="AV588">
        <v>23.449300359999999</v>
      </c>
      <c r="AW588">
        <v>23.864656320000002</v>
      </c>
      <c r="AX588">
        <v>23.460238700000001</v>
      </c>
      <c r="AY588">
        <v>22.172785789999999</v>
      </c>
      <c r="AZ588">
        <v>23.260056760000001</v>
      </c>
      <c r="BA588">
        <v>22.103362069999999</v>
      </c>
      <c r="BB588">
        <v>26.355609059999999</v>
      </c>
      <c r="BC588">
        <v>27.918625800000001</v>
      </c>
      <c r="BD588">
        <v>19.835079589999999</v>
      </c>
      <c r="BE588">
        <v>22.268951650000002</v>
      </c>
      <c r="BF588">
        <v>15.06188163</v>
      </c>
      <c r="BG588">
        <v>16.916739280000002</v>
      </c>
      <c r="BH588">
        <v>18.35802541</v>
      </c>
      <c r="BI588">
        <v>9.8321749450000002</v>
      </c>
      <c r="BJ588">
        <v>20.142414989999999</v>
      </c>
      <c r="BK588">
        <v>24.610851090000001</v>
      </c>
      <c r="BL588">
        <v>26.635473869999998</v>
      </c>
      <c r="BM588">
        <v>12.15409608</v>
      </c>
    </row>
    <row r="589" spans="1:68" hidden="1" x14ac:dyDescent="0.25">
      <c r="A589" s="1" t="s">
        <v>66</v>
      </c>
      <c r="B589" s="1">
        <f>COUNT(egypt_arabic_world[[#This Row],[1960]:[2023]])</f>
        <v>5</v>
      </c>
      <c r="C589" s="1" t="s">
        <v>1241</v>
      </c>
      <c r="D589" s="1" t="s">
        <v>1242</v>
      </c>
      <c r="AP589">
        <v>9.74</v>
      </c>
      <c r="BA589">
        <v>2.87</v>
      </c>
      <c r="BE589">
        <v>3.09</v>
      </c>
      <c r="BH589">
        <v>2.39</v>
      </c>
      <c r="BJ589">
        <v>3.13</v>
      </c>
    </row>
    <row r="590" spans="1:68" hidden="1" x14ac:dyDescent="0.25">
      <c r="A590" s="1" t="s">
        <v>66</v>
      </c>
      <c r="B590" s="1">
        <f>COUNT(egypt_arabic_world[[#This Row],[1960]:[2023]])</f>
        <v>5</v>
      </c>
      <c r="C590" s="1" t="s">
        <v>1243</v>
      </c>
      <c r="D590" s="1" t="s">
        <v>1244</v>
      </c>
      <c r="AP590">
        <v>1.21</v>
      </c>
      <c r="BA590">
        <v>1.95</v>
      </c>
      <c r="BE590">
        <v>3.98</v>
      </c>
      <c r="BH590">
        <v>4.2300000000000004</v>
      </c>
      <c r="BJ590">
        <v>5.01</v>
      </c>
    </row>
    <row r="591" spans="1:68" hidden="1" x14ac:dyDescent="0.25">
      <c r="A591" s="1" t="s">
        <v>66</v>
      </c>
      <c r="B591" s="1">
        <f>COUNT(egypt_arabic_world[[#This Row],[1960]:[2023]])</f>
        <v>12</v>
      </c>
      <c r="C591" s="1" t="s">
        <v>1245</v>
      </c>
      <c r="D591" s="1" t="s">
        <v>1246</v>
      </c>
      <c r="AN591">
        <v>52406</v>
      </c>
      <c r="AO591">
        <v>55438</v>
      </c>
      <c r="AP591">
        <v>60617</v>
      </c>
      <c r="AQ591">
        <v>64860</v>
      </c>
      <c r="AR591">
        <v>67981</v>
      </c>
      <c r="AS591">
        <v>73565</v>
      </c>
      <c r="AT591">
        <v>46059</v>
      </c>
      <c r="AU591">
        <v>40837</v>
      </c>
      <c r="AW591">
        <v>41046</v>
      </c>
      <c r="AX591">
        <v>40800</v>
      </c>
      <c r="AY591">
        <v>40830</v>
      </c>
      <c r="BA591">
        <v>40837</v>
      </c>
    </row>
    <row r="592" spans="1:68" hidden="1" x14ac:dyDescent="0.25">
      <c r="A592" s="1" t="s">
        <v>66</v>
      </c>
      <c r="B592" s="1">
        <f>COUNT(egypt_arabic_world[[#This Row],[1960]:[2023]])</f>
        <v>27</v>
      </c>
      <c r="C592" s="1" t="s">
        <v>1247</v>
      </c>
      <c r="D592" s="1" t="s">
        <v>1248</v>
      </c>
      <c r="AO592">
        <v>2351.4499999999998</v>
      </c>
      <c r="AP592">
        <v>2342.2800000000002</v>
      </c>
      <c r="AQ592">
        <v>2402.36</v>
      </c>
      <c r="AR592">
        <v>2404.7399999999998</v>
      </c>
      <c r="AS592">
        <v>2682.75</v>
      </c>
      <c r="AT592">
        <v>2953.45</v>
      </c>
      <c r="AU592">
        <v>3020.31</v>
      </c>
      <c r="AV592">
        <v>3554.55</v>
      </c>
      <c r="AW592">
        <v>3560.45</v>
      </c>
      <c r="AX592">
        <v>3617.7</v>
      </c>
      <c r="AY592">
        <v>3939.67</v>
      </c>
      <c r="AZ592">
        <v>4425.22</v>
      </c>
      <c r="BA592">
        <v>4857.26</v>
      </c>
      <c r="BB592">
        <v>6012.69</v>
      </c>
      <c r="BC592">
        <v>6574.14</v>
      </c>
      <c r="BD592">
        <v>7169.3</v>
      </c>
      <c r="BE592">
        <v>8281.32</v>
      </c>
      <c r="BF592">
        <v>8509.7099999999991</v>
      </c>
      <c r="BG592">
        <v>9014.75</v>
      </c>
      <c r="BH592">
        <v>9709.94</v>
      </c>
      <c r="BI592">
        <v>11127.39</v>
      </c>
      <c r="BJ592">
        <v>11187.53</v>
      </c>
      <c r="BK592">
        <v>13196.84</v>
      </c>
      <c r="BL592">
        <v>15448.49</v>
      </c>
      <c r="BM592">
        <v>18009.29</v>
      </c>
      <c r="BN592">
        <v>21379.39</v>
      </c>
      <c r="BO592">
        <v>24025</v>
      </c>
    </row>
    <row r="593" spans="1:68" hidden="1" x14ac:dyDescent="0.25">
      <c r="A593" s="1" t="s">
        <v>66</v>
      </c>
      <c r="B593" s="1">
        <f>COUNT(egypt_arabic_world[[#This Row],[1960]:[2023]])</f>
        <v>24</v>
      </c>
      <c r="C593" s="1" t="s">
        <v>1249</v>
      </c>
      <c r="D593" s="1" t="s">
        <v>1250</v>
      </c>
      <c r="AO593">
        <v>0.21259999299999999</v>
      </c>
      <c r="AP593">
        <v>0.19755999699999999</v>
      </c>
      <c r="AQ593">
        <v>0.199100003</v>
      </c>
      <c r="AR593">
        <v>0.18650999700000001</v>
      </c>
      <c r="AS593">
        <v>0.192469999</v>
      </c>
      <c r="AW593">
        <v>0.26993998899999999</v>
      </c>
      <c r="AX593">
        <v>0.24141000200000001</v>
      </c>
      <c r="AY593">
        <v>0.25903001399999998</v>
      </c>
      <c r="AZ593">
        <v>0.25510001199999999</v>
      </c>
      <c r="BA593">
        <v>0.270240009</v>
      </c>
      <c r="BB593">
        <v>0.433120012</v>
      </c>
      <c r="BC593">
        <v>0.43345001300000002</v>
      </c>
      <c r="BD593">
        <v>0.531539977</v>
      </c>
      <c r="BE593">
        <v>0.50898999</v>
      </c>
      <c r="BF593">
        <v>0.63894998999999997</v>
      </c>
      <c r="BG593">
        <v>0.63648998700000003</v>
      </c>
      <c r="BH593">
        <v>0.71858000799999999</v>
      </c>
      <c r="BI593">
        <v>0.70848</v>
      </c>
      <c r="BJ593">
        <v>0.64486002899999995</v>
      </c>
      <c r="BK593">
        <v>0.68839001700000002</v>
      </c>
      <c r="BL593">
        <v>0.79616999600000005</v>
      </c>
      <c r="BM593">
        <v>0.91563999699999998</v>
      </c>
      <c r="BN593">
        <v>0.91175001899999997</v>
      </c>
      <c r="BO593">
        <v>1.019680023</v>
      </c>
    </row>
    <row r="594" spans="1:68" hidden="1" x14ac:dyDescent="0.25">
      <c r="A594" s="1" t="s">
        <v>66</v>
      </c>
      <c r="B594" s="1">
        <f>COUNT(egypt_arabic_world[[#This Row],[1960]:[2023]])</f>
        <v>27</v>
      </c>
      <c r="C594" s="1" t="s">
        <v>1251</v>
      </c>
      <c r="D594" s="1" t="s">
        <v>1252</v>
      </c>
      <c r="AO594">
        <v>19999.99955</v>
      </c>
      <c r="AP594">
        <v>370000.0048</v>
      </c>
      <c r="AQ594">
        <v>1509999.99</v>
      </c>
      <c r="AR594">
        <v>819999.99280000001</v>
      </c>
      <c r="AS594">
        <v>730000.01910000003</v>
      </c>
      <c r="AT594">
        <v>409999.9964</v>
      </c>
      <c r="AU594">
        <v>300000.01189999998</v>
      </c>
      <c r="AV594">
        <v>3559999.943</v>
      </c>
      <c r="AW594">
        <v>1100000.024</v>
      </c>
      <c r="AX594">
        <v>3740000.01</v>
      </c>
      <c r="AY594">
        <v>3269999.9810000001</v>
      </c>
      <c r="AZ594">
        <v>6940000.057</v>
      </c>
      <c r="BA594">
        <v>12750000</v>
      </c>
      <c r="BB594">
        <v>14300000.189999999</v>
      </c>
      <c r="BC594">
        <v>9109999.6569999997</v>
      </c>
      <c r="BD594">
        <v>8399999.6190000009</v>
      </c>
      <c r="BE594">
        <v>1950000.048</v>
      </c>
      <c r="BF594">
        <v>689999.9976</v>
      </c>
      <c r="BG594">
        <v>730000.01910000003</v>
      </c>
      <c r="BH594">
        <v>490000.00949999999</v>
      </c>
      <c r="BI594">
        <v>239999.99460000001</v>
      </c>
      <c r="BJ594">
        <v>289999.99170000001</v>
      </c>
      <c r="BK594">
        <v>389999.98570000002</v>
      </c>
      <c r="BL594">
        <v>400000.00599999999</v>
      </c>
      <c r="BM594">
        <v>9999.9997760000006</v>
      </c>
      <c r="BN594">
        <v>2829999.9240000001</v>
      </c>
      <c r="BO594">
        <v>50000.000749999999</v>
      </c>
    </row>
    <row r="595" spans="1:68" hidden="1" x14ac:dyDescent="0.25">
      <c r="A595" s="1" t="s">
        <v>66</v>
      </c>
      <c r="B595" s="1">
        <f>COUNT(egypt_arabic_world[[#This Row],[1960]:[2023]])</f>
        <v>5</v>
      </c>
      <c r="C595" s="1" t="s">
        <v>1253</v>
      </c>
      <c r="D595" s="1" t="s">
        <v>1254</v>
      </c>
      <c r="AP595">
        <v>10.24</v>
      </c>
      <c r="BA595">
        <v>13.23</v>
      </c>
      <c r="BE595">
        <v>14.04</v>
      </c>
      <c r="BH595">
        <v>14.76</v>
      </c>
      <c r="BJ595">
        <v>16.420000000000002</v>
      </c>
    </row>
    <row r="596" spans="1:68" hidden="1" x14ac:dyDescent="0.25">
      <c r="A596" s="1" t="s">
        <v>66</v>
      </c>
      <c r="B596" s="1">
        <f>COUNT(egypt_arabic_world[[#This Row],[1960]:[2023]])</f>
        <v>5</v>
      </c>
      <c r="C596" s="1" t="s">
        <v>1255</v>
      </c>
      <c r="D596" s="1" t="s">
        <v>1256</v>
      </c>
      <c r="AP596">
        <v>1.37</v>
      </c>
      <c r="BA596">
        <v>0.89</v>
      </c>
      <c r="BE596">
        <v>3.9</v>
      </c>
      <c r="BH596">
        <v>5.07</v>
      </c>
      <c r="BJ596">
        <v>6.1</v>
      </c>
    </row>
    <row r="597" spans="1:68" hidden="1" x14ac:dyDescent="0.25">
      <c r="A597" s="1" t="s">
        <v>66</v>
      </c>
      <c r="B597" s="1">
        <f>COUNT(egypt_arabic_world[[#This Row],[1960]:[2023]])</f>
        <v>5</v>
      </c>
      <c r="C597" s="1" t="s">
        <v>1257</v>
      </c>
      <c r="D597" s="1" t="s">
        <v>1258</v>
      </c>
      <c r="AP597">
        <v>1.1599999999999999</v>
      </c>
      <c r="BA597">
        <v>0.61</v>
      </c>
      <c r="BE597">
        <v>0.92</v>
      </c>
      <c r="BH597">
        <v>0.9</v>
      </c>
      <c r="BJ597">
        <v>1.57</v>
      </c>
    </row>
    <row r="598" spans="1:68" hidden="1" x14ac:dyDescent="0.25">
      <c r="A598" s="1" t="s">
        <v>66</v>
      </c>
      <c r="B598" s="1">
        <f>COUNT(egypt_arabic_world[[#This Row],[1960]:[2023]])</f>
        <v>27</v>
      </c>
      <c r="C598" s="1" t="s">
        <v>1259</v>
      </c>
      <c r="D598" s="1" t="s">
        <v>1260</v>
      </c>
      <c r="AP598">
        <v>4.6749999999999998</v>
      </c>
      <c r="AQ598">
        <v>4.2166666670000001</v>
      </c>
      <c r="AR598">
        <v>4.1316666670000002</v>
      </c>
      <c r="AS598">
        <v>4.1825000000000001</v>
      </c>
      <c r="AT598">
        <v>4.5666666669999998</v>
      </c>
      <c r="AU598">
        <v>6.9</v>
      </c>
      <c r="AV598">
        <v>4.608333333</v>
      </c>
      <c r="AW598">
        <v>3.641666667</v>
      </c>
      <c r="AX598">
        <v>3.7098333330000002</v>
      </c>
      <c r="AY598">
        <v>3.7364999999999999</v>
      </c>
      <c r="AZ598">
        <v>4.9727499999999996</v>
      </c>
      <c r="BA598">
        <v>2.844833333</v>
      </c>
      <c r="BB598">
        <v>1.810333333</v>
      </c>
      <c r="BC598">
        <v>1.3647499999999999</v>
      </c>
      <c r="BD598">
        <v>-0.95583333299999995</v>
      </c>
      <c r="BE598">
        <v>-1.6060000000000001</v>
      </c>
      <c r="BF598">
        <v>8.6666669999999994E-3</v>
      </c>
      <c r="BG598">
        <v>0.68866666700000001</v>
      </c>
      <c r="BH598">
        <v>0.39474999999999999</v>
      </c>
      <c r="BI598">
        <v>-0.65258333300000004</v>
      </c>
      <c r="BJ598">
        <v>-1.2636666670000001</v>
      </c>
      <c r="BK598">
        <v>-0.56491666699999998</v>
      </c>
      <c r="BL598">
        <v>-0.66891666699999996</v>
      </c>
      <c r="BM598">
        <v>-1.7500833330000001</v>
      </c>
      <c r="BN598">
        <v>-3.2816666670000001</v>
      </c>
      <c r="BO598">
        <v>-4.1748333329999996</v>
      </c>
      <c r="BP598">
        <v>-5.5893333329999999</v>
      </c>
    </row>
    <row r="599" spans="1:68" hidden="1" x14ac:dyDescent="0.25">
      <c r="A599" s="1" t="s">
        <v>66</v>
      </c>
      <c r="B599" s="1">
        <f>COUNT(egypt_arabic_world[[#This Row],[1960]:[2023]])</f>
        <v>24</v>
      </c>
      <c r="C599" s="1" t="s">
        <v>1261</v>
      </c>
      <c r="D599" s="1" t="s">
        <v>1262</v>
      </c>
      <c r="AN599">
        <v>0</v>
      </c>
      <c r="AP599">
        <v>100</v>
      </c>
      <c r="AQ599">
        <v>0</v>
      </c>
      <c r="AR599">
        <v>1.4106395700000001</v>
      </c>
      <c r="AS599">
        <v>1.4106395700000001</v>
      </c>
      <c r="AT599">
        <v>1.4106395700000001</v>
      </c>
      <c r="AU599">
        <v>3.5710035000000001E-2</v>
      </c>
      <c r="AV599">
        <v>1.4106395700000001</v>
      </c>
      <c r="AW599">
        <v>1.61048178</v>
      </c>
      <c r="AX599">
        <v>1.382361073</v>
      </c>
      <c r="AY599">
        <v>0</v>
      </c>
      <c r="AZ599">
        <v>0</v>
      </c>
      <c r="BA599">
        <v>1.4011489420000001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9.6052250000000002E-3</v>
      </c>
    </row>
    <row r="600" spans="1:68" hidden="1" x14ac:dyDescent="0.25">
      <c r="A600" s="1" t="s">
        <v>66</v>
      </c>
      <c r="B600" s="1">
        <f>COUNT(egypt_arabic_world[[#This Row],[1960]:[2023]])</f>
        <v>24</v>
      </c>
      <c r="C600" s="1" t="s">
        <v>1263</v>
      </c>
      <c r="D600" s="1" t="s">
        <v>1264</v>
      </c>
      <c r="AN600">
        <v>60.7</v>
      </c>
      <c r="AP600">
        <v>65.81</v>
      </c>
      <c r="AQ600">
        <v>60.7</v>
      </c>
      <c r="AR600">
        <v>65.75</v>
      </c>
      <c r="AS600">
        <v>65.75</v>
      </c>
      <c r="AT600">
        <v>65.75</v>
      </c>
      <c r="AU600">
        <v>65.75</v>
      </c>
      <c r="AV600">
        <v>65.75</v>
      </c>
      <c r="AW600">
        <v>65.03</v>
      </c>
      <c r="AX600">
        <v>65.03</v>
      </c>
      <c r="AY600">
        <v>65.03</v>
      </c>
      <c r="AZ600">
        <v>65.599999999999994</v>
      </c>
      <c r="BA600">
        <v>65.59</v>
      </c>
      <c r="BB600">
        <v>65.58</v>
      </c>
      <c r="BC600">
        <v>65.56</v>
      </c>
      <c r="BD600">
        <v>65.540000000000006</v>
      </c>
      <c r="BE600">
        <v>65.53</v>
      </c>
      <c r="BF600">
        <v>65.510000000000005</v>
      </c>
      <c r="BG600">
        <v>60.8</v>
      </c>
      <c r="BH600">
        <v>60.94</v>
      </c>
      <c r="BI600">
        <v>60.94</v>
      </c>
      <c r="BJ600">
        <v>60.94</v>
      </c>
      <c r="BK600">
        <v>60.94</v>
      </c>
      <c r="BL600">
        <v>61.29</v>
      </c>
    </row>
    <row r="601" spans="1:68" hidden="1" x14ac:dyDescent="0.25">
      <c r="A601" s="1" t="s">
        <v>66</v>
      </c>
      <c r="B601" s="1">
        <f>COUNT(egypt_arabic_world[[#This Row],[1960]:[2023]])</f>
        <v>24</v>
      </c>
      <c r="C601" s="1" t="s">
        <v>1265</v>
      </c>
      <c r="D601" s="1" t="s">
        <v>1266</v>
      </c>
      <c r="AN601">
        <v>0.55256064699999996</v>
      </c>
      <c r="AP601">
        <v>100</v>
      </c>
      <c r="AQ601">
        <v>8.738007692</v>
      </c>
      <c r="AR601">
        <v>0.91006079900000003</v>
      </c>
      <c r="AS601">
        <v>1.160713138</v>
      </c>
      <c r="AT601">
        <v>1.160713138</v>
      </c>
      <c r="AU601">
        <v>1.394776783</v>
      </c>
      <c r="AV601">
        <v>1.120865843</v>
      </c>
      <c r="AW601">
        <v>0.18046124699999999</v>
      </c>
      <c r="AX601">
        <v>0.15512052900000001</v>
      </c>
      <c r="AY601">
        <v>0</v>
      </c>
      <c r="AZ601">
        <v>0</v>
      </c>
      <c r="BA601">
        <v>0.15324496200000001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3.5838149999999999E-2</v>
      </c>
    </row>
    <row r="602" spans="1:68" hidden="1" x14ac:dyDescent="0.25">
      <c r="A602" s="1" t="s">
        <v>66</v>
      </c>
      <c r="B602" s="1">
        <f>COUNT(egypt_arabic_world[[#This Row],[1960]:[2023]])</f>
        <v>24</v>
      </c>
      <c r="C602" s="1" t="s">
        <v>1267</v>
      </c>
      <c r="D602" s="1" t="s">
        <v>1268</v>
      </c>
      <c r="AN602">
        <v>35.64</v>
      </c>
      <c r="AP602">
        <v>36.619999999999997</v>
      </c>
      <c r="AQ602">
        <v>35.64</v>
      </c>
      <c r="AR602">
        <v>36.630000000000003</v>
      </c>
      <c r="AS602">
        <v>36.630000000000003</v>
      </c>
      <c r="AT602">
        <v>36.630000000000003</v>
      </c>
      <c r="AU602">
        <v>36.630000000000003</v>
      </c>
      <c r="AV602">
        <v>36.630000000000003</v>
      </c>
      <c r="AW602">
        <v>36.47</v>
      </c>
      <c r="AX602">
        <v>36.47</v>
      </c>
      <c r="AY602">
        <v>36.47</v>
      </c>
      <c r="AZ602">
        <v>36.85</v>
      </c>
      <c r="BA602">
        <v>36.840000000000003</v>
      </c>
      <c r="BB602">
        <v>36.840000000000003</v>
      </c>
      <c r="BC602">
        <v>36.840000000000003</v>
      </c>
      <c r="BD602">
        <v>36.83</v>
      </c>
      <c r="BE602">
        <v>36.83</v>
      </c>
      <c r="BF602">
        <v>36.83</v>
      </c>
      <c r="BG602">
        <v>36.57</v>
      </c>
      <c r="BH602">
        <v>36.53</v>
      </c>
      <c r="BI602">
        <v>36.53</v>
      </c>
      <c r="BJ602">
        <v>36.53</v>
      </c>
      <c r="BK602">
        <v>36.53</v>
      </c>
      <c r="BL602">
        <v>36.590000000000003</v>
      </c>
    </row>
    <row r="603" spans="1:68" hidden="1" x14ac:dyDescent="0.25">
      <c r="A603" s="1" t="s">
        <v>66</v>
      </c>
      <c r="B603" s="1">
        <f>COUNT(egypt_arabic_world[[#This Row],[1960]:[2023]])</f>
        <v>24</v>
      </c>
      <c r="C603" s="1" t="s">
        <v>1269</v>
      </c>
      <c r="D603" s="1" t="s">
        <v>1270</v>
      </c>
      <c r="AN603">
        <v>0.61898004200000001</v>
      </c>
      <c r="AP603">
        <v>100</v>
      </c>
      <c r="AQ603">
        <v>9.8099689209999994</v>
      </c>
      <c r="AR603">
        <v>0.85056079299999998</v>
      </c>
      <c r="AS603">
        <v>1.131678344</v>
      </c>
      <c r="AT603">
        <v>1.131678344</v>
      </c>
      <c r="AU603">
        <v>1.56413237</v>
      </c>
      <c r="AV603">
        <v>1.0869878610000001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3.9494471000000003E-2</v>
      </c>
    </row>
    <row r="604" spans="1:68" hidden="1" x14ac:dyDescent="0.25">
      <c r="A604" s="1" t="s">
        <v>66</v>
      </c>
      <c r="B604" s="1">
        <f>COUNT(egypt_arabic_world[[#This Row],[1960]:[2023]])</f>
        <v>24</v>
      </c>
      <c r="C604" s="1" t="s">
        <v>1271</v>
      </c>
      <c r="D604" s="1" t="s">
        <v>1272</v>
      </c>
      <c r="AN604">
        <v>28.36</v>
      </c>
      <c r="AP604">
        <v>28.3</v>
      </c>
      <c r="AQ604">
        <v>28.36</v>
      </c>
      <c r="AR604">
        <v>28.3</v>
      </c>
      <c r="AS604">
        <v>28.3</v>
      </c>
      <c r="AT604">
        <v>28.3</v>
      </c>
      <c r="AU604">
        <v>28.3</v>
      </c>
      <c r="AV604">
        <v>28.3</v>
      </c>
      <c r="AW604">
        <v>28.23</v>
      </c>
      <c r="AX604">
        <v>28.23</v>
      </c>
      <c r="AY604">
        <v>28.23</v>
      </c>
      <c r="AZ604">
        <v>28.35</v>
      </c>
      <c r="BA604">
        <v>28.35</v>
      </c>
      <c r="BB604">
        <v>28.35</v>
      </c>
      <c r="BC604">
        <v>28.35</v>
      </c>
      <c r="BD604">
        <v>28.35</v>
      </c>
      <c r="BE604">
        <v>28.35</v>
      </c>
      <c r="BF604">
        <v>28.35</v>
      </c>
      <c r="BG604">
        <v>28.31</v>
      </c>
      <c r="BH604">
        <v>28.23</v>
      </c>
      <c r="BI604">
        <v>28.23</v>
      </c>
      <c r="BJ604">
        <v>28.23</v>
      </c>
      <c r="BK604">
        <v>28.23</v>
      </c>
      <c r="BL604">
        <v>28.2</v>
      </c>
    </row>
    <row r="605" spans="1:68" hidden="1" x14ac:dyDescent="0.25">
      <c r="A605" s="1" t="s">
        <v>66</v>
      </c>
      <c r="B605" s="1">
        <f>COUNT(egypt_arabic_world[[#This Row],[1960]:[2023]])</f>
        <v>26</v>
      </c>
      <c r="C605" s="1" t="s">
        <v>1273</v>
      </c>
      <c r="D605" s="1" t="s">
        <v>1274</v>
      </c>
      <c r="AN605">
        <v>7.9988331390000003</v>
      </c>
      <c r="AO605">
        <v>7.5713581330000004</v>
      </c>
      <c r="AP605">
        <v>6.8381868050000003</v>
      </c>
      <c r="AQ605">
        <v>6.021128429</v>
      </c>
      <c r="AR605">
        <v>5.6346368250000003</v>
      </c>
      <c r="AS605">
        <v>5.2675256609999996</v>
      </c>
      <c r="AT605">
        <v>5.9439610209999998</v>
      </c>
      <c r="AU605">
        <v>6.7099300810000004</v>
      </c>
      <c r="AV605">
        <v>7.4507689800000003</v>
      </c>
      <c r="AW605">
        <v>5.7327988169999999</v>
      </c>
      <c r="AX605">
        <v>5.6283374559999997</v>
      </c>
      <c r="AY605">
        <v>5.3165387260000001</v>
      </c>
      <c r="AZ605">
        <v>5.3746319610000004</v>
      </c>
      <c r="BA605">
        <v>5.0429318619999997</v>
      </c>
      <c r="BB605">
        <v>5.4622683739999998</v>
      </c>
      <c r="BC605">
        <v>4.503676778</v>
      </c>
      <c r="BD605">
        <v>4.1951024009999998</v>
      </c>
      <c r="BE605">
        <v>4.4141928579999998</v>
      </c>
      <c r="BF605">
        <v>4.9919021270000004</v>
      </c>
      <c r="BG605">
        <v>4.7110654629999997</v>
      </c>
      <c r="BH605">
        <v>5.3518755110000003</v>
      </c>
      <c r="BI605">
        <v>6.3702940200000002</v>
      </c>
      <c r="BJ605">
        <v>3.4446863680000002</v>
      </c>
      <c r="BK605">
        <v>3.7954567190000001</v>
      </c>
      <c r="BL605">
        <v>4.7092619710000001</v>
      </c>
      <c r="BM605">
        <v>3.5567254949999998</v>
      </c>
    </row>
    <row r="606" spans="1:68" hidden="1" x14ac:dyDescent="0.25">
      <c r="A606" s="1" t="s">
        <v>66</v>
      </c>
      <c r="B606" s="1">
        <f>COUNT(egypt_arabic_world[[#This Row],[1960]:[2023]])</f>
        <v>26</v>
      </c>
      <c r="C606" s="1" t="s">
        <v>1275</v>
      </c>
      <c r="D606" s="1" t="s">
        <v>1276</v>
      </c>
      <c r="AN606">
        <v>93000000</v>
      </c>
      <c r="AO606">
        <v>65000000</v>
      </c>
      <c r="AP606">
        <v>84000000</v>
      </c>
      <c r="AQ606">
        <v>118000000</v>
      </c>
      <c r="AR606">
        <v>140000000</v>
      </c>
      <c r="AS606">
        <v>134000000</v>
      </c>
      <c r="AT606">
        <v>116000000</v>
      </c>
      <c r="AU606">
        <v>43000000</v>
      </c>
      <c r="AV606">
        <v>144000000</v>
      </c>
      <c r="AW606">
        <v>286000000</v>
      </c>
      <c r="AX606">
        <v>303000000</v>
      </c>
      <c r="AY606">
        <v>372000000</v>
      </c>
      <c r="AZ606">
        <v>440000000</v>
      </c>
      <c r="BA606">
        <v>475000000</v>
      </c>
      <c r="BB606">
        <v>403000000</v>
      </c>
      <c r="BC606">
        <v>456000000</v>
      </c>
      <c r="BD606">
        <v>372000000</v>
      </c>
      <c r="BE606">
        <v>419000000</v>
      </c>
      <c r="BF606">
        <v>247000000</v>
      </c>
      <c r="BG606">
        <v>346000000</v>
      </c>
      <c r="BH606">
        <v>194000000</v>
      </c>
      <c r="BI606">
        <v>241000000</v>
      </c>
      <c r="BJ606">
        <v>259000000</v>
      </c>
      <c r="BK606">
        <v>230000000</v>
      </c>
      <c r="BL606">
        <v>200000000</v>
      </c>
      <c r="BM606">
        <v>69000000</v>
      </c>
    </row>
    <row r="607" spans="1:68" hidden="1" x14ac:dyDescent="0.25">
      <c r="A607" s="1" t="s">
        <v>66</v>
      </c>
      <c r="B607" s="1">
        <f>COUNT(egypt_arabic_world[[#This Row],[1960]:[2023]])</f>
        <v>5</v>
      </c>
      <c r="C607" s="1" t="s">
        <v>1277</v>
      </c>
      <c r="D607" s="1" t="s">
        <v>1278</v>
      </c>
      <c r="AP607">
        <v>7.66</v>
      </c>
      <c r="BA607">
        <v>12.57</v>
      </c>
      <c r="BE607">
        <v>26.2</v>
      </c>
      <c r="BH607">
        <v>31.22</v>
      </c>
      <c r="BJ607">
        <v>31.14</v>
      </c>
    </row>
    <row r="608" spans="1:68" hidden="1" x14ac:dyDescent="0.25">
      <c r="A608" s="1" t="s">
        <v>66</v>
      </c>
      <c r="B608" s="1">
        <f>COUNT(egypt_arabic_world[[#This Row],[1960]:[2023]])</f>
        <v>5</v>
      </c>
      <c r="C608" s="1" t="s">
        <v>1279</v>
      </c>
      <c r="D608" s="1" t="s">
        <v>1280</v>
      </c>
      <c r="AP608">
        <v>9.0299999999999994</v>
      </c>
      <c r="BA608">
        <v>11.28</v>
      </c>
      <c r="BE608">
        <v>10.06</v>
      </c>
      <c r="BH608">
        <v>10.53</v>
      </c>
      <c r="BJ608">
        <v>11.41</v>
      </c>
    </row>
    <row r="609" spans="1:68" hidden="1" x14ac:dyDescent="0.25">
      <c r="A609" s="1" t="s">
        <v>66</v>
      </c>
      <c r="B609" s="1">
        <f>COUNT(egypt_arabic_world[[#This Row],[1960]:[2023]])</f>
        <v>5</v>
      </c>
      <c r="C609" s="1" t="s">
        <v>1281</v>
      </c>
      <c r="D609" s="1" t="s">
        <v>1282</v>
      </c>
      <c r="AP609">
        <v>8.58</v>
      </c>
      <c r="BA609">
        <v>2.2599999999999998</v>
      </c>
      <c r="BE609">
        <v>2.17</v>
      </c>
      <c r="BH609">
        <v>1.49</v>
      </c>
      <c r="BJ609">
        <v>1.56</v>
      </c>
    </row>
    <row r="610" spans="1:68" hidden="1" x14ac:dyDescent="0.25">
      <c r="A610" s="1" t="s">
        <v>66</v>
      </c>
      <c r="B610" s="1">
        <f>COUNT(egypt_arabic_world[[#This Row],[1960]:[2023]])</f>
        <v>10</v>
      </c>
      <c r="C610" s="1" t="s">
        <v>1283</v>
      </c>
      <c r="D610" s="1" t="s">
        <v>1284</v>
      </c>
      <c r="AM610">
        <v>21.1977005</v>
      </c>
      <c r="AV610">
        <v>15.879269600000001</v>
      </c>
      <c r="AW610">
        <v>16.971670150000001</v>
      </c>
      <c r="BG610">
        <v>18.252059939999999</v>
      </c>
      <c r="BI610">
        <v>13.345310209999999</v>
      </c>
      <c r="BJ610">
        <v>13.93360043</v>
      </c>
      <c r="BK610">
        <v>13.34941959</v>
      </c>
      <c r="BL610">
        <v>11.786990169999999</v>
      </c>
      <c r="BM610">
        <v>9.5586996079999995</v>
      </c>
      <c r="BN610">
        <v>5.129970074</v>
      </c>
    </row>
    <row r="611" spans="1:68" hidden="1" x14ac:dyDescent="0.25">
      <c r="A611" s="1" t="s">
        <v>66</v>
      </c>
      <c r="B611" s="1">
        <f>COUNT(egypt_arabic_world[[#This Row],[1960]:[2023]])</f>
        <v>10</v>
      </c>
      <c r="C611" s="1" t="s">
        <v>1285</v>
      </c>
      <c r="D611" s="1" t="s">
        <v>1286</v>
      </c>
      <c r="AM611">
        <v>27.40397072</v>
      </c>
      <c r="AV611">
        <v>17.390890120000002</v>
      </c>
      <c r="AW611">
        <v>18.366939540000001</v>
      </c>
      <c r="BG611">
        <v>17.34810066</v>
      </c>
      <c r="BI611">
        <v>13.42323017</v>
      </c>
      <c r="BJ611">
        <v>13.968640329999999</v>
      </c>
      <c r="BK611">
        <v>13.46558952</v>
      </c>
      <c r="BL611">
        <v>11.82872963</v>
      </c>
      <c r="BM611">
        <v>9.5634803769999994</v>
      </c>
      <c r="BN611">
        <v>5.1358499530000001</v>
      </c>
    </row>
    <row r="612" spans="1:68" x14ac:dyDescent="0.25">
      <c r="A612" s="1" t="s">
        <v>66</v>
      </c>
      <c r="B612" s="1">
        <f>COUNT(egypt_arabic_world[[#This Row],[1960]:[2023]])</f>
        <v>64</v>
      </c>
      <c r="C612" s="1" t="s">
        <v>2515</v>
      </c>
      <c r="D612" s="1" t="s">
        <v>2516</v>
      </c>
      <c r="E612">
        <v>85.056837090000002</v>
      </c>
      <c r="F612">
        <v>85.411554580000001</v>
      </c>
      <c r="G612">
        <v>85.323481770000001</v>
      </c>
      <c r="H612">
        <v>85.090314320000004</v>
      </c>
      <c r="I612">
        <v>84.946668279999997</v>
      </c>
      <c r="J612">
        <v>84.805483809999998</v>
      </c>
      <c r="K612">
        <v>84.55987494</v>
      </c>
      <c r="L612">
        <v>84.234860530000006</v>
      </c>
      <c r="M612">
        <v>83.830303950000001</v>
      </c>
      <c r="N612">
        <v>83.38665177</v>
      </c>
      <c r="O612">
        <v>82.982467099999994</v>
      </c>
      <c r="P612">
        <v>82.665058250000001</v>
      </c>
      <c r="Q612">
        <v>82.416327870000003</v>
      </c>
      <c r="R612">
        <v>82.208165739999998</v>
      </c>
      <c r="S612">
        <v>82.053321519999997</v>
      </c>
      <c r="T612">
        <v>81.972898229999998</v>
      </c>
      <c r="U612">
        <v>82.027132210000005</v>
      </c>
      <c r="V612">
        <v>82.12965389</v>
      </c>
      <c r="W612">
        <v>82.209926479999993</v>
      </c>
      <c r="X612">
        <v>82.335446989999994</v>
      </c>
      <c r="Y612">
        <v>82.459857029999995</v>
      </c>
      <c r="Z612">
        <v>82.529376400000004</v>
      </c>
      <c r="AA612">
        <v>82.551781230000003</v>
      </c>
      <c r="AB612">
        <v>82.519966609999997</v>
      </c>
      <c r="AC612">
        <v>82.455425759999997</v>
      </c>
      <c r="AD612">
        <v>82.409782329999999</v>
      </c>
      <c r="AE612">
        <v>82.41539951</v>
      </c>
      <c r="AF612">
        <v>82.385841229999997</v>
      </c>
      <c r="AG612">
        <v>82.266862250000003</v>
      </c>
      <c r="AH612">
        <v>82.03585812</v>
      </c>
      <c r="AI612">
        <v>81.241124799999994</v>
      </c>
      <c r="AJ612">
        <v>80.313414159999994</v>
      </c>
      <c r="AK612">
        <v>79.489401330000007</v>
      </c>
      <c r="AL612">
        <v>78.47369836</v>
      </c>
      <c r="AM612">
        <v>77.390524130000003</v>
      </c>
      <c r="AN612">
        <v>76.190589540000005</v>
      </c>
      <c r="AO612">
        <v>74.953667769999996</v>
      </c>
      <c r="AP612">
        <v>73.708475550000003</v>
      </c>
      <c r="AQ612">
        <v>72.331310830000007</v>
      </c>
      <c r="AR612">
        <v>70.869550050000001</v>
      </c>
      <c r="AS612">
        <v>69.393454980000001</v>
      </c>
      <c r="AT612">
        <v>67.940242249999997</v>
      </c>
      <c r="AU612">
        <v>66.560146200000005</v>
      </c>
      <c r="AV612">
        <v>65.203809239999998</v>
      </c>
      <c r="AW612">
        <v>63.911703770000003</v>
      </c>
      <c r="AX612">
        <v>62.780356840000003</v>
      </c>
      <c r="AY612">
        <v>61.883870440000003</v>
      </c>
      <c r="AZ612">
        <v>61.265715479999997</v>
      </c>
      <c r="BA612">
        <v>60.907556829999997</v>
      </c>
      <c r="BB612">
        <v>60.759536580000002</v>
      </c>
      <c r="BC612">
        <v>60.816391879999998</v>
      </c>
      <c r="BD612">
        <v>60.906213360000002</v>
      </c>
      <c r="BE612">
        <v>61.040693730000001</v>
      </c>
      <c r="BF612">
        <v>61.261463210000002</v>
      </c>
      <c r="BG612">
        <v>61.541961409999999</v>
      </c>
      <c r="BH612">
        <v>61.977865620000003</v>
      </c>
      <c r="BI612">
        <v>62.335350210000001</v>
      </c>
      <c r="BJ612">
        <v>62.525039919999998</v>
      </c>
      <c r="BK612">
        <v>62.483602439999999</v>
      </c>
      <c r="BL612">
        <v>62.16820594</v>
      </c>
      <c r="BM612">
        <v>61.721552709999997</v>
      </c>
      <c r="BN612">
        <v>61.115565449999998</v>
      </c>
      <c r="BO612">
        <v>60.461472530000002</v>
      </c>
      <c r="BP612">
        <v>59.756671040000001</v>
      </c>
    </row>
    <row r="613" spans="1:68" hidden="1" x14ac:dyDescent="0.25">
      <c r="A613" s="1" t="s">
        <v>66</v>
      </c>
      <c r="B613" s="1">
        <f>COUNT(egypt_arabic_world[[#This Row],[1960]:[2023]])</f>
        <v>16</v>
      </c>
      <c r="C613" s="1" t="s">
        <v>1289</v>
      </c>
      <c r="D613" s="1" t="s">
        <v>1290</v>
      </c>
      <c r="AM613">
        <v>40000000</v>
      </c>
      <c r="AN613">
        <v>47000000</v>
      </c>
      <c r="AO613">
        <v>55000000</v>
      </c>
      <c r="AP613">
        <v>54000000</v>
      </c>
      <c r="AQ613">
        <v>56000000</v>
      </c>
      <c r="AR613">
        <v>46500000</v>
      </c>
      <c r="AS613">
        <v>59000000</v>
      </c>
      <c r="AT613">
        <v>46300000</v>
      </c>
      <c r="AU613">
        <v>37600000</v>
      </c>
      <c r="AV613">
        <v>120800000</v>
      </c>
      <c r="AW613">
        <v>100000000</v>
      </c>
      <c r="AX613">
        <v>136000000</v>
      </c>
      <c r="AY613">
        <v>138000000</v>
      </c>
      <c r="AZ613">
        <v>122000000</v>
      </c>
      <c r="BL613">
        <v>1100000</v>
      </c>
      <c r="BO613">
        <v>156300000</v>
      </c>
    </row>
    <row r="614" spans="1:68" x14ac:dyDescent="0.25">
      <c r="A614" s="1" t="s">
        <v>66</v>
      </c>
      <c r="B614" s="1">
        <f>COUNT(egypt_arabic_world[[#This Row],[1960]:[2023]])</f>
        <v>64</v>
      </c>
      <c r="C614" s="1" t="s">
        <v>2847</v>
      </c>
      <c r="D614" s="1" t="s">
        <v>2848</v>
      </c>
      <c r="E614">
        <v>6.7344806430000004</v>
      </c>
      <c r="F614">
        <v>6.8279345390000001</v>
      </c>
      <c r="G614">
        <v>6.895597338</v>
      </c>
      <c r="H614">
        <v>6.9496786479999999</v>
      </c>
      <c r="I614">
        <v>7.0013698690000004</v>
      </c>
      <c r="J614">
        <v>7.0505105190000004</v>
      </c>
      <c r="K614">
        <v>7.0915819259999999</v>
      </c>
      <c r="L614">
        <v>7.1235536210000001</v>
      </c>
      <c r="M614">
        <v>7.1480874209999996</v>
      </c>
      <c r="N614">
        <v>7.1681989650000002</v>
      </c>
      <c r="O614">
        <v>7.1876605600000003</v>
      </c>
      <c r="P614">
        <v>7.2088204969999996</v>
      </c>
      <c r="Q614">
        <v>7.2298556749999996</v>
      </c>
      <c r="R614">
        <v>7.248003776</v>
      </c>
      <c r="S614">
        <v>7.2644707049999999</v>
      </c>
      <c r="T614">
        <v>7.2779185149999996</v>
      </c>
      <c r="U614">
        <v>7.2865406740000003</v>
      </c>
      <c r="V614">
        <v>7.2877211129999999</v>
      </c>
      <c r="W614">
        <v>7.2823530979999997</v>
      </c>
      <c r="X614">
        <v>7.2760689699999999</v>
      </c>
      <c r="Y614">
        <v>7.26665794</v>
      </c>
      <c r="Z614">
        <v>7.2539129290000002</v>
      </c>
      <c r="AA614">
        <v>7.2380137930000004</v>
      </c>
      <c r="AB614">
        <v>7.2145578099999996</v>
      </c>
      <c r="AC614">
        <v>7.1884141909999997</v>
      </c>
      <c r="AD614">
        <v>7.1656151719999999</v>
      </c>
      <c r="AE614">
        <v>7.1487382569999998</v>
      </c>
      <c r="AF614">
        <v>7.1327223589999997</v>
      </c>
      <c r="AG614">
        <v>7.1116589140000004</v>
      </c>
      <c r="AH614">
        <v>7.0871973649999997</v>
      </c>
      <c r="AI614">
        <v>7.0337700940000003</v>
      </c>
      <c r="AJ614">
        <v>6.9832289799999998</v>
      </c>
      <c r="AK614">
        <v>6.9522640969999996</v>
      </c>
      <c r="AL614">
        <v>6.9222194720000001</v>
      </c>
      <c r="AM614">
        <v>6.9044721930000001</v>
      </c>
      <c r="AN614">
        <v>6.8923032749999997</v>
      </c>
      <c r="AO614">
        <v>6.8875989789999998</v>
      </c>
      <c r="AP614">
        <v>6.8896010060000004</v>
      </c>
      <c r="AQ614">
        <v>6.8813796260000002</v>
      </c>
      <c r="AR614">
        <v>6.8582377399999999</v>
      </c>
      <c r="AS614">
        <v>6.8195207770000001</v>
      </c>
      <c r="AT614">
        <v>6.7702891660000004</v>
      </c>
      <c r="AU614">
        <v>6.717116495</v>
      </c>
      <c r="AV614">
        <v>6.6495883920000001</v>
      </c>
      <c r="AW614">
        <v>6.5650007429999997</v>
      </c>
      <c r="AX614">
        <v>6.4723759630000002</v>
      </c>
      <c r="AY614">
        <v>6.3882255450000001</v>
      </c>
      <c r="AZ614">
        <v>6.3247675299999999</v>
      </c>
      <c r="BA614">
        <v>6.287943211</v>
      </c>
      <c r="BB614">
        <v>6.2835410459999999</v>
      </c>
      <c r="BC614">
        <v>6.3198685140000004</v>
      </c>
      <c r="BD614">
        <v>6.3851690889999997</v>
      </c>
      <c r="BE614">
        <v>6.4783022470000002</v>
      </c>
      <c r="BF614">
        <v>6.5838996920000001</v>
      </c>
      <c r="BG614">
        <v>6.6855012870000001</v>
      </c>
      <c r="BH614">
        <v>6.8051661000000001</v>
      </c>
      <c r="BI614">
        <v>6.9430908679999996</v>
      </c>
      <c r="BJ614">
        <v>7.096970453</v>
      </c>
      <c r="BK614">
        <v>7.2666845200000001</v>
      </c>
      <c r="BL614">
        <v>7.4492428789999998</v>
      </c>
      <c r="BM614">
        <v>7.5866517489999996</v>
      </c>
      <c r="BN614">
        <v>7.6383470210000004</v>
      </c>
      <c r="BO614">
        <v>7.7477279640000001</v>
      </c>
      <c r="BP614">
        <v>7.9394045990000004</v>
      </c>
    </row>
    <row r="615" spans="1:68" hidden="1" x14ac:dyDescent="0.25">
      <c r="A615" s="1" t="s">
        <v>66</v>
      </c>
      <c r="B615" s="1">
        <f>COUNT(egypt_arabic_world[[#This Row],[1960]:[2023]])</f>
        <v>10</v>
      </c>
      <c r="C615" s="1" t="s">
        <v>1293</v>
      </c>
      <c r="D615" s="1" t="s">
        <v>1294</v>
      </c>
      <c r="AM615">
        <v>34.003540039999997</v>
      </c>
      <c r="AV615">
        <v>18.997390750000001</v>
      </c>
      <c r="AW615">
        <v>19.853309629999998</v>
      </c>
      <c r="BG615">
        <v>16.395790099999999</v>
      </c>
      <c r="BI615">
        <v>13.50477982</v>
      </c>
      <c r="BJ615">
        <v>14.0051899</v>
      </c>
      <c r="BK615">
        <v>13.586629869999999</v>
      </c>
      <c r="BL615">
        <v>11.872280119999999</v>
      </c>
      <c r="BM615">
        <v>9.5684795380000001</v>
      </c>
      <c r="BN615">
        <v>5.1420202259999996</v>
      </c>
    </row>
    <row r="616" spans="1:68" x14ac:dyDescent="0.25">
      <c r="A616" s="1" t="s">
        <v>66</v>
      </c>
      <c r="B616" s="1">
        <f>COUNT(egypt_arabic_world[[#This Row],[1960]:[2023]])</f>
        <v>64</v>
      </c>
      <c r="C616" s="1" t="s">
        <v>2605</v>
      </c>
      <c r="D616" s="1" t="s">
        <v>2606</v>
      </c>
      <c r="E616">
        <v>78.322356439999993</v>
      </c>
      <c r="F616">
        <v>78.58362004</v>
      </c>
      <c r="G616">
        <v>78.427884430000006</v>
      </c>
      <c r="H616">
        <v>78.140635669999995</v>
      </c>
      <c r="I616">
        <v>77.945298410000007</v>
      </c>
      <c r="J616">
        <v>77.754973289999995</v>
      </c>
      <c r="K616">
        <v>77.468293020000004</v>
      </c>
      <c r="L616">
        <v>77.111306909999996</v>
      </c>
      <c r="M616">
        <v>76.682216530000005</v>
      </c>
      <c r="N616">
        <v>76.218452810000002</v>
      </c>
      <c r="O616">
        <v>75.794806539999996</v>
      </c>
      <c r="P616">
        <v>75.456237759999993</v>
      </c>
      <c r="Q616">
        <v>75.186472190000003</v>
      </c>
      <c r="R616">
        <v>74.960161959999994</v>
      </c>
      <c r="S616">
        <v>74.788850819999993</v>
      </c>
      <c r="T616">
        <v>74.694979709999998</v>
      </c>
      <c r="U616">
        <v>74.740591530000003</v>
      </c>
      <c r="V616">
        <v>74.841932779999993</v>
      </c>
      <c r="W616">
        <v>74.927573379999998</v>
      </c>
      <c r="X616">
        <v>75.059378019999997</v>
      </c>
      <c r="Y616">
        <v>75.193199089999993</v>
      </c>
      <c r="Z616">
        <v>75.275463470000005</v>
      </c>
      <c r="AA616">
        <v>75.313767440000007</v>
      </c>
      <c r="AB616">
        <v>75.305408799999995</v>
      </c>
      <c r="AC616">
        <v>75.267011569999994</v>
      </c>
      <c r="AD616">
        <v>75.244167160000003</v>
      </c>
      <c r="AE616">
        <v>75.266661249999999</v>
      </c>
      <c r="AF616">
        <v>75.253118869999994</v>
      </c>
      <c r="AG616">
        <v>75.15520334</v>
      </c>
      <c r="AH616">
        <v>74.948660759999996</v>
      </c>
      <c r="AI616">
        <v>74.207354710000004</v>
      </c>
      <c r="AJ616">
        <v>73.330185180000001</v>
      </c>
      <c r="AK616">
        <v>72.537137240000007</v>
      </c>
      <c r="AL616">
        <v>71.551478880000005</v>
      </c>
      <c r="AM616">
        <v>70.486051939999996</v>
      </c>
      <c r="AN616">
        <v>69.298286270000006</v>
      </c>
      <c r="AO616">
        <v>68.066068790000003</v>
      </c>
      <c r="AP616">
        <v>66.818874539999996</v>
      </c>
      <c r="AQ616">
        <v>65.449931210000003</v>
      </c>
      <c r="AR616">
        <v>64.011312309999994</v>
      </c>
      <c r="AS616">
        <v>62.573934209999997</v>
      </c>
      <c r="AT616">
        <v>61.16995309</v>
      </c>
      <c r="AU616">
        <v>59.843029700000002</v>
      </c>
      <c r="AV616">
        <v>58.55422085</v>
      </c>
      <c r="AW616">
        <v>57.34670303</v>
      </c>
      <c r="AX616">
        <v>56.307980880000002</v>
      </c>
      <c r="AY616">
        <v>55.495644890000001</v>
      </c>
      <c r="AZ616">
        <v>54.940947950000002</v>
      </c>
      <c r="BA616">
        <v>54.619613620000003</v>
      </c>
      <c r="BB616">
        <v>54.475995529999999</v>
      </c>
      <c r="BC616">
        <v>54.496523359999998</v>
      </c>
      <c r="BD616">
        <v>54.521044269999997</v>
      </c>
      <c r="BE616">
        <v>54.562391480000002</v>
      </c>
      <c r="BF616">
        <v>54.67756352</v>
      </c>
      <c r="BG616">
        <v>54.856460130000002</v>
      </c>
      <c r="BH616">
        <v>55.172699520000002</v>
      </c>
      <c r="BI616">
        <v>55.392259340000003</v>
      </c>
      <c r="BJ616">
        <v>55.428069460000003</v>
      </c>
      <c r="BK616">
        <v>55.21691792</v>
      </c>
      <c r="BL616">
        <v>54.71896306</v>
      </c>
      <c r="BM616">
        <v>54.134900960000003</v>
      </c>
      <c r="BN616">
        <v>53.477218430000001</v>
      </c>
      <c r="BO616">
        <v>52.713744570000003</v>
      </c>
      <c r="BP616">
        <v>51.817266439999997</v>
      </c>
    </row>
    <row r="617" spans="1:68" x14ac:dyDescent="0.25">
      <c r="A617" s="1" t="s">
        <v>66</v>
      </c>
      <c r="B617" s="1">
        <f>COUNT(egypt_arabic_world[[#This Row],[1960]:[2023]])</f>
        <v>64</v>
      </c>
      <c r="C617" s="1" t="s">
        <v>2561</v>
      </c>
      <c r="D617" s="1" t="s">
        <v>2562</v>
      </c>
      <c r="E617">
        <v>27.648825779999999</v>
      </c>
      <c r="F617">
        <v>27.153079479999999</v>
      </c>
      <c r="G617">
        <v>24.627825770000001</v>
      </c>
      <c r="H617">
        <v>24.421862130000001</v>
      </c>
      <c r="I617">
        <v>23.199023199999999</v>
      </c>
      <c r="J617">
        <v>25.694107259999999</v>
      </c>
      <c r="K617">
        <v>24.884472250000002</v>
      </c>
      <c r="L617">
        <v>24.155751930000001</v>
      </c>
      <c r="M617">
        <v>25.380070889999999</v>
      </c>
      <c r="N617">
        <v>25.543679950000001</v>
      </c>
      <c r="O617">
        <v>24.109820089999999</v>
      </c>
      <c r="P617">
        <v>22.931540129999998</v>
      </c>
      <c r="Q617">
        <v>23.749687250000001</v>
      </c>
      <c r="R617">
        <v>26.574931200000002</v>
      </c>
      <c r="S617">
        <v>28.807492289999999</v>
      </c>
      <c r="T617">
        <v>27.665548560000001</v>
      </c>
      <c r="U617">
        <v>26.01497479</v>
      </c>
      <c r="V617">
        <v>24.818816309999999</v>
      </c>
      <c r="W617">
        <v>23.39454237</v>
      </c>
      <c r="X617">
        <v>20.05644264</v>
      </c>
      <c r="Y617">
        <v>16.581860850000002</v>
      </c>
      <c r="Z617">
        <v>21.620565670000001</v>
      </c>
      <c r="AA617">
        <v>18.048628430000001</v>
      </c>
      <c r="AB617">
        <v>19.04511278</v>
      </c>
      <c r="AC617">
        <v>18.107594939999998</v>
      </c>
      <c r="AD617">
        <v>17.104557639999999</v>
      </c>
      <c r="AE617">
        <v>17.390022680000001</v>
      </c>
      <c r="AF617">
        <v>19.633008929999999</v>
      </c>
      <c r="AG617">
        <v>18.045455029999999</v>
      </c>
      <c r="AH617">
        <v>18.694804940000001</v>
      </c>
      <c r="AI617">
        <v>18.5125262</v>
      </c>
      <c r="AJ617">
        <v>16.986667199999999</v>
      </c>
      <c r="AK617">
        <v>15.58590942</v>
      </c>
      <c r="AL617">
        <v>15.73904639</v>
      </c>
      <c r="AM617">
        <v>15.71428571</v>
      </c>
      <c r="AN617">
        <v>15.710784309999999</v>
      </c>
      <c r="AO617">
        <v>16.115082820000001</v>
      </c>
      <c r="AP617">
        <v>15.751034219999999</v>
      </c>
      <c r="AQ617">
        <v>15.884481559999999</v>
      </c>
      <c r="AR617">
        <v>15.908647589999999</v>
      </c>
      <c r="AS617">
        <v>15.538077039999999</v>
      </c>
      <c r="AT617">
        <v>15.351268470000001</v>
      </c>
      <c r="AU617">
        <v>15.40485616</v>
      </c>
      <c r="AV617">
        <v>15.28670659</v>
      </c>
      <c r="AW617">
        <v>14.269936120000001</v>
      </c>
      <c r="AX617">
        <v>13.981652739999999</v>
      </c>
      <c r="AY617">
        <v>13.237202529999999</v>
      </c>
      <c r="AZ617">
        <v>13.420126209999999</v>
      </c>
      <c r="BA617">
        <v>12.630240089999999</v>
      </c>
      <c r="BB617">
        <v>12.997946649999999</v>
      </c>
      <c r="BC617">
        <v>13.340759159999999</v>
      </c>
      <c r="BD617">
        <v>13.869105100000001</v>
      </c>
      <c r="BE617">
        <v>11.27276423</v>
      </c>
      <c r="BF617">
        <v>11.274348140000001</v>
      </c>
      <c r="BG617">
        <v>11.337705489999999</v>
      </c>
      <c r="BH617">
        <v>11.394061069999999</v>
      </c>
      <c r="BI617">
        <v>11.769317600000001</v>
      </c>
      <c r="BJ617">
        <v>10.986380560000001</v>
      </c>
      <c r="BK617">
        <v>10.830249090000001</v>
      </c>
      <c r="BL617">
        <v>10.69713544</v>
      </c>
      <c r="BM617">
        <v>11.166823900000001</v>
      </c>
      <c r="BN617">
        <v>11.436932609999999</v>
      </c>
      <c r="BO617">
        <v>10.94575348</v>
      </c>
      <c r="BP617">
        <v>11.565920699999999</v>
      </c>
    </row>
    <row r="618" spans="1:68" hidden="1" x14ac:dyDescent="0.25">
      <c r="A618" s="1" t="s">
        <v>66</v>
      </c>
      <c r="B618" s="1">
        <f>COUNT(egypt_arabic_world[[#This Row],[1960]:[2023]])</f>
        <v>15</v>
      </c>
      <c r="C618" s="1" t="s">
        <v>1299</v>
      </c>
      <c r="D618" s="1" t="s">
        <v>1300</v>
      </c>
      <c r="AL618">
        <v>103</v>
      </c>
      <c r="AM618">
        <v>145</v>
      </c>
      <c r="AN618">
        <v>187</v>
      </c>
      <c r="AO618">
        <v>85</v>
      </c>
      <c r="AP618">
        <v>66</v>
      </c>
      <c r="AQ618">
        <v>27</v>
      </c>
      <c r="BG618">
        <v>184</v>
      </c>
      <c r="BH618">
        <v>767</v>
      </c>
      <c r="BI618">
        <v>355</v>
      </c>
      <c r="BJ618">
        <v>497</v>
      </c>
      <c r="BK618">
        <v>680</v>
      </c>
      <c r="BL618">
        <v>637</v>
      </c>
      <c r="BM618">
        <v>527</v>
      </c>
      <c r="BN618">
        <v>112</v>
      </c>
      <c r="BO618">
        <v>231</v>
      </c>
    </row>
    <row r="619" spans="1:68" hidden="1" x14ac:dyDescent="0.25">
      <c r="A619" s="1" t="s">
        <v>66</v>
      </c>
      <c r="B619" s="1">
        <f>COUNT(egypt_arabic_world[[#This Row],[1960]:[2023]])</f>
        <v>29</v>
      </c>
      <c r="C619" s="1" t="s">
        <v>1301</v>
      </c>
      <c r="D619" s="1" t="s">
        <v>1302</v>
      </c>
      <c r="AL619">
        <v>8.3484573500000003</v>
      </c>
      <c r="AM619">
        <v>7.9223992699999997</v>
      </c>
      <c r="AN619">
        <v>7.5236121489999999</v>
      </c>
      <c r="AO619">
        <v>7.1487826400000003</v>
      </c>
      <c r="AP619">
        <v>6.79652878</v>
      </c>
      <c r="AQ619">
        <v>6.4648706279999999</v>
      </c>
      <c r="AR619">
        <v>6.1520531939999996</v>
      </c>
      <c r="AS619">
        <v>5.8565153729999997</v>
      </c>
      <c r="AT619">
        <v>5.4857802800000002</v>
      </c>
      <c r="AU619">
        <v>5.1252847380000004</v>
      </c>
      <c r="AV619">
        <v>4.7746103079999997</v>
      </c>
      <c r="AW619">
        <v>4.4333610419999996</v>
      </c>
      <c r="AX619">
        <v>4.1011619960000001</v>
      </c>
      <c r="AY619">
        <v>3.7776578519999999</v>
      </c>
      <c r="AZ619">
        <v>3.462511653</v>
      </c>
      <c r="BA619">
        <v>3.1554036289999998</v>
      </c>
      <c r="BB619">
        <v>2.8560301180000001</v>
      </c>
      <c r="BC619">
        <v>2.5641025640000001</v>
      </c>
      <c r="BD619">
        <v>1.6748080949999999</v>
      </c>
      <c r="BE619">
        <v>1.6597510369999999</v>
      </c>
      <c r="BF619">
        <v>1.6438356160000001</v>
      </c>
      <c r="BG619">
        <v>1.6326530610000001</v>
      </c>
      <c r="BH619">
        <v>1.6238159679999999</v>
      </c>
      <c r="BI619">
        <v>1.6271186440000001</v>
      </c>
      <c r="BJ619">
        <v>6.9677419360000004</v>
      </c>
      <c r="BK619">
        <v>6.9677419360000004</v>
      </c>
      <c r="BL619">
        <v>6.9677419360000004</v>
      </c>
      <c r="BM619">
        <v>6.9677419360000004</v>
      </c>
      <c r="BN619">
        <v>6.9677419360000004</v>
      </c>
    </row>
    <row r="620" spans="1:68" hidden="1" x14ac:dyDescent="0.25">
      <c r="A620" s="1" t="s">
        <v>66</v>
      </c>
      <c r="B620" s="1">
        <f>COUNT(egypt_arabic_world[[#This Row],[1960]:[2023]])</f>
        <v>29</v>
      </c>
      <c r="C620" s="1" t="s">
        <v>1303</v>
      </c>
      <c r="D620" s="1" t="s">
        <v>1304</v>
      </c>
      <c r="AL620">
        <v>86.025408350000006</v>
      </c>
      <c r="AM620">
        <v>86.085567879999999</v>
      </c>
      <c r="AN620">
        <v>86.141876740000001</v>
      </c>
      <c r="AO620">
        <v>86.196226120000006</v>
      </c>
      <c r="AP620">
        <v>86.247302079999997</v>
      </c>
      <c r="AQ620">
        <v>86.295391710000004</v>
      </c>
      <c r="AR620">
        <v>86.340749489999993</v>
      </c>
      <c r="AS620">
        <v>86.383601760000005</v>
      </c>
      <c r="AT620">
        <v>86.328858089999997</v>
      </c>
      <c r="AU620">
        <v>86.275626419999995</v>
      </c>
      <c r="AV620">
        <v>86.223844970000002</v>
      </c>
      <c r="AW620">
        <v>86.173455250000004</v>
      </c>
      <c r="AX620">
        <v>86.124401910000003</v>
      </c>
      <c r="AY620">
        <v>86.076632489999994</v>
      </c>
      <c r="AZ620">
        <v>86.030097220000002</v>
      </c>
      <c r="BA620">
        <v>85.984748879999998</v>
      </c>
      <c r="BB620">
        <v>85.940542649999998</v>
      </c>
      <c r="BC620">
        <v>85.897435900000005</v>
      </c>
      <c r="BD620">
        <v>84.996510819999997</v>
      </c>
      <c r="BE620">
        <v>85.062240660000001</v>
      </c>
      <c r="BF620">
        <v>85.068493149999995</v>
      </c>
      <c r="BG620">
        <v>84.829931970000004</v>
      </c>
      <c r="BH620">
        <v>84.370771309999995</v>
      </c>
      <c r="BI620">
        <v>84.271186439999994</v>
      </c>
      <c r="BJ620">
        <v>79.161290320000006</v>
      </c>
      <c r="BK620">
        <v>79.161290320000006</v>
      </c>
      <c r="BL620">
        <v>79.161290320000006</v>
      </c>
      <c r="BM620">
        <v>79.161290320000006</v>
      </c>
      <c r="BN620">
        <v>79.161290320000006</v>
      </c>
    </row>
    <row r="621" spans="1:68" hidden="1" x14ac:dyDescent="0.25">
      <c r="A621" s="1" t="s">
        <v>66</v>
      </c>
      <c r="B621" s="1">
        <f>COUNT(egypt_arabic_world[[#This Row],[1960]:[2023]])</f>
        <v>29</v>
      </c>
      <c r="C621" s="1" t="s">
        <v>1305</v>
      </c>
      <c r="D621" s="1" t="s">
        <v>1306</v>
      </c>
      <c r="AL621">
        <v>5.6261343009999996</v>
      </c>
      <c r="AM621">
        <v>5.9920328510000003</v>
      </c>
      <c r="AN621">
        <v>6.3345111100000002</v>
      </c>
      <c r="AO621">
        <v>6.6549912429999996</v>
      </c>
      <c r="AP621">
        <v>6.9561691420000002</v>
      </c>
      <c r="AQ621">
        <v>7.2397376610000004</v>
      </c>
      <c r="AR621">
        <v>7.5071973209999996</v>
      </c>
      <c r="AS621">
        <v>7.7598828700000002</v>
      </c>
      <c r="AT621">
        <v>8.1853616280000008</v>
      </c>
      <c r="AU621">
        <v>8.5990888380000001</v>
      </c>
      <c r="AV621">
        <v>9.0015447270000006</v>
      </c>
      <c r="AW621">
        <v>9.3931837070000004</v>
      </c>
      <c r="AX621">
        <v>9.77443609</v>
      </c>
      <c r="AY621">
        <v>10.14570966</v>
      </c>
      <c r="AZ621">
        <v>10.50739113</v>
      </c>
      <c r="BA621">
        <v>10.85984749</v>
      </c>
      <c r="BB621">
        <v>11.20342724</v>
      </c>
      <c r="BC621">
        <v>11.53846154</v>
      </c>
      <c r="BD621">
        <v>13.32868109</v>
      </c>
      <c r="BE621">
        <v>13.2780083</v>
      </c>
      <c r="BF621">
        <v>13.287671230000001</v>
      </c>
      <c r="BG621">
        <v>13.53741497</v>
      </c>
      <c r="BH621">
        <v>14.005412720000001</v>
      </c>
      <c r="BI621">
        <v>14.10169492</v>
      </c>
      <c r="BJ621">
        <v>13.870967739999999</v>
      </c>
      <c r="BK621">
        <v>13.870967739999999</v>
      </c>
      <c r="BL621">
        <v>13.870967739999999</v>
      </c>
      <c r="BM621">
        <v>13.870967739999999</v>
      </c>
      <c r="BN621">
        <v>13.870967739999999</v>
      </c>
    </row>
    <row r="622" spans="1:68" hidden="1" x14ac:dyDescent="0.25">
      <c r="A622" s="1" t="s">
        <v>66</v>
      </c>
      <c r="B622" s="1">
        <f>COUNT(egypt_arabic_world[[#This Row],[1960]:[2023]])</f>
        <v>7</v>
      </c>
      <c r="C622" s="1" t="s">
        <v>1307</v>
      </c>
      <c r="D622" s="1" t="s">
        <v>1308</v>
      </c>
      <c r="AL622">
        <v>61.4</v>
      </c>
      <c r="AO622">
        <v>56.3</v>
      </c>
      <c r="AS622">
        <v>56.057720000000003</v>
      </c>
      <c r="AV622">
        <v>30.4</v>
      </c>
      <c r="AX622">
        <v>41.127009999999999</v>
      </c>
      <c r="BA622">
        <v>52.828890000000001</v>
      </c>
      <c r="BG622">
        <v>39.5366</v>
      </c>
    </row>
    <row r="623" spans="1:68" hidden="1" x14ac:dyDescent="0.25">
      <c r="A623" s="1" t="s">
        <v>66</v>
      </c>
      <c r="B623" s="1">
        <f>COUNT(egypt_arabic_world[[#This Row],[1960]:[2023]])</f>
        <v>22</v>
      </c>
      <c r="C623" s="1" t="s">
        <v>1309</v>
      </c>
      <c r="D623" s="1" t="s">
        <v>1310</v>
      </c>
      <c r="AL623">
        <v>50000.000749999999</v>
      </c>
      <c r="AN623">
        <v>2710000.0380000002</v>
      </c>
      <c r="AO623">
        <v>9999.9997760000006</v>
      </c>
      <c r="AT623">
        <v>9999.9997760000006</v>
      </c>
      <c r="AX623">
        <v>19999.99955</v>
      </c>
      <c r="AY623">
        <v>9999.9997760000006</v>
      </c>
      <c r="AZ623">
        <v>70000.0003</v>
      </c>
      <c r="BA623">
        <v>90000.003580000004</v>
      </c>
      <c r="BB623">
        <v>29999.999329999999</v>
      </c>
      <c r="BC623">
        <v>9999.9997760000006</v>
      </c>
      <c r="BD623">
        <v>90000.003580000004</v>
      </c>
      <c r="BE623">
        <v>90000.003580000004</v>
      </c>
      <c r="BF623">
        <v>119999.9973</v>
      </c>
      <c r="BG623">
        <v>119999.9973</v>
      </c>
      <c r="BH623">
        <v>109999.9994</v>
      </c>
      <c r="BI623">
        <v>109999.9994</v>
      </c>
      <c r="BJ623">
        <v>119999.9973</v>
      </c>
      <c r="BK623">
        <v>140000.0006</v>
      </c>
      <c r="BL623">
        <v>129999.9952</v>
      </c>
      <c r="BM623">
        <v>90000.003580000004</v>
      </c>
      <c r="BN623">
        <v>2539999.9619999998</v>
      </c>
      <c r="BO623">
        <v>5469999.79</v>
      </c>
    </row>
    <row r="624" spans="1:68" hidden="1" x14ac:dyDescent="0.25">
      <c r="A624" s="1" t="s">
        <v>66</v>
      </c>
      <c r="B624" s="1">
        <f>COUNT(egypt_arabic_world[[#This Row],[1960]:[2023]])</f>
        <v>4</v>
      </c>
      <c r="C624" s="1" t="s">
        <v>1311</v>
      </c>
      <c r="D624" s="1" t="s">
        <v>1312</v>
      </c>
      <c r="AK624">
        <v>76.3</v>
      </c>
      <c r="AU624">
        <v>87.7</v>
      </c>
      <c r="BC624">
        <v>95</v>
      </c>
      <c r="BH624">
        <v>94</v>
      </c>
    </row>
    <row r="625" spans="1:68" hidden="1" x14ac:dyDescent="0.25">
      <c r="A625" s="1" t="s">
        <v>66</v>
      </c>
      <c r="B625" s="1">
        <f>COUNT(egypt_arabic_world[[#This Row],[1960]:[2023]])</f>
        <v>11</v>
      </c>
      <c r="C625" s="1" t="s">
        <v>1313</v>
      </c>
      <c r="D625" s="1" t="s">
        <v>1314</v>
      </c>
      <c r="AK625">
        <v>22.9</v>
      </c>
      <c r="AL625">
        <v>22.878627869999999</v>
      </c>
      <c r="AN625">
        <v>20.2</v>
      </c>
      <c r="AO625">
        <v>20.23228538</v>
      </c>
      <c r="AP625">
        <v>17.8</v>
      </c>
      <c r="AQ625">
        <v>17.8</v>
      </c>
      <c r="AS625">
        <v>13.7</v>
      </c>
      <c r="AV625">
        <v>11.8</v>
      </c>
      <c r="AX625">
        <v>12.3</v>
      </c>
      <c r="BA625">
        <v>11.6</v>
      </c>
      <c r="BG625">
        <v>12.6</v>
      </c>
    </row>
    <row r="626" spans="1:68" hidden="1" x14ac:dyDescent="0.25">
      <c r="A626" s="1" t="s">
        <v>66</v>
      </c>
      <c r="B626" s="1">
        <f>COUNT(egypt_arabic_world[[#This Row],[1960]:[2023]])</f>
        <v>7</v>
      </c>
      <c r="C626" s="1" t="s">
        <v>1315</v>
      </c>
      <c r="D626" s="1" t="s">
        <v>1316</v>
      </c>
      <c r="AK626">
        <v>11.8</v>
      </c>
      <c r="AN626">
        <v>12.6</v>
      </c>
      <c r="AS626">
        <v>12</v>
      </c>
      <c r="AV626">
        <v>12.8</v>
      </c>
      <c r="AX626">
        <v>12.3</v>
      </c>
      <c r="BA626">
        <v>13.4</v>
      </c>
      <c r="BG626">
        <v>12.9</v>
      </c>
    </row>
    <row r="627" spans="1:68" x14ac:dyDescent="0.25">
      <c r="A627" s="1" t="s">
        <v>66</v>
      </c>
      <c r="B627" s="1">
        <f>COUNT(egypt_arabic_world[[#This Row],[1960]:[2023]])</f>
        <v>64</v>
      </c>
      <c r="C627" s="1" t="s">
        <v>2563</v>
      </c>
      <c r="D627" s="1" t="s">
        <v>2564</v>
      </c>
      <c r="E627">
        <v>405000000</v>
      </c>
      <c r="F627">
        <v>425000000</v>
      </c>
      <c r="G627">
        <v>402000000</v>
      </c>
      <c r="H627">
        <v>444600000</v>
      </c>
      <c r="I627">
        <v>475000000</v>
      </c>
      <c r="J627">
        <v>582100000</v>
      </c>
      <c r="K627">
        <v>608500000</v>
      </c>
      <c r="L627">
        <v>612300000</v>
      </c>
      <c r="M627">
        <v>644400000</v>
      </c>
      <c r="N627">
        <v>688300000</v>
      </c>
      <c r="O627">
        <v>771900000</v>
      </c>
      <c r="P627">
        <v>774100000</v>
      </c>
      <c r="Q627">
        <v>854300000</v>
      </c>
      <c r="R627">
        <v>1062200000</v>
      </c>
      <c r="S627">
        <v>1279600000</v>
      </c>
      <c r="T627">
        <v>1468100000</v>
      </c>
      <c r="U627">
        <v>1744200000</v>
      </c>
      <c r="V627">
        <v>2037600000</v>
      </c>
      <c r="W627">
        <v>2285600000</v>
      </c>
      <c r="X627">
        <v>2529999900</v>
      </c>
      <c r="Y627">
        <v>2587157295</v>
      </c>
      <c r="Z627">
        <v>3541600000</v>
      </c>
      <c r="AA627">
        <v>4053000000</v>
      </c>
      <c r="AB627">
        <v>5066000000</v>
      </c>
      <c r="AC627">
        <v>5722000000</v>
      </c>
      <c r="AD627">
        <v>6380000000</v>
      </c>
      <c r="AE627">
        <v>7669000000</v>
      </c>
      <c r="AF627">
        <v>10110999600</v>
      </c>
      <c r="AG627">
        <v>11116000300</v>
      </c>
      <c r="AH627">
        <v>14394999800</v>
      </c>
      <c r="AI627">
        <v>17735000100</v>
      </c>
      <c r="AJ627">
        <v>19110000600</v>
      </c>
      <c r="AK627">
        <v>21680000000</v>
      </c>
      <c r="AL627">
        <v>24427000000</v>
      </c>
      <c r="AM627">
        <v>27500000000</v>
      </c>
      <c r="AN627">
        <v>32050000000</v>
      </c>
      <c r="AO627">
        <v>36968000000</v>
      </c>
      <c r="AP627">
        <v>41882000000</v>
      </c>
      <c r="AQ627">
        <v>45652000000</v>
      </c>
      <c r="AR627">
        <v>48935000000</v>
      </c>
      <c r="AS627">
        <v>52845000000</v>
      </c>
      <c r="AT627">
        <v>55065000000</v>
      </c>
      <c r="AU627">
        <v>58369000000</v>
      </c>
      <c r="AV627">
        <v>63822000000</v>
      </c>
      <c r="AW627">
        <v>69252000000</v>
      </c>
      <c r="AX627">
        <v>75291200000</v>
      </c>
      <c r="AY627">
        <v>81766200000</v>
      </c>
      <c r="AZ627">
        <v>99953100000</v>
      </c>
      <c r="BA627">
        <v>113104000000</v>
      </c>
      <c r="BB627">
        <v>135465000000</v>
      </c>
      <c r="BC627">
        <v>160970000000</v>
      </c>
      <c r="BD627">
        <v>190159000000</v>
      </c>
      <c r="BE627">
        <v>188785000000</v>
      </c>
      <c r="BF627">
        <v>209748000000</v>
      </c>
      <c r="BG627">
        <v>241493000000</v>
      </c>
      <c r="BH627">
        <v>278459000000</v>
      </c>
      <c r="BI627">
        <v>318878000000</v>
      </c>
      <c r="BJ627">
        <v>401651000000</v>
      </c>
      <c r="BK627">
        <v>505361000000</v>
      </c>
      <c r="BL627">
        <v>598612000000</v>
      </c>
      <c r="BM627">
        <v>687050000000</v>
      </c>
      <c r="BN627">
        <v>762054000000</v>
      </c>
      <c r="BO627">
        <v>858421000000</v>
      </c>
      <c r="BP627">
        <v>1174790000000</v>
      </c>
    </row>
    <row r="628" spans="1:68" hidden="1" x14ac:dyDescent="0.25">
      <c r="A628" s="1" t="s">
        <v>66</v>
      </c>
      <c r="B628" s="1">
        <f>COUNT(egypt_arabic_world[[#This Row],[1960]:[2023]])</f>
        <v>7</v>
      </c>
      <c r="C628" s="1" t="s">
        <v>1319</v>
      </c>
      <c r="D628" s="1" t="s">
        <v>1320</v>
      </c>
      <c r="AK628">
        <v>64</v>
      </c>
      <c r="AN628">
        <v>66.8</v>
      </c>
      <c r="AS628">
        <v>77.2</v>
      </c>
      <c r="AV628">
        <v>78.8</v>
      </c>
      <c r="AX628">
        <v>79</v>
      </c>
      <c r="BA628">
        <v>80.099999999999994</v>
      </c>
      <c r="BG628">
        <v>80</v>
      </c>
    </row>
    <row r="629" spans="1:68" x14ac:dyDescent="0.25">
      <c r="A629" s="1" t="s">
        <v>66</v>
      </c>
      <c r="B629" s="1">
        <f>COUNT(egypt_arabic_world[[#This Row],[1960]:[2023]])</f>
        <v>64</v>
      </c>
      <c r="C629" s="1" t="s">
        <v>2759</v>
      </c>
      <c r="D629" s="1" t="s">
        <v>2760</v>
      </c>
      <c r="E629">
        <v>1162984313</v>
      </c>
      <c r="F629">
        <v>1220415637</v>
      </c>
      <c r="G629">
        <v>993846531</v>
      </c>
      <c r="H629">
        <v>1022579052</v>
      </c>
      <c r="I629">
        <v>1092498987</v>
      </c>
      <c r="J629">
        <v>1271515946</v>
      </c>
      <c r="K629">
        <v>1313403842</v>
      </c>
      <c r="L629">
        <v>1354046882</v>
      </c>
      <c r="M629">
        <v>1505607477</v>
      </c>
      <c r="N629">
        <v>1666585956</v>
      </c>
      <c r="O629">
        <v>1938960060</v>
      </c>
      <c r="P629">
        <v>1974241265</v>
      </c>
      <c r="Q629">
        <v>2208634953</v>
      </c>
      <c r="R629">
        <v>2683678626</v>
      </c>
      <c r="S629">
        <v>2658632869</v>
      </c>
      <c r="T629">
        <v>3218106094</v>
      </c>
      <c r="U629">
        <v>3464150943</v>
      </c>
      <c r="V629">
        <v>3574109805</v>
      </c>
      <c r="W629">
        <v>3465130382</v>
      </c>
      <c r="X629">
        <v>3614285571</v>
      </c>
      <c r="Y629">
        <v>3593274021</v>
      </c>
      <c r="Z629">
        <v>4785945946</v>
      </c>
      <c r="AA629">
        <v>4991379310</v>
      </c>
      <c r="AB629">
        <v>5897555297</v>
      </c>
      <c r="AC629">
        <v>6151365298</v>
      </c>
      <c r="AD629">
        <v>6679928803</v>
      </c>
      <c r="AE629">
        <v>7173994387</v>
      </c>
      <c r="AF629">
        <v>7942654831</v>
      </c>
      <c r="AG629">
        <v>6312322714</v>
      </c>
      <c r="AH629">
        <v>7432362557</v>
      </c>
      <c r="AI629">
        <v>7956482773</v>
      </c>
      <c r="AJ629">
        <v>6350947358</v>
      </c>
      <c r="AK629">
        <v>6523636145</v>
      </c>
      <c r="AL629">
        <v>7331032413</v>
      </c>
      <c r="AM629">
        <v>8155397390</v>
      </c>
      <c r="AN629">
        <v>9451489236</v>
      </c>
      <c r="AO629">
        <v>10898584906</v>
      </c>
      <c r="AP629">
        <v>12354572271</v>
      </c>
      <c r="AQ629">
        <v>13474616293</v>
      </c>
      <c r="AR629">
        <v>14430846358</v>
      </c>
      <c r="AS629">
        <v>15512989872</v>
      </c>
      <c r="AT629">
        <v>14842318059</v>
      </c>
      <c r="AU629">
        <v>13116629213</v>
      </c>
      <c r="AV629">
        <v>12273461538</v>
      </c>
      <c r="AW629">
        <v>11242207792</v>
      </c>
      <c r="AX629">
        <v>12527653910</v>
      </c>
      <c r="AY629">
        <v>14220208696</v>
      </c>
      <c r="AZ629">
        <v>17504921191</v>
      </c>
      <c r="BA629">
        <v>20564327273</v>
      </c>
      <c r="BB629">
        <v>24585226860</v>
      </c>
      <c r="BC629">
        <v>29214083485</v>
      </c>
      <c r="BD629">
        <v>32729655766</v>
      </c>
      <c r="BE629">
        <v>31464163763</v>
      </c>
      <c r="BF629">
        <v>32519065558</v>
      </c>
      <c r="BG629">
        <v>34647507444</v>
      </c>
      <c r="BH629">
        <v>37528228896</v>
      </c>
      <c r="BI629">
        <v>39126121615</v>
      </c>
      <c r="BJ629">
        <v>27286079280</v>
      </c>
      <c r="BK629">
        <v>28439002983</v>
      </c>
      <c r="BL629">
        <v>34089504499</v>
      </c>
      <c r="BM629">
        <v>42860262452</v>
      </c>
      <c r="BN629">
        <v>48569423646</v>
      </c>
      <c r="BO629">
        <v>52183630173</v>
      </c>
      <c r="BP629">
        <v>45801334788</v>
      </c>
    </row>
    <row r="630" spans="1:68" x14ac:dyDescent="0.25">
      <c r="A630" s="1" t="s">
        <v>66</v>
      </c>
      <c r="B630" s="1">
        <f>COUNT(egypt_arabic_world[[#This Row],[1960]:[2023]])</f>
        <v>64</v>
      </c>
      <c r="C630" s="1" t="s">
        <v>2785</v>
      </c>
      <c r="D630" s="1" t="s">
        <v>2786</v>
      </c>
      <c r="E630">
        <v>153000000</v>
      </c>
      <c r="F630">
        <v>545000000</v>
      </c>
      <c r="G630">
        <v>686000000</v>
      </c>
      <c r="H630">
        <v>737000000</v>
      </c>
      <c r="I630">
        <v>844000000</v>
      </c>
      <c r="J630">
        <v>950000000</v>
      </c>
      <c r="K630">
        <v>1536000000</v>
      </c>
      <c r="L630">
        <v>2240000000</v>
      </c>
      <c r="M630">
        <v>1274000000</v>
      </c>
      <c r="N630">
        <v>1241000000</v>
      </c>
      <c r="O630">
        <v>1679000000</v>
      </c>
      <c r="P630">
        <v>1987000000</v>
      </c>
      <c r="Q630">
        <v>3259000000</v>
      </c>
      <c r="R630">
        <v>2546000000</v>
      </c>
      <c r="S630">
        <v>1077000000</v>
      </c>
      <c r="T630">
        <v>565000000</v>
      </c>
      <c r="U630">
        <v>159000000</v>
      </c>
      <c r="V630">
        <v>410000000</v>
      </c>
      <c r="W630">
        <v>135000000</v>
      </c>
      <c r="X630">
        <v>630000000</v>
      </c>
      <c r="Y630">
        <v>1004000000</v>
      </c>
      <c r="Z630">
        <v>1179000000</v>
      </c>
      <c r="AA630">
        <v>2501000000</v>
      </c>
      <c r="AB630">
        <v>1689000000</v>
      </c>
      <c r="AC630">
        <v>1516000000</v>
      </c>
      <c r="AD630">
        <v>979000000</v>
      </c>
      <c r="AE630">
        <v>1491000000</v>
      </c>
      <c r="AF630">
        <v>1653000000</v>
      </c>
      <c r="AG630">
        <v>427000000</v>
      </c>
      <c r="AH630">
        <v>297000000</v>
      </c>
      <c r="AI630">
        <v>563000000</v>
      </c>
      <c r="AJ630">
        <v>887000000</v>
      </c>
      <c r="AK630">
        <v>973000000</v>
      </c>
      <c r="AL630">
        <v>1257000000</v>
      </c>
      <c r="AM630">
        <v>2020000000</v>
      </c>
      <c r="AN630">
        <v>1703000000</v>
      </c>
      <c r="AO630">
        <v>969000000</v>
      </c>
      <c r="AP630">
        <v>1050000000</v>
      </c>
      <c r="AQ630">
        <v>482000000</v>
      </c>
      <c r="AR630">
        <v>520000000</v>
      </c>
      <c r="AS630">
        <v>834000000</v>
      </c>
      <c r="AT630">
        <v>829000000</v>
      </c>
      <c r="AU630">
        <v>717000000</v>
      </c>
      <c r="AV630">
        <v>631000000</v>
      </c>
      <c r="AW630">
        <v>648000000</v>
      </c>
      <c r="AX630">
        <v>809000000</v>
      </c>
      <c r="AY630">
        <v>695000000</v>
      </c>
      <c r="AZ630">
        <v>660000000</v>
      </c>
      <c r="BA630">
        <v>326000000</v>
      </c>
      <c r="BB630">
        <v>95000000</v>
      </c>
      <c r="BC630">
        <v>689000000</v>
      </c>
      <c r="BD630">
        <v>653000000</v>
      </c>
      <c r="BE630">
        <v>308000000</v>
      </c>
      <c r="BF630">
        <v>719000000</v>
      </c>
      <c r="BG630">
        <v>430000000</v>
      </c>
      <c r="BH630">
        <v>1443000000</v>
      </c>
      <c r="BI630">
        <v>1641000000</v>
      </c>
      <c r="BJ630">
        <v>2462000000</v>
      </c>
      <c r="BK630">
        <v>1630000000</v>
      </c>
      <c r="BL630">
        <v>1091000000</v>
      </c>
      <c r="BM630">
        <v>1360000000</v>
      </c>
      <c r="BN630">
        <v>1325000000</v>
      </c>
      <c r="BO630">
        <v>733000000</v>
      </c>
      <c r="BP630">
        <v>1130000000</v>
      </c>
    </row>
    <row r="631" spans="1:68" x14ac:dyDescent="0.25">
      <c r="A631" s="1" t="s">
        <v>66</v>
      </c>
      <c r="B631" s="1">
        <f>COUNT(egypt_arabic_world[[#This Row],[1960]:[2023]])</f>
        <v>64</v>
      </c>
      <c r="C631" s="1" t="s">
        <v>2789</v>
      </c>
      <c r="D631" s="1" t="s">
        <v>2790</v>
      </c>
      <c r="E631">
        <v>33.110322230000001</v>
      </c>
      <c r="F631">
        <v>34.589828779999998</v>
      </c>
      <c r="G631">
        <v>35.373399499999998</v>
      </c>
      <c r="H631">
        <v>37.835759410000001</v>
      </c>
      <c r="I631">
        <v>39.091575089999999</v>
      </c>
      <c r="J631">
        <v>37.603178110000002</v>
      </c>
      <c r="K631">
        <v>35.373982740000002</v>
      </c>
      <c r="L631">
        <v>36.156698749999997</v>
      </c>
      <c r="M631">
        <v>37.199684920000003</v>
      </c>
      <c r="N631">
        <v>37.063014920000001</v>
      </c>
      <c r="O631">
        <v>32.880434780000002</v>
      </c>
      <c r="P631">
        <v>32.126670019999999</v>
      </c>
      <c r="Q631">
        <v>34.897556360000003</v>
      </c>
      <c r="R631">
        <v>38.433825370000001</v>
      </c>
      <c r="S631">
        <v>45.034782409999998</v>
      </c>
      <c r="T631">
        <v>45.788263669999999</v>
      </c>
      <c r="U631">
        <v>45.655221789999999</v>
      </c>
      <c r="V631">
        <v>49.973812100000004</v>
      </c>
      <c r="W631">
        <v>53.345001940000003</v>
      </c>
      <c r="X631">
        <v>54.257832319999999</v>
      </c>
      <c r="Y631">
        <v>66.423395850000006</v>
      </c>
      <c r="Z631">
        <v>82.815142210000005</v>
      </c>
      <c r="AA631">
        <v>79.229159240000001</v>
      </c>
      <c r="AB631">
        <v>82.019548869999994</v>
      </c>
      <c r="AC631">
        <v>82.054746840000007</v>
      </c>
      <c r="AD631">
        <v>82.239946380000006</v>
      </c>
      <c r="AE631">
        <v>84.131972790000006</v>
      </c>
      <c r="AF631">
        <v>87.142524269999996</v>
      </c>
      <c r="AG631">
        <v>88.552922080000002</v>
      </c>
      <c r="AH631">
        <v>83.238311690000003</v>
      </c>
      <c r="AI631">
        <v>86.125052190000005</v>
      </c>
      <c r="AJ631">
        <v>87.523466670000005</v>
      </c>
      <c r="AK631">
        <v>84.538964770000007</v>
      </c>
      <c r="AL631">
        <v>85.807796389999993</v>
      </c>
      <c r="AM631">
        <v>84.633542860000006</v>
      </c>
      <c r="AN631">
        <v>79.787401959999997</v>
      </c>
      <c r="AO631">
        <v>78.641455969999996</v>
      </c>
      <c r="AP631">
        <v>75.154757430000004</v>
      </c>
      <c r="AQ631">
        <v>77.025643700000003</v>
      </c>
      <c r="AR631">
        <v>76.043368009999995</v>
      </c>
      <c r="AS631">
        <v>76.741899439999997</v>
      </c>
      <c r="AT631">
        <v>82.378282690000006</v>
      </c>
      <c r="AU631">
        <v>87.836500400000006</v>
      </c>
      <c r="AV631">
        <v>96.678850299999993</v>
      </c>
      <c r="AW631">
        <v>96.678625859999997</v>
      </c>
      <c r="AX631">
        <v>97.137842449999994</v>
      </c>
      <c r="AY631">
        <v>97.387311710000006</v>
      </c>
      <c r="AZ631">
        <v>96.20641406</v>
      </c>
      <c r="BA631">
        <v>88.40425157</v>
      </c>
      <c r="BB631">
        <v>83.155901200000002</v>
      </c>
      <c r="BC631">
        <v>80.745561730000006</v>
      </c>
      <c r="BD631">
        <v>75.793911929999993</v>
      </c>
      <c r="BE631">
        <v>69.715459060000001</v>
      </c>
      <c r="BF631">
        <v>74.611835760000005</v>
      </c>
      <c r="BG631">
        <v>75.442648379999994</v>
      </c>
      <c r="BH631">
        <v>77.985877889999998</v>
      </c>
      <c r="BI631">
        <v>98.136132369999999</v>
      </c>
      <c r="BJ631">
        <v>87.602467869999998</v>
      </c>
      <c r="BK631">
        <v>77.765221190000005</v>
      </c>
      <c r="BL631">
        <v>73.454530340000005</v>
      </c>
      <c r="BM631">
        <v>79.974724929999994</v>
      </c>
      <c r="BN631">
        <v>87.386494069999998</v>
      </c>
      <c r="BO631">
        <v>94.392609750000005</v>
      </c>
      <c r="BP631">
        <v>87.400598979999998</v>
      </c>
    </row>
    <row r="632" spans="1:68" x14ac:dyDescent="0.25">
      <c r="A632" s="1" t="s">
        <v>66</v>
      </c>
      <c r="B632" s="1">
        <f>COUNT(egypt_arabic_world[[#This Row],[1960]:[2023]])</f>
        <v>64</v>
      </c>
      <c r="C632" s="1" t="s">
        <v>2831</v>
      </c>
      <c r="D632" s="1" t="s">
        <v>2832</v>
      </c>
      <c r="E632">
        <v>485000000</v>
      </c>
      <c r="F632">
        <v>541400000</v>
      </c>
      <c r="G632">
        <v>577400000</v>
      </c>
      <c r="H632">
        <v>688800000</v>
      </c>
      <c r="I632">
        <v>800400000</v>
      </c>
      <c r="J632">
        <v>851900000</v>
      </c>
      <c r="K632">
        <v>865000000</v>
      </c>
      <c r="L632">
        <v>916500000</v>
      </c>
      <c r="M632">
        <v>944500000</v>
      </c>
      <c r="N632">
        <v>998700000</v>
      </c>
      <c r="O632">
        <v>1052700000</v>
      </c>
      <c r="P632">
        <v>1084500000</v>
      </c>
      <c r="Q632">
        <v>1255300000</v>
      </c>
      <c r="R632">
        <v>1536200000</v>
      </c>
      <c r="S632">
        <v>2000400000</v>
      </c>
      <c r="T632">
        <v>2429800000</v>
      </c>
      <c r="U632">
        <v>3061000000</v>
      </c>
      <c r="V632">
        <v>4102800000</v>
      </c>
      <c r="W632">
        <v>5211700000</v>
      </c>
      <c r="X632">
        <v>6844300000</v>
      </c>
      <c r="Y632">
        <v>10363600000</v>
      </c>
      <c r="Z632">
        <v>13565700000</v>
      </c>
      <c r="AA632">
        <v>17791700000</v>
      </c>
      <c r="AB632">
        <v>21817200000</v>
      </c>
      <c r="AC632">
        <v>25929300000</v>
      </c>
      <c r="AD632">
        <v>30675500000</v>
      </c>
      <c r="AE632">
        <v>37102200000</v>
      </c>
      <c r="AF632">
        <v>44878400000</v>
      </c>
      <c r="AG632">
        <v>54548600000</v>
      </c>
      <c r="AH632">
        <v>64093500000</v>
      </c>
      <c r="AI632">
        <v>82507800000</v>
      </c>
      <c r="AJ632">
        <v>98463900000</v>
      </c>
      <c r="AK632">
        <v>117594000000</v>
      </c>
      <c r="AL632">
        <v>133174000000</v>
      </c>
      <c r="AM632">
        <v>148109000000</v>
      </c>
      <c r="AN632">
        <v>162766000000</v>
      </c>
      <c r="AO632">
        <v>180404000000</v>
      </c>
      <c r="AP632">
        <v>199837000000</v>
      </c>
      <c r="AQ632">
        <v>221372000000</v>
      </c>
      <c r="AR632">
        <v>233909000000</v>
      </c>
      <c r="AS632">
        <v>260999000000</v>
      </c>
      <c r="AT632">
        <v>295491000000</v>
      </c>
      <c r="AU632">
        <v>332813000000</v>
      </c>
      <c r="AV632">
        <v>403634000000</v>
      </c>
      <c r="AW632">
        <v>469181000000</v>
      </c>
      <c r="AX632">
        <v>523087000000</v>
      </c>
      <c r="AY632">
        <v>601561000000</v>
      </c>
      <c r="AZ632">
        <v>716545000000</v>
      </c>
      <c r="BA632">
        <v>791660000000</v>
      </c>
      <c r="BB632">
        <v>866651000000</v>
      </c>
      <c r="BC632">
        <v>974276000000</v>
      </c>
      <c r="BD632">
        <v>1039210000000</v>
      </c>
      <c r="BE632">
        <v>1167520000000</v>
      </c>
      <c r="BF632">
        <v>1388080000000</v>
      </c>
      <c r="BG632">
        <v>1606930000000</v>
      </c>
      <c r="BH632">
        <v>1905900000000</v>
      </c>
      <c r="BI632">
        <v>2658900000000</v>
      </c>
      <c r="BJ632">
        <v>3202660000000</v>
      </c>
      <c r="BK632">
        <v>3628680000000</v>
      </c>
      <c r="BL632">
        <v>4110520000000</v>
      </c>
      <c r="BM632">
        <v>4920520000000</v>
      </c>
      <c r="BN632">
        <v>5822650000000</v>
      </c>
      <c r="BO632">
        <v>7402740000000</v>
      </c>
      <c r="BP632">
        <v>8877590000000</v>
      </c>
    </row>
    <row r="633" spans="1:68" x14ac:dyDescent="0.25">
      <c r="A633" s="1" t="s">
        <v>66</v>
      </c>
      <c r="B633" s="1">
        <f>COUNT(egypt_arabic_world[[#This Row],[1960]:[2023]])</f>
        <v>64</v>
      </c>
      <c r="C633" s="1" t="s">
        <v>2747</v>
      </c>
      <c r="D633" s="1" t="s">
        <v>2748</v>
      </c>
      <c r="E633">
        <v>5.2167739040000001</v>
      </c>
      <c r="F633">
        <v>7.6349388129999998</v>
      </c>
      <c r="G633">
        <v>6.3947246849999999</v>
      </c>
      <c r="H633">
        <v>7.3250290539999998</v>
      </c>
      <c r="I633">
        <v>8.2278443219999993</v>
      </c>
      <c r="J633">
        <v>9.6030514829999998</v>
      </c>
      <c r="K633">
        <v>11.90589203</v>
      </c>
      <c r="L633">
        <v>10.339589549999999</v>
      </c>
      <c r="M633">
        <v>11.798378</v>
      </c>
      <c r="N633">
        <v>16.66262283</v>
      </c>
      <c r="O633">
        <v>16.022377769999999</v>
      </c>
      <c r="P633">
        <v>16.943598059999999</v>
      </c>
      <c r="Q633">
        <v>15.502650839999999</v>
      </c>
      <c r="R633">
        <v>7.2874548380000004</v>
      </c>
      <c r="S633">
        <v>5.8919321629999999</v>
      </c>
      <c r="T633">
        <v>9.9553882999999992</v>
      </c>
      <c r="U633">
        <v>10.71650646</v>
      </c>
      <c r="V633">
        <v>8.6509799610000009</v>
      </c>
      <c r="W633">
        <v>7.5209834969999996</v>
      </c>
      <c r="X633">
        <v>5.4467355020000001</v>
      </c>
      <c r="Y633">
        <v>5.8047739079999996</v>
      </c>
      <c r="Z633">
        <v>10.892970829999999</v>
      </c>
      <c r="AA633">
        <v>12.11009842</v>
      </c>
      <c r="AB633">
        <v>14.94982373</v>
      </c>
      <c r="AC633">
        <v>18.758501760000001</v>
      </c>
      <c r="AD633">
        <v>20.23329395</v>
      </c>
      <c r="AE633">
        <v>19.502028429999999</v>
      </c>
      <c r="AF633">
        <v>13.79458764</v>
      </c>
      <c r="AG633">
        <v>13.69913745</v>
      </c>
      <c r="AH633">
        <v>13.26158423</v>
      </c>
      <c r="AI633">
        <v>10.2255001</v>
      </c>
      <c r="AJ633">
        <v>5.2904802220000002</v>
      </c>
      <c r="AK633">
        <v>3.0450899740000001</v>
      </c>
      <c r="AL633">
        <v>2.8848924309999999</v>
      </c>
      <c r="AM633">
        <v>3.047471067</v>
      </c>
      <c r="AN633">
        <v>2.8034145000000001</v>
      </c>
      <c r="AO633">
        <v>2.906843587</v>
      </c>
      <c r="AP633">
        <v>3.043212703</v>
      </c>
      <c r="AQ633">
        <v>3.4711142380000002</v>
      </c>
      <c r="AR633">
        <v>4.541104453</v>
      </c>
      <c r="AS633">
        <v>5.5580535270000002</v>
      </c>
      <c r="AT633">
        <v>5.8571681160000004</v>
      </c>
      <c r="AU633">
        <v>5.313230796</v>
      </c>
      <c r="AV633">
        <v>5.3152708229999996</v>
      </c>
      <c r="AW633">
        <v>4.9656572649999999</v>
      </c>
      <c r="AX633">
        <v>3.9821114419999999</v>
      </c>
      <c r="AY633">
        <v>4.022763157</v>
      </c>
      <c r="AZ633">
        <v>3.8954465200000001</v>
      </c>
      <c r="BA633">
        <v>4.1927199980000003</v>
      </c>
      <c r="BB633">
        <v>4.5072168689999996</v>
      </c>
      <c r="BC633">
        <v>4.7752288629999997</v>
      </c>
      <c r="BD633">
        <v>9.5970709779999996</v>
      </c>
      <c r="BE633">
        <v>12.41587897</v>
      </c>
      <c r="BF633">
        <v>13.01420544</v>
      </c>
      <c r="BG633">
        <v>15.445119569999999</v>
      </c>
      <c r="BH633">
        <v>16.19655977</v>
      </c>
      <c r="BI633">
        <v>13.79899752</v>
      </c>
      <c r="BJ633">
        <v>5.9772106459999996</v>
      </c>
      <c r="BK633">
        <v>4.8806483170000003</v>
      </c>
      <c r="BL633">
        <v>5.2521905980000003</v>
      </c>
      <c r="BM633">
        <v>7.8761895759999998</v>
      </c>
      <c r="BN633">
        <v>9.3185553819999996</v>
      </c>
      <c r="BO633">
        <v>13.99998914</v>
      </c>
      <c r="BP633">
        <v>10.465880309999999</v>
      </c>
    </row>
    <row r="634" spans="1:68" hidden="1" x14ac:dyDescent="0.25">
      <c r="A634" s="1" t="s">
        <v>66</v>
      </c>
      <c r="B634" s="1">
        <f>COUNT(egypt_arabic_world[[#This Row],[1960]:[2023]])</f>
        <v>7</v>
      </c>
      <c r="C634" s="1" t="s">
        <v>1331</v>
      </c>
      <c r="D634" s="1" t="s">
        <v>1332</v>
      </c>
      <c r="AJ634">
        <v>5.4</v>
      </c>
      <c r="AK634">
        <v>3.9</v>
      </c>
      <c r="AN634">
        <v>5.9</v>
      </c>
      <c r="AV634">
        <v>5.3</v>
      </c>
      <c r="AX634">
        <v>5.7</v>
      </c>
      <c r="BA634">
        <v>8.8000000000000007</v>
      </c>
      <c r="BG634">
        <v>9.4</v>
      </c>
    </row>
    <row r="635" spans="1:68" x14ac:dyDescent="0.25">
      <c r="A635" s="1" t="s">
        <v>66</v>
      </c>
      <c r="B635" s="1">
        <f>COUNT(egypt_arabic_world[[#This Row],[1960]:[2023]])</f>
        <v>64</v>
      </c>
      <c r="C635" s="1" t="s">
        <v>2767</v>
      </c>
      <c r="D635" s="1" t="s">
        <v>2768</v>
      </c>
      <c r="E635">
        <v>57300000</v>
      </c>
      <c r="F635">
        <v>29500000</v>
      </c>
      <c r="G635">
        <v>44600000</v>
      </c>
      <c r="H635">
        <v>41200000</v>
      </c>
      <c r="I635">
        <v>31300000</v>
      </c>
      <c r="J635">
        <v>24100000</v>
      </c>
      <c r="K635">
        <v>23500000</v>
      </c>
      <c r="L635">
        <v>-2200000</v>
      </c>
      <c r="M635">
        <v>38200000</v>
      </c>
      <c r="N635">
        <v>-43600000</v>
      </c>
      <c r="O635">
        <v>116700000</v>
      </c>
      <c r="P635">
        <v>78800000</v>
      </c>
      <c r="Q635">
        <v>39800000</v>
      </c>
      <c r="R635">
        <v>64000000</v>
      </c>
      <c r="S635">
        <v>158900000</v>
      </c>
      <c r="T635">
        <v>111500000</v>
      </c>
      <c r="U635">
        <v>0</v>
      </c>
      <c r="V635">
        <v>131400000</v>
      </c>
      <c r="W635">
        <v>156400000</v>
      </c>
      <c r="X635">
        <v>353200000</v>
      </c>
      <c r="Y635">
        <v>448932401</v>
      </c>
      <c r="Z635">
        <v>0</v>
      </c>
      <c r="AA635">
        <v>350999900</v>
      </c>
      <c r="AB635">
        <v>-175900000</v>
      </c>
      <c r="AC635">
        <v>344800000</v>
      </c>
      <c r="AD635">
        <v>361900000</v>
      </c>
      <c r="AE635">
        <v>-121000000</v>
      </c>
      <c r="AF635">
        <v>-1323200000</v>
      </c>
      <c r="AG635">
        <v>-622300000</v>
      </c>
      <c r="AH635">
        <v>402199000</v>
      </c>
      <c r="AI635">
        <v>1547800800</v>
      </c>
      <c r="AJ635">
        <v>-3749300000</v>
      </c>
      <c r="AK635">
        <v>-5303300000</v>
      </c>
      <c r="AL635">
        <v>-1932200000</v>
      </c>
      <c r="AM635">
        <v>-3914800000</v>
      </c>
      <c r="AN635">
        <v>-4921200000</v>
      </c>
      <c r="AO635">
        <v>-13288300000</v>
      </c>
      <c r="AP635">
        <v>-21780800000</v>
      </c>
      <c r="AQ635">
        <v>451400000</v>
      </c>
      <c r="AR635">
        <v>2476100000</v>
      </c>
      <c r="AS635">
        <v>2051200000</v>
      </c>
      <c r="AT635">
        <v>1918200000</v>
      </c>
      <c r="AU635">
        <v>700000000</v>
      </c>
      <c r="AV635">
        <v>2400000000</v>
      </c>
      <c r="AW635">
        <v>2600000000</v>
      </c>
      <c r="AX635">
        <v>300000000</v>
      </c>
      <c r="AY635">
        <v>0</v>
      </c>
      <c r="AZ635">
        <v>1E-8</v>
      </c>
      <c r="BA635">
        <v>1000000000</v>
      </c>
      <c r="BB635">
        <v>2900000000</v>
      </c>
      <c r="BC635">
        <v>3500000000</v>
      </c>
      <c r="BD635">
        <v>5400000000</v>
      </c>
      <c r="BE635">
        <v>22300000000</v>
      </c>
      <c r="BF635">
        <v>22800000000</v>
      </c>
      <c r="BG635">
        <v>25500000000</v>
      </c>
      <c r="BH635">
        <v>15500000000</v>
      </c>
      <c r="BI635">
        <v>15500000000</v>
      </c>
      <c r="BJ635">
        <v>88500000000</v>
      </c>
      <c r="BK635">
        <v>103400000000</v>
      </c>
      <c r="BL635">
        <v>105300000000</v>
      </c>
      <c r="BM635">
        <v>114400000000</v>
      </c>
      <c r="BN635">
        <v>128400000000</v>
      </c>
      <c r="BO635">
        <v>142100000000</v>
      </c>
      <c r="BP635">
        <v>138000000000</v>
      </c>
    </row>
    <row r="636" spans="1:68" x14ac:dyDescent="0.25">
      <c r="A636" s="1" t="s">
        <v>66</v>
      </c>
      <c r="B636" s="1">
        <f>COUNT(egypt_arabic_world[[#This Row],[1960]:[2023]])</f>
        <v>64</v>
      </c>
      <c r="C636" s="1" t="s">
        <v>2665</v>
      </c>
      <c r="D636" s="1" t="s">
        <v>2666</v>
      </c>
      <c r="E636">
        <v>164540743.5</v>
      </c>
      <c r="F636">
        <v>84711203.010000005</v>
      </c>
      <c r="G636">
        <v>110262575.3</v>
      </c>
      <c r="H636">
        <v>94759912.170000002</v>
      </c>
      <c r="I636">
        <v>71989933.280000001</v>
      </c>
      <c r="J636">
        <v>52643075.579999998</v>
      </c>
      <c r="K636">
        <v>50723073.600000001</v>
      </c>
      <c r="L636">
        <v>-4865103.9359999998</v>
      </c>
      <c r="M636">
        <v>89252336.450000003</v>
      </c>
      <c r="N636">
        <v>-105569007.3</v>
      </c>
      <c r="O636">
        <v>293142426.5</v>
      </c>
      <c r="P636">
        <v>200969140.5</v>
      </c>
      <c r="Q636">
        <v>102895553.3</v>
      </c>
      <c r="R636">
        <v>161697827.19999999</v>
      </c>
      <c r="S636">
        <v>330147517.10000002</v>
      </c>
      <c r="T636">
        <v>244410346.30000001</v>
      </c>
      <c r="U636">
        <v>0</v>
      </c>
      <c r="V636">
        <v>230485879.69999999</v>
      </c>
      <c r="W636">
        <v>237113402.09999999</v>
      </c>
      <c r="X636">
        <v>504571428.60000002</v>
      </c>
      <c r="Y636">
        <v>623517223.60000002</v>
      </c>
      <c r="Z636">
        <v>0</v>
      </c>
      <c r="AA636">
        <v>432265886.69999999</v>
      </c>
      <c r="AB636">
        <v>-204772991.90000001</v>
      </c>
      <c r="AC636">
        <v>370672973.60000002</v>
      </c>
      <c r="AD636">
        <v>378913202.80000001</v>
      </c>
      <c r="AE636">
        <v>-113189897.09999999</v>
      </c>
      <c r="AF636">
        <v>-1039434407</v>
      </c>
      <c r="AG636">
        <v>-353378762.10000002</v>
      </c>
      <c r="AH636">
        <v>207661606.80000001</v>
      </c>
      <c r="AI636">
        <v>694392463</v>
      </c>
      <c r="AJ636">
        <v>-1246028581</v>
      </c>
      <c r="AK636">
        <v>-1595793338</v>
      </c>
      <c r="AL636">
        <v>-579891956.79999995</v>
      </c>
      <c r="AM636">
        <v>-1160972716</v>
      </c>
      <c r="AN636">
        <v>-1451253318</v>
      </c>
      <c r="AO636">
        <v>-3917541274</v>
      </c>
      <c r="AP636">
        <v>-6425014749</v>
      </c>
      <c r="AQ636">
        <v>133234946.90000001</v>
      </c>
      <c r="AR636">
        <v>730197581.79999995</v>
      </c>
      <c r="AS636">
        <v>602142962</v>
      </c>
      <c r="AT636">
        <v>517035040.39999998</v>
      </c>
      <c r="AU636">
        <v>157303370.80000001</v>
      </c>
      <c r="AV636">
        <v>461538461.5</v>
      </c>
      <c r="AW636">
        <v>422077922.10000002</v>
      </c>
      <c r="AX636">
        <v>49916805.32</v>
      </c>
      <c r="AY636">
        <v>0</v>
      </c>
      <c r="AZ636">
        <v>1.75E-9</v>
      </c>
      <c r="BA636">
        <v>181818181.80000001</v>
      </c>
      <c r="BB636">
        <v>526315789.5</v>
      </c>
      <c r="BC636">
        <v>635208711.39999998</v>
      </c>
      <c r="BD636">
        <v>929432013.79999995</v>
      </c>
      <c r="BE636">
        <v>3716666667</v>
      </c>
      <c r="BF636">
        <v>3534883721</v>
      </c>
      <c r="BG636">
        <v>3658536585</v>
      </c>
      <c r="BH636">
        <v>2088948787</v>
      </c>
      <c r="BI636">
        <v>1901840491</v>
      </c>
      <c r="BJ636">
        <v>6012228261</v>
      </c>
      <c r="BK636">
        <v>5818795723</v>
      </c>
      <c r="BL636">
        <v>5996583144</v>
      </c>
      <c r="BM636">
        <v>7136618840</v>
      </c>
      <c r="BN636">
        <v>8183556405</v>
      </c>
      <c r="BO636">
        <v>8638297872</v>
      </c>
      <c r="BP636">
        <v>5380171965</v>
      </c>
    </row>
    <row r="637" spans="1:68" x14ac:dyDescent="0.25">
      <c r="A637" s="1" t="s">
        <v>66</v>
      </c>
      <c r="B637" s="1">
        <f>COUNT(egypt_arabic_world[[#This Row],[1960]:[2023]])</f>
        <v>64</v>
      </c>
      <c r="C637" s="1" t="s">
        <v>2827</v>
      </c>
      <c r="D637" s="1" t="s">
        <v>2828</v>
      </c>
      <c r="E637">
        <v>17.790824690000001</v>
      </c>
      <c r="F637">
        <v>18.98798876</v>
      </c>
      <c r="G637">
        <v>21.086810020000001</v>
      </c>
      <c r="H637">
        <v>25.536940399999999</v>
      </c>
      <c r="I637">
        <v>27.216437809999999</v>
      </c>
      <c r="J637">
        <v>27.56067066</v>
      </c>
      <c r="K637">
        <v>30.072598240000001</v>
      </c>
      <c r="L637">
        <v>32.258098859999997</v>
      </c>
      <c r="M637">
        <v>33.437506460000002</v>
      </c>
      <c r="N637">
        <v>32.503009970000001</v>
      </c>
      <c r="O637">
        <v>30.598831619999999</v>
      </c>
      <c r="P637">
        <v>32.922589379999998</v>
      </c>
      <c r="Q637">
        <v>34.036250789999997</v>
      </c>
      <c r="R637">
        <v>35.414265559999997</v>
      </c>
      <c r="S637">
        <v>37.964200290000001</v>
      </c>
      <c r="T637">
        <v>49.601450389999997</v>
      </c>
      <c r="U637">
        <v>44.038103049999997</v>
      </c>
      <c r="V637">
        <v>39.975131599999997</v>
      </c>
      <c r="W637">
        <v>60.12792537</v>
      </c>
      <c r="X637">
        <v>57.419878070000003</v>
      </c>
      <c r="Y637">
        <v>52.866008409999999</v>
      </c>
      <c r="Z637">
        <v>52.058116560000002</v>
      </c>
      <c r="AA637">
        <v>50.723334319999999</v>
      </c>
      <c r="AB637">
        <v>46.771343909999999</v>
      </c>
      <c r="AC637">
        <v>46.623647490000003</v>
      </c>
      <c r="AD637">
        <v>45.717759190000002</v>
      </c>
      <c r="AE637">
        <v>44.181535420000003</v>
      </c>
      <c r="AF637">
        <v>45.560301870000004</v>
      </c>
      <c r="AG637">
        <v>47.379892509999998</v>
      </c>
      <c r="AH637">
        <v>49.27450872</v>
      </c>
      <c r="AI637">
        <v>49.796102789999999</v>
      </c>
      <c r="AJ637">
        <v>44.3095742</v>
      </c>
      <c r="AK637">
        <v>37.640726770000001</v>
      </c>
      <c r="AL637">
        <v>31.39432708</v>
      </c>
      <c r="AM637">
        <v>29.687673570000001</v>
      </c>
      <c r="AN637">
        <v>25.89232655</v>
      </c>
      <c r="AO637">
        <v>22.871584429999999</v>
      </c>
      <c r="AP637">
        <v>21.60159341</v>
      </c>
      <c r="AQ637">
        <v>23.400092000000001</v>
      </c>
      <c r="AR637">
        <v>22.30917518</v>
      </c>
      <c r="AS637">
        <v>25.49836483</v>
      </c>
      <c r="AT637">
        <v>26.220434900000001</v>
      </c>
      <c r="AU637">
        <v>33.56558459</v>
      </c>
      <c r="AV637">
        <v>37.877820360000001</v>
      </c>
      <c r="AW637">
        <v>38.399376490000002</v>
      </c>
      <c r="AX637">
        <v>33.247104329999999</v>
      </c>
      <c r="AY637">
        <v>30.930431370000001</v>
      </c>
      <c r="AZ637">
        <v>26.31928417</v>
      </c>
      <c r="BA637">
        <v>25.572534610000002</v>
      </c>
      <c r="BB637">
        <v>29.930483330000001</v>
      </c>
      <c r="BC637">
        <v>27.618896750000001</v>
      </c>
      <c r="BD637">
        <v>36.604484489999997</v>
      </c>
      <c r="BE637">
        <v>39.639986759999999</v>
      </c>
      <c r="BF637">
        <v>49.05596869</v>
      </c>
      <c r="BG637">
        <v>55.03035234</v>
      </c>
      <c r="BH637">
        <v>60.642976169999997</v>
      </c>
      <c r="BI637">
        <v>69.338377230000006</v>
      </c>
      <c r="BJ637">
        <v>52.433899850000003</v>
      </c>
      <c r="BK637">
        <v>48.063892889999998</v>
      </c>
      <c r="BL637">
        <v>44.174067489999999</v>
      </c>
      <c r="BM637">
        <v>49.265207840000002</v>
      </c>
      <c r="BN637">
        <v>50.575783270000002</v>
      </c>
      <c r="BO637">
        <v>56.483660409999999</v>
      </c>
      <c r="BP637">
        <v>58.967456650000003</v>
      </c>
    </row>
    <row r="638" spans="1:68" x14ac:dyDescent="0.25">
      <c r="A638" s="1" t="s">
        <v>66</v>
      </c>
      <c r="B638" s="1">
        <f>COUNT(egypt_arabic_world[[#This Row],[1960]:[2023]])</f>
        <v>64</v>
      </c>
      <c r="C638" s="1" t="s">
        <v>2829</v>
      </c>
      <c r="D638" s="1" t="s">
        <v>2830</v>
      </c>
      <c r="E638">
        <v>1.2087207090000001</v>
      </c>
      <c r="F638">
        <v>1.2171044769999999</v>
      </c>
      <c r="G638">
        <v>1.1805538980000001</v>
      </c>
      <c r="H638">
        <v>1.1893684529999999</v>
      </c>
      <c r="I638">
        <v>1.232911029</v>
      </c>
      <c r="J638">
        <v>1.4158627509999999</v>
      </c>
      <c r="K638">
        <v>1.543806349</v>
      </c>
      <c r="L638">
        <v>1.5546422870000001</v>
      </c>
      <c r="M638">
        <v>1.5285902220000001</v>
      </c>
      <c r="N638">
        <v>1.580712401</v>
      </c>
      <c r="O638">
        <v>1.6401930060000001</v>
      </c>
      <c r="P638">
        <v>1.691701983</v>
      </c>
      <c r="Q638">
        <v>1.7272677059999999</v>
      </c>
      <c r="R638">
        <v>1.81556881</v>
      </c>
      <c r="S638">
        <v>1.9975671960000001</v>
      </c>
      <c r="T638">
        <v>2.1907258610000002</v>
      </c>
      <c r="U638">
        <v>2.4167521590000001</v>
      </c>
      <c r="V638">
        <v>2.7244569790000002</v>
      </c>
      <c r="W638">
        <v>3.026275058</v>
      </c>
      <c r="X638">
        <v>3.326008249</v>
      </c>
      <c r="Y638">
        <v>4.0184573879999999</v>
      </c>
      <c r="Z638">
        <v>4.4330530579999996</v>
      </c>
      <c r="AA638">
        <v>5.090164905</v>
      </c>
      <c r="AB638">
        <v>5.908657002</v>
      </c>
      <c r="AC638">
        <v>6.9152774580000003</v>
      </c>
      <c r="AD638">
        <v>7.7524932299999998</v>
      </c>
      <c r="AE638">
        <v>9.6025706829999997</v>
      </c>
      <c r="AF638">
        <v>11.493661899999999</v>
      </c>
      <c r="AG638">
        <v>13.523843279999999</v>
      </c>
      <c r="AH638">
        <v>16.399264859999999</v>
      </c>
      <c r="AI638">
        <v>19.147187129999999</v>
      </c>
      <c r="AJ638">
        <v>22.928477969999999</v>
      </c>
      <c r="AK638">
        <v>26.055331760000001</v>
      </c>
      <c r="AL638">
        <v>29.205367249999998</v>
      </c>
      <c r="AM638">
        <v>31.58684044</v>
      </c>
      <c r="AN638">
        <v>36.559313680000002</v>
      </c>
      <c r="AO638">
        <v>39.186869459999997</v>
      </c>
      <c r="AP638">
        <v>40.999499559999997</v>
      </c>
      <c r="AQ638">
        <v>42.58723612</v>
      </c>
      <c r="AR638">
        <v>43.898709689999997</v>
      </c>
      <c r="AS638">
        <v>45.076865609999999</v>
      </c>
      <c r="AT638">
        <v>46.10000101</v>
      </c>
      <c r="AU638">
        <v>47.361868010000002</v>
      </c>
      <c r="AV638">
        <v>49.496835099999998</v>
      </c>
      <c r="AW638">
        <v>55.075434970000003</v>
      </c>
      <c r="AX638">
        <v>57.757276529999999</v>
      </c>
      <c r="AY638">
        <v>62.17254681</v>
      </c>
      <c r="AZ638">
        <v>67.966387209999994</v>
      </c>
      <c r="BA638">
        <v>80.415675960000002</v>
      </c>
      <c r="BB638">
        <v>89.875370329999996</v>
      </c>
      <c r="BC638">
        <v>100</v>
      </c>
      <c r="BD638">
        <v>110.064926</v>
      </c>
      <c r="BE638">
        <v>117.8924457</v>
      </c>
      <c r="BF638">
        <v>129.05653000000001</v>
      </c>
      <c r="BG638">
        <v>142.05280070000001</v>
      </c>
      <c r="BH638">
        <v>156.78437260000001</v>
      </c>
      <c r="BI638">
        <v>178.4419485</v>
      </c>
      <c r="BJ638">
        <v>231.09411539999999</v>
      </c>
      <c r="BK638">
        <v>264.37505540000001</v>
      </c>
      <c r="BL638">
        <v>288.57277440000001</v>
      </c>
      <c r="BM638">
        <v>303.13107719999999</v>
      </c>
      <c r="BN638">
        <v>318.93648130000003</v>
      </c>
      <c r="BO638">
        <v>363.25481350000001</v>
      </c>
      <c r="BP638">
        <v>486.3428945</v>
      </c>
    </row>
    <row r="639" spans="1:68" x14ac:dyDescent="0.25">
      <c r="A639" s="1" t="s">
        <v>66</v>
      </c>
      <c r="B639" s="1">
        <f>COUNT(egypt_arabic_world[[#This Row],[1960]:[2023]])</f>
        <v>64</v>
      </c>
      <c r="C639" s="1" t="s">
        <v>2633</v>
      </c>
      <c r="D639" s="1" t="s">
        <v>2634</v>
      </c>
      <c r="E639">
        <v>0.34824201500000002</v>
      </c>
      <c r="F639">
        <v>0.34824201500000002</v>
      </c>
      <c r="G639">
        <v>0.40448901100000001</v>
      </c>
      <c r="H639">
        <v>0.43478301200000002</v>
      </c>
      <c r="I639">
        <v>0.43478301200000002</v>
      </c>
      <c r="J639">
        <v>0.45779999999999998</v>
      </c>
      <c r="K639">
        <v>0.46329999999999999</v>
      </c>
      <c r="L639">
        <v>0.45219999999999999</v>
      </c>
      <c r="M639">
        <v>0.42799999999999999</v>
      </c>
      <c r="N639">
        <v>0.41299999999999998</v>
      </c>
      <c r="O639">
        <v>0.39810000000000001</v>
      </c>
      <c r="P639">
        <v>0.3921</v>
      </c>
      <c r="Q639">
        <v>0.38679999999999998</v>
      </c>
      <c r="R639">
        <v>0.39579999999999999</v>
      </c>
      <c r="S639">
        <v>0.48130000000000001</v>
      </c>
      <c r="T639">
        <v>0.45619999999999999</v>
      </c>
      <c r="U639">
        <v>0.50349999999999995</v>
      </c>
      <c r="V639">
        <v>0.57010000000000005</v>
      </c>
      <c r="W639">
        <v>0.65959999999999996</v>
      </c>
      <c r="X639">
        <v>0.7</v>
      </c>
      <c r="Y639">
        <v>0.72</v>
      </c>
      <c r="Z639">
        <v>0.74</v>
      </c>
      <c r="AA639">
        <v>0.81200000000000006</v>
      </c>
      <c r="AB639">
        <v>0.85899999999999999</v>
      </c>
      <c r="AC639">
        <v>0.93020000000000003</v>
      </c>
      <c r="AD639">
        <v>0.95509999999999995</v>
      </c>
      <c r="AE639">
        <v>1.069</v>
      </c>
      <c r="AF639">
        <v>1.2729999999999999</v>
      </c>
      <c r="AG639">
        <v>1.7609999999999999</v>
      </c>
      <c r="AH639">
        <v>1.9368000000000001</v>
      </c>
      <c r="AI639">
        <v>2.2290000000000001</v>
      </c>
      <c r="AJ639">
        <v>3.0089999999999999</v>
      </c>
      <c r="AK639">
        <v>3.3233000000000001</v>
      </c>
      <c r="AL639">
        <v>3.3319999999999999</v>
      </c>
      <c r="AM639">
        <v>3.3719999999999999</v>
      </c>
      <c r="AN639">
        <v>3.391</v>
      </c>
      <c r="AO639">
        <v>3.3919999999999999</v>
      </c>
      <c r="AP639">
        <v>3.39</v>
      </c>
      <c r="AQ639">
        <v>3.3879999999999999</v>
      </c>
      <c r="AR639">
        <v>3.391</v>
      </c>
      <c r="AS639">
        <v>3.4064999999999999</v>
      </c>
      <c r="AT639">
        <v>3.71</v>
      </c>
      <c r="AU639">
        <v>4.45</v>
      </c>
      <c r="AV639">
        <v>5.2</v>
      </c>
      <c r="AW639">
        <v>6.16</v>
      </c>
      <c r="AX639">
        <v>6.01</v>
      </c>
      <c r="AY639">
        <v>5.75</v>
      </c>
      <c r="AZ639">
        <v>5.71</v>
      </c>
      <c r="BA639">
        <v>5.5</v>
      </c>
      <c r="BB639">
        <v>5.51</v>
      </c>
      <c r="BC639">
        <v>5.51</v>
      </c>
      <c r="BD639">
        <v>5.81</v>
      </c>
      <c r="BE639">
        <v>6</v>
      </c>
      <c r="BF639">
        <v>6.45</v>
      </c>
      <c r="BG639">
        <v>6.97</v>
      </c>
      <c r="BH639">
        <v>7.42</v>
      </c>
      <c r="BI639">
        <v>8.15</v>
      </c>
      <c r="BJ639">
        <v>14.72</v>
      </c>
      <c r="BK639">
        <v>17.77</v>
      </c>
      <c r="BL639">
        <v>17.559999999999999</v>
      </c>
      <c r="BM639">
        <v>16.03</v>
      </c>
      <c r="BN639">
        <v>15.69</v>
      </c>
      <c r="BO639">
        <v>16.45</v>
      </c>
      <c r="BP639">
        <v>25.649737760000001</v>
      </c>
    </row>
    <row r="640" spans="1:68" x14ac:dyDescent="0.25">
      <c r="A640" s="1" t="s">
        <v>66</v>
      </c>
      <c r="B640" s="1">
        <f>COUNT(egypt_arabic_world[[#This Row],[1960]:[2023]])</f>
        <v>64</v>
      </c>
      <c r="C640" s="1" t="s">
        <v>2645</v>
      </c>
      <c r="D640" s="1" t="s">
        <v>2646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-100000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2199184</v>
      </c>
      <c r="Z640">
        <v>0</v>
      </c>
      <c r="AA640">
        <v>476300000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500</v>
      </c>
      <c r="AI640">
        <v>-1300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5319693.34</v>
      </c>
    </row>
    <row r="641" spans="1:68" x14ac:dyDescent="0.25">
      <c r="A641" s="1" t="s">
        <v>66</v>
      </c>
      <c r="B641" s="1">
        <f>COUNT(egypt_arabic_world[[#This Row],[1960]:[2023]])</f>
        <v>64</v>
      </c>
      <c r="C641" s="1" t="s">
        <v>2797</v>
      </c>
      <c r="D641" s="1" t="s">
        <v>2798</v>
      </c>
      <c r="E641">
        <v>17.4631349</v>
      </c>
      <c r="F641">
        <v>16.758241760000001</v>
      </c>
      <c r="G641">
        <v>17.833731539999999</v>
      </c>
      <c r="H641">
        <v>17.418291679999999</v>
      </c>
      <c r="I641">
        <v>16.07326007</v>
      </c>
      <c r="J641">
        <v>14.89737365</v>
      </c>
      <c r="K641">
        <v>13.597513599999999</v>
      </c>
      <c r="L641">
        <v>12.774183369999999</v>
      </c>
      <c r="M641">
        <v>14.170933440000001</v>
      </c>
      <c r="N641">
        <v>14.751725670000001</v>
      </c>
      <c r="O641">
        <v>12.29072964</v>
      </c>
      <c r="P641">
        <v>12.367805199999999</v>
      </c>
      <c r="Q641">
        <v>11.83175336</v>
      </c>
      <c r="R641">
        <v>10.277708280000001</v>
      </c>
      <c r="S641">
        <v>13.217316909999999</v>
      </c>
      <c r="T641">
        <v>16.600082919999998</v>
      </c>
      <c r="U641">
        <v>17.101691379999998</v>
      </c>
      <c r="V641">
        <v>18.717645770000001</v>
      </c>
      <c r="W641">
        <v>18.320743520000001</v>
      </c>
      <c r="X641">
        <v>18.99575089</v>
      </c>
      <c r="Y641">
        <v>13.936376539999999</v>
      </c>
      <c r="Z641">
        <v>25.895108270000001</v>
      </c>
      <c r="AA641">
        <v>24.7087638</v>
      </c>
      <c r="AB641">
        <v>25.848120300000001</v>
      </c>
      <c r="AC641">
        <v>26.21582278</v>
      </c>
      <c r="AD641">
        <v>27.19865952</v>
      </c>
      <c r="AE641">
        <v>29.22426304</v>
      </c>
      <c r="AF641">
        <v>28.895145629999998</v>
      </c>
      <c r="AG641">
        <v>28.133279219999999</v>
      </c>
      <c r="AH641">
        <v>26.53012987</v>
      </c>
      <c r="AI641">
        <v>25.525678500000001</v>
      </c>
      <c r="AJ641">
        <v>22.05863111</v>
      </c>
      <c r="AK641">
        <v>22.270452909999999</v>
      </c>
      <c r="AL641">
        <v>23.765786080000002</v>
      </c>
      <c r="AM641">
        <v>27.90365714</v>
      </c>
      <c r="AN641">
        <v>32.733823530000002</v>
      </c>
      <c r="AO641">
        <v>36.534394069999998</v>
      </c>
      <c r="AP641">
        <v>39.693606619999997</v>
      </c>
      <c r="AQ641">
        <v>46.555010439999997</v>
      </c>
      <c r="AR641">
        <v>52.001820549999998</v>
      </c>
      <c r="AS641">
        <v>51.953278449999999</v>
      </c>
      <c r="AT641">
        <v>54.931140229999997</v>
      </c>
      <c r="AU641">
        <v>54.655397200000003</v>
      </c>
      <c r="AV641">
        <v>53.897628740000002</v>
      </c>
      <c r="AW641">
        <v>54.042914279999998</v>
      </c>
      <c r="AX641">
        <v>51.165434050000002</v>
      </c>
      <c r="AY641">
        <v>49.290979739999997</v>
      </c>
      <c r="AZ641">
        <v>45.515221570000001</v>
      </c>
      <c r="BA641">
        <v>42.797513780000003</v>
      </c>
      <c r="BB641">
        <v>36.092713349999997</v>
      </c>
      <c r="BC641">
        <v>33.072295220000001</v>
      </c>
      <c r="BD641">
        <v>31.154923289999999</v>
      </c>
      <c r="BE641">
        <v>27.388449730000001</v>
      </c>
      <c r="BF641">
        <v>26.2224395</v>
      </c>
      <c r="BG641">
        <v>25.606680539999999</v>
      </c>
      <c r="BH641">
        <v>26.31639376</v>
      </c>
      <c r="BI641">
        <v>34.134862630000001</v>
      </c>
      <c r="BJ641">
        <v>27.069824669999999</v>
      </c>
      <c r="BK641">
        <v>24.295279069999999</v>
      </c>
      <c r="BL641">
        <v>22.8487309</v>
      </c>
      <c r="BM641">
        <v>25.789474250000001</v>
      </c>
      <c r="BN641">
        <v>28.230754390000001</v>
      </c>
      <c r="BO641">
        <v>30.847002119999999</v>
      </c>
      <c r="BP641">
        <v>29.252175269999999</v>
      </c>
    </row>
    <row r="642" spans="1:68" x14ac:dyDescent="0.25">
      <c r="A642" s="1" t="s">
        <v>66</v>
      </c>
      <c r="B642" s="1">
        <f>COUNT(egypt_arabic_world[[#This Row],[1960]:[2023]])</f>
        <v>64</v>
      </c>
      <c r="C642" s="1" t="s">
        <v>2835</v>
      </c>
      <c r="D642" s="1" t="s">
        <v>2836</v>
      </c>
      <c r="E642">
        <v>16.930638999999999</v>
      </c>
      <c r="F642">
        <v>16.630462560000002</v>
      </c>
      <c r="G642">
        <v>17.110825219999999</v>
      </c>
      <c r="H642">
        <v>16.918429</v>
      </c>
      <c r="I642">
        <v>15.780219779999999</v>
      </c>
      <c r="J642">
        <v>14.676671819999999</v>
      </c>
      <c r="K642">
        <v>13.405308140000001</v>
      </c>
      <c r="L642">
        <v>12.59665457</v>
      </c>
      <c r="M642">
        <v>14.159117760000001</v>
      </c>
      <c r="N642">
        <v>14.740592299999999</v>
      </c>
      <c r="O642">
        <v>11.909670159999999</v>
      </c>
      <c r="P642">
        <v>12.3559558</v>
      </c>
      <c r="Q642">
        <v>11.82063329</v>
      </c>
      <c r="R642">
        <v>10.26770078</v>
      </c>
      <c r="S642">
        <v>13.217316909999999</v>
      </c>
      <c r="T642">
        <v>16.600082919999998</v>
      </c>
      <c r="U642">
        <v>17.101691379999998</v>
      </c>
      <c r="V642">
        <v>18.717645770000001</v>
      </c>
      <c r="W642">
        <v>18.320743520000001</v>
      </c>
      <c r="X642">
        <v>18.99575089</v>
      </c>
      <c r="Y642">
        <v>13.936376539999999</v>
      </c>
      <c r="Z642">
        <v>25.895108270000001</v>
      </c>
      <c r="AA642">
        <v>24.7087638</v>
      </c>
      <c r="AB642">
        <v>25.848120300000001</v>
      </c>
      <c r="AC642">
        <v>26.21582278</v>
      </c>
      <c r="AD642">
        <v>27.19865952</v>
      </c>
      <c r="AE642">
        <v>29.22426304</v>
      </c>
      <c r="AF642">
        <v>28.895145629999998</v>
      </c>
      <c r="AG642">
        <v>28.133279219999999</v>
      </c>
      <c r="AH642">
        <v>26.53012987</v>
      </c>
      <c r="AI642">
        <v>25.525678500000001</v>
      </c>
      <c r="AJ642">
        <v>22.05863111</v>
      </c>
      <c r="AK642">
        <v>22.270452909999999</v>
      </c>
      <c r="AL642">
        <v>23.765786080000002</v>
      </c>
      <c r="AM642">
        <v>27.90365714</v>
      </c>
      <c r="AN642">
        <v>32.733823530000002</v>
      </c>
      <c r="AO642">
        <v>36.534394069999998</v>
      </c>
      <c r="AP642">
        <v>39.693606619999997</v>
      </c>
      <c r="AQ642">
        <v>46.555010439999997</v>
      </c>
      <c r="AR642">
        <v>52.001820549999998</v>
      </c>
      <c r="AS642">
        <v>51.953278449999999</v>
      </c>
      <c r="AT642">
        <v>54.931140229999997</v>
      </c>
      <c r="AU642">
        <v>54.655397200000003</v>
      </c>
      <c r="AV642">
        <v>53.897628740000002</v>
      </c>
      <c r="AW642">
        <v>54.042914279999998</v>
      </c>
      <c r="AX642">
        <v>51.165434050000002</v>
      </c>
      <c r="AY642">
        <v>49.290979739999997</v>
      </c>
      <c r="AZ642">
        <v>45.515221570000001</v>
      </c>
      <c r="BA642">
        <v>42.797513780000003</v>
      </c>
      <c r="BB642">
        <v>36.092713349999997</v>
      </c>
      <c r="BC642">
        <v>33.072295220000001</v>
      </c>
      <c r="BD642">
        <v>31.154923289999999</v>
      </c>
      <c r="BE642">
        <v>27.388449730000001</v>
      </c>
      <c r="BF642">
        <v>26.2224395</v>
      </c>
      <c r="BG642">
        <v>25.606680539999999</v>
      </c>
      <c r="BH642">
        <v>26.31639376</v>
      </c>
      <c r="BI642">
        <v>34.134862630000001</v>
      </c>
      <c r="BJ642">
        <v>27.069824669999999</v>
      </c>
      <c r="BK642">
        <v>24.295279069999999</v>
      </c>
      <c r="BL642">
        <v>22.8487309</v>
      </c>
      <c r="BM642">
        <v>25.789474250000001</v>
      </c>
      <c r="BN642">
        <v>28.230754390000001</v>
      </c>
      <c r="BO642">
        <v>30.847002119999999</v>
      </c>
      <c r="BP642">
        <v>29.252175269999999</v>
      </c>
    </row>
    <row r="643" spans="1:68" x14ac:dyDescent="0.25">
      <c r="A643" s="1" t="s">
        <v>66</v>
      </c>
      <c r="B643" s="1">
        <f>COUNT(egypt_arabic_world[[#This Row],[1960]:[2023]])</f>
        <v>64</v>
      </c>
      <c r="C643" s="1" t="s">
        <v>2727</v>
      </c>
      <c r="D643" s="1" t="s">
        <v>2728</v>
      </c>
      <c r="E643">
        <v>84487039096</v>
      </c>
      <c r="F643">
        <v>81435775288</v>
      </c>
      <c r="G643">
        <v>70819960172</v>
      </c>
      <c r="H643">
        <v>82782029774</v>
      </c>
      <c r="I643">
        <v>89655208547</v>
      </c>
      <c r="J643">
        <v>93976914085</v>
      </c>
      <c r="K643">
        <v>93457224573</v>
      </c>
      <c r="L643">
        <v>100800000000</v>
      </c>
      <c r="M643">
        <v>72290414296</v>
      </c>
      <c r="N643">
        <v>90315377558</v>
      </c>
      <c r="O643">
        <v>100729000000</v>
      </c>
      <c r="P643">
        <v>95690445495</v>
      </c>
      <c r="Q643">
        <v>95057679049</v>
      </c>
      <c r="R643">
        <v>105487000000</v>
      </c>
      <c r="S643">
        <v>98009762503</v>
      </c>
      <c r="T643">
        <v>92931854263</v>
      </c>
      <c r="U643">
        <v>96722013605</v>
      </c>
      <c r="V643">
        <v>127833000000</v>
      </c>
      <c r="W643">
        <v>108950000000</v>
      </c>
      <c r="X643">
        <v>129124000000</v>
      </c>
      <c r="Y643">
        <v>161201000000</v>
      </c>
      <c r="Z643">
        <v>195960000000</v>
      </c>
      <c r="AA643">
        <v>166225000000</v>
      </c>
      <c r="AB643">
        <v>170547000000</v>
      </c>
      <c r="AC643">
        <v>194220000000</v>
      </c>
      <c r="AD643">
        <v>198572000000</v>
      </c>
      <c r="AE643">
        <v>177891000000</v>
      </c>
      <c r="AF643">
        <v>145796000000</v>
      </c>
      <c r="AG643">
        <v>133371000000</v>
      </c>
      <c r="AH643">
        <v>151279000000</v>
      </c>
      <c r="AI643">
        <v>178132000000</v>
      </c>
      <c r="AJ643">
        <v>223880000000</v>
      </c>
      <c r="AK643">
        <v>252572000000</v>
      </c>
      <c r="AL643">
        <v>265759000000</v>
      </c>
      <c r="AM643">
        <v>252038000000</v>
      </c>
      <c r="AN643">
        <v>266071000000</v>
      </c>
      <c r="AO643">
        <v>254184000000</v>
      </c>
      <c r="AP643">
        <v>255761000000</v>
      </c>
      <c r="AQ643">
        <v>216804000000</v>
      </c>
      <c r="AR643">
        <v>250346000000</v>
      </c>
      <c r="AS643">
        <v>286252000000</v>
      </c>
      <c r="AT643">
        <v>312018000000</v>
      </c>
      <c r="AU643">
        <v>330661000000</v>
      </c>
      <c r="AV643">
        <v>370541000000</v>
      </c>
      <c r="AW643">
        <v>463649000000</v>
      </c>
      <c r="AX643">
        <v>559956000000</v>
      </c>
      <c r="AY643">
        <v>695211000000</v>
      </c>
      <c r="AZ643">
        <v>819783000000</v>
      </c>
      <c r="BA643">
        <v>1019410000000</v>
      </c>
      <c r="BB643">
        <v>773105000000</v>
      </c>
      <c r="BC643">
        <v>761126000000</v>
      </c>
      <c r="BD643">
        <v>856037000000</v>
      </c>
      <c r="BE643">
        <v>767778000000</v>
      </c>
      <c r="BF643">
        <v>834481000000</v>
      </c>
      <c r="BG643">
        <v>720092000000</v>
      </c>
      <c r="BH643">
        <v>704324000000</v>
      </c>
      <c r="BI643">
        <v>588223000000</v>
      </c>
      <c r="BJ643">
        <v>931394000000</v>
      </c>
      <c r="BK643">
        <v>1191880000000</v>
      </c>
      <c r="BL643">
        <v>1150340000000</v>
      </c>
      <c r="BM643">
        <v>872697000000</v>
      </c>
      <c r="BN643">
        <v>756170000000</v>
      </c>
      <c r="BO643">
        <v>1183200000000</v>
      </c>
      <c r="BP643">
        <v>1554390000000</v>
      </c>
    </row>
    <row r="644" spans="1:68" x14ac:dyDescent="0.25">
      <c r="A644" s="1" t="s">
        <v>66</v>
      </c>
      <c r="B644" s="1">
        <f>COUNT(egypt_arabic_world[[#This Row],[1960]:[2023]])</f>
        <v>64</v>
      </c>
      <c r="C644" s="1" t="s">
        <v>2875</v>
      </c>
      <c r="D644" s="1" t="s">
        <v>2876</v>
      </c>
      <c r="E644">
        <v>19.866193339999999</v>
      </c>
      <c r="F644">
        <v>17.646307180000001</v>
      </c>
      <c r="G644">
        <v>15.052380080000001</v>
      </c>
      <c r="H644">
        <v>17.758857460000002</v>
      </c>
      <c r="I644">
        <v>18.398046399999998</v>
      </c>
      <c r="J644">
        <v>17.130876189999999</v>
      </c>
      <c r="K644">
        <v>16.33337423</v>
      </c>
      <c r="L644">
        <v>16.825785069999998</v>
      </c>
      <c r="M644">
        <v>11.799921230000001</v>
      </c>
      <c r="N644">
        <v>13.452831590000001</v>
      </c>
      <c r="O644">
        <v>13.568215889999999</v>
      </c>
      <c r="P644">
        <v>13.241698019999999</v>
      </c>
      <c r="Q644">
        <v>12.710238800000001</v>
      </c>
      <c r="R644">
        <v>13.53515136</v>
      </c>
      <c r="S644">
        <v>20.367410339999999</v>
      </c>
      <c r="T644">
        <v>18.167941809999999</v>
      </c>
      <c r="U644">
        <v>17.167317959999998</v>
      </c>
      <c r="V644">
        <v>21.58613381</v>
      </c>
      <c r="W644">
        <v>19.903171</v>
      </c>
      <c r="X644">
        <v>26.492738460000002</v>
      </c>
      <c r="Y644">
        <v>30.514638290000001</v>
      </c>
      <c r="Z644">
        <v>30.961436320000001</v>
      </c>
      <c r="AA644">
        <v>26.33327396</v>
      </c>
      <c r="AB644">
        <v>22.932330830000001</v>
      </c>
      <c r="AC644">
        <v>20.56962025</v>
      </c>
      <c r="AD644">
        <v>18.230563</v>
      </c>
      <c r="AE644">
        <v>13.83219955</v>
      </c>
      <c r="AF644">
        <v>12.62135922</v>
      </c>
      <c r="AG644">
        <v>17.37012987</v>
      </c>
      <c r="AH644">
        <v>17.792207789999999</v>
      </c>
      <c r="AI644">
        <v>20.35490605</v>
      </c>
      <c r="AJ644">
        <v>27.466666669999999</v>
      </c>
      <c r="AK644">
        <v>28.39683681</v>
      </c>
      <c r="AL644">
        <v>25.83762887</v>
      </c>
      <c r="AM644">
        <v>22.571428569999998</v>
      </c>
      <c r="AN644">
        <v>22.549019609999998</v>
      </c>
      <c r="AO644">
        <v>20.749782039999999</v>
      </c>
      <c r="AP644">
        <v>18.841669799999998</v>
      </c>
      <c r="AQ644">
        <v>16.214335420000001</v>
      </c>
      <c r="AR644">
        <v>15.052015600000001</v>
      </c>
      <c r="AS644">
        <v>16.201117320000002</v>
      </c>
      <c r="AT644">
        <v>17.479788119999998</v>
      </c>
      <c r="AU644">
        <v>18.316178409999999</v>
      </c>
      <c r="AV644">
        <v>21.79640719</v>
      </c>
      <c r="AW644">
        <v>28.229960850000001</v>
      </c>
      <c r="AX644">
        <v>30.343546889999999</v>
      </c>
      <c r="AY644">
        <v>29.94981383</v>
      </c>
      <c r="AZ644">
        <v>30.24973147</v>
      </c>
      <c r="BA644">
        <v>33.042992740000003</v>
      </c>
      <c r="BB644">
        <v>24.956822110000001</v>
      </c>
      <c r="BC644">
        <v>21.349245809999999</v>
      </c>
      <c r="BD644">
        <v>20.567427609999999</v>
      </c>
      <c r="BE644">
        <v>16.396966620000001</v>
      </c>
      <c r="BF644">
        <v>17.017845619999999</v>
      </c>
      <c r="BG644">
        <v>14.24413146</v>
      </c>
      <c r="BH644">
        <v>13.18384549</v>
      </c>
      <c r="BI644">
        <v>10.34546394</v>
      </c>
      <c r="BJ644">
        <v>15.014086819999999</v>
      </c>
      <c r="BK644">
        <v>17.984655610000001</v>
      </c>
      <c r="BL644">
        <v>16.64403145</v>
      </c>
      <c r="BM644">
        <v>12.472775739999999</v>
      </c>
      <c r="BN644">
        <v>10.56115022</v>
      </c>
      <c r="BO644">
        <v>15.087025819999999</v>
      </c>
      <c r="BP644">
        <v>19.102103929999998</v>
      </c>
    </row>
    <row r="645" spans="1:68" x14ac:dyDescent="0.25">
      <c r="A645" s="1" t="s">
        <v>66</v>
      </c>
      <c r="B645" s="1">
        <f>COUNT(egypt_arabic_world[[#This Row],[1960]:[2023]])</f>
        <v>64</v>
      </c>
      <c r="C645" s="1" t="s">
        <v>2667</v>
      </c>
      <c r="D645" s="1" t="s">
        <v>2668</v>
      </c>
      <c r="E645">
        <v>1753804656</v>
      </c>
      <c r="F645">
        <v>1635678981</v>
      </c>
      <c r="G645">
        <v>1503088939</v>
      </c>
      <c r="H645">
        <v>1849028414</v>
      </c>
      <c r="I645">
        <v>2135302370</v>
      </c>
      <c r="J645">
        <v>2136507734</v>
      </c>
      <c r="K645">
        <v>2231731492</v>
      </c>
      <c r="L645">
        <v>2383607359</v>
      </c>
      <c r="M645">
        <v>1559741048</v>
      </c>
      <c r="N645">
        <v>1799005807</v>
      </c>
      <c r="O645">
        <v>1976973154</v>
      </c>
      <c r="P645">
        <v>2078006313</v>
      </c>
      <c r="Q645">
        <v>2041597967</v>
      </c>
      <c r="R645">
        <v>2131708622</v>
      </c>
      <c r="S645">
        <v>2231831572</v>
      </c>
      <c r="T645">
        <v>2751839271</v>
      </c>
      <c r="U645">
        <v>3092643761</v>
      </c>
      <c r="V645">
        <v>4349681428</v>
      </c>
      <c r="W645">
        <v>4466137234</v>
      </c>
      <c r="X645">
        <v>5107215027</v>
      </c>
      <c r="Y645">
        <v>5976070734</v>
      </c>
      <c r="Z645">
        <v>7750875988</v>
      </c>
      <c r="AA645">
        <v>6943823916</v>
      </c>
      <c r="AB645">
        <v>7462373759</v>
      </c>
      <c r="AC645">
        <v>7895672880</v>
      </c>
      <c r="AD645">
        <v>7982567555</v>
      </c>
      <c r="AE645">
        <v>8130523352</v>
      </c>
      <c r="AF645">
        <v>7548094181</v>
      </c>
      <c r="AG645">
        <v>8391951529</v>
      </c>
      <c r="AH645">
        <v>9790610118</v>
      </c>
      <c r="AI645">
        <v>10489939412</v>
      </c>
      <c r="AJ645">
        <v>10839604054</v>
      </c>
      <c r="AK645">
        <v>12238262648</v>
      </c>
      <c r="AL645">
        <v>12391159665</v>
      </c>
      <c r="AM645">
        <v>12455890927</v>
      </c>
      <c r="AN645">
        <v>13862240137</v>
      </c>
      <c r="AO645">
        <v>14109029988</v>
      </c>
      <c r="AP645">
        <v>13975419224</v>
      </c>
      <c r="AQ645">
        <v>13604642800</v>
      </c>
      <c r="AR645">
        <v>14851022027</v>
      </c>
      <c r="AS645">
        <v>15894900271</v>
      </c>
      <c r="AT645">
        <v>16417950012</v>
      </c>
      <c r="AU645">
        <v>17234513013</v>
      </c>
      <c r="AV645">
        <v>19618537868</v>
      </c>
      <c r="AW645">
        <v>24585256315</v>
      </c>
      <c r="AX645">
        <v>29551974763</v>
      </c>
      <c r="AY645">
        <v>35834873599</v>
      </c>
      <c r="AZ645">
        <v>44178960591</v>
      </c>
      <c r="BA645">
        <v>56885559109</v>
      </c>
      <c r="BB645">
        <v>48630191862</v>
      </c>
      <c r="BC645">
        <v>47179129685</v>
      </c>
      <c r="BD645">
        <v>47767398135</v>
      </c>
      <c r="BE645">
        <v>46669297029</v>
      </c>
      <c r="BF645">
        <v>48776723406</v>
      </c>
      <c r="BG645">
        <v>43440175967</v>
      </c>
      <c r="BH645">
        <v>43423180593</v>
      </c>
      <c r="BI645">
        <v>36896956974</v>
      </c>
      <c r="BJ645">
        <v>68644315622</v>
      </c>
      <c r="BK645">
        <v>90329366322</v>
      </c>
      <c r="BL645">
        <v>87903241849</v>
      </c>
      <c r="BM645">
        <v>67106102683</v>
      </c>
      <c r="BN645">
        <v>57814296069</v>
      </c>
      <c r="BO645">
        <v>90967161931</v>
      </c>
      <c r="BP645">
        <v>119505000000</v>
      </c>
    </row>
    <row r="646" spans="1:68" x14ac:dyDescent="0.25">
      <c r="A646" s="1" t="s">
        <v>66</v>
      </c>
      <c r="B646" s="1">
        <f>COUNT(egypt_arabic_world[[#This Row],[1960]:[2023]])</f>
        <v>64</v>
      </c>
      <c r="C646" s="1" t="s">
        <v>2575</v>
      </c>
      <c r="D646" s="1" t="s">
        <v>2576</v>
      </c>
      <c r="E646">
        <v>22811546768</v>
      </c>
      <c r="F646">
        <v>21275098945</v>
      </c>
      <c r="G646">
        <v>19550514653</v>
      </c>
      <c r="H646">
        <v>24050111851</v>
      </c>
      <c r="I646">
        <v>27773646118</v>
      </c>
      <c r="J646">
        <v>27789324155</v>
      </c>
      <c r="K646">
        <v>29027889238</v>
      </c>
      <c r="L646">
        <v>31003322153</v>
      </c>
      <c r="M646">
        <v>20287382487</v>
      </c>
      <c r="N646">
        <v>23399473231</v>
      </c>
      <c r="O646">
        <v>25714275202</v>
      </c>
      <c r="P646">
        <v>27028402526</v>
      </c>
      <c r="Q646">
        <v>26554843129</v>
      </c>
      <c r="R646">
        <v>27726902635</v>
      </c>
      <c r="S646">
        <v>29029190973</v>
      </c>
      <c r="T646">
        <v>35792874660</v>
      </c>
      <c r="U646">
        <v>40225681665</v>
      </c>
      <c r="V646">
        <v>56575834139</v>
      </c>
      <c r="W646">
        <v>58090562162</v>
      </c>
      <c r="X646">
        <v>66428991421</v>
      </c>
      <c r="Y646">
        <v>77730103285</v>
      </c>
      <c r="Z646">
        <v>100815000000</v>
      </c>
      <c r="AA646">
        <v>90317563863</v>
      </c>
      <c r="AB646">
        <v>97062285377</v>
      </c>
      <c r="AC646">
        <v>102698000000</v>
      </c>
      <c r="AD646">
        <v>103828000000</v>
      </c>
      <c r="AE646">
        <v>105753000000</v>
      </c>
      <c r="AF646">
        <v>98177241605</v>
      </c>
      <c r="AG646">
        <v>109153000000</v>
      </c>
      <c r="AH646">
        <v>127345000000</v>
      </c>
      <c r="AI646">
        <v>136442000000</v>
      </c>
      <c r="AJ646">
        <v>140990000000</v>
      </c>
      <c r="AK646">
        <v>159182000000</v>
      </c>
      <c r="AL646">
        <v>161170000000</v>
      </c>
      <c r="AM646">
        <v>162012000000</v>
      </c>
      <c r="AN646">
        <v>180305000000</v>
      </c>
      <c r="AO646">
        <v>183515000000</v>
      </c>
      <c r="AP646">
        <v>181777000000</v>
      </c>
      <c r="AQ646">
        <v>176954000000</v>
      </c>
      <c r="AR646">
        <v>193166000000</v>
      </c>
      <c r="AS646">
        <v>206743000000</v>
      </c>
      <c r="AT646">
        <v>213546000000</v>
      </c>
      <c r="AU646">
        <v>224167000000</v>
      </c>
      <c r="AV646">
        <v>255176000000</v>
      </c>
      <c r="AW646">
        <v>319778000000</v>
      </c>
      <c r="AX646">
        <v>384379000000</v>
      </c>
      <c r="AY646">
        <v>466100000000</v>
      </c>
      <c r="AZ646">
        <v>574631000000</v>
      </c>
      <c r="BA646">
        <v>739904000000</v>
      </c>
      <c r="BB646">
        <v>632528000000</v>
      </c>
      <c r="BC646">
        <v>613654000000</v>
      </c>
      <c r="BD646">
        <v>621305000000</v>
      </c>
      <c r="BE646">
        <v>607022000000</v>
      </c>
      <c r="BF646">
        <v>634434000000</v>
      </c>
      <c r="BG646">
        <v>565022000000</v>
      </c>
      <c r="BH646">
        <v>564801000000</v>
      </c>
      <c r="BI646">
        <v>479915000000</v>
      </c>
      <c r="BJ646">
        <v>892849000000</v>
      </c>
      <c r="BK646">
        <v>1174900000000</v>
      </c>
      <c r="BL646">
        <v>1143350000000</v>
      </c>
      <c r="BM646">
        <v>872842000000</v>
      </c>
      <c r="BN646">
        <v>751984000000</v>
      </c>
      <c r="BO646">
        <v>1183200000000</v>
      </c>
      <c r="BP646">
        <v>1554390000000</v>
      </c>
    </row>
    <row r="647" spans="1:68" x14ac:dyDescent="0.25">
      <c r="A647" s="1" t="s">
        <v>66</v>
      </c>
      <c r="B647" s="1">
        <f>COUNT(egypt_arabic_world[[#This Row],[1960]:[2023]])</f>
        <v>64</v>
      </c>
      <c r="C647" s="1" t="s">
        <v>2877</v>
      </c>
      <c r="D647" s="1" t="s">
        <v>2878</v>
      </c>
      <c r="E647">
        <v>291000000</v>
      </c>
      <c r="F647">
        <v>276200000</v>
      </c>
      <c r="G647">
        <v>245700000</v>
      </c>
      <c r="H647">
        <v>323300000</v>
      </c>
      <c r="I647">
        <v>376700000</v>
      </c>
      <c r="J647">
        <v>388100000</v>
      </c>
      <c r="K647">
        <v>399400000</v>
      </c>
      <c r="L647">
        <v>426500000</v>
      </c>
      <c r="M647">
        <v>299600000</v>
      </c>
      <c r="N647">
        <v>362500000</v>
      </c>
      <c r="O647">
        <v>434400000</v>
      </c>
      <c r="P647">
        <v>447000000</v>
      </c>
      <c r="Q647">
        <v>457200000</v>
      </c>
      <c r="R647">
        <v>541000000</v>
      </c>
      <c r="S647">
        <v>904700000</v>
      </c>
      <c r="T647">
        <v>964100000</v>
      </c>
      <c r="U647">
        <v>1151000000</v>
      </c>
      <c r="V647">
        <v>1772200000</v>
      </c>
      <c r="W647">
        <v>1944500000</v>
      </c>
      <c r="X647">
        <v>3341900000</v>
      </c>
      <c r="Y647">
        <v>4760995750</v>
      </c>
      <c r="Z647">
        <v>5071700000</v>
      </c>
      <c r="AA647">
        <v>5913400000</v>
      </c>
      <c r="AB647">
        <v>6100000000</v>
      </c>
      <c r="AC647">
        <v>6500000000</v>
      </c>
      <c r="AD647">
        <v>6800000000</v>
      </c>
      <c r="AE647">
        <v>6100000000</v>
      </c>
      <c r="AF647">
        <v>6500000000</v>
      </c>
      <c r="AG647">
        <v>10700000000</v>
      </c>
      <c r="AH647">
        <v>13700000000</v>
      </c>
      <c r="AI647">
        <v>19500000000</v>
      </c>
      <c r="AJ647">
        <v>30900000000</v>
      </c>
      <c r="AK647">
        <v>39500000000</v>
      </c>
      <c r="AL647">
        <v>40100000000</v>
      </c>
      <c r="AM647">
        <v>39500000000</v>
      </c>
      <c r="AN647">
        <v>46000000000</v>
      </c>
      <c r="AO647">
        <v>47600000000</v>
      </c>
      <c r="AP647">
        <v>50100000000</v>
      </c>
      <c r="AQ647">
        <v>46600000000</v>
      </c>
      <c r="AR647">
        <v>46300000000</v>
      </c>
      <c r="AS647">
        <v>55100000000</v>
      </c>
      <c r="AT647">
        <v>62700000000</v>
      </c>
      <c r="AU647">
        <v>69400000000</v>
      </c>
      <c r="AV647">
        <v>91000000000</v>
      </c>
      <c r="AW647">
        <v>137000000000</v>
      </c>
      <c r="AX647">
        <v>163400000000</v>
      </c>
      <c r="AY647">
        <v>185000000000</v>
      </c>
      <c r="AZ647">
        <v>225300000000</v>
      </c>
      <c r="BA647">
        <v>295900000000</v>
      </c>
      <c r="BB647">
        <v>260100000000</v>
      </c>
      <c r="BC647">
        <v>257600000000</v>
      </c>
      <c r="BD647">
        <v>282000000000</v>
      </c>
      <c r="BE647">
        <v>274600000000</v>
      </c>
      <c r="BF647">
        <v>316600000000</v>
      </c>
      <c r="BG647">
        <v>303400000000</v>
      </c>
      <c r="BH647">
        <v>322200000000</v>
      </c>
      <c r="BI647">
        <v>280300000000</v>
      </c>
      <c r="BJ647">
        <v>548900000000</v>
      </c>
      <c r="BK647">
        <v>839200000000</v>
      </c>
      <c r="BL647">
        <v>931400000000</v>
      </c>
      <c r="BM647">
        <v>767400000000</v>
      </c>
      <c r="BN647">
        <v>703700000000</v>
      </c>
      <c r="BO647">
        <v>1183200000000</v>
      </c>
      <c r="BP647">
        <v>1940270000000</v>
      </c>
    </row>
    <row r="648" spans="1:68" x14ac:dyDescent="0.25">
      <c r="A648" s="1" t="s">
        <v>66</v>
      </c>
      <c r="B648" s="1">
        <f>COUNT(egypt_arabic_world[[#This Row],[1960]:[2023]])</f>
        <v>64</v>
      </c>
      <c r="C648" s="1" t="s">
        <v>2577</v>
      </c>
      <c r="D648" s="1" t="s">
        <v>2578</v>
      </c>
      <c r="E648">
        <v>835625765.29999995</v>
      </c>
      <c r="F648">
        <v>793126585.5</v>
      </c>
      <c r="G648">
        <v>607433066.39999998</v>
      </c>
      <c r="H648">
        <v>743589310.79999995</v>
      </c>
      <c r="I648">
        <v>866409197</v>
      </c>
      <c r="J648">
        <v>847750109.20000005</v>
      </c>
      <c r="K648">
        <v>862076408.39999998</v>
      </c>
      <c r="L648">
        <v>943166740.39999998</v>
      </c>
      <c r="M648">
        <v>700000000</v>
      </c>
      <c r="N648">
        <v>877723970.89999998</v>
      </c>
      <c r="O648">
        <v>1091183120</v>
      </c>
      <c r="P648">
        <v>1140015302</v>
      </c>
      <c r="Q648">
        <v>1182006205</v>
      </c>
      <c r="R648">
        <v>1366851945</v>
      </c>
      <c r="S648">
        <v>1879700810</v>
      </c>
      <c r="T648">
        <v>2113327488</v>
      </c>
      <c r="U648">
        <v>2285998014</v>
      </c>
      <c r="V648">
        <v>3108577443</v>
      </c>
      <c r="W648">
        <v>2947998787</v>
      </c>
      <c r="X648">
        <v>4774142857</v>
      </c>
      <c r="Y648">
        <v>6612494097</v>
      </c>
      <c r="Z648">
        <v>6853648649</v>
      </c>
      <c r="AA648">
        <v>7282512315</v>
      </c>
      <c r="AB648">
        <v>7101280559</v>
      </c>
      <c r="AC648">
        <v>6987744571</v>
      </c>
      <c r="AD648">
        <v>7119673333</v>
      </c>
      <c r="AE648">
        <v>5706267540</v>
      </c>
      <c r="AF648">
        <v>5106048704</v>
      </c>
      <c r="AG648">
        <v>6076093129</v>
      </c>
      <c r="AH648">
        <v>7073523337</v>
      </c>
      <c r="AI648">
        <v>8748317631</v>
      </c>
      <c r="AJ648">
        <v>10269192423</v>
      </c>
      <c r="AK648">
        <v>11885776186</v>
      </c>
      <c r="AL648">
        <v>12034813926</v>
      </c>
      <c r="AM648">
        <v>11714116251</v>
      </c>
      <c r="AN648">
        <v>13565319965</v>
      </c>
      <c r="AO648">
        <v>14033018868</v>
      </c>
      <c r="AP648">
        <v>14778761062</v>
      </c>
      <c r="AQ648">
        <v>13754427391</v>
      </c>
      <c r="AR648">
        <v>13653789443</v>
      </c>
      <c r="AS648">
        <v>16174959636</v>
      </c>
      <c r="AT648">
        <v>16900269542</v>
      </c>
      <c r="AU648">
        <v>15595505618</v>
      </c>
      <c r="AV648">
        <v>17500000000</v>
      </c>
      <c r="AW648">
        <v>22240259740</v>
      </c>
      <c r="AX648">
        <v>27188019967</v>
      </c>
      <c r="AY648">
        <v>32173913043</v>
      </c>
      <c r="AZ648">
        <v>39457092820</v>
      </c>
      <c r="BA648">
        <v>53800000000</v>
      </c>
      <c r="BB648">
        <v>47205081670</v>
      </c>
      <c r="BC648">
        <v>46751361162</v>
      </c>
      <c r="BD648">
        <v>48537005164</v>
      </c>
      <c r="BE648">
        <v>45766666667</v>
      </c>
      <c r="BF648">
        <v>49085271318</v>
      </c>
      <c r="BG648">
        <v>43529411765</v>
      </c>
      <c r="BH648">
        <v>43423180593</v>
      </c>
      <c r="BI648">
        <v>34392638037</v>
      </c>
      <c r="BJ648">
        <v>37289402174</v>
      </c>
      <c r="BK648">
        <v>47225661227</v>
      </c>
      <c r="BL648">
        <v>53041002278</v>
      </c>
      <c r="BM648">
        <v>47872738615</v>
      </c>
      <c r="BN648">
        <v>44850223072</v>
      </c>
      <c r="BO648">
        <v>71927051672</v>
      </c>
      <c r="BP648">
        <v>75644808538</v>
      </c>
    </row>
    <row r="649" spans="1:68" x14ac:dyDescent="0.25">
      <c r="A649" s="1" t="s">
        <v>66</v>
      </c>
      <c r="B649" s="1">
        <f>COUNT(egypt_arabic_world[[#This Row],[1960]:[2023]])</f>
        <v>64</v>
      </c>
      <c r="C649" s="1" t="s">
        <v>2565</v>
      </c>
      <c r="D649" s="1" t="s">
        <v>2566</v>
      </c>
      <c r="E649">
        <v>-1.959311851</v>
      </c>
      <c r="F649">
        <v>-2.0955788399999999</v>
      </c>
      <c r="G649">
        <v>-4.4660907920000001</v>
      </c>
      <c r="H649">
        <v>-5.8280692119999999</v>
      </c>
      <c r="I649">
        <v>-6.4761904760000002</v>
      </c>
      <c r="J649">
        <v>-3.001544913</v>
      </c>
      <c r="K649">
        <v>-4.1508199399999999</v>
      </c>
      <c r="L649">
        <v>-2.2881489660000001</v>
      </c>
      <c r="M649">
        <v>-5.6636471049999999</v>
      </c>
      <c r="N649">
        <v>-3.080234543</v>
      </c>
      <c r="O649">
        <v>-3.5263618189999999</v>
      </c>
      <c r="P649">
        <v>-4.541280327</v>
      </c>
      <c r="Q649">
        <v>-4.6648689220000001</v>
      </c>
      <c r="R649">
        <v>-4.6259694769999999</v>
      </c>
      <c r="S649">
        <v>-10.93000743</v>
      </c>
      <c r="T649">
        <v>-17.378359020000001</v>
      </c>
      <c r="U649">
        <v>-10.750827790000001</v>
      </c>
      <c r="V649">
        <v>-9.7796562690000002</v>
      </c>
      <c r="W649">
        <v>-14.033040590000001</v>
      </c>
      <c r="X649">
        <v>-16.478786150000001</v>
      </c>
      <c r="Y649">
        <v>-12.35376099</v>
      </c>
      <c r="Z649">
        <v>-12.536704780000001</v>
      </c>
      <c r="AA649">
        <v>-11.535447100000001</v>
      </c>
      <c r="AB649">
        <v>-11.27819549</v>
      </c>
      <c r="AC649">
        <v>-11.39240506</v>
      </c>
      <c r="AD649">
        <v>-9.6514745309999999</v>
      </c>
      <c r="AE649">
        <v>-8.3900226759999992</v>
      </c>
      <c r="AF649">
        <v>-10.09708738</v>
      </c>
      <c r="AG649">
        <v>-17.85714286</v>
      </c>
      <c r="AH649">
        <v>-14.545454550000001</v>
      </c>
      <c r="AI649">
        <v>-12.21294363</v>
      </c>
      <c r="AJ649">
        <v>-7.9111111110000003</v>
      </c>
      <c r="AK649">
        <v>-2.516175413</v>
      </c>
      <c r="AL649">
        <v>-4.2525773200000003</v>
      </c>
      <c r="AM649">
        <v>-5.4857142860000003</v>
      </c>
      <c r="AN649">
        <v>-5.1470588240000001</v>
      </c>
      <c r="AO649">
        <v>-5.4489973840000001</v>
      </c>
      <c r="AP649">
        <v>-6.0549078600000001</v>
      </c>
      <c r="AQ649">
        <v>-9.4989561590000005</v>
      </c>
      <c r="AR649">
        <v>-8.2574772430000003</v>
      </c>
      <c r="AS649">
        <v>-6.6157012640000001</v>
      </c>
      <c r="AT649">
        <v>-4.8508502929999997</v>
      </c>
      <c r="AU649">
        <v>-4.3547110059999996</v>
      </c>
      <c r="AV649">
        <v>-2.5868263470000001</v>
      </c>
      <c r="AW649">
        <v>-1.3599835149999999</v>
      </c>
      <c r="AX649">
        <v>-2.265552461</v>
      </c>
      <c r="AY649">
        <v>-1.6189088549999999</v>
      </c>
      <c r="AZ649">
        <v>-4.5784103109999998</v>
      </c>
      <c r="BA649">
        <v>-5.5946398659999996</v>
      </c>
      <c r="BB649">
        <v>-6.6398004220000004</v>
      </c>
      <c r="BC649">
        <v>-5.2378584449999996</v>
      </c>
      <c r="BD649">
        <v>-4.1207789369999999</v>
      </c>
      <c r="BE649">
        <v>-7.9178360300000001</v>
      </c>
      <c r="BF649">
        <v>-6.3373468070000003</v>
      </c>
      <c r="BG649">
        <v>-8.4319248830000006</v>
      </c>
      <c r="BH649">
        <v>-8.4782519740000009</v>
      </c>
      <c r="BI649">
        <v>-9.5556211710000003</v>
      </c>
      <c r="BJ649">
        <v>-12.803960719999999</v>
      </c>
      <c r="BK649">
        <v>-9.9417084570000007</v>
      </c>
      <c r="BL649">
        <v>-7.8359542529999997</v>
      </c>
      <c r="BM649">
        <v>-7.1807040930000001</v>
      </c>
      <c r="BN649">
        <v>-8.7346730499999996</v>
      </c>
      <c r="BO649">
        <v>-6.8090532359999996</v>
      </c>
      <c r="BP649">
        <v>-2.2382303590000001</v>
      </c>
    </row>
    <row r="650" spans="1:68" x14ac:dyDescent="0.25">
      <c r="A650" s="1" t="s">
        <v>66</v>
      </c>
      <c r="B650" s="1">
        <f>COUNT(egypt_arabic_world[[#This Row],[1960]:[2023]])</f>
        <v>64</v>
      </c>
      <c r="C650" s="1" t="s">
        <v>2657</v>
      </c>
      <c r="D650" s="1" t="s">
        <v>2658</v>
      </c>
      <c r="E650">
        <v>-28700000</v>
      </c>
      <c r="F650">
        <v>-32800000</v>
      </c>
      <c r="G650">
        <v>-72900000</v>
      </c>
      <c r="H650">
        <v>-106100000</v>
      </c>
      <c r="I650">
        <v>-132600000</v>
      </c>
      <c r="J650">
        <v>-68000000</v>
      </c>
      <c r="K650">
        <v>-101500000</v>
      </c>
      <c r="L650">
        <v>-58000000</v>
      </c>
      <c r="M650">
        <v>-143800000</v>
      </c>
      <c r="N650">
        <v>-83000000</v>
      </c>
      <c r="O650">
        <v>-112900000</v>
      </c>
      <c r="P650">
        <v>-153300000</v>
      </c>
      <c r="Q650">
        <v>-167800000</v>
      </c>
      <c r="R650">
        <v>-184900000</v>
      </c>
      <c r="S650">
        <v>-485500000</v>
      </c>
      <c r="T650">
        <v>-922200000</v>
      </c>
      <c r="U650">
        <v>-720800000</v>
      </c>
      <c r="V650">
        <v>-802900000</v>
      </c>
      <c r="W650">
        <v>-1371000000</v>
      </c>
      <c r="X650">
        <v>-2078700000</v>
      </c>
      <c r="Y650">
        <v>-1927475037</v>
      </c>
      <c r="Z650">
        <v>-2053600000</v>
      </c>
      <c r="AA650">
        <v>-2590400000</v>
      </c>
      <c r="AB650">
        <v>-3000000000</v>
      </c>
      <c r="AC650">
        <v>-3600000000</v>
      </c>
      <c r="AD650">
        <v>-3600000000</v>
      </c>
      <c r="AE650">
        <v>-3700000000</v>
      </c>
      <c r="AF650">
        <v>-5200000000</v>
      </c>
      <c r="AG650">
        <v>-11000000000</v>
      </c>
      <c r="AH650">
        <v>-11200000000</v>
      </c>
      <c r="AI650">
        <v>-11700000000</v>
      </c>
      <c r="AJ650">
        <v>-8900000000</v>
      </c>
      <c r="AK650">
        <v>-3500000000</v>
      </c>
      <c r="AL650">
        <v>-6600000000</v>
      </c>
      <c r="AM650">
        <v>-9600000000</v>
      </c>
      <c r="AN650">
        <v>-10500000000</v>
      </c>
      <c r="AO650">
        <v>-12500000000</v>
      </c>
      <c r="AP650">
        <v>-16100000000</v>
      </c>
      <c r="AQ650">
        <v>-27300000000</v>
      </c>
      <c r="AR650">
        <v>-25400000000</v>
      </c>
      <c r="AS650">
        <v>-22500000000</v>
      </c>
      <c r="AT650">
        <v>-17400000000</v>
      </c>
      <c r="AU650">
        <v>-16500000000</v>
      </c>
      <c r="AV650">
        <v>-10800000000</v>
      </c>
      <c r="AW650">
        <v>-6600000000</v>
      </c>
      <c r="AX650">
        <v>-12200000000</v>
      </c>
      <c r="AY650">
        <v>-10000000000</v>
      </c>
      <c r="AZ650">
        <v>-34100000000</v>
      </c>
      <c r="BA650">
        <v>-50100000000</v>
      </c>
      <c r="BB650">
        <v>-69200000000</v>
      </c>
      <c r="BC650">
        <v>-63200000000</v>
      </c>
      <c r="BD650">
        <v>-56500000000</v>
      </c>
      <c r="BE650">
        <v>-132600000000</v>
      </c>
      <c r="BF650">
        <v>-117900000000</v>
      </c>
      <c r="BG650">
        <v>-179600000000</v>
      </c>
      <c r="BH650">
        <v>-207200000000</v>
      </c>
      <c r="BI650">
        <v>-258900000000</v>
      </c>
      <c r="BJ650">
        <v>-468100000000</v>
      </c>
      <c r="BK650">
        <v>-463900000000</v>
      </c>
      <c r="BL650">
        <v>-438500000000</v>
      </c>
      <c r="BM650">
        <v>-441800000000</v>
      </c>
      <c r="BN650">
        <v>-582000000000</v>
      </c>
      <c r="BO650">
        <v>-534000000000</v>
      </c>
      <c r="BP650">
        <v>-227345000000</v>
      </c>
    </row>
    <row r="651" spans="1:68" x14ac:dyDescent="0.25">
      <c r="A651" s="1" t="s">
        <v>66</v>
      </c>
      <c r="B651" s="1">
        <f>COUNT(egypt_arabic_world[[#This Row],[1960]:[2023]])</f>
        <v>64</v>
      </c>
      <c r="C651" s="1" t="s">
        <v>2735</v>
      </c>
      <c r="D651" s="1" t="s">
        <v>2736</v>
      </c>
      <c r="E651">
        <v>-82413950.049999997</v>
      </c>
      <c r="F651">
        <v>-94187371.480000004</v>
      </c>
      <c r="G651">
        <v>-180227393.30000001</v>
      </c>
      <c r="H651">
        <v>-244029773.80000001</v>
      </c>
      <c r="I651">
        <v>-304979717.30000001</v>
      </c>
      <c r="J651">
        <v>-148536478.80000001</v>
      </c>
      <c r="K651">
        <v>-219080509.40000001</v>
      </c>
      <c r="L651">
        <v>-128261831</v>
      </c>
      <c r="M651">
        <v>-335981308.39999998</v>
      </c>
      <c r="N651">
        <v>-200968523</v>
      </c>
      <c r="O651">
        <v>-283597086.19999999</v>
      </c>
      <c r="P651">
        <v>-390971690.89999998</v>
      </c>
      <c r="Q651">
        <v>-433815925.5</v>
      </c>
      <c r="R651">
        <v>-467155128.89999998</v>
      </c>
      <c r="S651">
        <v>-1008726366</v>
      </c>
      <c r="T651">
        <v>-2021481806</v>
      </c>
      <c r="U651">
        <v>-1431578947</v>
      </c>
      <c r="V651">
        <v>-1408349412</v>
      </c>
      <c r="W651">
        <v>-2078532444</v>
      </c>
      <c r="X651">
        <v>-2969571429</v>
      </c>
      <c r="Y651">
        <v>-2677048663</v>
      </c>
      <c r="Z651">
        <v>-2775135135</v>
      </c>
      <c r="AA651">
        <v>-3190147783</v>
      </c>
      <c r="AB651">
        <v>-3492433062</v>
      </c>
      <c r="AC651">
        <v>-3870135455</v>
      </c>
      <c r="AD651">
        <v>-3769238823</v>
      </c>
      <c r="AE651">
        <v>-3461178672</v>
      </c>
      <c r="AF651">
        <v>-4084838963</v>
      </c>
      <c r="AG651">
        <v>-6246450880</v>
      </c>
      <c r="AH651">
        <v>-5782734407</v>
      </c>
      <c r="AI651">
        <v>-5248990579</v>
      </c>
      <c r="AJ651">
        <v>-2957793287</v>
      </c>
      <c r="AK651">
        <v>-1053170042</v>
      </c>
      <c r="AL651">
        <v>-1980792317</v>
      </c>
      <c r="AM651">
        <v>-2846975089</v>
      </c>
      <c r="AN651">
        <v>-3096431731</v>
      </c>
      <c r="AO651">
        <v>-3685141509</v>
      </c>
      <c r="AP651">
        <v>-4749262537</v>
      </c>
      <c r="AQ651">
        <v>-8057851240</v>
      </c>
      <c r="AR651">
        <v>-7490415807</v>
      </c>
      <c r="AS651">
        <v>-6605019815</v>
      </c>
      <c r="AT651">
        <v>-4690026954</v>
      </c>
      <c r="AU651">
        <v>-3707865169</v>
      </c>
      <c r="AV651">
        <v>-2076923077</v>
      </c>
      <c r="AW651">
        <v>-1071428571</v>
      </c>
      <c r="AX651">
        <v>-2029950083</v>
      </c>
      <c r="AY651">
        <v>-1739130435</v>
      </c>
      <c r="AZ651">
        <v>-5971978984</v>
      </c>
      <c r="BA651">
        <v>-9109090909</v>
      </c>
      <c r="BB651">
        <v>-12558983666</v>
      </c>
      <c r="BC651">
        <v>-11470054446</v>
      </c>
      <c r="BD651">
        <v>-9724612737</v>
      </c>
      <c r="BE651">
        <v>-22100000000</v>
      </c>
      <c r="BF651">
        <v>-18279069767</v>
      </c>
      <c r="BG651">
        <v>-25767575323</v>
      </c>
      <c r="BH651">
        <v>-27924528302</v>
      </c>
      <c r="BI651">
        <v>-31766871166</v>
      </c>
      <c r="BJ651">
        <v>-31800271739</v>
      </c>
      <c r="BK651">
        <v>-26105796286</v>
      </c>
      <c r="BL651">
        <v>-24971526196</v>
      </c>
      <c r="BM651">
        <v>-27560823456</v>
      </c>
      <c r="BN651">
        <v>-37093690249</v>
      </c>
      <c r="BO651">
        <v>-32462006079</v>
      </c>
      <c r="BP651">
        <v>-8863448111</v>
      </c>
    </row>
    <row r="652" spans="1:68" x14ac:dyDescent="0.25">
      <c r="A652" s="1" t="s">
        <v>66</v>
      </c>
      <c r="B652" s="1">
        <f>COUNT(egypt_arabic_world[[#This Row],[1960]:[2023]])</f>
        <v>64</v>
      </c>
      <c r="C652" s="1" t="s">
        <v>2881</v>
      </c>
      <c r="D652" s="1" t="s">
        <v>2882</v>
      </c>
      <c r="E652">
        <v>86.523757509999996</v>
      </c>
      <c r="F652">
        <v>86.027344749999997</v>
      </c>
      <c r="G652">
        <v>86.601727620000005</v>
      </c>
      <c r="H652">
        <v>87.36061522</v>
      </c>
      <c r="I652">
        <v>87.072039070000002</v>
      </c>
      <c r="J652">
        <v>86.122268809999994</v>
      </c>
      <c r="K652">
        <v>87.756103550000006</v>
      </c>
      <c r="L652">
        <v>88.219977909999997</v>
      </c>
      <c r="M652">
        <v>92.650649860000001</v>
      </c>
      <c r="N652">
        <v>92.332813779999995</v>
      </c>
      <c r="O652">
        <v>88.924287860000007</v>
      </c>
      <c r="P652">
        <v>91.675800570000007</v>
      </c>
      <c r="Q652">
        <v>93.411359149999996</v>
      </c>
      <c r="R652">
        <v>91.428571430000005</v>
      </c>
      <c r="S652">
        <v>92.041693870000003</v>
      </c>
      <c r="T652">
        <v>91.433309460000004</v>
      </c>
      <c r="U652">
        <v>89.122393579999994</v>
      </c>
      <c r="V652">
        <v>85.787890230000002</v>
      </c>
      <c r="W652">
        <v>85.432659830000006</v>
      </c>
      <c r="X652">
        <v>84.291761800000003</v>
      </c>
      <c r="Y652">
        <v>84.839665760000003</v>
      </c>
      <c r="Z652">
        <v>80.437954419999997</v>
      </c>
      <c r="AA652">
        <v>80.464463839999993</v>
      </c>
      <c r="AB652">
        <v>80.451127819999996</v>
      </c>
      <c r="AC652">
        <v>81.01265823</v>
      </c>
      <c r="AD652">
        <v>79.892761390000004</v>
      </c>
      <c r="AE652">
        <v>78.911564630000001</v>
      </c>
      <c r="AF652">
        <v>84.077669900000004</v>
      </c>
      <c r="AG652">
        <v>84.740259739999999</v>
      </c>
      <c r="AH652">
        <v>82.85714351</v>
      </c>
      <c r="AI652">
        <v>83.298539140000003</v>
      </c>
      <c r="AJ652">
        <v>84.17777778</v>
      </c>
      <c r="AK652">
        <v>83.033788639999997</v>
      </c>
      <c r="AL652">
        <v>84.407216489999996</v>
      </c>
      <c r="AM652">
        <v>84.857142859999996</v>
      </c>
      <c r="AN652">
        <v>85</v>
      </c>
      <c r="AO652">
        <v>87.314734090000002</v>
      </c>
      <c r="AP652">
        <v>88.491914249999994</v>
      </c>
      <c r="AQ652">
        <v>87.995824630000001</v>
      </c>
      <c r="AR652">
        <v>86.638491549999998</v>
      </c>
      <c r="AS652">
        <v>87.06262864</v>
      </c>
      <c r="AT652">
        <v>86.590465570000006</v>
      </c>
      <c r="AU652">
        <v>86.355238850000006</v>
      </c>
      <c r="AV652">
        <v>85.700598799999995</v>
      </c>
      <c r="AW652">
        <v>84.422007010000002</v>
      </c>
      <c r="AX652">
        <v>84.289693589999999</v>
      </c>
      <c r="AY652">
        <v>82.888133400000001</v>
      </c>
      <c r="AZ652">
        <v>83.727175079999995</v>
      </c>
      <c r="BA652">
        <v>83.20491346</v>
      </c>
      <c r="BB652">
        <v>87.449625789999999</v>
      </c>
      <c r="BC652">
        <v>85.736781039999997</v>
      </c>
      <c r="BD652">
        <v>87.017723000000004</v>
      </c>
      <c r="BE652">
        <v>91.891084969999994</v>
      </c>
      <c r="BF652">
        <v>92.125349389999997</v>
      </c>
      <c r="BG652">
        <v>94.788732390000007</v>
      </c>
      <c r="BH652">
        <v>94.18961496</v>
      </c>
      <c r="BI652">
        <v>94.515390859999997</v>
      </c>
      <c r="BJ652">
        <v>95.659071639999993</v>
      </c>
      <c r="BK652">
        <v>91.232694699999996</v>
      </c>
      <c r="BL652">
        <v>87.782344530000003</v>
      </c>
      <c r="BM652">
        <v>91.185840130000003</v>
      </c>
      <c r="BN652">
        <v>93.563056239999995</v>
      </c>
      <c r="BO652">
        <v>89.790245459999994</v>
      </c>
      <c r="BP652">
        <v>89.362785419999994</v>
      </c>
    </row>
    <row r="653" spans="1:68" x14ac:dyDescent="0.25">
      <c r="A653" s="1" t="s">
        <v>66</v>
      </c>
      <c r="B653" s="1">
        <f>COUNT(egypt_arabic_world[[#This Row],[1960]:[2023]])</f>
        <v>64</v>
      </c>
      <c r="C653" s="1" t="s">
        <v>2673</v>
      </c>
      <c r="D653" s="1" t="s">
        <v>2674</v>
      </c>
      <c r="E653">
        <v>34263054467</v>
      </c>
      <c r="F653">
        <v>35716236482</v>
      </c>
      <c r="G653">
        <v>37557118511</v>
      </c>
      <c r="H653">
        <v>40252634754</v>
      </c>
      <c r="I653">
        <v>43010647272</v>
      </c>
      <c r="J653">
        <v>45333726549</v>
      </c>
      <c r="K653">
        <v>48144105162</v>
      </c>
      <c r="L653">
        <v>49077578725</v>
      </c>
      <c r="M653">
        <v>50727030969</v>
      </c>
      <c r="N653">
        <v>52713174490</v>
      </c>
      <c r="O653">
        <v>54800616944</v>
      </c>
      <c r="P653">
        <v>56738282859</v>
      </c>
      <c r="Q653">
        <v>58653903942</v>
      </c>
      <c r="R653">
        <v>60048211825</v>
      </c>
      <c r="S653">
        <v>58961566597</v>
      </c>
      <c r="T653">
        <v>60052654625</v>
      </c>
      <c r="U653">
        <v>67151884718</v>
      </c>
      <c r="V653">
        <v>68977453827</v>
      </c>
      <c r="W653">
        <v>68072753958</v>
      </c>
      <c r="X653">
        <v>64647821279</v>
      </c>
      <c r="Y653">
        <v>71666089102</v>
      </c>
      <c r="Z653">
        <v>71684488305</v>
      </c>
      <c r="AA653">
        <v>73162638320</v>
      </c>
      <c r="AB653">
        <v>79150093577</v>
      </c>
      <c r="AC653">
        <v>84141224803</v>
      </c>
      <c r="AD653">
        <v>88198348102</v>
      </c>
      <c r="AE653">
        <v>91793410869</v>
      </c>
      <c r="AF653">
        <v>95547283648</v>
      </c>
      <c r="AG653">
        <v>100224000000</v>
      </c>
      <c r="AH653">
        <v>104889000000</v>
      </c>
      <c r="AI653">
        <v>109721000000</v>
      </c>
      <c r="AJ653">
        <v>114277000000</v>
      </c>
      <c r="AK653">
        <v>118290000000</v>
      </c>
      <c r="AL653">
        <v>122030000000</v>
      </c>
      <c r="AM653">
        <v>127218000000</v>
      </c>
      <c r="AN653">
        <v>131642000000</v>
      </c>
      <c r="AO653">
        <v>137029000000</v>
      </c>
      <c r="AP653">
        <v>142934000000</v>
      </c>
      <c r="AQ653">
        <v>148609000000</v>
      </c>
      <c r="AR653">
        <v>155328000000</v>
      </c>
      <c r="AS653">
        <v>163011000000</v>
      </c>
      <c r="AT653">
        <v>169636000000</v>
      </c>
      <c r="AU653">
        <v>173151000000</v>
      </c>
      <c r="AV653">
        <v>177242000000</v>
      </c>
      <c r="AW653">
        <v>180951000000</v>
      </c>
      <c r="AX653">
        <v>189350000000</v>
      </c>
      <c r="AY653">
        <v>200966000000</v>
      </c>
      <c r="AZ653">
        <v>213714000000</v>
      </c>
      <c r="BA653">
        <v>225324000000</v>
      </c>
      <c r="BB653">
        <v>238072000000</v>
      </c>
      <c r="BC653">
        <v>247948000000</v>
      </c>
      <c r="BD653">
        <v>261317000000</v>
      </c>
      <c r="BE653">
        <v>277561000000</v>
      </c>
      <c r="BF653">
        <v>286577000000</v>
      </c>
      <c r="BG653">
        <v>300053000000</v>
      </c>
      <c r="BH653">
        <v>310229000000</v>
      </c>
      <c r="BI653">
        <v>324471000000</v>
      </c>
      <c r="BJ653">
        <v>337623000000</v>
      </c>
      <c r="BK653">
        <v>341614000000</v>
      </c>
      <c r="BL653">
        <v>347183000000</v>
      </c>
      <c r="BM653">
        <v>372903000000</v>
      </c>
      <c r="BN653">
        <v>395171000000</v>
      </c>
      <c r="BO653">
        <v>406799000000</v>
      </c>
      <c r="BP653">
        <v>420128000000</v>
      </c>
    </row>
    <row r="654" spans="1:68" x14ac:dyDescent="0.25">
      <c r="A654" s="1" t="s">
        <v>66</v>
      </c>
      <c r="B654" s="1">
        <f>COUNT(egypt_arabic_world[[#This Row],[1960]:[2023]])</f>
        <v>64</v>
      </c>
      <c r="C654" s="1" t="s">
        <v>2581</v>
      </c>
      <c r="D654" s="1" t="s">
        <v>2582</v>
      </c>
      <c r="E654">
        <v>593102000000</v>
      </c>
      <c r="F654">
        <v>618257000000</v>
      </c>
      <c r="G654">
        <v>650123000000</v>
      </c>
      <c r="H654">
        <v>696783000000</v>
      </c>
      <c r="I654">
        <v>744525000000</v>
      </c>
      <c r="J654">
        <v>784738000000</v>
      </c>
      <c r="K654">
        <v>833386000000</v>
      </c>
      <c r="L654">
        <v>849545000000</v>
      </c>
      <c r="M654">
        <v>878098000000</v>
      </c>
      <c r="N654">
        <v>912478000000</v>
      </c>
      <c r="O654">
        <v>948612000000</v>
      </c>
      <c r="P654">
        <v>982154000000</v>
      </c>
      <c r="Q654">
        <v>1015310000000</v>
      </c>
      <c r="R654">
        <v>1039450000000</v>
      </c>
      <c r="S654">
        <v>1020640000000</v>
      </c>
      <c r="T654">
        <v>1039530000000</v>
      </c>
      <c r="U654">
        <v>1162420000000</v>
      </c>
      <c r="V654">
        <v>1194020000000</v>
      </c>
      <c r="W654">
        <v>1178360000000</v>
      </c>
      <c r="X654">
        <v>1119070000000</v>
      </c>
      <c r="Y654">
        <v>1240560000000</v>
      </c>
      <c r="Z654">
        <v>1240880000000</v>
      </c>
      <c r="AA654">
        <v>1266460000000</v>
      </c>
      <c r="AB654">
        <v>1370110000000</v>
      </c>
      <c r="AC654">
        <v>1456510000000</v>
      </c>
      <c r="AD654">
        <v>1526740000000</v>
      </c>
      <c r="AE654">
        <v>1588970000000</v>
      </c>
      <c r="AF654">
        <v>1653950000000</v>
      </c>
      <c r="AG654">
        <v>1734900000000</v>
      </c>
      <c r="AH654">
        <v>1815660000000</v>
      </c>
      <c r="AI654">
        <v>1899310000000</v>
      </c>
      <c r="AJ654">
        <v>1978170000000</v>
      </c>
      <c r="AK654">
        <v>2047640000000</v>
      </c>
      <c r="AL654">
        <v>2112380000000</v>
      </c>
      <c r="AM654">
        <v>2202170000000</v>
      </c>
      <c r="AN654">
        <v>2278760000000</v>
      </c>
      <c r="AO654">
        <v>2372010000000</v>
      </c>
      <c r="AP654">
        <v>2474230000000</v>
      </c>
      <c r="AQ654">
        <v>2572450000000</v>
      </c>
      <c r="AR654">
        <v>2688770000000</v>
      </c>
      <c r="AS654">
        <v>2821760000000</v>
      </c>
      <c r="AT654">
        <v>2936440000000</v>
      </c>
      <c r="AU654">
        <v>2997290000000</v>
      </c>
      <c r="AV654">
        <v>3068100000000</v>
      </c>
      <c r="AW654">
        <v>3132300000000</v>
      </c>
      <c r="AX654">
        <v>3277690000000</v>
      </c>
      <c r="AY654">
        <v>3478780000000</v>
      </c>
      <c r="AZ654">
        <v>3699440000000</v>
      </c>
      <c r="BA654">
        <v>3900410000000</v>
      </c>
      <c r="BB654">
        <v>4121090000000</v>
      </c>
      <c r="BC654">
        <v>4292030000000</v>
      </c>
      <c r="BD654">
        <v>4523460000000</v>
      </c>
      <c r="BE654">
        <v>4804660000000</v>
      </c>
      <c r="BF654">
        <v>4960730000000</v>
      </c>
      <c r="BG654">
        <v>5193980000000</v>
      </c>
      <c r="BH654">
        <v>5370140000000</v>
      </c>
      <c r="BI654">
        <v>5616670000000</v>
      </c>
      <c r="BJ654">
        <v>5844340000000</v>
      </c>
      <c r="BK654">
        <v>5913420000000</v>
      </c>
      <c r="BL654">
        <v>6009830000000</v>
      </c>
      <c r="BM654">
        <v>6455050000000</v>
      </c>
      <c r="BN654">
        <v>6840510000000</v>
      </c>
      <c r="BO654">
        <v>7041800000000</v>
      </c>
      <c r="BP654">
        <v>7272510000000</v>
      </c>
    </row>
    <row r="655" spans="1:68" hidden="1" x14ac:dyDescent="0.25">
      <c r="A655" s="1" t="s">
        <v>66</v>
      </c>
      <c r="B655" s="1">
        <f>COUNT(egypt_arabic_world[[#This Row],[1960]:[2023]])</f>
        <v>7</v>
      </c>
      <c r="C655" s="1" t="s">
        <v>1373</v>
      </c>
      <c r="D655" s="1" t="s">
        <v>1374</v>
      </c>
      <c r="AJ655">
        <v>2.9</v>
      </c>
      <c r="AK655">
        <v>2</v>
      </c>
      <c r="AN655">
        <v>2.6</v>
      </c>
      <c r="AV655">
        <v>1.8</v>
      </c>
      <c r="AX655">
        <v>2.5</v>
      </c>
      <c r="BA655">
        <v>3.9</v>
      </c>
      <c r="BG655">
        <v>4.8</v>
      </c>
    </row>
    <row r="656" spans="1:68" hidden="1" x14ac:dyDescent="0.25">
      <c r="A656" s="1" t="s">
        <v>66</v>
      </c>
      <c r="B656" s="1">
        <f>COUNT(egypt_arabic_world[[#This Row],[1960]:[2023]])</f>
        <v>7</v>
      </c>
      <c r="C656" s="1" t="s">
        <v>1375</v>
      </c>
      <c r="D656" s="1" t="s">
        <v>1376</v>
      </c>
      <c r="AJ656">
        <v>3.7</v>
      </c>
      <c r="AK656">
        <v>4.0999999999999996</v>
      </c>
      <c r="AN656">
        <v>5.5</v>
      </c>
      <c r="AV656">
        <v>5.2</v>
      </c>
      <c r="AX656">
        <v>5</v>
      </c>
      <c r="BA656">
        <v>7.1</v>
      </c>
      <c r="BG656">
        <v>9.5</v>
      </c>
    </row>
    <row r="657" spans="1:68" hidden="1" x14ac:dyDescent="0.25">
      <c r="A657" s="1" t="s">
        <v>66</v>
      </c>
      <c r="B657" s="1">
        <f>COUNT(egypt_arabic_world[[#This Row],[1960]:[2023]])</f>
        <v>7</v>
      </c>
      <c r="C657" s="1" t="s">
        <v>1377</v>
      </c>
      <c r="D657" s="1" t="s">
        <v>1378</v>
      </c>
      <c r="AJ657">
        <v>11.9</v>
      </c>
      <c r="AK657">
        <v>8.6</v>
      </c>
      <c r="AN657">
        <v>11.6</v>
      </c>
      <c r="AV657">
        <v>10.1</v>
      </c>
      <c r="AX657">
        <v>6.6</v>
      </c>
      <c r="BA657">
        <v>8.1</v>
      </c>
      <c r="BG657">
        <v>7.7</v>
      </c>
    </row>
    <row r="658" spans="1:68" x14ac:dyDescent="0.25">
      <c r="A658" s="1" t="s">
        <v>66</v>
      </c>
      <c r="B658" s="1">
        <f>COUNT(egypt_arabic_world[[#This Row],[1960]:[2023]])</f>
        <v>64</v>
      </c>
      <c r="C658" s="1" t="s">
        <v>2883</v>
      </c>
      <c r="D658" s="1" t="s">
        <v>2884</v>
      </c>
      <c r="E658">
        <v>1267400000</v>
      </c>
      <c r="F658">
        <v>1346500000</v>
      </c>
      <c r="G658">
        <v>1413600000</v>
      </c>
      <c r="H658">
        <v>1590400000</v>
      </c>
      <c r="I658">
        <v>1782800000</v>
      </c>
      <c r="J658">
        <v>1951100000</v>
      </c>
      <c r="K658">
        <v>2145900000</v>
      </c>
      <c r="L658">
        <v>2236200000</v>
      </c>
      <c r="M658">
        <v>2352400000</v>
      </c>
      <c r="N658">
        <v>2488000000</v>
      </c>
      <c r="O658">
        <v>2847000000</v>
      </c>
      <c r="P658">
        <v>3094700000</v>
      </c>
      <c r="Q658">
        <v>3360100000</v>
      </c>
      <c r="R658">
        <v>3654400000</v>
      </c>
      <c r="S658">
        <v>4088400000</v>
      </c>
      <c r="T658">
        <v>4852000000</v>
      </c>
      <c r="U658">
        <v>5975300000</v>
      </c>
      <c r="V658">
        <v>7043100000</v>
      </c>
      <c r="W658">
        <v>8346600000</v>
      </c>
      <c r="X658">
        <v>10632900000</v>
      </c>
      <c r="Y658">
        <v>13236967921</v>
      </c>
      <c r="Z658">
        <v>13176300000</v>
      </c>
      <c r="AA658">
        <v>18069100000</v>
      </c>
      <c r="AB658">
        <v>21400000000</v>
      </c>
      <c r="AC658">
        <v>25600000000</v>
      </c>
      <c r="AD658">
        <v>29800000000</v>
      </c>
      <c r="AE658">
        <v>34800000000</v>
      </c>
      <c r="AF658">
        <v>43300000000</v>
      </c>
      <c r="AG658">
        <v>52200000000</v>
      </c>
      <c r="AH658">
        <v>63800000500</v>
      </c>
      <c r="AI658">
        <v>79800000500</v>
      </c>
      <c r="AJ658">
        <v>94700000000</v>
      </c>
      <c r="AK658">
        <v>115500000000</v>
      </c>
      <c r="AL658">
        <v>131000000000</v>
      </c>
      <c r="AM658">
        <v>148500000000</v>
      </c>
      <c r="AN658">
        <v>173400000000</v>
      </c>
      <c r="AO658">
        <v>200300000000</v>
      </c>
      <c r="AP658">
        <v>235300000000</v>
      </c>
      <c r="AQ658">
        <v>252900000000</v>
      </c>
      <c r="AR658">
        <v>266500000000</v>
      </c>
      <c r="AS658">
        <v>296100000000</v>
      </c>
      <c r="AT658">
        <v>310600000000</v>
      </c>
      <c r="AU658">
        <v>327200000000</v>
      </c>
      <c r="AV658">
        <v>357800000000</v>
      </c>
      <c r="AW658">
        <v>409700000000</v>
      </c>
      <c r="AX658">
        <v>453900000000</v>
      </c>
      <c r="AY658">
        <v>512000000000</v>
      </c>
      <c r="AZ658">
        <v>623600000000</v>
      </c>
      <c r="BA658">
        <v>745100000000</v>
      </c>
      <c r="BB658">
        <v>911400000000</v>
      </c>
      <c r="BC658">
        <v>1034500000000</v>
      </c>
      <c r="BD658">
        <v>1193100000000</v>
      </c>
      <c r="BE658">
        <v>1538900000000</v>
      </c>
      <c r="BF658">
        <v>1713900000000</v>
      </c>
      <c r="BG658">
        <v>2019000000000</v>
      </c>
      <c r="BH658">
        <v>2301900000000</v>
      </c>
      <c r="BI658">
        <v>2560800000000</v>
      </c>
      <c r="BJ658">
        <v>3497200000000</v>
      </c>
      <c r="BK658">
        <v>4257100000000</v>
      </c>
      <c r="BL658">
        <v>4912300000000</v>
      </c>
      <c r="BM658">
        <v>5610300000000</v>
      </c>
      <c r="BN658">
        <v>6234200000000</v>
      </c>
      <c r="BO658">
        <v>7041800000000</v>
      </c>
      <c r="BP658">
        <v>9076900000000</v>
      </c>
    </row>
    <row r="659" spans="1:68" x14ac:dyDescent="0.25">
      <c r="A659" s="1" t="s">
        <v>66</v>
      </c>
      <c r="B659" s="1">
        <f>COUNT(egypt_arabic_world[[#This Row],[1960]:[2023]])</f>
        <v>64</v>
      </c>
      <c r="C659" s="1" t="s">
        <v>2583</v>
      </c>
      <c r="D659" s="1" t="s">
        <v>2584</v>
      </c>
      <c r="E659">
        <v>3639423007</v>
      </c>
      <c r="F659">
        <v>3866563893</v>
      </c>
      <c r="G659">
        <v>3494779742</v>
      </c>
      <c r="H659">
        <v>3657916610</v>
      </c>
      <c r="I659">
        <v>4100436200</v>
      </c>
      <c r="J659">
        <v>4261904762</v>
      </c>
      <c r="K659">
        <v>4631772070</v>
      </c>
      <c r="L659">
        <v>4945157010</v>
      </c>
      <c r="M659">
        <v>5496261682</v>
      </c>
      <c r="N659">
        <v>6024213075</v>
      </c>
      <c r="O659">
        <v>7151469480</v>
      </c>
      <c r="P659">
        <v>7892629431</v>
      </c>
      <c r="Q659">
        <v>8686918304</v>
      </c>
      <c r="R659">
        <v>9232945932</v>
      </c>
      <c r="S659">
        <v>8494494079</v>
      </c>
      <c r="T659">
        <v>10635686103</v>
      </c>
      <c r="U659">
        <v>11867527309</v>
      </c>
      <c r="V659">
        <v>12354148395</v>
      </c>
      <c r="W659">
        <v>12654032747</v>
      </c>
      <c r="X659">
        <v>15189857143</v>
      </c>
      <c r="Y659">
        <v>18384677668</v>
      </c>
      <c r="Z659">
        <v>17805810811</v>
      </c>
      <c r="AA659">
        <v>22252586207</v>
      </c>
      <c r="AB659">
        <v>24912689173</v>
      </c>
      <c r="AC659">
        <v>27520963234</v>
      </c>
      <c r="AD659">
        <v>31200921369</v>
      </c>
      <c r="AE659">
        <v>32553788587</v>
      </c>
      <c r="AF659">
        <v>34014139827</v>
      </c>
      <c r="AG659">
        <v>29642248722</v>
      </c>
      <c r="AH659">
        <v>32940933757</v>
      </c>
      <c r="AI659">
        <v>35800807761</v>
      </c>
      <c r="AJ659">
        <v>31472249917</v>
      </c>
      <c r="AK659">
        <v>34754611380</v>
      </c>
      <c r="AL659">
        <v>39315726291</v>
      </c>
      <c r="AM659">
        <v>44039145907</v>
      </c>
      <c r="AN659">
        <v>51135358301</v>
      </c>
      <c r="AO659">
        <v>59050707547</v>
      </c>
      <c r="AP659">
        <v>69410029499</v>
      </c>
      <c r="AQ659">
        <v>74645808737</v>
      </c>
      <c r="AR659">
        <v>78590386317</v>
      </c>
      <c r="AS659">
        <v>86922060766</v>
      </c>
      <c r="AT659">
        <v>83719676550</v>
      </c>
      <c r="AU659">
        <v>73528089888</v>
      </c>
      <c r="AV659">
        <v>68807692308</v>
      </c>
      <c r="AW659">
        <v>66509740260</v>
      </c>
      <c r="AX659">
        <v>75524126456</v>
      </c>
      <c r="AY659">
        <v>89043478261</v>
      </c>
      <c r="AZ659">
        <v>109212000000</v>
      </c>
      <c r="BA659">
        <v>135473000000</v>
      </c>
      <c r="BB659">
        <v>165408000000</v>
      </c>
      <c r="BC659">
        <v>187750000000</v>
      </c>
      <c r="BD659">
        <v>205353000000</v>
      </c>
      <c r="BE659">
        <v>256483000000</v>
      </c>
      <c r="BF659">
        <v>265721000000</v>
      </c>
      <c r="BG659">
        <v>289670000000</v>
      </c>
      <c r="BH659">
        <v>310229000000</v>
      </c>
      <c r="BI659">
        <v>314209000000</v>
      </c>
      <c r="BJ659">
        <v>237582000000</v>
      </c>
      <c r="BK659">
        <v>239567000000</v>
      </c>
      <c r="BL659">
        <v>279744000000</v>
      </c>
      <c r="BM659">
        <v>349988000000</v>
      </c>
      <c r="BN659">
        <v>397336000000</v>
      </c>
      <c r="BO659">
        <v>428073000000</v>
      </c>
      <c r="BP659">
        <v>353879000000</v>
      </c>
    </row>
    <row r="660" spans="1:68" x14ac:dyDescent="0.25">
      <c r="A660" s="1" t="s">
        <v>66</v>
      </c>
      <c r="B660" s="1">
        <f>COUNT(egypt_arabic_world[[#This Row],[1960]:[2023]])</f>
        <v>64</v>
      </c>
      <c r="C660" s="1" t="s">
        <v>2553</v>
      </c>
      <c r="D660" s="1" t="s">
        <v>2554</v>
      </c>
      <c r="E660">
        <v>20297834751</v>
      </c>
      <c r="F660">
        <v>21345429172</v>
      </c>
      <c r="G660">
        <v>22172696194</v>
      </c>
      <c r="H660">
        <v>24504840916</v>
      </c>
      <c r="I660">
        <v>27324754469</v>
      </c>
      <c r="J660">
        <v>28667504460</v>
      </c>
      <c r="K660">
        <v>30114182469</v>
      </c>
      <c r="L660">
        <v>30356681178</v>
      </c>
      <c r="M660">
        <v>29868912347</v>
      </c>
      <c r="N660">
        <v>31445846805</v>
      </c>
      <c r="O660">
        <v>33206347268</v>
      </c>
      <c r="P660">
        <v>34553643779</v>
      </c>
      <c r="Q660">
        <v>35609492777</v>
      </c>
      <c r="R660">
        <v>36858257211</v>
      </c>
      <c r="S660">
        <v>37432854799</v>
      </c>
      <c r="T660">
        <v>40779032775</v>
      </c>
      <c r="U660">
        <v>46194361686</v>
      </c>
      <c r="V660">
        <v>50353260517</v>
      </c>
      <c r="W660">
        <v>54698126369</v>
      </c>
      <c r="X660">
        <v>57185627389</v>
      </c>
      <c r="Y660">
        <v>62910668709</v>
      </c>
      <c r="Z660">
        <v>67533693106</v>
      </c>
      <c r="AA660">
        <v>74224371655</v>
      </c>
      <c r="AB660">
        <v>78005663121</v>
      </c>
      <c r="AC660">
        <v>85607909951</v>
      </c>
      <c r="AD660">
        <v>90565897014</v>
      </c>
      <c r="AE660">
        <v>94862819135</v>
      </c>
      <c r="AF660">
        <v>98498676314</v>
      </c>
      <c r="AG660">
        <v>103878000000</v>
      </c>
      <c r="AH660">
        <v>108990000000</v>
      </c>
      <c r="AI660">
        <v>115166000000</v>
      </c>
      <c r="AJ660">
        <v>116462000000</v>
      </c>
      <c r="AK660">
        <v>121671000000</v>
      </c>
      <c r="AL660">
        <v>125201000000</v>
      </c>
      <c r="AM660">
        <v>130175000000</v>
      </c>
      <c r="AN660">
        <v>136219000000</v>
      </c>
      <c r="AO660">
        <v>143014000000</v>
      </c>
      <c r="AP660">
        <v>150869000000</v>
      </c>
      <c r="AQ660">
        <v>159281000000</v>
      </c>
      <c r="AR660">
        <v>168923000000</v>
      </c>
      <c r="AS660">
        <v>179683000000</v>
      </c>
      <c r="AT660">
        <v>186035000000</v>
      </c>
      <c r="AU660">
        <v>190482000000</v>
      </c>
      <c r="AV660">
        <v>196565000000</v>
      </c>
      <c r="AW660">
        <v>204609000000</v>
      </c>
      <c r="AX660">
        <v>213758000000</v>
      </c>
      <c r="AY660">
        <v>228387000000</v>
      </c>
      <c r="AZ660">
        <v>244575000000</v>
      </c>
      <c r="BA660">
        <v>262078000000</v>
      </c>
      <c r="BB660">
        <v>274326000000</v>
      </c>
      <c r="BC660">
        <v>288446000000</v>
      </c>
      <c r="BD660">
        <v>293536000000</v>
      </c>
      <c r="BE660">
        <v>300071000000</v>
      </c>
      <c r="BF660">
        <v>306629000000</v>
      </c>
      <c r="BG660">
        <v>315570000000</v>
      </c>
      <c r="BH660">
        <v>329367000000</v>
      </c>
      <c r="BI660">
        <v>343683000000</v>
      </c>
      <c r="BJ660">
        <v>358053000000</v>
      </c>
      <c r="BK660">
        <v>377141000000</v>
      </c>
      <c r="BL660">
        <v>398081000000</v>
      </c>
      <c r="BM660">
        <v>412213000000</v>
      </c>
      <c r="BN660">
        <v>425778000000</v>
      </c>
      <c r="BO660">
        <v>453827000000</v>
      </c>
      <c r="BP660">
        <v>470885000000</v>
      </c>
    </row>
    <row r="661" spans="1:68" x14ac:dyDescent="0.25">
      <c r="A661" s="1" t="s">
        <v>66</v>
      </c>
      <c r="B661" s="1">
        <f>COUNT(egypt_arabic_world[[#This Row],[1960]:[2023]])</f>
        <v>64</v>
      </c>
      <c r="C661" s="1" t="s">
        <v>2815</v>
      </c>
      <c r="D661" s="1" t="s">
        <v>2816</v>
      </c>
      <c r="E661">
        <v>350763000000</v>
      </c>
      <c r="F661">
        <v>368866000000</v>
      </c>
      <c r="G661">
        <v>383162000000</v>
      </c>
      <c r="H661">
        <v>423464000000</v>
      </c>
      <c r="I661">
        <v>472194000000</v>
      </c>
      <c r="J661">
        <v>495398000000</v>
      </c>
      <c r="K661">
        <v>520397000000</v>
      </c>
      <c r="L661">
        <v>524588000000</v>
      </c>
      <c r="M661">
        <v>516159000000</v>
      </c>
      <c r="N661">
        <v>543410000000</v>
      </c>
      <c r="O661">
        <v>573833000000</v>
      </c>
      <c r="P661">
        <v>597115000000</v>
      </c>
      <c r="Q661">
        <v>615361000000</v>
      </c>
      <c r="R661">
        <v>636941000000</v>
      </c>
      <c r="S661">
        <v>646870000000</v>
      </c>
      <c r="T661">
        <v>704695000000</v>
      </c>
      <c r="U661">
        <v>798276000000</v>
      </c>
      <c r="V661">
        <v>870145000000</v>
      </c>
      <c r="W661">
        <v>945228000000</v>
      </c>
      <c r="X661">
        <v>988214000000</v>
      </c>
      <c r="Y661">
        <v>1087150000000</v>
      </c>
      <c r="Z661">
        <v>1167040000000</v>
      </c>
      <c r="AA661">
        <v>1282660000000</v>
      </c>
      <c r="AB661">
        <v>1348000000000</v>
      </c>
      <c r="AC661">
        <v>1479370000000</v>
      </c>
      <c r="AD661">
        <v>1565050000000</v>
      </c>
      <c r="AE661">
        <v>1639310000000</v>
      </c>
      <c r="AF661">
        <v>1702140000000</v>
      </c>
      <c r="AG661">
        <v>1795100000000</v>
      </c>
      <c r="AH661">
        <v>1883430000000</v>
      </c>
      <c r="AI661">
        <v>1990160000000</v>
      </c>
      <c r="AJ661">
        <v>2012560000000</v>
      </c>
      <c r="AK661">
        <v>2102580000000</v>
      </c>
      <c r="AL661">
        <v>2163570000000</v>
      </c>
      <c r="AM661">
        <v>2249540000000</v>
      </c>
      <c r="AN661">
        <v>2353970000000</v>
      </c>
      <c r="AO661">
        <v>2471400000000</v>
      </c>
      <c r="AP661">
        <v>2607140000000</v>
      </c>
      <c r="AQ661">
        <v>2752500000000</v>
      </c>
      <c r="AR661">
        <v>2919120000000</v>
      </c>
      <c r="AS661">
        <v>3105070000000</v>
      </c>
      <c r="AT661">
        <v>3214840000000</v>
      </c>
      <c r="AU661">
        <v>3291680000000</v>
      </c>
      <c r="AV661">
        <v>3396800000000</v>
      </c>
      <c r="AW661">
        <v>3535800000000</v>
      </c>
      <c r="AX661">
        <v>3693910000000</v>
      </c>
      <c r="AY661">
        <v>3946720000000</v>
      </c>
      <c r="AZ661">
        <v>4226460000000</v>
      </c>
      <c r="BA661">
        <v>4528910000000</v>
      </c>
      <c r="BB661">
        <v>4740580000000</v>
      </c>
      <c r="BC661">
        <v>4984590000000</v>
      </c>
      <c r="BD661">
        <v>5072540000000</v>
      </c>
      <c r="BE661">
        <v>5185470000000</v>
      </c>
      <c r="BF661">
        <v>5298790000000</v>
      </c>
      <c r="BG661">
        <v>5453300000000</v>
      </c>
      <c r="BH661">
        <v>5691720000000</v>
      </c>
      <c r="BI661">
        <v>5939120000000</v>
      </c>
      <c r="BJ661">
        <v>6187450000000</v>
      </c>
      <c r="BK661">
        <v>6517310000000</v>
      </c>
      <c r="BL661">
        <v>6879150000000</v>
      </c>
      <c r="BM661">
        <v>7123380000000</v>
      </c>
      <c r="BN661">
        <v>7357780000000</v>
      </c>
      <c r="BO661">
        <v>7842500000000</v>
      </c>
      <c r="BP661">
        <v>8137280000000</v>
      </c>
    </row>
    <row r="662" spans="1:68" x14ac:dyDescent="0.25">
      <c r="A662" s="1" t="s">
        <v>66</v>
      </c>
      <c r="B662" s="1">
        <f>COUNT(egypt_arabic_world[[#This Row],[1960]:[2023]])</f>
        <v>64</v>
      </c>
      <c r="C662" s="1" t="s">
        <v>2817</v>
      </c>
      <c r="D662" s="1" t="s">
        <v>2818</v>
      </c>
      <c r="E662">
        <v>1464800000</v>
      </c>
      <c r="F662">
        <v>1565200000</v>
      </c>
      <c r="G662">
        <v>1632300000</v>
      </c>
      <c r="H662">
        <v>1820500000</v>
      </c>
      <c r="I662">
        <v>2047500000</v>
      </c>
      <c r="J662">
        <v>2265500000</v>
      </c>
      <c r="K662">
        <v>2445300000</v>
      </c>
      <c r="L662">
        <v>2534800000</v>
      </c>
      <c r="M662">
        <v>2539000000</v>
      </c>
      <c r="N662">
        <v>2694600000</v>
      </c>
      <c r="O662">
        <v>3201600000</v>
      </c>
      <c r="P662">
        <v>3375700000</v>
      </c>
      <c r="Q662">
        <v>3597100000</v>
      </c>
      <c r="R662">
        <v>3997000000</v>
      </c>
      <c r="S662">
        <v>4441900000</v>
      </c>
      <c r="T662">
        <v>5306600000</v>
      </c>
      <c r="U662">
        <v>6704600000</v>
      </c>
      <c r="V662">
        <v>8209900000</v>
      </c>
      <c r="W662">
        <v>9769800000</v>
      </c>
      <c r="X662">
        <v>12614400000</v>
      </c>
      <c r="Y662">
        <v>15602333887</v>
      </c>
      <c r="Z662">
        <v>16380700000</v>
      </c>
      <c r="AA662">
        <v>22456000000</v>
      </c>
      <c r="AB662">
        <v>26600000000</v>
      </c>
      <c r="AC662">
        <v>31600000000</v>
      </c>
      <c r="AD662">
        <v>37300000000</v>
      </c>
      <c r="AE662">
        <v>44100000000</v>
      </c>
      <c r="AF662">
        <v>51500000000</v>
      </c>
      <c r="AG662">
        <v>61600000000</v>
      </c>
      <c r="AH662">
        <v>77000000000</v>
      </c>
      <c r="AI662">
        <v>95800000000</v>
      </c>
      <c r="AJ662">
        <v>112500000000</v>
      </c>
      <c r="AK662">
        <v>139100000000</v>
      </c>
      <c r="AL662">
        <v>155200000000</v>
      </c>
      <c r="AM662">
        <v>175000000000</v>
      </c>
      <c r="AN662">
        <v>204000000000</v>
      </c>
      <c r="AO662">
        <v>229400000000</v>
      </c>
      <c r="AP662">
        <v>265900000000</v>
      </c>
      <c r="AQ662">
        <v>287400000000</v>
      </c>
      <c r="AR662">
        <v>307600000000</v>
      </c>
      <c r="AS662">
        <v>340100000000</v>
      </c>
      <c r="AT662">
        <v>358700000000</v>
      </c>
      <c r="AU662">
        <v>378900000000</v>
      </c>
      <c r="AV662">
        <v>417500000000</v>
      </c>
      <c r="AW662">
        <v>485300000000</v>
      </c>
      <c r="AX662">
        <v>538500000000</v>
      </c>
      <c r="AY662">
        <v>617700000000</v>
      </c>
      <c r="AZ662">
        <v>744800000000</v>
      </c>
      <c r="BA662">
        <v>895500000000</v>
      </c>
      <c r="BB662">
        <v>1042200000000</v>
      </c>
      <c r="BC662">
        <v>1206600000000</v>
      </c>
      <c r="BD662">
        <v>1371100000000</v>
      </c>
      <c r="BE662">
        <v>1674700000000</v>
      </c>
      <c r="BF662">
        <v>1860400000000</v>
      </c>
      <c r="BG662">
        <v>2130000000000</v>
      </c>
      <c r="BH662">
        <v>2443900000000</v>
      </c>
      <c r="BI662">
        <v>2709400000000</v>
      </c>
      <c r="BJ662">
        <v>3655900000000</v>
      </c>
      <c r="BK662">
        <v>4666200000000</v>
      </c>
      <c r="BL662">
        <v>5596000000000</v>
      </c>
      <c r="BM662">
        <v>6152600000000</v>
      </c>
      <c r="BN662">
        <v>6663100000000</v>
      </c>
      <c r="BO662">
        <v>7842500000000</v>
      </c>
      <c r="BP662">
        <v>10157400000000</v>
      </c>
    </row>
    <row r="663" spans="1:68" x14ac:dyDescent="0.25">
      <c r="A663" s="1" t="s">
        <v>66</v>
      </c>
      <c r="B663" s="1">
        <f>COUNT(egypt_arabic_world[[#This Row],[1960]:[2023]])</f>
        <v>64</v>
      </c>
      <c r="C663" s="1" t="s">
        <v>2641</v>
      </c>
      <c r="D663" s="1" t="s">
        <v>2642</v>
      </c>
      <c r="E663">
        <v>4206270175</v>
      </c>
      <c r="F663">
        <v>4494575422</v>
      </c>
      <c r="G663">
        <v>4035461922</v>
      </c>
      <c r="H663">
        <v>4187146119</v>
      </c>
      <c r="I663">
        <v>4709245635</v>
      </c>
      <c r="J663">
        <v>4948667540</v>
      </c>
      <c r="K663">
        <v>5278005612</v>
      </c>
      <c r="L663">
        <v>5605484299</v>
      </c>
      <c r="M663">
        <v>5932242991</v>
      </c>
      <c r="N663">
        <v>6524455206</v>
      </c>
      <c r="O663">
        <v>8042200452</v>
      </c>
      <c r="P663">
        <v>8609283346</v>
      </c>
      <c r="Q663">
        <v>9299638056</v>
      </c>
      <c r="R663">
        <v>10098534613</v>
      </c>
      <c r="S663">
        <v>9228963225</v>
      </c>
      <c r="T663">
        <v>11632178869</v>
      </c>
      <c r="U663">
        <v>13315988083</v>
      </c>
      <c r="V663">
        <v>14400806876</v>
      </c>
      <c r="W663">
        <v>14811704063</v>
      </c>
      <c r="X663">
        <v>18020571429</v>
      </c>
      <c r="Y663">
        <v>21669908176</v>
      </c>
      <c r="Z663">
        <v>22136081081</v>
      </c>
      <c r="AA663">
        <v>27655172414</v>
      </c>
      <c r="AB663">
        <v>30966239814</v>
      </c>
      <c r="AC663">
        <v>33971188992</v>
      </c>
      <c r="AD663">
        <v>39053502251</v>
      </c>
      <c r="AE663">
        <v>41253507951</v>
      </c>
      <c r="AF663">
        <v>40455616654</v>
      </c>
      <c r="AG663">
        <v>34980124929</v>
      </c>
      <c r="AH663">
        <v>39756299050</v>
      </c>
      <c r="AI663">
        <v>42978914311</v>
      </c>
      <c r="AJ663">
        <v>37387836491</v>
      </c>
      <c r="AK663">
        <v>41855986519</v>
      </c>
      <c r="AL663">
        <v>46578631453</v>
      </c>
      <c r="AM663">
        <v>51897983393</v>
      </c>
      <c r="AN663">
        <v>60159245060</v>
      </c>
      <c r="AO663">
        <v>67629716981</v>
      </c>
      <c r="AP663">
        <v>78436578171</v>
      </c>
      <c r="AQ663">
        <v>84828807556</v>
      </c>
      <c r="AR663">
        <v>90710704807</v>
      </c>
      <c r="AS663">
        <v>99838543960</v>
      </c>
      <c r="AT663">
        <v>96684636119</v>
      </c>
      <c r="AU663">
        <v>85146067416</v>
      </c>
      <c r="AV663">
        <v>80288461538</v>
      </c>
      <c r="AW663">
        <v>78782467532</v>
      </c>
      <c r="AX663">
        <v>89600665557</v>
      </c>
      <c r="AY663">
        <v>107426000000</v>
      </c>
      <c r="AZ663">
        <v>130438000000</v>
      </c>
      <c r="BA663">
        <v>162818000000</v>
      </c>
      <c r="BB663">
        <v>189147000000</v>
      </c>
      <c r="BC663">
        <v>218984000000</v>
      </c>
      <c r="BD663">
        <v>235990000000</v>
      </c>
      <c r="BE663">
        <v>279117000000</v>
      </c>
      <c r="BF663">
        <v>288434000000</v>
      </c>
      <c r="BG663">
        <v>305595000000</v>
      </c>
      <c r="BH663">
        <v>329367000000</v>
      </c>
      <c r="BI663">
        <v>332442000000</v>
      </c>
      <c r="BJ663">
        <v>248363000000</v>
      </c>
      <c r="BK663">
        <v>262589000000</v>
      </c>
      <c r="BL663">
        <v>318679000000</v>
      </c>
      <c r="BM663">
        <v>383818000000</v>
      </c>
      <c r="BN663">
        <v>424672000000</v>
      </c>
      <c r="BO663">
        <v>476748000000</v>
      </c>
      <c r="BP663">
        <v>396002000000</v>
      </c>
    </row>
    <row r="664" spans="1:68" x14ac:dyDescent="0.25">
      <c r="A664" s="1" t="s">
        <v>66</v>
      </c>
      <c r="B664" s="1">
        <f>COUNT(egypt_arabic_world[[#This Row],[1960]:[2023]])</f>
        <v>64</v>
      </c>
      <c r="C664" s="1" t="s">
        <v>2725</v>
      </c>
      <c r="D664" s="1" t="s">
        <v>2726</v>
      </c>
      <c r="E664">
        <v>0.41760387599999998</v>
      </c>
      <c r="F664">
        <v>0.42432718000000003</v>
      </c>
      <c r="G664">
        <v>0.426007629</v>
      </c>
      <c r="H664">
        <v>0.42990718</v>
      </c>
      <c r="I664">
        <v>0.43361424900000001</v>
      </c>
      <c r="J664">
        <v>0.45730934899999998</v>
      </c>
      <c r="K664">
        <v>0.46989083300000001</v>
      </c>
      <c r="L664">
        <v>0.48319820400000002</v>
      </c>
      <c r="M664">
        <v>0.49190268700000001</v>
      </c>
      <c r="N664">
        <v>0.495868949</v>
      </c>
      <c r="O664">
        <v>0.55793276800000002</v>
      </c>
      <c r="P664">
        <v>0.56533502700000005</v>
      </c>
      <c r="Q664">
        <v>0.58455129400000005</v>
      </c>
      <c r="R664">
        <v>0.62753110099999998</v>
      </c>
      <c r="S664">
        <v>0.68667578100000004</v>
      </c>
      <c r="T664">
        <v>0.75303529899999999</v>
      </c>
      <c r="U664">
        <v>0.83988496099999999</v>
      </c>
      <c r="V664">
        <v>0.94350927200000001</v>
      </c>
      <c r="W664">
        <v>1.0335919680000001</v>
      </c>
      <c r="X664">
        <v>1.2764846910000001</v>
      </c>
      <c r="Y664">
        <v>1.435162799</v>
      </c>
      <c r="Z664">
        <v>1.403614543</v>
      </c>
      <c r="AA664">
        <v>1.750740476</v>
      </c>
      <c r="AB664">
        <v>1.9732922310000001</v>
      </c>
      <c r="AC664">
        <v>2.136038573</v>
      </c>
      <c r="AD664">
        <v>2.3833072899999999</v>
      </c>
      <c r="AE664">
        <v>2.6901621950000001</v>
      </c>
      <c r="AF664">
        <v>3.025608541</v>
      </c>
      <c r="AG664">
        <v>3.4315712110000001</v>
      </c>
      <c r="AH664">
        <v>4.0882848860000003</v>
      </c>
      <c r="AI664">
        <v>4.8136713740000001</v>
      </c>
      <c r="AJ664">
        <v>5.5898889360000004</v>
      </c>
      <c r="AK664">
        <v>6.615677195</v>
      </c>
      <c r="AL664">
        <v>7.173319598</v>
      </c>
      <c r="AM664">
        <v>7.779384158</v>
      </c>
      <c r="AN664">
        <v>8.6662138419999994</v>
      </c>
      <c r="AO664">
        <v>9.282179502</v>
      </c>
      <c r="AP664">
        <v>10.198913299999999</v>
      </c>
      <c r="AQ664">
        <v>10.44141097</v>
      </c>
      <c r="AR664">
        <v>10.53741301</v>
      </c>
      <c r="AS664">
        <v>10.953051459999999</v>
      </c>
      <c r="AT664">
        <v>11.15762159</v>
      </c>
      <c r="AU664">
        <v>11.510824919999999</v>
      </c>
      <c r="AV664">
        <v>12.290970339999999</v>
      </c>
      <c r="AW664">
        <v>13.72531532</v>
      </c>
      <c r="AX664">
        <v>14.578032029999999</v>
      </c>
      <c r="AY664">
        <v>15.65097194</v>
      </c>
      <c r="AZ664">
        <v>17.622327649999999</v>
      </c>
      <c r="BA664">
        <v>19.772953770000001</v>
      </c>
      <c r="BB664">
        <v>21.984665880000001</v>
      </c>
      <c r="BC664">
        <v>24.2066263</v>
      </c>
      <c r="BD664">
        <v>27.0298394</v>
      </c>
      <c r="BE664">
        <v>32.29602989</v>
      </c>
      <c r="BF664">
        <v>35.109877869999998</v>
      </c>
      <c r="BG664">
        <v>39.058905099999997</v>
      </c>
      <c r="BH664">
        <v>42.937801890000003</v>
      </c>
      <c r="BI664">
        <v>45.619552349999999</v>
      </c>
      <c r="BJ664">
        <v>59.08575072</v>
      </c>
      <c r="BK664">
        <v>71.597052559999995</v>
      </c>
      <c r="BL664">
        <v>81.347207850000004</v>
      </c>
      <c r="BM664">
        <v>86.371971270000003</v>
      </c>
      <c r="BN664">
        <v>90.558555830000003</v>
      </c>
      <c r="BO664">
        <v>100</v>
      </c>
      <c r="BP664">
        <v>124.8250654</v>
      </c>
    </row>
    <row r="665" spans="1:68" x14ac:dyDescent="0.25">
      <c r="A665" s="1" t="s">
        <v>66</v>
      </c>
      <c r="B665" s="1">
        <f>COUNT(egypt_arabic_world[[#This Row],[1960]:[2023]])</f>
        <v>64</v>
      </c>
      <c r="C665" s="1" t="s">
        <v>2551</v>
      </c>
      <c r="D665" s="1" t="s">
        <v>2552</v>
      </c>
      <c r="E665">
        <v>754.66512739999996</v>
      </c>
      <c r="F665">
        <v>773.35995270000001</v>
      </c>
      <c r="G665">
        <v>782.46412899999996</v>
      </c>
      <c r="H665">
        <v>842.32611229999998</v>
      </c>
      <c r="I665">
        <v>915.12863289999996</v>
      </c>
      <c r="J665">
        <v>935.95421350000004</v>
      </c>
      <c r="K665">
        <v>958.85065689999999</v>
      </c>
      <c r="L665">
        <v>942.86065810000002</v>
      </c>
      <c r="M665">
        <v>905.16466449999996</v>
      </c>
      <c r="N665">
        <v>930.03090229999998</v>
      </c>
      <c r="O665">
        <v>959.05605530000003</v>
      </c>
      <c r="P665">
        <v>975.17243570000005</v>
      </c>
      <c r="Q665">
        <v>982.10520840000004</v>
      </c>
      <c r="R665">
        <v>993.42931629999998</v>
      </c>
      <c r="S665">
        <v>985.86207769999999</v>
      </c>
      <c r="T665">
        <v>1048.9695119999999</v>
      </c>
      <c r="U665">
        <v>1160.791937</v>
      </c>
      <c r="V665">
        <v>1235.697101</v>
      </c>
      <c r="W665">
        <v>1309.776151</v>
      </c>
      <c r="X665">
        <v>1335.5315210000001</v>
      </c>
      <c r="Y665">
        <v>1431.4010820000001</v>
      </c>
      <c r="Z665">
        <v>1495.8548310000001</v>
      </c>
      <c r="AA665">
        <v>1599.400832</v>
      </c>
      <c r="AB665">
        <v>1632.382014</v>
      </c>
      <c r="AC665">
        <v>1738.325773</v>
      </c>
      <c r="AD665">
        <v>1785.07843</v>
      </c>
      <c r="AE665">
        <v>1817.0762569999999</v>
      </c>
      <c r="AF665">
        <v>1835.1134259999999</v>
      </c>
      <c r="AG665">
        <v>1882.2679780000001</v>
      </c>
      <c r="AH665">
        <v>1921.8563039999999</v>
      </c>
      <c r="AI665">
        <v>1972.1378930000001</v>
      </c>
      <c r="AJ665">
        <v>1940.1001940000001</v>
      </c>
      <c r="AK665">
        <v>1979.0201010000001</v>
      </c>
      <c r="AL665">
        <v>1989.9792</v>
      </c>
      <c r="AM665">
        <v>2024.9537379999999</v>
      </c>
      <c r="AN665">
        <v>2074.839911</v>
      </c>
      <c r="AO665">
        <v>2133.6480419999998</v>
      </c>
      <c r="AP665">
        <v>2204.665759</v>
      </c>
      <c r="AQ665">
        <v>2277.2850480000002</v>
      </c>
      <c r="AR665">
        <v>2361.864251</v>
      </c>
      <c r="AS665">
        <v>2458.60835</v>
      </c>
      <c r="AT665">
        <v>2492.034412</v>
      </c>
      <c r="AU665">
        <v>2498.4812120000001</v>
      </c>
      <c r="AV665">
        <v>2524.804772</v>
      </c>
      <c r="AW665">
        <v>2574.4234179999999</v>
      </c>
      <c r="AX665">
        <v>2635.7030519999998</v>
      </c>
      <c r="AY665">
        <v>2761.624108</v>
      </c>
      <c r="AZ665">
        <v>2902.0655980000001</v>
      </c>
      <c r="BA665">
        <v>3052.212978</v>
      </c>
      <c r="BB665">
        <v>3135.0966130000002</v>
      </c>
      <c r="BC665">
        <v>3233.8452120000002</v>
      </c>
      <c r="BD665">
        <v>3222.3765010000002</v>
      </c>
      <c r="BE665">
        <v>3220.9919420000001</v>
      </c>
      <c r="BF665">
        <v>3216.3783899999999</v>
      </c>
      <c r="BG665">
        <v>3235.6624619999998</v>
      </c>
      <c r="BH665">
        <v>3306.9815939999999</v>
      </c>
      <c r="BI665">
        <v>3381.2224630000001</v>
      </c>
      <c r="BJ665">
        <v>3452.9096119999999</v>
      </c>
      <c r="BK665">
        <v>3568.6396629999999</v>
      </c>
      <c r="BL665">
        <v>3701.244635</v>
      </c>
      <c r="BM665">
        <v>3770.869479</v>
      </c>
      <c r="BN665">
        <v>3837.319923</v>
      </c>
      <c r="BO665">
        <v>4029.7829550000001</v>
      </c>
      <c r="BP665">
        <v>4111.2492439999996</v>
      </c>
    </row>
    <row r="666" spans="1:68" x14ac:dyDescent="0.25">
      <c r="A666" s="1" t="s">
        <v>66</v>
      </c>
      <c r="B666" s="1">
        <f>COUNT(egypt_arabic_world[[#This Row],[1960]:[2023]])</f>
        <v>64</v>
      </c>
      <c r="C666" s="1" t="s">
        <v>2811</v>
      </c>
      <c r="D666" s="1" t="s">
        <v>2812</v>
      </c>
      <c r="E666">
        <v>13041.224749999999</v>
      </c>
      <c r="F666">
        <v>13364.286469999999</v>
      </c>
      <c r="G666">
        <v>13521.614009999999</v>
      </c>
      <c r="H666">
        <v>14556.077579999999</v>
      </c>
      <c r="I666">
        <v>15814.16411</v>
      </c>
      <c r="J666">
        <v>16174.04701</v>
      </c>
      <c r="K666">
        <v>16569.716100000001</v>
      </c>
      <c r="L666">
        <v>16293.39597</v>
      </c>
      <c r="M666">
        <v>15641.978660000001</v>
      </c>
      <c r="N666">
        <v>16071.687400000001</v>
      </c>
      <c r="O666">
        <v>16573.26555</v>
      </c>
      <c r="P666">
        <v>16851.769660000002</v>
      </c>
      <c r="Q666">
        <v>16971.57359</v>
      </c>
      <c r="R666">
        <v>17167.263350000001</v>
      </c>
      <c r="S666">
        <v>17036.495340000001</v>
      </c>
      <c r="T666">
        <v>18127.04292</v>
      </c>
      <c r="U666">
        <v>20059.425009999999</v>
      </c>
      <c r="V666">
        <v>21353.84692</v>
      </c>
      <c r="W666">
        <v>22633.99293</v>
      </c>
      <c r="X666">
        <v>23079.066579999999</v>
      </c>
      <c r="Y666">
        <v>24735.770250000001</v>
      </c>
      <c r="Z666">
        <v>25849.58324</v>
      </c>
      <c r="AA666">
        <v>27638.942029999998</v>
      </c>
      <c r="AB666">
        <v>28208.883570000002</v>
      </c>
      <c r="AC666">
        <v>30039.67755</v>
      </c>
      <c r="AD666">
        <v>30847.601330000001</v>
      </c>
      <c r="AE666">
        <v>31400.549719999999</v>
      </c>
      <c r="AF666">
        <v>31712.246609999998</v>
      </c>
      <c r="AG666">
        <v>32527.115450000001</v>
      </c>
      <c r="AH666">
        <v>33211.233800000002</v>
      </c>
      <c r="AI666">
        <v>34080.14039</v>
      </c>
      <c r="AJ666">
        <v>33526.502990000001</v>
      </c>
      <c r="AK666">
        <v>34199.070529999997</v>
      </c>
      <c r="AL666">
        <v>34388.45263</v>
      </c>
      <c r="AM666">
        <v>34992.840980000001</v>
      </c>
      <c r="AN666">
        <v>35854.914470000003</v>
      </c>
      <c r="AO666">
        <v>36871.166599999997</v>
      </c>
      <c r="AP666">
        <v>38098.41029</v>
      </c>
      <c r="AQ666">
        <v>39353.330430000002</v>
      </c>
      <c r="AR666">
        <v>40814.92757</v>
      </c>
      <c r="AS666">
        <v>42486.743970000003</v>
      </c>
      <c r="AT666">
        <v>43064.373399999997</v>
      </c>
      <c r="AU666">
        <v>43175.779329999998</v>
      </c>
      <c r="AV666">
        <v>43630.671770000001</v>
      </c>
      <c r="AW666">
        <v>44488.122170000002</v>
      </c>
      <c r="AX666">
        <v>45547.083890000002</v>
      </c>
      <c r="AY666">
        <v>47723.101730000002</v>
      </c>
      <c r="AZ666">
        <v>50150.044459999997</v>
      </c>
      <c r="BA666">
        <v>52744.712820000001</v>
      </c>
      <c r="BB666">
        <v>54177.009169999998</v>
      </c>
      <c r="BC666">
        <v>55883.464959999998</v>
      </c>
      <c r="BD666">
        <v>55685.276339999997</v>
      </c>
      <c r="BE666">
        <v>55661.350039999998</v>
      </c>
      <c r="BF666">
        <v>55581.624129999997</v>
      </c>
      <c r="BG666">
        <v>55914.86851</v>
      </c>
      <c r="BH666">
        <v>57147.320890000003</v>
      </c>
      <c r="BI666">
        <v>58430.26324</v>
      </c>
      <c r="BJ666">
        <v>59669.075259999998</v>
      </c>
      <c r="BK666">
        <v>61668.984279999997</v>
      </c>
      <c r="BL666">
        <v>63960.50561</v>
      </c>
      <c r="BM666">
        <v>65163.679320000003</v>
      </c>
      <c r="BN666">
        <v>66311.996830000004</v>
      </c>
      <c r="BO666">
        <v>69637.913929999995</v>
      </c>
      <c r="BP666">
        <v>71045.717409999997</v>
      </c>
    </row>
    <row r="667" spans="1:68" x14ac:dyDescent="0.25">
      <c r="A667" s="1" t="s">
        <v>66</v>
      </c>
      <c r="B667" s="1">
        <f>COUNT(egypt_arabic_world[[#This Row],[1960]:[2023]])</f>
        <v>64</v>
      </c>
      <c r="C667" s="1" t="s">
        <v>2721</v>
      </c>
      <c r="D667" s="1" t="s">
        <v>2722</v>
      </c>
      <c r="E667">
        <v>54.460660070000003</v>
      </c>
      <c r="F667">
        <v>56.708299850000003</v>
      </c>
      <c r="G667">
        <v>57.603107289999997</v>
      </c>
      <c r="H667">
        <v>62.57762263</v>
      </c>
      <c r="I667">
        <v>68.572468889999996</v>
      </c>
      <c r="J667">
        <v>73.965429169999993</v>
      </c>
      <c r="K667">
        <v>77.859577090000002</v>
      </c>
      <c r="L667">
        <v>78.729396739999999</v>
      </c>
      <c r="M667">
        <v>76.94331339</v>
      </c>
      <c r="N667">
        <v>79.694507349999995</v>
      </c>
      <c r="O667">
        <v>92.467679200000006</v>
      </c>
      <c r="P667">
        <v>95.268956650000007</v>
      </c>
      <c r="Q667">
        <v>99.207553090000005</v>
      </c>
      <c r="R667">
        <v>107.7299167</v>
      </c>
      <c r="S667">
        <v>116.9854874</v>
      </c>
      <c r="T667">
        <v>136.5030319</v>
      </c>
      <c r="U667">
        <v>168.47609399999999</v>
      </c>
      <c r="V667">
        <v>201.4755256</v>
      </c>
      <c r="W667">
        <v>233.9431328</v>
      </c>
      <c r="X667">
        <v>294.60075180000001</v>
      </c>
      <c r="Y667">
        <v>354.99857279999998</v>
      </c>
      <c r="Z667">
        <v>362.82850969999998</v>
      </c>
      <c r="AA667">
        <v>483.88614530000001</v>
      </c>
      <c r="AB667">
        <v>556.64370799999995</v>
      </c>
      <c r="AC667">
        <v>641.65909980000004</v>
      </c>
      <c r="AD667">
        <v>735.19313150000005</v>
      </c>
      <c r="AE667">
        <v>844.72571749999997</v>
      </c>
      <c r="AF667">
        <v>959.48844180000003</v>
      </c>
      <c r="AG667">
        <v>1116.1911299999999</v>
      </c>
      <c r="AH667">
        <v>1357.7698519999999</v>
      </c>
      <c r="AI667">
        <v>1640.505962</v>
      </c>
      <c r="AJ667">
        <v>1874.0942809999999</v>
      </c>
      <c r="AK667">
        <v>2262.5001099999999</v>
      </c>
      <c r="AL667">
        <v>2466.7936119999999</v>
      </c>
      <c r="AM667">
        <v>2722.2275279999999</v>
      </c>
      <c r="AN667">
        <v>3107.2635610000002</v>
      </c>
      <c r="AO667">
        <v>3422.4478680000002</v>
      </c>
      <c r="AP667">
        <v>3885.6238349999999</v>
      </c>
      <c r="AQ667">
        <v>4109.0429629999999</v>
      </c>
      <c r="AR667">
        <v>4300.8374860000004</v>
      </c>
      <c r="AS667">
        <v>4653.594932</v>
      </c>
      <c r="AT667">
        <v>4804.9598219999998</v>
      </c>
      <c r="AU667">
        <v>4969.8883660000001</v>
      </c>
      <c r="AV667">
        <v>5362.6329269999997</v>
      </c>
      <c r="AW667">
        <v>6106.135045</v>
      </c>
      <c r="AX667">
        <v>6639.8684780000003</v>
      </c>
      <c r="AY667">
        <v>7469.1292620000004</v>
      </c>
      <c r="AZ667">
        <v>8837.6051490000009</v>
      </c>
      <c r="BA667">
        <v>10429.187680000001</v>
      </c>
      <c r="BB667">
        <v>11910.63445</v>
      </c>
      <c r="BC667">
        <v>13527.50152</v>
      </c>
      <c r="BD667">
        <v>15051.64076</v>
      </c>
      <c r="BE667">
        <v>17976.40624</v>
      </c>
      <c r="BF667">
        <v>19514.640350000001</v>
      </c>
      <c r="BG667">
        <v>21839.735430000001</v>
      </c>
      <c r="BH667">
        <v>24537.80343</v>
      </c>
      <c r="BI667">
        <v>26655.624530000001</v>
      </c>
      <c r="BJ667">
        <v>35255.921060000001</v>
      </c>
      <c r="BK667">
        <v>44153.175089999997</v>
      </c>
      <c r="BL667">
        <v>52030.085440000003</v>
      </c>
      <c r="BM667">
        <v>56283.15438</v>
      </c>
      <c r="BN667">
        <v>60051.186670000003</v>
      </c>
      <c r="BO667">
        <v>69637.913929999995</v>
      </c>
      <c r="BP667">
        <v>88682.863200000007</v>
      </c>
    </row>
    <row r="668" spans="1:68" hidden="1" x14ac:dyDescent="0.25">
      <c r="A668" s="1" t="s">
        <v>66</v>
      </c>
      <c r="B668" s="1">
        <f>COUNT(egypt_arabic_world[[#This Row],[1960]:[2023]])</f>
        <v>7</v>
      </c>
      <c r="C668" s="1" t="s">
        <v>1399</v>
      </c>
      <c r="D668" s="1" t="s">
        <v>1400</v>
      </c>
      <c r="AJ668">
        <v>1.6</v>
      </c>
      <c r="AK668">
        <v>1.7</v>
      </c>
      <c r="AN668">
        <v>1.9</v>
      </c>
      <c r="AV668">
        <v>1.9</v>
      </c>
      <c r="AX668">
        <v>2.4</v>
      </c>
      <c r="BA668">
        <v>3.6</v>
      </c>
      <c r="BG668">
        <v>4.7</v>
      </c>
    </row>
    <row r="669" spans="1:68" hidden="1" x14ac:dyDescent="0.25">
      <c r="A669" s="1" t="s">
        <v>66</v>
      </c>
      <c r="B669" s="1">
        <f>COUNT(egypt_arabic_world[[#This Row],[1960]:[2023]])</f>
        <v>7</v>
      </c>
      <c r="C669" s="1" t="s">
        <v>1401</v>
      </c>
      <c r="D669" s="1" t="s">
        <v>1402</v>
      </c>
      <c r="AJ669">
        <v>9</v>
      </c>
      <c r="AK669">
        <v>7.9</v>
      </c>
      <c r="AN669">
        <v>9.8000000000000007</v>
      </c>
      <c r="AV669">
        <v>7</v>
      </c>
      <c r="AX669">
        <v>4.2</v>
      </c>
      <c r="BA669">
        <v>5.4</v>
      </c>
      <c r="BG669">
        <v>6.2</v>
      </c>
    </row>
    <row r="670" spans="1:68" x14ac:dyDescent="0.25">
      <c r="A670" s="1" t="s">
        <v>66</v>
      </c>
      <c r="B670" s="1">
        <f>COUNT(egypt_arabic_world[[#This Row],[1960]:[2023]])</f>
        <v>64</v>
      </c>
      <c r="C670" s="1" t="s">
        <v>2813</v>
      </c>
      <c r="D670" s="1" t="s">
        <v>2814</v>
      </c>
      <c r="E670">
        <v>156.38739090000001</v>
      </c>
      <c r="F670">
        <v>162.8416373</v>
      </c>
      <c r="G670">
        <v>142.40957299999999</v>
      </c>
      <c r="H670">
        <v>143.9283987</v>
      </c>
      <c r="I670">
        <v>157.71653230000001</v>
      </c>
      <c r="J670">
        <v>161.5671236</v>
      </c>
      <c r="K670">
        <v>168.05434289999999</v>
      </c>
      <c r="L670">
        <v>174.10304450000001</v>
      </c>
      <c r="M670">
        <v>179.7740967</v>
      </c>
      <c r="N670">
        <v>192.96490879999999</v>
      </c>
      <c r="O670">
        <v>232.27249230000001</v>
      </c>
      <c r="P670">
        <v>242.97107030000001</v>
      </c>
      <c r="Q670">
        <v>256.48281559999998</v>
      </c>
      <c r="R670">
        <v>272.18271010000001</v>
      </c>
      <c r="S670">
        <v>243.06147390000001</v>
      </c>
      <c r="T670">
        <v>299.21751829999999</v>
      </c>
      <c r="U670">
        <v>334.60991849999999</v>
      </c>
      <c r="V670">
        <v>353.40383370000001</v>
      </c>
      <c r="W670">
        <v>354.67424629999999</v>
      </c>
      <c r="X670">
        <v>420.8582169</v>
      </c>
      <c r="Y670">
        <v>493.05357329999998</v>
      </c>
      <c r="Z670">
        <v>490.3087969</v>
      </c>
      <c r="AA670">
        <v>595.91889819999994</v>
      </c>
      <c r="AB670">
        <v>648.01362979999999</v>
      </c>
      <c r="AC670">
        <v>689.80767549999996</v>
      </c>
      <c r="AD670">
        <v>769.75513709999996</v>
      </c>
      <c r="AE670">
        <v>790.20179370000005</v>
      </c>
      <c r="AF670">
        <v>753.72226369999998</v>
      </c>
      <c r="AG670">
        <v>633.83936949999998</v>
      </c>
      <c r="AH670">
        <v>701.03771789999996</v>
      </c>
      <c r="AI670">
        <v>735.982935</v>
      </c>
      <c r="AJ670">
        <v>622.82960500000002</v>
      </c>
      <c r="AK670">
        <v>680.79923859999997</v>
      </c>
      <c r="AL670">
        <v>740.33421740000006</v>
      </c>
      <c r="AM670">
        <v>807.30353720000005</v>
      </c>
      <c r="AN670">
        <v>916.32661770000004</v>
      </c>
      <c r="AO670">
        <v>1008.976376</v>
      </c>
      <c r="AP670">
        <v>1146.2017209999999</v>
      </c>
      <c r="AQ670">
        <v>1212.822598</v>
      </c>
      <c r="AR670">
        <v>1268.3094920000001</v>
      </c>
      <c r="AS670">
        <v>1366.092744</v>
      </c>
      <c r="AT670">
        <v>1295.137418</v>
      </c>
      <c r="AU670">
        <v>1116.8288460000001</v>
      </c>
      <c r="AV670">
        <v>1031.2755629999999</v>
      </c>
      <c r="AW670">
        <v>991.25568910000004</v>
      </c>
      <c r="AX670">
        <v>1104.8034070000001</v>
      </c>
      <c r="AY670">
        <v>1298.979002</v>
      </c>
      <c r="AZ670">
        <v>1547.7417069999999</v>
      </c>
      <c r="BA670">
        <v>1896.2159429999999</v>
      </c>
      <c r="BB670">
        <v>2161.6396460000001</v>
      </c>
      <c r="BC670">
        <v>2455.0819459999998</v>
      </c>
      <c r="BD670">
        <v>2590.643849</v>
      </c>
      <c r="BE670">
        <v>2996.0677070000002</v>
      </c>
      <c r="BF670">
        <v>3025.5256359999998</v>
      </c>
      <c r="BG670">
        <v>3133.3910230000001</v>
      </c>
      <c r="BH670">
        <v>3306.9815939999999</v>
      </c>
      <c r="BI670">
        <v>3270.6287769999999</v>
      </c>
      <c r="BJ670">
        <v>2395.103333</v>
      </c>
      <c r="BK670">
        <v>2484.703156</v>
      </c>
      <c r="BL670">
        <v>2962.9889199999998</v>
      </c>
      <c r="BM670">
        <v>3511.1138099999998</v>
      </c>
      <c r="BN670">
        <v>3827.3541540000001</v>
      </c>
      <c r="BO670">
        <v>4233.3078370000003</v>
      </c>
      <c r="BP670">
        <v>3457.4569160000001</v>
      </c>
    </row>
    <row r="671" spans="1:68" x14ac:dyDescent="0.25">
      <c r="A671" s="1" t="s">
        <v>66</v>
      </c>
      <c r="B671" s="1">
        <f>COUNT(egypt_arabic_world[[#This Row],[1960]:[2023]])</f>
        <v>64</v>
      </c>
      <c r="C671" s="1" t="s">
        <v>2589</v>
      </c>
      <c r="D671" s="1" t="s">
        <v>2590</v>
      </c>
      <c r="E671">
        <v>15.57209175</v>
      </c>
      <c r="F671">
        <v>16.349348330000002</v>
      </c>
      <c r="G671">
        <v>15.138148620000001</v>
      </c>
      <c r="H671">
        <v>17.47871464</v>
      </c>
      <c r="I671">
        <v>19.62393162</v>
      </c>
      <c r="J671">
        <v>19.03774001</v>
      </c>
      <c r="K671">
        <v>19.70719339</v>
      </c>
      <c r="L671">
        <v>19.267792329999999</v>
      </c>
      <c r="M671">
        <v>22.15045293</v>
      </c>
      <c r="N671">
        <v>23.921917910000001</v>
      </c>
      <c r="O671">
        <v>22.298225890000001</v>
      </c>
      <c r="P671">
        <v>24.332730990000002</v>
      </c>
      <c r="Q671">
        <v>25.745739619999998</v>
      </c>
      <c r="R671">
        <v>24.380785589999999</v>
      </c>
      <c r="S671">
        <v>25.153650460000001</v>
      </c>
      <c r="T671">
        <v>25.328835789999999</v>
      </c>
      <c r="U671">
        <v>23.437639829999998</v>
      </c>
      <c r="V671">
        <v>20.667730420000002</v>
      </c>
      <c r="W671">
        <v>18.839689660000001</v>
      </c>
      <c r="X671">
        <v>16.204496450000001</v>
      </c>
      <c r="Y671">
        <v>15.66951529</v>
      </c>
      <c r="Z671">
        <v>17.33930784</v>
      </c>
      <c r="AA671">
        <v>15.96054507</v>
      </c>
      <c r="AB671">
        <v>15.78947368</v>
      </c>
      <c r="AC671">
        <v>15.506329109999999</v>
      </c>
      <c r="AD671">
        <v>15.28150134</v>
      </c>
      <c r="AE671">
        <v>14.73922902</v>
      </c>
      <c r="AF671">
        <v>14.368932040000001</v>
      </c>
      <c r="AG671">
        <v>13.961039769999999</v>
      </c>
      <c r="AH671">
        <v>12.59740221</v>
      </c>
      <c r="AI671">
        <v>11.37787056</v>
      </c>
      <c r="AJ671">
        <v>11.11111111</v>
      </c>
      <c r="AK671">
        <v>10.424155280000001</v>
      </c>
      <c r="AL671">
        <v>10.30927835</v>
      </c>
      <c r="AM671">
        <v>10.28571429</v>
      </c>
      <c r="AN671">
        <v>10.539215690000001</v>
      </c>
      <c r="AO671">
        <v>10.37489102</v>
      </c>
      <c r="AP671">
        <v>11.32004513</v>
      </c>
      <c r="AQ671">
        <v>11.30828114</v>
      </c>
      <c r="AR671">
        <v>11.60598179</v>
      </c>
      <c r="AS671">
        <v>11.202587469999999</v>
      </c>
      <c r="AT671">
        <v>11.318650679999999</v>
      </c>
      <c r="AU671">
        <v>12.58907363</v>
      </c>
      <c r="AV671">
        <v>12.670658680000001</v>
      </c>
      <c r="AW671">
        <v>12.754996909999999</v>
      </c>
      <c r="AX671">
        <v>12.739090060000001</v>
      </c>
      <c r="AY671">
        <v>12.28751821</v>
      </c>
      <c r="AZ671">
        <v>11.331901179999999</v>
      </c>
      <c r="BA671">
        <v>10.88777219</v>
      </c>
      <c r="BB671">
        <v>11.35098829</v>
      </c>
      <c r="BC671">
        <v>11.163600199999999</v>
      </c>
      <c r="BD671">
        <v>11.45066005</v>
      </c>
      <c r="BE671">
        <v>11.178121450000001</v>
      </c>
      <c r="BF671">
        <v>11.352397330000001</v>
      </c>
      <c r="BG671">
        <v>11.84976526</v>
      </c>
      <c r="BH671">
        <v>11.759891980000001</v>
      </c>
      <c r="BI671">
        <v>11.42688418</v>
      </c>
      <c r="BJ671">
        <v>9.5790366260000006</v>
      </c>
      <c r="BK671">
        <v>7.9422227940000001</v>
      </c>
      <c r="BL671">
        <v>7.2855611150000001</v>
      </c>
      <c r="BM671">
        <v>7.5399018299999998</v>
      </c>
      <c r="BN671">
        <v>7.5580435530000001</v>
      </c>
      <c r="BO671">
        <v>7.2680905320000004</v>
      </c>
      <c r="BP671">
        <v>6.7869011869999998</v>
      </c>
    </row>
    <row r="672" spans="1:68" x14ac:dyDescent="0.25">
      <c r="A672" s="1" t="s">
        <v>66</v>
      </c>
      <c r="B672" s="1">
        <f>COUNT(egypt_arabic_world[[#This Row],[1960]:[2023]])</f>
        <v>64</v>
      </c>
      <c r="C672" s="1" t="s">
        <v>2889</v>
      </c>
      <c r="D672" s="1" t="s">
        <v>2890</v>
      </c>
      <c r="E672">
        <v>2132166792</v>
      </c>
      <c r="F672">
        <v>2371463021</v>
      </c>
      <c r="G672">
        <v>2246206401</v>
      </c>
      <c r="H672">
        <v>2847251227</v>
      </c>
      <c r="I672">
        <v>3509989612</v>
      </c>
      <c r="J672">
        <v>3599725698</v>
      </c>
      <c r="K672">
        <v>3902584988</v>
      </c>
      <c r="L672">
        <v>3879216216</v>
      </c>
      <c r="M672">
        <v>4447544760</v>
      </c>
      <c r="N672">
        <v>5119630654</v>
      </c>
      <c r="O672">
        <v>5119630654</v>
      </c>
      <c r="P672">
        <v>5806646505</v>
      </c>
      <c r="Q672">
        <v>6485773866</v>
      </c>
      <c r="R672">
        <v>6921075142</v>
      </c>
      <c r="S672">
        <v>6439877191</v>
      </c>
      <c r="T672">
        <v>8379300114</v>
      </c>
      <c r="U672">
        <v>8018967143</v>
      </c>
      <c r="V672">
        <v>8493384775</v>
      </c>
      <c r="W672">
        <v>8182924879</v>
      </c>
      <c r="X672">
        <v>8255240839</v>
      </c>
      <c r="Y672">
        <v>8803582021</v>
      </c>
      <c r="Z672">
        <v>9499574075</v>
      </c>
      <c r="AA672">
        <v>9281274611</v>
      </c>
      <c r="AB672">
        <v>9845541718</v>
      </c>
      <c r="AC672">
        <v>10345328554</v>
      </c>
      <c r="AD672">
        <v>10713047367</v>
      </c>
      <c r="AE672">
        <v>11153274114</v>
      </c>
      <c r="AF672">
        <v>11722979316</v>
      </c>
      <c r="AG672">
        <v>12360964585</v>
      </c>
      <c r="AH672">
        <v>13078698013</v>
      </c>
      <c r="AI672">
        <v>13876179599</v>
      </c>
      <c r="AJ672">
        <v>14673661181</v>
      </c>
      <c r="AK672">
        <v>15550890931</v>
      </c>
      <c r="AL672">
        <v>16301623600</v>
      </c>
      <c r="AM672">
        <v>17052356261</v>
      </c>
      <c r="AN672">
        <v>17910336446</v>
      </c>
      <c r="AO672">
        <v>18832665149</v>
      </c>
      <c r="AP672">
        <v>19840791878</v>
      </c>
      <c r="AQ672">
        <v>20638984650</v>
      </c>
      <c r="AR672">
        <v>21612019649</v>
      </c>
      <c r="AS672">
        <v>22562249158</v>
      </c>
      <c r="AT672">
        <v>23666212414</v>
      </c>
      <c r="AU672">
        <v>24325078757</v>
      </c>
      <c r="AV672">
        <v>24988026396</v>
      </c>
      <c r="AW672">
        <v>25497986119</v>
      </c>
      <c r="AX672">
        <v>26211929730</v>
      </c>
      <c r="AY672">
        <v>27027865286</v>
      </c>
      <c r="AZ672">
        <v>27078861258</v>
      </c>
      <c r="BA672">
        <v>27656372517</v>
      </c>
      <c r="BB672">
        <v>29196402541</v>
      </c>
      <c r="BC672">
        <v>30511844853</v>
      </c>
      <c r="BD672">
        <v>31666867372</v>
      </c>
      <c r="BE672">
        <v>32661470095</v>
      </c>
      <c r="BF672">
        <v>33376812122</v>
      </c>
      <c r="BG672">
        <v>36185838129</v>
      </c>
      <c r="BH672">
        <v>38733153639</v>
      </c>
      <c r="BI672">
        <v>40251074525</v>
      </c>
      <c r="BJ672">
        <v>41263021782</v>
      </c>
      <c r="BK672">
        <v>41946418488</v>
      </c>
      <c r="BL672">
        <v>43006861652</v>
      </c>
      <c r="BM672">
        <v>46412062478</v>
      </c>
      <c r="BN672">
        <v>47979161821</v>
      </c>
      <c r="BO672">
        <v>50335702185</v>
      </c>
      <c r="BP672">
        <v>48934874329</v>
      </c>
    </row>
    <row r="673" spans="1:68" x14ac:dyDescent="0.25">
      <c r="A673" s="1" t="s">
        <v>66</v>
      </c>
      <c r="B673" s="1">
        <f>COUNT(egypt_arabic_world[[#This Row],[1960]:[2023]])</f>
        <v>64</v>
      </c>
      <c r="C673" s="1" t="s">
        <v>2781</v>
      </c>
      <c r="D673" s="1" t="s">
        <v>2782</v>
      </c>
      <c r="E673">
        <v>24144593575</v>
      </c>
      <c r="F673">
        <v>26854376983</v>
      </c>
      <c r="G673">
        <v>25435974731</v>
      </c>
      <c r="H673">
        <v>32242188526</v>
      </c>
      <c r="I673">
        <v>39747018357</v>
      </c>
      <c r="J673">
        <v>40763187135</v>
      </c>
      <c r="K673">
        <v>44192756763</v>
      </c>
      <c r="L673">
        <v>43928129477</v>
      </c>
      <c r="M673">
        <v>50363865071</v>
      </c>
      <c r="N673">
        <v>57974545817</v>
      </c>
      <c r="O673">
        <v>57974545817</v>
      </c>
      <c r="P673">
        <v>65754292965</v>
      </c>
      <c r="Q673">
        <v>73444711075</v>
      </c>
      <c r="R673">
        <v>78374049823</v>
      </c>
      <c r="S673">
        <v>72924978489</v>
      </c>
      <c r="T673">
        <v>94886946199</v>
      </c>
      <c r="U673">
        <v>90806546310</v>
      </c>
      <c r="V673">
        <v>96178837513</v>
      </c>
      <c r="W673">
        <v>92663198855</v>
      </c>
      <c r="X673">
        <v>93482102639</v>
      </c>
      <c r="Y673">
        <v>99691501940</v>
      </c>
      <c r="Z673">
        <v>107573000000</v>
      </c>
      <c r="AA673">
        <v>105101000000</v>
      </c>
      <c r="AB673">
        <v>111491000000</v>
      </c>
      <c r="AC673">
        <v>117150000000</v>
      </c>
      <c r="AD673">
        <v>121314000000</v>
      </c>
      <c r="AE673">
        <v>126299000000</v>
      </c>
      <c r="AF673">
        <v>132751000000</v>
      </c>
      <c r="AG673">
        <v>139975000000</v>
      </c>
      <c r="AH673">
        <v>148103000000</v>
      </c>
      <c r="AI673">
        <v>157133000000</v>
      </c>
      <c r="AJ673">
        <v>166164000000</v>
      </c>
      <c r="AK673">
        <v>176098000000</v>
      </c>
      <c r="AL673">
        <v>184599000000</v>
      </c>
      <c r="AM673">
        <v>193100000000</v>
      </c>
      <c r="AN673">
        <v>202816000000</v>
      </c>
      <c r="AO673">
        <v>213261000000</v>
      </c>
      <c r="AP673">
        <v>224677000000</v>
      </c>
      <c r="AQ673">
        <v>233715000000</v>
      </c>
      <c r="AR673">
        <v>244734000000</v>
      </c>
      <c r="AS673">
        <v>255494000000</v>
      </c>
      <c r="AT673">
        <v>267995000000</v>
      </c>
      <c r="AU673">
        <v>275456000000</v>
      </c>
      <c r="AV673">
        <v>282964000000</v>
      </c>
      <c r="AW673">
        <v>288738000000</v>
      </c>
      <c r="AX673">
        <v>296823000000</v>
      </c>
      <c r="AY673">
        <v>306063000000</v>
      </c>
      <c r="AZ673">
        <v>306640000000</v>
      </c>
      <c r="BA673">
        <v>313180000000</v>
      </c>
      <c r="BB673">
        <v>330619000000</v>
      </c>
      <c r="BC673">
        <v>345515000000</v>
      </c>
      <c r="BD673">
        <v>358595000000</v>
      </c>
      <c r="BE673">
        <v>369858000000</v>
      </c>
      <c r="BF673">
        <v>377958000000</v>
      </c>
      <c r="BG673">
        <v>409767000000</v>
      </c>
      <c r="BH673">
        <v>438613000000</v>
      </c>
      <c r="BI673">
        <v>455802000000</v>
      </c>
      <c r="BJ673">
        <v>467261000000</v>
      </c>
      <c r="BK673">
        <v>475000000000</v>
      </c>
      <c r="BL673">
        <v>487008000000</v>
      </c>
      <c r="BM673">
        <v>525569000000</v>
      </c>
      <c r="BN673">
        <v>543315000000</v>
      </c>
      <c r="BO673">
        <v>570000000000</v>
      </c>
      <c r="BP673">
        <v>554137000000</v>
      </c>
    </row>
    <row r="674" spans="1:68" x14ac:dyDescent="0.25">
      <c r="A674" s="1" t="s">
        <v>66</v>
      </c>
      <c r="B674" s="1">
        <f>COUNT(egypt_arabic_world[[#This Row],[1960]:[2023]])</f>
        <v>64</v>
      </c>
      <c r="C674" s="1" t="s">
        <v>2591</v>
      </c>
      <c r="D674" s="1" t="s">
        <v>2592</v>
      </c>
      <c r="E674">
        <v>228100000</v>
      </c>
      <c r="F674">
        <v>255900000</v>
      </c>
      <c r="G674">
        <v>247100000</v>
      </c>
      <c r="H674">
        <v>318200000</v>
      </c>
      <c r="I674">
        <v>401800000</v>
      </c>
      <c r="J674">
        <v>431300000</v>
      </c>
      <c r="K674">
        <v>481900000</v>
      </c>
      <c r="L674">
        <v>488400000</v>
      </c>
      <c r="M674">
        <v>562400000</v>
      </c>
      <c r="N674">
        <v>644600000</v>
      </c>
      <c r="O674">
        <v>713900000</v>
      </c>
      <c r="P674">
        <v>821400000</v>
      </c>
      <c r="Q674">
        <v>926100000</v>
      </c>
      <c r="R674">
        <v>974500000</v>
      </c>
      <c r="S674">
        <v>1117300000</v>
      </c>
      <c r="T674">
        <v>1344100000</v>
      </c>
      <c r="U674">
        <v>1571400000</v>
      </c>
      <c r="V674">
        <v>1696800000</v>
      </c>
      <c r="W674">
        <v>1840600000</v>
      </c>
      <c r="X674">
        <v>2044100000</v>
      </c>
      <c r="Y674">
        <v>2444810094</v>
      </c>
      <c r="Z674">
        <v>2840300000</v>
      </c>
      <c r="AA674">
        <v>3584100000</v>
      </c>
      <c r="AB674">
        <v>4200000000</v>
      </c>
      <c r="AC674">
        <v>4900000000</v>
      </c>
      <c r="AD674">
        <v>5700000000</v>
      </c>
      <c r="AE674">
        <v>6500000000</v>
      </c>
      <c r="AF674">
        <v>7400000000</v>
      </c>
      <c r="AG674">
        <v>8600000500</v>
      </c>
      <c r="AH674">
        <v>9699999700</v>
      </c>
      <c r="AI674">
        <v>10900000000</v>
      </c>
      <c r="AJ674">
        <v>12500000000</v>
      </c>
      <c r="AK674">
        <v>14500000000</v>
      </c>
      <c r="AL674">
        <v>16000000000</v>
      </c>
      <c r="AM674">
        <v>18000000000</v>
      </c>
      <c r="AN674">
        <v>21500000000</v>
      </c>
      <c r="AO674">
        <v>23800000000</v>
      </c>
      <c r="AP674">
        <v>30100000000</v>
      </c>
      <c r="AQ674">
        <v>32500000000</v>
      </c>
      <c r="AR674">
        <v>35700000000</v>
      </c>
      <c r="AS674">
        <v>38100000000</v>
      </c>
      <c r="AT674">
        <v>40600000000</v>
      </c>
      <c r="AU674">
        <v>47700000000</v>
      </c>
      <c r="AV674">
        <v>52900000000</v>
      </c>
      <c r="AW674">
        <v>61900000000</v>
      </c>
      <c r="AX674">
        <v>68600000000</v>
      </c>
      <c r="AY674">
        <v>75900000000</v>
      </c>
      <c r="AZ674">
        <v>84400000000</v>
      </c>
      <c r="BA674">
        <v>97500000000</v>
      </c>
      <c r="BB674">
        <v>118300000000</v>
      </c>
      <c r="BC674">
        <v>134700000000</v>
      </c>
      <c r="BD674">
        <v>157000000000</v>
      </c>
      <c r="BE674">
        <v>187200000000</v>
      </c>
      <c r="BF674">
        <v>211200000000</v>
      </c>
      <c r="BG674">
        <v>252400000000</v>
      </c>
      <c r="BH674">
        <v>287400000000</v>
      </c>
      <c r="BI674">
        <v>309600000000</v>
      </c>
      <c r="BJ674">
        <v>350200000000</v>
      </c>
      <c r="BK674">
        <v>370600000000</v>
      </c>
      <c r="BL674">
        <v>407700000000</v>
      </c>
      <c r="BM674">
        <v>463900000000</v>
      </c>
      <c r="BN674">
        <v>503600000000</v>
      </c>
      <c r="BO674">
        <v>570000000000</v>
      </c>
      <c r="BP674">
        <v>689370000000</v>
      </c>
    </row>
    <row r="675" spans="1:68" x14ac:dyDescent="0.25">
      <c r="A675" s="1" t="s">
        <v>66</v>
      </c>
      <c r="B675" s="1">
        <f>COUNT(egypt_arabic_world[[#This Row],[1960]:[2023]])</f>
        <v>64</v>
      </c>
      <c r="C675" s="1" t="s">
        <v>2783</v>
      </c>
      <c r="D675" s="1" t="s">
        <v>2784</v>
      </c>
      <c r="E675">
        <v>655004251.10000002</v>
      </c>
      <c r="F675">
        <v>734833791.60000002</v>
      </c>
      <c r="G675">
        <v>610894223.39999998</v>
      </c>
      <c r="H675">
        <v>731859321.70000005</v>
      </c>
      <c r="I675">
        <v>924139143.5</v>
      </c>
      <c r="J675">
        <v>942114460.5</v>
      </c>
      <c r="K675">
        <v>1040146773</v>
      </c>
      <c r="L675">
        <v>1080053074</v>
      </c>
      <c r="M675">
        <v>1314018692</v>
      </c>
      <c r="N675">
        <v>1560774818</v>
      </c>
      <c r="O675">
        <v>1793268023</v>
      </c>
      <c r="P675">
        <v>2094873757</v>
      </c>
      <c r="Q675">
        <v>2394260600</v>
      </c>
      <c r="R675">
        <v>2462102072</v>
      </c>
      <c r="S675">
        <v>2321421151</v>
      </c>
      <c r="T675">
        <v>2946295484</v>
      </c>
      <c r="U675">
        <v>3120953327</v>
      </c>
      <c r="V675">
        <v>2976319944</v>
      </c>
      <c r="W675">
        <v>2790479078</v>
      </c>
      <c r="X675">
        <v>2920142857</v>
      </c>
      <c r="Y675">
        <v>3395569575</v>
      </c>
      <c r="Z675">
        <v>3838243243</v>
      </c>
      <c r="AA675">
        <v>4413916256</v>
      </c>
      <c r="AB675">
        <v>4889406286</v>
      </c>
      <c r="AC675">
        <v>5267684369</v>
      </c>
      <c r="AD675">
        <v>5967961470</v>
      </c>
      <c r="AE675">
        <v>6080449018</v>
      </c>
      <c r="AF675">
        <v>5813040063</v>
      </c>
      <c r="AG675">
        <v>4883589154</v>
      </c>
      <c r="AH675">
        <v>5008260894</v>
      </c>
      <c r="AI675">
        <v>4890085240</v>
      </c>
      <c r="AJ675">
        <v>4154204055</v>
      </c>
      <c r="AK675">
        <v>4363133030</v>
      </c>
      <c r="AL675">
        <v>4801920768</v>
      </c>
      <c r="AM675">
        <v>5338078292</v>
      </c>
      <c r="AN675">
        <v>6340312592</v>
      </c>
      <c r="AO675">
        <v>7016509434</v>
      </c>
      <c r="AP675">
        <v>8879056047</v>
      </c>
      <c r="AQ675">
        <v>9592680047</v>
      </c>
      <c r="AR675">
        <v>10527867886</v>
      </c>
      <c r="AS675">
        <v>11184500220</v>
      </c>
      <c r="AT675">
        <v>10943396226</v>
      </c>
      <c r="AU675">
        <v>10719101124</v>
      </c>
      <c r="AV675">
        <v>10173076923</v>
      </c>
      <c r="AW675">
        <v>10048701299</v>
      </c>
      <c r="AX675">
        <v>11414309484</v>
      </c>
      <c r="AY675">
        <v>13200000000</v>
      </c>
      <c r="AZ675">
        <v>14781085814</v>
      </c>
      <c r="BA675">
        <v>17727272727</v>
      </c>
      <c r="BB675">
        <v>21470054446</v>
      </c>
      <c r="BC675">
        <v>24446460980</v>
      </c>
      <c r="BD675">
        <v>27022375215</v>
      </c>
      <c r="BE675">
        <v>31200000000</v>
      </c>
      <c r="BF675">
        <v>32744186047</v>
      </c>
      <c r="BG675">
        <v>36212338594</v>
      </c>
      <c r="BH675">
        <v>38733153639</v>
      </c>
      <c r="BI675">
        <v>37987730061</v>
      </c>
      <c r="BJ675">
        <v>23790760870</v>
      </c>
      <c r="BK675">
        <v>20855374226</v>
      </c>
      <c r="BL675">
        <v>23217539863</v>
      </c>
      <c r="BM675">
        <v>28939488459</v>
      </c>
      <c r="BN675">
        <v>32096876992</v>
      </c>
      <c r="BO675">
        <v>34650455927</v>
      </c>
      <c r="BP675">
        <v>26876298170</v>
      </c>
    </row>
    <row r="676" spans="1:68" x14ac:dyDescent="0.25">
      <c r="A676" s="1" t="s">
        <v>66</v>
      </c>
      <c r="B676" s="1">
        <f>COUNT(egypt_arabic_world[[#This Row],[1960]:[2023]])</f>
        <v>64</v>
      </c>
      <c r="C676" s="1" t="s">
        <v>2661</v>
      </c>
      <c r="D676" s="1" t="s">
        <v>2662</v>
      </c>
      <c r="E676">
        <v>15.435554339999999</v>
      </c>
      <c r="F676">
        <v>16.068234090000001</v>
      </c>
      <c r="G676">
        <v>17.864363170000001</v>
      </c>
      <c r="H676">
        <v>18.467454</v>
      </c>
      <c r="I676">
        <v>19.4041514</v>
      </c>
      <c r="J676">
        <v>16.883690130000002</v>
      </c>
      <c r="K676">
        <v>16.394716389999999</v>
      </c>
      <c r="L676">
        <v>14.068171059999999</v>
      </c>
      <c r="M676">
        <v>13.012997240000001</v>
      </c>
      <c r="N676">
        <v>10.74742077</v>
      </c>
      <c r="O676">
        <v>14.60207396</v>
      </c>
      <c r="P676">
        <v>12.86547975</v>
      </c>
      <c r="Q676">
        <v>11.253509770000001</v>
      </c>
      <c r="R676">
        <v>13.19739805</v>
      </c>
      <c r="S676">
        <v>18.88831356</v>
      </c>
      <c r="T676">
        <v>25.945049560000001</v>
      </c>
      <c r="U676">
        <v>21.628434210000002</v>
      </c>
      <c r="V676">
        <v>23.991766040000002</v>
      </c>
      <c r="W676">
        <v>28.600380770000001</v>
      </c>
      <c r="X676">
        <v>32.187024350000002</v>
      </c>
      <c r="Y676">
        <v>27.5</v>
      </c>
      <c r="Z676">
        <v>32.098750359999997</v>
      </c>
      <c r="AA676">
        <v>28.949946560000001</v>
      </c>
      <c r="AB676">
        <v>30.827067670000002</v>
      </c>
      <c r="AC676">
        <v>30.379746839999999</v>
      </c>
      <c r="AD676">
        <v>29.758713140000001</v>
      </c>
      <c r="AE676">
        <v>29.47845805</v>
      </c>
      <c r="AF676">
        <v>26.019417480000001</v>
      </c>
      <c r="AG676">
        <v>33.116883119999997</v>
      </c>
      <c r="AH676">
        <v>31.688310390000002</v>
      </c>
      <c r="AI676">
        <v>28.914405850000001</v>
      </c>
      <c r="AJ676">
        <v>23.733333330000001</v>
      </c>
      <c r="AK676">
        <v>19.482386770000002</v>
      </c>
      <c r="AL676">
        <v>19.84536082</v>
      </c>
      <c r="AM676">
        <v>20.628571430000001</v>
      </c>
      <c r="AN676">
        <v>20.147058820000002</v>
      </c>
      <c r="AO676">
        <v>18.134263300000001</v>
      </c>
      <c r="AP676">
        <v>17.562993609999999</v>
      </c>
      <c r="AQ676">
        <v>21.50313152</v>
      </c>
      <c r="AR676">
        <v>21.6189857</v>
      </c>
      <c r="AS676">
        <v>19.553072629999999</v>
      </c>
      <c r="AT676">
        <v>18.260384720000001</v>
      </c>
      <c r="AU676">
        <v>17.99947216</v>
      </c>
      <c r="AV676">
        <v>16.88622754</v>
      </c>
      <c r="AW676">
        <v>16.937976509999999</v>
      </c>
      <c r="AX676">
        <v>17.97585887</v>
      </c>
      <c r="AY676">
        <v>18.73077546</v>
      </c>
      <c r="AZ676">
        <v>20.85123523</v>
      </c>
      <c r="BA676">
        <v>22.389726410000002</v>
      </c>
      <c r="BB676">
        <v>19.190174630000001</v>
      </c>
      <c r="BC676">
        <v>19.501077410000001</v>
      </c>
      <c r="BD676">
        <v>17.103055940000001</v>
      </c>
      <c r="BE676">
        <v>16.026751059999999</v>
      </c>
      <c r="BF676">
        <v>14.211997419999999</v>
      </c>
      <c r="BG676">
        <v>13.643192490000001</v>
      </c>
      <c r="BH676">
        <v>14.28863701</v>
      </c>
      <c r="BI676">
        <v>15.04023031</v>
      </c>
      <c r="BJ676">
        <v>17.144889079999999</v>
      </c>
      <c r="BK676">
        <v>18.709013760000001</v>
      </c>
      <c r="BL676">
        <v>20.053609720000001</v>
      </c>
      <c r="BM676">
        <v>15.99486396</v>
      </c>
      <c r="BN676">
        <v>15.17161681</v>
      </c>
      <c r="BO676">
        <v>17.018807779999999</v>
      </c>
      <c r="BP676">
        <v>12.875392570000001</v>
      </c>
    </row>
    <row r="677" spans="1:68" x14ac:dyDescent="0.25">
      <c r="A677" s="1" t="s">
        <v>66</v>
      </c>
      <c r="B677" s="1">
        <f>COUNT(egypt_arabic_world[[#This Row],[1960]:[2023]])</f>
        <v>64</v>
      </c>
      <c r="C677" s="1" t="s">
        <v>2765</v>
      </c>
      <c r="D677" s="1" t="s">
        <v>2766</v>
      </c>
      <c r="E677">
        <v>1955351085</v>
      </c>
      <c r="F677">
        <v>2151664528</v>
      </c>
      <c r="G677">
        <v>2469917160</v>
      </c>
      <c r="H677">
        <v>2782980889</v>
      </c>
      <c r="I677">
        <v>3218848623</v>
      </c>
      <c r="J677">
        <v>3032048166</v>
      </c>
      <c r="K677">
        <v>3005238841</v>
      </c>
      <c r="L677">
        <v>2620395306</v>
      </c>
      <c r="M677">
        <v>2399002171</v>
      </c>
      <c r="N677">
        <v>2114477400</v>
      </c>
      <c r="O677">
        <v>1972594509</v>
      </c>
      <c r="P677">
        <v>1791579954</v>
      </c>
      <c r="Q677">
        <v>1624067650</v>
      </c>
      <c r="R677">
        <v>1809301659</v>
      </c>
      <c r="S677">
        <v>2533359878</v>
      </c>
      <c r="T677">
        <v>4153229936</v>
      </c>
      <c r="U677">
        <v>3903155298</v>
      </c>
      <c r="V677">
        <v>4574344767</v>
      </c>
      <c r="W677">
        <v>6443720559</v>
      </c>
      <c r="X677">
        <v>8121845061</v>
      </c>
      <c r="Y677">
        <v>7945719970</v>
      </c>
      <c r="Z677">
        <v>9642503988</v>
      </c>
      <c r="AA677">
        <v>11615831335</v>
      </c>
      <c r="AB677">
        <v>13311477389</v>
      </c>
      <c r="AC677">
        <v>14566781735</v>
      </c>
      <c r="AD677">
        <v>15530466905</v>
      </c>
      <c r="AE677">
        <v>16394052437</v>
      </c>
      <c r="AF677">
        <v>17016605664</v>
      </c>
      <c r="AG677">
        <v>17265177487</v>
      </c>
      <c r="AH677">
        <v>15355836829</v>
      </c>
      <c r="AI677">
        <v>15089000984</v>
      </c>
      <c r="AJ677">
        <v>14523844049</v>
      </c>
      <c r="AK677">
        <v>14635599660</v>
      </c>
      <c r="AL677">
        <v>12339906114</v>
      </c>
      <c r="AM677">
        <v>14211569637</v>
      </c>
      <c r="AN677">
        <v>16081437672</v>
      </c>
      <c r="AO677">
        <v>20616558609</v>
      </c>
      <c r="AP677">
        <v>25325492140</v>
      </c>
      <c r="AQ677">
        <v>19787609295</v>
      </c>
      <c r="AR677">
        <v>22374502256</v>
      </c>
      <c r="AS677">
        <v>24393420810</v>
      </c>
      <c r="AT677">
        <v>23898745849</v>
      </c>
      <c r="AU677">
        <v>25722498591</v>
      </c>
      <c r="AV677">
        <v>24138415100</v>
      </c>
      <c r="AW677">
        <v>25647066043</v>
      </c>
      <c r="AX677">
        <v>28287205195</v>
      </c>
      <c r="AY677">
        <v>32058832554</v>
      </c>
      <c r="AZ677">
        <v>39677519820</v>
      </c>
      <c r="BA677">
        <v>45809267893</v>
      </c>
      <c r="BB677">
        <v>41644788993</v>
      </c>
      <c r="BC677">
        <v>44966152533</v>
      </c>
      <c r="BD677">
        <v>43969743471</v>
      </c>
      <c r="BE677">
        <v>46524638501</v>
      </c>
      <c r="BF677">
        <v>42607139134</v>
      </c>
      <c r="BG677">
        <v>43335169990</v>
      </c>
      <c r="BH677">
        <v>47061994609</v>
      </c>
      <c r="BI677">
        <v>52348885348</v>
      </c>
      <c r="BJ677">
        <v>58277136603</v>
      </c>
      <c r="BK677">
        <v>63251333808</v>
      </c>
      <c r="BL677">
        <v>70800956482</v>
      </c>
      <c r="BM677">
        <v>57505438718</v>
      </c>
      <c r="BN677">
        <v>56399028499</v>
      </c>
      <c r="BO677">
        <v>65408368858</v>
      </c>
      <c r="BP677">
        <v>51304428978</v>
      </c>
    </row>
    <row r="678" spans="1:68" x14ac:dyDescent="0.25">
      <c r="A678" s="1" t="s">
        <v>66</v>
      </c>
      <c r="B678" s="1">
        <f>COUNT(egypt_arabic_world[[#This Row],[1960]:[2023]])</f>
        <v>64</v>
      </c>
      <c r="C678" s="1" t="s">
        <v>2739</v>
      </c>
      <c r="D678" s="1" t="s">
        <v>2740</v>
      </c>
      <c r="E678">
        <v>39900201434</v>
      </c>
      <c r="F678">
        <v>43906104010</v>
      </c>
      <c r="G678">
        <v>50400254442</v>
      </c>
      <c r="H678">
        <v>56788521986</v>
      </c>
      <c r="I678">
        <v>65682684535</v>
      </c>
      <c r="J678">
        <v>61870900587</v>
      </c>
      <c r="K678">
        <v>61323839002</v>
      </c>
      <c r="L678">
        <v>53470858178</v>
      </c>
      <c r="M678">
        <v>48953188313</v>
      </c>
      <c r="N678">
        <v>43147276650</v>
      </c>
      <c r="O678">
        <v>40252064639</v>
      </c>
      <c r="P678">
        <v>36558345766</v>
      </c>
      <c r="Q678">
        <v>33140149048</v>
      </c>
      <c r="R678">
        <v>36919968592</v>
      </c>
      <c r="S678">
        <v>51694844082</v>
      </c>
      <c r="T678">
        <v>84749338538</v>
      </c>
      <c r="U678">
        <v>79646404077</v>
      </c>
      <c r="V678">
        <v>93342458571</v>
      </c>
      <c r="W678">
        <v>131488000000</v>
      </c>
      <c r="X678">
        <v>165731000000</v>
      </c>
      <c r="Y678">
        <v>162138000000</v>
      </c>
      <c r="Z678">
        <v>196762000000</v>
      </c>
      <c r="AA678">
        <v>237029000000</v>
      </c>
      <c r="AB678">
        <v>271629000000</v>
      </c>
      <c r="AC678">
        <v>297245000000</v>
      </c>
      <c r="AD678">
        <v>316909000000</v>
      </c>
      <c r="AE678">
        <v>334531000000</v>
      </c>
      <c r="AF678">
        <v>347235000000</v>
      </c>
      <c r="AG678">
        <v>352307000000</v>
      </c>
      <c r="AH678">
        <v>313346000000</v>
      </c>
      <c r="AI678">
        <v>307901000000</v>
      </c>
      <c r="AJ678">
        <v>296368000000</v>
      </c>
      <c r="AK678">
        <v>298649000000</v>
      </c>
      <c r="AL678">
        <v>251804000000</v>
      </c>
      <c r="AM678">
        <v>289996000000</v>
      </c>
      <c r="AN678">
        <v>328152000000</v>
      </c>
      <c r="AO678">
        <v>420694000000</v>
      </c>
      <c r="AP678">
        <v>516783000000</v>
      </c>
      <c r="AQ678">
        <v>403779000000</v>
      </c>
      <c r="AR678">
        <v>456566000000</v>
      </c>
      <c r="AS678">
        <v>497764000000</v>
      </c>
      <c r="AT678">
        <v>487669000000</v>
      </c>
      <c r="AU678">
        <v>524884000000</v>
      </c>
      <c r="AV678">
        <v>492560000000</v>
      </c>
      <c r="AW678">
        <v>523345000000</v>
      </c>
      <c r="AX678">
        <v>577219000000</v>
      </c>
      <c r="AY678">
        <v>654181000000</v>
      </c>
      <c r="AZ678">
        <v>809645000000</v>
      </c>
      <c r="BA678">
        <v>934768000000</v>
      </c>
      <c r="BB678">
        <v>849789000000</v>
      </c>
      <c r="BC678">
        <v>917563000000</v>
      </c>
      <c r="BD678">
        <v>897231000000</v>
      </c>
      <c r="BE678">
        <v>949365000000</v>
      </c>
      <c r="BF678">
        <v>869426000000</v>
      </c>
      <c r="BG678">
        <v>884282000000</v>
      </c>
      <c r="BH678">
        <v>960330000000</v>
      </c>
      <c r="BI678">
        <v>1068210000000</v>
      </c>
      <c r="BJ678">
        <v>1189180000000</v>
      </c>
      <c r="BK678">
        <v>1290680000000</v>
      </c>
      <c r="BL678">
        <v>1444740000000</v>
      </c>
      <c r="BM678">
        <v>1173440000000</v>
      </c>
      <c r="BN678">
        <v>1150860000000</v>
      </c>
      <c r="BO678">
        <v>1334700000000</v>
      </c>
      <c r="BP678">
        <v>1046900000000</v>
      </c>
    </row>
    <row r="679" spans="1:68" x14ac:dyDescent="0.25">
      <c r="A679" s="1" t="s">
        <v>66</v>
      </c>
      <c r="B679" s="1">
        <f>COUNT(egypt_arabic_world[[#This Row],[1960]:[2023]])</f>
        <v>64</v>
      </c>
      <c r="C679" s="1" t="s">
        <v>2663</v>
      </c>
      <c r="D679" s="1" t="s">
        <v>2664</v>
      </c>
      <c r="E679">
        <v>226100000</v>
      </c>
      <c r="F679">
        <v>251500000</v>
      </c>
      <c r="G679">
        <v>291600000</v>
      </c>
      <c r="H679">
        <v>336200000</v>
      </c>
      <c r="I679">
        <v>397300000</v>
      </c>
      <c r="J679">
        <v>382500000</v>
      </c>
      <c r="K679">
        <v>400900000</v>
      </c>
      <c r="L679">
        <v>356600000</v>
      </c>
      <c r="M679">
        <v>330400000</v>
      </c>
      <c r="N679">
        <v>289600000</v>
      </c>
      <c r="O679">
        <v>467500000</v>
      </c>
      <c r="P679">
        <v>434300000</v>
      </c>
      <c r="Q679">
        <v>404800000</v>
      </c>
      <c r="R679">
        <v>527500000</v>
      </c>
      <c r="S679">
        <v>839000000</v>
      </c>
      <c r="T679">
        <v>1376800000</v>
      </c>
      <c r="U679">
        <v>1450100000</v>
      </c>
      <c r="V679">
        <v>1969700000</v>
      </c>
      <c r="W679">
        <v>2794200000</v>
      </c>
      <c r="X679">
        <v>4060200000</v>
      </c>
      <c r="Y679">
        <v>4290641819</v>
      </c>
      <c r="Z679">
        <v>5258000000</v>
      </c>
      <c r="AA679">
        <v>6501000000</v>
      </c>
      <c r="AB679">
        <v>8200000000</v>
      </c>
      <c r="AC679">
        <v>9600000000</v>
      </c>
      <c r="AD679">
        <v>11100000000</v>
      </c>
      <c r="AE679">
        <v>13000000000</v>
      </c>
      <c r="AF679">
        <v>13400000000</v>
      </c>
      <c r="AG679">
        <v>20400000000</v>
      </c>
      <c r="AH679">
        <v>24399999000</v>
      </c>
      <c r="AI679">
        <v>27700000800</v>
      </c>
      <c r="AJ679">
        <v>26700000000</v>
      </c>
      <c r="AK679">
        <v>27100000000</v>
      </c>
      <c r="AL679">
        <v>30800000000</v>
      </c>
      <c r="AM679">
        <v>36100000000</v>
      </c>
      <c r="AN679">
        <v>41100000000</v>
      </c>
      <c r="AO679">
        <v>41600000000</v>
      </c>
      <c r="AP679">
        <v>46700000000</v>
      </c>
      <c r="AQ679">
        <v>61800000000</v>
      </c>
      <c r="AR679">
        <v>66500000000</v>
      </c>
      <c r="AS679">
        <v>66500000000</v>
      </c>
      <c r="AT679">
        <v>65500000000</v>
      </c>
      <c r="AU679">
        <v>68200000000</v>
      </c>
      <c r="AV679">
        <v>70500000000</v>
      </c>
      <c r="AW679">
        <v>82200000000</v>
      </c>
      <c r="AX679">
        <v>96800000000</v>
      </c>
      <c r="AY679">
        <v>115700000000</v>
      </c>
      <c r="AZ679">
        <v>155300000000</v>
      </c>
      <c r="BA679">
        <v>200500000000</v>
      </c>
      <c r="BB679">
        <v>200000000000</v>
      </c>
      <c r="BC679">
        <v>235300000000</v>
      </c>
      <c r="BD679">
        <v>234500000000</v>
      </c>
      <c r="BE679">
        <v>268400000000</v>
      </c>
      <c r="BF679">
        <v>264400000000</v>
      </c>
      <c r="BG679">
        <v>290600000000</v>
      </c>
      <c r="BH679">
        <v>349200000000</v>
      </c>
      <c r="BI679">
        <v>407500000000</v>
      </c>
      <c r="BJ679">
        <v>626800000000</v>
      </c>
      <c r="BK679">
        <v>873000000000</v>
      </c>
      <c r="BL679">
        <v>1122200000000</v>
      </c>
      <c r="BM679">
        <v>984100000000</v>
      </c>
      <c r="BN679">
        <v>1010900000000</v>
      </c>
      <c r="BO679">
        <v>1334700000000</v>
      </c>
      <c r="BP679">
        <v>1307800000000</v>
      </c>
    </row>
    <row r="680" spans="1:68" x14ac:dyDescent="0.25">
      <c r="A680" s="1" t="s">
        <v>66</v>
      </c>
      <c r="B680" s="1">
        <f>COUNT(egypt_arabic_world[[#This Row],[1960]:[2023]])</f>
        <v>64</v>
      </c>
      <c r="C680" s="1" t="s">
        <v>2741</v>
      </c>
      <c r="D680" s="1" t="s">
        <v>2742</v>
      </c>
      <c r="E680">
        <v>649261118.70000005</v>
      </c>
      <c r="F680">
        <v>722198900.29999995</v>
      </c>
      <c r="G680">
        <v>720909573.29999995</v>
      </c>
      <c r="H680">
        <v>773259283.29999995</v>
      </c>
      <c r="I680">
        <v>913789153.10000002</v>
      </c>
      <c r="J680">
        <v>835517693.29999995</v>
      </c>
      <c r="K680">
        <v>865314051.39999998</v>
      </c>
      <c r="L680">
        <v>788589119.89999998</v>
      </c>
      <c r="M680">
        <v>771962616.79999995</v>
      </c>
      <c r="N680">
        <v>701210653.79999995</v>
      </c>
      <c r="O680">
        <v>1174328058</v>
      </c>
      <c r="P680">
        <v>1107625606</v>
      </c>
      <c r="Q680">
        <v>1046535677</v>
      </c>
      <c r="R680">
        <v>1332743810</v>
      </c>
      <c r="S680">
        <v>1743195512</v>
      </c>
      <c r="T680">
        <v>3017974573</v>
      </c>
      <c r="U680">
        <v>2880039722</v>
      </c>
      <c r="V680">
        <v>3455007893</v>
      </c>
      <c r="W680">
        <v>4236203760</v>
      </c>
      <c r="X680">
        <v>5800285714</v>
      </c>
      <c r="Y680">
        <v>5959224749</v>
      </c>
      <c r="Z680">
        <v>7105405405</v>
      </c>
      <c r="AA680">
        <v>8006157635</v>
      </c>
      <c r="AB680">
        <v>9545983702</v>
      </c>
      <c r="AC680">
        <v>10320361213</v>
      </c>
      <c r="AD680">
        <v>11621819705</v>
      </c>
      <c r="AE680">
        <v>12160898036</v>
      </c>
      <c r="AF680">
        <v>10526315789</v>
      </c>
      <c r="AG680">
        <v>11584327087</v>
      </c>
      <c r="AH680">
        <v>12598099442</v>
      </c>
      <c r="AI680">
        <v>12427097712</v>
      </c>
      <c r="AJ680">
        <v>8873379860</v>
      </c>
      <c r="AK680">
        <v>8154545181</v>
      </c>
      <c r="AL680">
        <v>9243697479</v>
      </c>
      <c r="AM680">
        <v>10705812574</v>
      </c>
      <c r="AN680">
        <v>12120318490</v>
      </c>
      <c r="AO680">
        <v>12264150943</v>
      </c>
      <c r="AP680">
        <v>13775811209</v>
      </c>
      <c r="AQ680">
        <v>18240850059</v>
      </c>
      <c r="AR680">
        <v>19610734297</v>
      </c>
      <c r="AS680">
        <v>19521503009</v>
      </c>
      <c r="AT680">
        <v>17654986523</v>
      </c>
      <c r="AU680">
        <v>15325842697</v>
      </c>
      <c r="AV680">
        <v>13557692308</v>
      </c>
      <c r="AW680">
        <v>13344155844</v>
      </c>
      <c r="AX680">
        <v>16106489185</v>
      </c>
      <c r="AY680">
        <v>20121739130</v>
      </c>
      <c r="AZ680">
        <v>27197898424</v>
      </c>
      <c r="BA680">
        <v>36454545455</v>
      </c>
      <c r="BB680">
        <v>36297640653</v>
      </c>
      <c r="BC680">
        <v>42704174229</v>
      </c>
      <c r="BD680">
        <v>40361445783</v>
      </c>
      <c r="BE680">
        <v>44733333333</v>
      </c>
      <c r="BF680">
        <v>40992248062</v>
      </c>
      <c r="BG680">
        <v>41692969871</v>
      </c>
      <c r="BH680">
        <v>47061994609</v>
      </c>
      <c r="BI680">
        <v>50000000000</v>
      </c>
      <c r="BJ680">
        <v>42581521739</v>
      </c>
      <c r="BK680">
        <v>49127743388</v>
      </c>
      <c r="BL680">
        <v>63906605923</v>
      </c>
      <c r="BM680">
        <v>61391141609</v>
      </c>
      <c r="BN680">
        <v>64429572976</v>
      </c>
      <c r="BO680">
        <v>81136778116</v>
      </c>
      <c r="BP680">
        <v>50986876056</v>
      </c>
    </row>
    <row r="681" spans="1:68" hidden="1" x14ac:dyDescent="0.25">
      <c r="A681" s="1" t="s">
        <v>66</v>
      </c>
      <c r="B681" s="1">
        <f>COUNT(egypt_arabic_world[[#This Row],[1960]:[2023]])</f>
        <v>6</v>
      </c>
      <c r="C681" s="1" t="s">
        <v>1425</v>
      </c>
      <c r="D681" s="1" t="s">
        <v>1426</v>
      </c>
      <c r="AI681">
        <v>0.3080078</v>
      </c>
      <c r="AN681">
        <v>0.26740812800000002</v>
      </c>
      <c r="AS681">
        <v>0.253826357</v>
      </c>
      <c r="AX681">
        <v>0.36561684999999999</v>
      </c>
      <c r="BC681">
        <v>0.36044663199999999</v>
      </c>
      <c r="BH681">
        <v>0.53726728700000004</v>
      </c>
    </row>
    <row r="682" spans="1:68" x14ac:dyDescent="0.25">
      <c r="A682" s="1" t="s">
        <v>66</v>
      </c>
      <c r="B682" s="1">
        <f>COUNT(egypt_arabic_world[[#This Row],[1960]:[2023]])</f>
        <v>64</v>
      </c>
      <c r="C682" s="1" t="s">
        <v>2809</v>
      </c>
      <c r="D682" s="1" t="s">
        <v>2810</v>
      </c>
      <c r="E682">
        <v>412439000000</v>
      </c>
      <c r="F682">
        <v>429027000000</v>
      </c>
      <c r="G682">
        <v>434432000000</v>
      </c>
      <c r="H682">
        <v>482195000000</v>
      </c>
      <c r="I682">
        <v>534075000000</v>
      </c>
      <c r="J682">
        <v>561585000000</v>
      </c>
      <c r="K682">
        <v>584827000000</v>
      </c>
      <c r="L682">
        <v>594384000000</v>
      </c>
      <c r="M682">
        <v>568162000000</v>
      </c>
      <c r="N682">
        <v>610326000000</v>
      </c>
      <c r="O682">
        <v>648847000000</v>
      </c>
      <c r="P682">
        <v>665777000000</v>
      </c>
      <c r="Q682">
        <v>683864000000</v>
      </c>
      <c r="R682">
        <v>714700000000</v>
      </c>
      <c r="S682">
        <v>715851000000</v>
      </c>
      <c r="T682">
        <v>761834000000</v>
      </c>
      <c r="U682">
        <v>854772000000</v>
      </c>
      <c r="V682">
        <v>941402000000</v>
      </c>
      <c r="W682">
        <v>996088000000</v>
      </c>
      <c r="X682">
        <v>1050910000000</v>
      </c>
      <c r="Y682">
        <v>1170620000000</v>
      </c>
      <c r="Z682">
        <v>1262180000000</v>
      </c>
      <c r="AA682">
        <v>1358560000000</v>
      </c>
      <c r="AB682">
        <v>1421490000000</v>
      </c>
      <c r="AC682">
        <v>1570900000000</v>
      </c>
      <c r="AD682">
        <v>1659800000000</v>
      </c>
      <c r="AE682">
        <v>1711440000000</v>
      </c>
      <c r="AF682">
        <v>1749760000000</v>
      </c>
      <c r="AG682">
        <v>1819310000000</v>
      </c>
      <c r="AH682">
        <v>1907360000000</v>
      </c>
      <c r="AI682">
        <v>2031860000000</v>
      </c>
      <c r="AJ682">
        <v>2095450000000</v>
      </c>
      <c r="AK682">
        <v>2195970000000</v>
      </c>
      <c r="AL682">
        <v>2268160000000</v>
      </c>
      <c r="AM682">
        <v>2339560000000</v>
      </c>
      <c r="AN682">
        <v>2439740000000</v>
      </c>
      <c r="AO682">
        <v>2542070000000</v>
      </c>
      <c r="AP682">
        <v>2681120000000</v>
      </c>
      <c r="AQ682">
        <v>2792350000000</v>
      </c>
      <c r="AR682">
        <v>2976300000000</v>
      </c>
      <c r="AS682">
        <v>3184580000000</v>
      </c>
      <c r="AT682">
        <v>3313310000000</v>
      </c>
      <c r="AU682">
        <v>3398180000000</v>
      </c>
      <c r="AV682">
        <v>3512170000000</v>
      </c>
      <c r="AW682">
        <v>3679670000000</v>
      </c>
      <c r="AX682">
        <v>3869490000000</v>
      </c>
      <c r="AY682">
        <v>4175830000000</v>
      </c>
      <c r="AZ682">
        <v>4471610000000</v>
      </c>
      <c r="BA682">
        <v>4808420000000</v>
      </c>
      <c r="BB682">
        <v>4881150000000</v>
      </c>
      <c r="BC682">
        <v>5132060000000</v>
      </c>
      <c r="BD682">
        <v>5307270000000</v>
      </c>
      <c r="BE682">
        <v>5346220000000</v>
      </c>
      <c r="BF682">
        <v>5498840000000</v>
      </c>
      <c r="BG682">
        <v>5608370000000</v>
      </c>
      <c r="BH682">
        <v>5831240000000</v>
      </c>
      <c r="BI682">
        <v>6047430000000</v>
      </c>
      <c r="BJ682">
        <v>6225990000000</v>
      </c>
      <c r="BK682">
        <v>6534290000000</v>
      </c>
      <c r="BL682">
        <v>6886150000000</v>
      </c>
      <c r="BM682">
        <v>7123230000000</v>
      </c>
      <c r="BN682">
        <v>7361970000000</v>
      </c>
      <c r="BO682">
        <v>7842500000000</v>
      </c>
      <c r="BP682">
        <v>8137280000000</v>
      </c>
    </row>
    <row r="683" spans="1:68" x14ac:dyDescent="0.25">
      <c r="A683" s="1" t="s">
        <v>66</v>
      </c>
      <c r="B683" s="1">
        <f>COUNT(egypt_arabic_world[[#This Row],[1960]:[2023]])</f>
        <v>64</v>
      </c>
      <c r="C683" s="1" t="s">
        <v>2635</v>
      </c>
      <c r="D683" s="1" t="s">
        <v>2636</v>
      </c>
      <c r="E683">
        <v>13.476242490000001</v>
      </c>
      <c r="F683">
        <v>13.972655250000001</v>
      </c>
      <c r="G683">
        <v>13.39827238</v>
      </c>
      <c r="H683">
        <v>12.63938478</v>
      </c>
      <c r="I683">
        <v>12.927960929999999</v>
      </c>
      <c r="J683">
        <v>13.87773119</v>
      </c>
      <c r="K683">
        <v>12.243896449999999</v>
      </c>
      <c r="L683">
        <v>11.780022089999999</v>
      </c>
      <c r="M683">
        <v>7.3493501380000001</v>
      </c>
      <c r="N683">
        <v>7.6671862239999999</v>
      </c>
      <c r="O683">
        <v>11.07571214</v>
      </c>
      <c r="P683">
        <v>8.3241994249999998</v>
      </c>
      <c r="Q683">
        <v>6.58864085</v>
      </c>
      <c r="R683">
        <v>8.5714285710000002</v>
      </c>
      <c r="S683">
        <v>7.9583061300000004</v>
      </c>
      <c r="T683">
        <v>8.5666905359999994</v>
      </c>
      <c r="U683">
        <v>10.877606419999999</v>
      </c>
      <c r="V683">
        <v>14.21210977</v>
      </c>
      <c r="W683">
        <v>14.56734017</v>
      </c>
      <c r="X683">
        <v>15.7082382</v>
      </c>
      <c r="Y683">
        <v>15.160334239999999</v>
      </c>
      <c r="Z683">
        <v>19.562045579999999</v>
      </c>
      <c r="AA683">
        <v>19.535536159999999</v>
      </c>
      <c r="AB683">
        <v>19.54887218</v>
      </c>
      <c r="AC683">
        <v>18.98734177</v>
      </c>
      <c r="AD683">
        <v>20.10723861</v>
      </c>
      <c r="AE683">
        <v>21.088435369999999</v>
      </c>
      <c r="AF683">
        <v>15.9223301</v>
      </c>
      <c r="AG683">
        <v>15.259740259999999</v>
      </c>
      <c r="AH683">
        <v>17.14285649</v>
      </c>
      <c r="AI683">
        <v>16.701460860000001</v>
      </c>
      <c r="AJ683">
        <v>15.82222222</v>
      </c>
      <c r="AK683">
        <v>16.966211359999999</v>
      </c>
      <c r="AL683">
        <v>15.59278351</v>
      </c>
      <c r="AM683">
        <v>15.14285714</v>
      </c>
      <c r="AN683">
        <v>15</v>
      </c>
      <c r="AO683">
        <v>12.68526591</v>
      </c>
      <c r="AP683">
        <v>11.508085749999999</v>
      </c>
      <c r="AQ683">
        <v>12.00417537</v>
      </c>
      <c r="AR683">
        <v>13.361508450000001</v>
      </c>
      <c r="AS683">
        <v>12.93737136</v>
      </c>
      <c r="AT683">
        <v>13.409534430000001</v>
      </c>
      <c r="AU683">
        <v>13.644761150000001</v>
      </c>
      <c r="AV683">
        <v>14.2994012</v>
      </c>
      <c r="AW683">
        <v>15.57799299</v>
      </c>
      <c r="AX683">
        <v>15.710306409999999</v>
      </c>
      <c r="AY683">
        <v>17.111866599999999</v>
      </c>
      <c r="AZ683">
        <v>16.272824920000001</v>
      </c>
      <c r="BA683">
        <v>16.79508654</v>
      </c>
      <c r="BB683">
        <v>12.550374209999999</v>
      </c>
      <c r="BC683">
        <v>14.26321896</v>
      </c>
      <c r="BD683">
        <v>12.982277</v>
      </c>
      <c r="BE683">
        <v>8.1089150300000004</v>
      </c>
      <c r="BF683">
        <v>7.874650613</v>
      </c>
      <c r="BG683">
        <v>5.2112676059999998</v>
      </c>
      <c r="BH683">
        <v>5.8103850399999999</v>
      </c>
      <c r="BI683">
        <v>5.4846091389999998</v>
      </c>
      <c r="BJ683">
        <v>4.3409283619999997</v>
      </c>
      <c r="BK683">
        <v>8.7673053020000005</v>
      </c>
      <c r="BL683">
        <v>12.21765547</v>
      </c>
      <c r="BM683">
        <v>8.8141598670000008</v>
      </c>
      <c r="BN683">
        <v>6.4369437649999997</v>
      </c>
      <c r="BO683">
        <v>10.20975454</v>
      </c>
      <c r="BP683">
        <v>10.63721458</v>
      </c>
    </row>
    <row r="684" spans="1:68" x14ac:dyDescent="0.25">
      <c r="A684" s="1" t="s">
        <v>66</v>
      </c>
      <c r="B684" s="1">
        <f>COUNT(egypt_arabic_world[[#This Row],[1960]:[2023]])</f>
        <v>64</v>
      </c>
      <c r="C684" s="1" t="s">
        <v>2549</v>
      </c>
      <c r="D684" s="1" t="s">
        <v>2550</v>
      </c>
      <c r="E684">
        <v>197400000</v>
      </c>
      <c r="F684">
        <v>218700000</v>
      </c>
      <c r="G684">
        <v>218700000</v>
      </c>
      <c r="H684">
        <v>230100000</v>
      </c>
      <c r="I684">
        <v>264700000</v>
      </c>
      <c r="J684">
        <v>314400000</v>
      </c>
      <c r="K684">
        <v>299400000</v>
      </c>
      <c r="L684">
        <v>298600000</v>
      </c>
      <c r="M684">
        <v>186600000</v>
      </c>
      <c r="N684">
        <v>206600000</v>
      </c>
      <c r="O684">
        <v>354600000</v>
      </c>
      <c r="P684">
        <v>281000000</v>
      </c>
      <c r="Q684">
        <v>237000000</v>
      </c>
      <c r="R684">
        <v>342600000</v>
      </c>
      <c r="S684">
        <v>353500000</v>
      </c>
      <c r="T684">
        <v>454600000</v>
      </c>
      <c r="U684">
        <v>729300000</v>
      </c>
      <c r="V684">
        <v>1166800000</v>
      </c>
      <c r="W684">
        <v>1423200000</v>
      </c>
      <c r="X684">
        <v>1981500000</v>
      </c>
      <c r="Y684">
        <v>2365365966</v>
      </c>
      <c r="Z684">
        <v>3204400000</v>
      </c>
      <c r="AA684">
        <v>4386900000</v>
      </c>
      <c r="AB684">
        <v>5200000000</v>
      </c>
      <c r="AC684">
        <v>6000000000</v>
      </c>
      <c r="AD684">
        <v>7500000000</v>
      </c>
      <c r="AE684">
        <v>9300000000</v>
      </c>
      <c r="AF684">
        <v>8200000000</v>
      </c>
      <c r="AG684">
        <v>9400000000</v>
      </c>
      <c r="AH684">
        <v>13199999500</v>
      </c>
      <c r="AI684">
        <v>15999999500</v>
      </c>
      <c r="AJ684">
        <v>17800000000</v>
      </c>
      <c r="AK684">
        <v>23600000000</v>
      </c>
      <c r="AL684">
        <v>24200000000</v>
      </c>
      <c r="AM684">
        <v>26500000000</v>
      </c>
      <c r="AN684">
        <v>30600000000</v>
      </c>
      <c r="AO684">
        <v>29100000000</v>
      </c>
      <c r="AP684">
        <v>30600000000</v>
      </c>
      <c r="AQ684">
        <v>34500000000</v>
      </c>
      <c r="AR684">
        <v>41100000000</v>
      </c>
      <c r="AS684">
        <v>44000000000</v>
      </c>
      <c r="AT684">
        <v>48100000000</v>
      </c>
      <c r="AU684">
        <v>51700000000</v>
      </c>
      <c r="AV684">
        <v>59700000000</v>
      </c>
      <c r="AW684">
        <v>75600000000</v>
      </c>
      <c r="AX684">
        <v>84600000000</v>
      </c>
      <c r="AY684">
        <v>105700000000</v>
      </c>
      <c r="AZ684">
        <v>121200000000</v>
      </c>
      <c r="BA684">
        <v>150400000000</v>
      </c>
      <c r="BB684">
        <v>130800000000</v>
      </c>
      <c r="BC684">
        <v>172100000000</v>
      </c>
      <c r="BD684">
        <v>178000000000</v>
      </c>
      <c r="BE684">
        <v>135800000000</v>
      </c>
      <c r="BF684">
        <v>146500000000</v>
      </c>
      <c r="BG684">
        <v>111000000000</v>
      </c>
      <c r="BH684">
        <v>142000000000</v>
      </c>
      <c r="BI684">
        <v>148600000000</v>
      </c>
      <c r="BJ684">
        <v>158700000000</v>
      </c>
      <c r="BK684">
        <v>409100000000</v>
      </c>
      <c r="BL684">
        <v>683700000000</v>
      </c>
      <c r="BM684">
        <v>542300000000</v>
      </c>
      <c r="BN684">
        <v>428900000000</v>
      </c>
      <c r="BO684">
        <v>800700000000</v>
      </c>
      <c r="BP684">
        <v>1080460000000</v>
      </c>
    </row>
    <row r="685" spans="1:68" x14ac:dyDescent="0.25">
      <c r="A685" s="1" t="s">
        <v>66</v>
      </c>
      <c r="B685" s="1">
        <f>COUNT(egypt_arabic_world[[#This Row],[1960]:[2023]])</f>
        <v>64</v>
      </c>
      <c r="C685" s="1" t="s">
        <v>2719</v>
      </c>
      <c r="D685" s="1" t="s">
        <v>2720</v>
      </c>
      <c r="E685">
        <v>566847168.60000002</v>
      </c>
      <c r="F685">
        <v>628011528.79999995</v>
      </c>
      <c r="G685">
        <v>540682179.89999998</v>
      </c>
      <c r="H685">
        <v>529229509.5</v>
      </c>
      <c r="I685">
        <v>608809435.70000005</v>
      </c>
      <c r="J685">
        <v>686762778.5</v>
      </c>
      <c r="K685">
        <v>646233542</v>
      </c>
      <c r="L685">
        <v>660327288.79999995</v>
      </c>
      <c r="M685">
        <v>435981308.39999998</v>
      </c>
      <c r="N685">
        <v>500242130.80000001</v>
      </c>
      <c r="O685">
        <v>890730972.10000002</v>
      </c>
      <c r="P685">
        <v>716653914.79999995</v>
      </c>
      <c r="Q685">
        <v>612719751.79999995</v>
      </c>
      <c r="R685">
        <v>865588681.20000005</v>
      </c>
      <c r="S685">
        <v>734469146.10000002</v>
      </c>
      <c r="T685">
        <v>996492766.29999995</v>
      </c>
      <c r="U685">
        <v>1448460775</v>
      </c>
      <c r="V685">
        <v>2046658481</v>
      </c>
      <c r="W685">
        <v>2157671316</v>
      </c>
      <c r="X685">
        <v>2830714286</v>
      </c>
      <c r="Y685">
        <v>3285230508</v>
      </c>
      <c r="Z685">
        <v>4330270270</v>
      </c>
      <c r="AA685">
        <v>5402586207</v>
      </c>
      <c r="AB685">
        <v>6053550640</v>
      </c>
      <c r="AC685">
        <v>6450225758</v>
      </c>
      <c r="AD685">
        <v>7852580882</v>
      </c>
      <c r="AE685">
        <v>8699719364</v>
      </c>
      <c r="AF685">
        <v>6441476826</v>
      </c>
      <c r="AG685">
        <v>5337876207</v>
      </c>
      <c r="AH685">
        <v>6815365293</v>
      </c>
      <c r="AI685">
        <v>7178106550</v>
      </c>
      <c r="AJ685">
        <v>5915586574</v>
      </c>
      <c r="AK685">
        <v>7101375139</v>
      </c>
      <c r="AL685">
        <v>7262905162</v>
      </c>
      <c r="AM685">
        <v>7858837485</v>
      </c>
      <c r="AN685">
        <v>9023886759</v>
      </c>
      <c r="AO685">
        <v>8579009434</v>
      </c>
      <c r="AP685">
        <v>9026548673</v>
      </c>
      <c r="AQ685">
        <v>10182998819</v>
      </c>
      <c r="AR685">
        <v>12120318490</v>
      </c>
      <c r="AS685">
        <v>12916483194</v>
      </c>
      <c r="AT685">
        <v>12964959569</v>
      </c>
      <c r="AU685">
        <v>11617977528</v>
      </c>
      <c r="AV685">
        <v>11480769231</v>
      </c>
      <c r="AW685">
        <v>12272727273</v>
      </c>
      <c r="AX685">
        <v>14076539101</v>
      </c>
      <c r="AY685">
        <v>18382608696</v>
      </c>
      <c r="AZ685">
        <v>21225919440</v>
      </c>
      <c r="BA685">
        <v>27345454545</v>
      </c>
      <c r="BB685">
        <v>23738656987</v>
      </c>
      <c r="BC685">
        <v>31234119782</v>
      </c>
      <c r="BD685">
        <v>30636833046</v>
      </c>
      <c r="BE685">
        <v>22633333333</v>
      </c>
      <c r="BF685">
        <v>22713178295</v>
      </c>
      <c r="BG685">
        <v>15925394548</v>
      </c>
      <c r="BH685">
        <v>19137466307</v>
      </c>
      <c r="BI685">
        <v>18233128834</v>
      </c>
      <c r="BJ685">
        <v>10781250000</v>
      </c>
      <c r="BK685">
        <v>23021947102</v>
      </c>
      <c r="BL685">
        <v>38935079727</v>
      </c>
      <c r="BM685">
        <v>33830318153</v>
      </c>
      <c r="BN685">
        <v>27335882728</v>
      </c>
      <c r="BO685">
        <v>48674772036</v>
      </c>
      <c r="BP685">
        <v>42123635342</v>
      </c>
    </row>
    <row r="686" spans="1:68" x14ac:dyDescent="0.25">
      <c r="A686" s="1" t="s">
        <v>66</v>
      </c>
      <c r="B686" s="1">
        <f>COUNT(egypt_arabic_world[[#This Row],[1960]:[2023]])</f>
        <v>64</v>
      </c>
      <c r="C686" s="1" t="s">
        <v>2743</v>
      </c>
      <c r="D686" s="1" t="s">
        <v>2744</v>
      </c>
      <c r="E686">
        <v>11.523757509999999</v>
      </c>
      <c r="F686">
        <v>14.18349093</v>
      </c>
      <c r="G686">
        <v>15.132022299999999</v>
      </c>
      <c r="H686">
        <v>16.204339470000001</v>
      </c>
      <c r="I686">
        <v>17.875457879999999</v>
      </c>
      <c r="J686">
        <v>15.81990731</v>
      </c>
      <c r="K686">
        <v>15.43368912</v>
      </c>
      <c r="L686">
        <v>14.154962919999999</v>
      </c>
      <c r="M686">
        <v>11.508467899999999</v>
      </c>
      <c r="N686">
        <v>12.365471680000001</v>
      </c>
      <c r="O686">
        <v>10.957021490000001</v>
      </c>
      <c r="P686">
        <v>10.5311491</v>
      </c>
      <c r="Q686">
        <v>10.147062910000001</v>
      </c>
      <c r="R686">
        <v>11.59619715</v>
      </c>
      <c r="S686">
        <v>15.31101556</v>
      </c>
      <c r="T686">
        <v>23.84389251</v>
      </c>
      <c r="U686">
        <v>21.628434210000002</v>
      </c>
      <c r="V686">
        <v>22.39125933</v>
      </c>
      <c r="W686">
        <v>26.999529160000002</v>
      </c>
      <c r="X686">
        <v>29.38704972</v>
      </c>
      <c r="Y686">
        <v>24.62265867</v>
      </c>
      <c r="Z686">
        <v>32.098750359999997</v>
      </c>
      <c r="AA686">
        <v>27.386890359999999</v>
      </c>
      <c r="AB686">
        <v>31.488345859999999</v>
      </c>
      <c r="AC686">
        <v>29.288607590000002</v>
      </c>
      <c r="AD686">
        <v>28.788471850000001</v>
      </c>
      <c r="AE686">
        <v>29.75283447</v>
      </c>
      <c r="AF686">
        <v>28.588737859999998</v>
      </c>
      <c r="AG686">
        <v>34.127110389999999</v>
      </c>
      <c r="AH686">
        <v>31.165974030000001</v>
      </c>
      <c r="AI686">
        <v>27.298747389999999</v>
      </c>
      <c r="AJ686">
        <v>27.066044439999999</v>
      </c>
      <c r="AK686">
        <v>23.29496765</v>
      </c>
      <c r="AL686">
        <v>21.09033505</v>
      </c>
      <c r="AM686">
        <v>22.865600000000001</v>
      </c>
      <c r="AN686">
        <v>22.55941176</v>
      </c>
      <c r="AO686">
        <v>23.926896249999999</v>
      </c>
      <c r="AP686">
        <v>25.754343739999999</v>
      </c>
      <c r="AQ686">
        <v>21.346068200000001</v>
      </c>
      <c r="AR686">
        <v>20.814011699999998</v>
      </c>
      <c r="AS686">
        <v>18.949955899999999</v>
      </c>
      <c r="AT686">
        <v>17.725620299999999</v>
      </c>
      <c r="AU686">
        <v>17.814726839999999</v>
      </c>
      <c r="AV686">
        <v>16.31137725</v>
      </c>
      <c r="AW686">
        <v>16.402225430000001</v>
      </c>
      <c r="AX686">
        <v>17.920148560000001</v>
      </c>
      <c r="AY686">
        <v>18.73077546</v>
      </c>
      <c r="AZ686">
        <v>20.85123523</v>
      </c>
      <c r="BA686">
        <v>22.27805695</v>
      </c>
      <c r="BB686">
        <v>18.9119171</v>
      </c>
      <c r="BC686">
        <v>19.211006130000001</v>
      </c>
      <c r="BD686">
        <v>16.709211580000002</v>
      </c>
      <c r="BE686">
        <v>14.69516928</v>
      </c>
      <c r="BF686">
        <v>12.98645453</v>
      </c>
      <c r="BG686">
        <v>12.44600939</v>
      </c>
      <c r="BH686">
        <v>13.65440484</v>
      </c>
      <c r="BI686">
        <v>14.468147930000001</v>
      </c>
      <c r="BJ686">
        <v>14.72414453</v>
      </c>
      <c r="BK686">
        <v>16.493077880000001</v>
      </c>
      <c r="BL686">
        <v>18.171908510000002</v>
      </c>
      <c r="BM686">
        <v>14.13548744</v>
      </c>
      <c r="BN686">
        <v>13.24458585</v>
      </c>
      <c r="BO686">
        <v>15.20688556</v>
      </c>
      <c r="BP686">
        <v>11.51677185</v>
      </c>
    </row>
    <row r="687" spans="1:68" x14ac:dyDescent="0.25">
      <c r="A687" s="1" t="s">
        <v>66</v>
      </c>
      <c r="B687" s="1">
        <f>COUNT(egypt_arabic_world[[#This Row],[1960]:[2023]])</f>
        <v>64</v>
      </c>
      <c r="C687" s="1" t="s">
        <v>2745</v>
      </c>
      <c r="D687" s="1" t="s">
        <v>2746</v>
      </c>
      <c r="E687">
        <v>168800000</v>
      </c>
      <c r="F687">
        <v>222000000</v>
      </c>
      <c r="G687">
        <v>247000000</v>
      </c>
      <c r="H687">
        <v>295000000</v>
      </c>
      <c r="I687">
        <v>366000000</v>
      </c>
      <c r="J687">
        <v>358400000</v>
      </c>
      <c r="K687">
        <v>377400000</v>
      </c>
      <c r="L687">
        <v>358800000</v>
      </c>
      <c r="M687">
        <v>292200000</v>
      </c>
      <c r="N687">
        <v>333200000</v>
      </c>
      <c r="O687">
        <v>350800000</v>
      </c>
      <c r="P687">
        <v>355500000</v>
      </c>
      <c r="Q687">
        <v>365000000</v>
      </c>
      <c r="R687">
        <v>463500000</v>
      </c>
      <c r="S687">
        <v>680100000</v>
      </c>
      <c r="T687">
        <v>1265300000</v>
      </c>
      <c r="U687">
        <v>1450100000</v>
      </c>
      <c r="V687">
        <v>1838300000</v>
      </c>
      <c r="W687">
        <v>2637800000</v>
      </c>
      <c r="X687">
        <v>3707000000</v>
      </c>
      <c r="Y687">
        <v>3841709418</v>
      </c>
      <c r="Z687">
        <v>5258000000</v>
      </c>
      <c r="AA687">
        <v>6150000100</v>
      </c>
      <c r="AB687">
        <v>8375900000</v>
      </c>
      <c r="AC687">
        <v>9255200000</v>
      </c>
      <c r="AD687">
        <v>10738100000</v>
      </c>
      <c r="AE687">
        <v>13121000000</v>
      </c>
      <c r="AF687">
        <v>14723200000</v>
      </c>
      <c r="AG687">
        <v>21022300000</v>
      </c>
      <c r="AH687">
        <v>23997800000</v>
      </c>
      <c r="AI687">
        <v>26152200000</v>
      </c>
      <c r="AJ687">
        <v>30449300000</v>
      </c>
      <c r="AK687">
        <v>32403300000</v>
      </c>
      <c r="AL687">
        <v>32732200000</v>
      </c>
      <c r="AM687">
        <v>40014800000</v>
      </c>
      <c r="AN687">
        <v>46021200000</v>
      </c>
      <c r="AO687">
        <v>54888300000</v>
      </c>
      <c r="AP687">
        <v>68480800000</v>
      </c>
      <c r="AQ687">
        <v>61348600000</v>
      </c>
      <c r="AR687">
        <v>64023900000</v>
      </c>
      <c r="AS687">
        <v>64448800000</v>
      </c>
      <c r="AT687">
        <v>63581800000</v>
      </c>
      <c r="AU687">
        <v>67500000000</v>
      </c>
      <c r="AV687">
        <v>68100000000</v>
      </c>
      <c r="AW687">
        <v>79600000000</v>
      </c>
      <c r="AX687">
        <v>96500000000</v>
      </c>
      <c r="AY687">
        <v>115700000000</v>
      </c>
      <c r="AZ687">
        <v>155300000000</v>
      </c>
      <c r="BA687">
        <v>199500000000</v>
      </c>
      <c r="BB687">
        <v>197100000000</v>
      </c>
      <c r="BC687">
        <v>231800000000</v>
      </c>
      <c r="BD687">
        <v>229100000000</v>
      </c>
      <c r="BE687">
        <v>246100000000</v>
      </c>
      <c r="BF687">
        <v>241600000000</v>
      </c>
      <c r="BG687">
        <v>265100000000</v>
      </c>
      <c r="BH687">
        <v>333700000000</v>
      </c>
      <c r="BI687">
        <v>392000000000</v>
      </c>
      <c r="BJ687">
        <v>538300000000</v>
      </c>
      <c r="BK687">
        <v>769600000000</v>
      </c>
      <c r="BL687">
        <v>1016900000000</v>
      </c>
      <c r="BM687">
        <v>869700000000</v>
      </c>
      <c r="BN687">
        <v>882500000000</v>
      </c>
      <c r="BO687">
        <v>1192600000000</v>
      </c>
      <c r="BP687">
        <v>1169800000000</v>
      </c>
    </row>
    <row r="688" spans="1:68" x14ac:dyDescent="0.25">
      <c r="A688" s="1" t="s">
        <v>66</v>
      </c>
      <c r="B688" s="1">
        <f>COUNT(egypt_arabic_world[[#This Row],[1960]:[2023]])</f>
        <v>64</v>
      </c>
      <c r="C688" s="1" t="s">
        <v>2573</v>
      </c>
      <c r="D688" s="1" t="s">
        <v>2574</v>
      </c>
      <c r="E688">
        <v>484720375.19999999</v>
      </c>
      <c r="F688">
        <v>637487697.20000005</v>
      </c>
      <c r="G688">
        <v>610646997.89999998</v>
      </c>
      <c r="H688">
        <v>678499371.10000002</v>
      </c>
      <c r="I688">
        <v>841799219.79999995</v>
      </c>
      <c r="J688">
        <v>782874617.70000005</v>
      </c>
      <c r="K688">
        <v>814590977.79999995</v>
      </c>
      <c r="L688">
        <v>793454223.79999995</v>
      </c>
      <c r="M688">
        <v>682710280.39999998</v>
      </c>
      <c r="N688">
        <v>806779661</v>
      </c>
      <c r="O688">
        <v>881185631.79999995</v>
      </c>
      <c r="P688">
        <v>906656465.20000005</v>
      </c>
      <c r="Q688">
        <v>943640124.10000002</v>
      </c>
      <c r="R688">
        <v>1171045983</v>
      </c>
      <c r="S688">
        <v>1413047995</v>
      </c>
      <c r="T688">
        <v>2773564226</v>
      </c>
      <c r="U688">
        <v>2880039722</v>
      </c>
      <c r="V688">
        <v>3224522014</v>
      </c>
      <c r="W688">
        <v>3999090358</v>
      </c>
      <c r="X688">
        <v>5295714286</v>
      </c>
      <c r="Y688">
        <v>5335707525</v>
      </c>
      <c r="Z688">
        <v>7105405405</v>
      </c>
      <c r="AA688">
        <v>7573891749</v>
      </c>
      <c r="AB688">
        <v>9750756694</v>
      </c>
      <c r="AC688">
        <v>9949688239</v>
      </c>
      <c r="AD688">
        <v>11242906502</v>
      </c>
      <c r="AE688">
        <v>12274087933</v>
      </c>
      <c r="AF688">
        <v>11565750196</v>
      </c>
      <c r="AG688">
        <v>11937705849</v>
      </c>
      <c r="AH688">
        <v>12390437836</v>
      </c>
      <c r="AI688">
        <v>11732705249</v>
      </c>
      <c r="AJ688">
        <v>10119408441</v>
      </c>
      <c r="AK688">
        <v>9750338519</v>
      </c>
      <c r="AL688">
        <v>9823589436</v>
      </c>
      <c r="AM688">
        <v>11866785291</v>
      </c>
      <c r="AN688">
        <v>13571571808</v>
      </c>
      <c r="AO688">
        <v>16181692217</v>
      </c>
      <c r="AP688">
        <v>20200825959</v>
      </c>
      <c r="AQ688">
        <v>18107615112</v>
      </c>
      <c r="AR688">
        <v>18880536715</v>
      </c>
      <c r="AS688">
        <v>18919360047</v>
      </c>
      <c r="AT688">
        <v>17137951482</v>
      </c>
      <c r="AU688">
        <v>15168539326</v>
      </c>
      <c r="AV688">
        <v>13096153846</v>
      </c>
      <c r="AW688">
        <v>12922077922</v>
      </c>
      <c r="AX688">
        <v>16056572379</v>
      </c>
      <c r="AY688">
        <v>20121739130</v>
      </c>
      <c r="AZ688">
        <v>27197898424</v>
      </c>
      <c r="BA688">
        <v>36272727273</v>
      </c>
      <c r="BB688">
        <v>35771324864</v>
      </c>
      <c r="BC688">
        <v>42068965517</v>
      </c>
      <c r="BD688">
        <v>39432013769</v>
      </c>
      <c r="BE688">
        <v>41016666667</v>
      </c>
      <c r="BF688">
        <v>37457364341</v>
      </c>
      <c r="BG688">
        <v>38034433286</v>
      </c>
      <c r="BH688">
        <v>44973045822</v>
      </c>
      <c r="BI688">
        <v>48098159509</v>
      </c>
      <c r="BJ688">
        <v>36569293478</v>
      </c>
      <c r="BK688">
        <v>43308947665</v>
      </c>
      <c r="BL688">
        <v>57910022779</v>
      </c>
      <c r="BM688">
        <v>54254522770</v>
      </c>
      <c r="BN688">
        <v>56246016571</v>
      </c>
      <c r="BO688">
        <v>72498480243</v>
      </c>
      <c r="BP688">
        <v>45606704091</v>
      </c>
    </row>
    <row r="689" spans="1:68" x14ac:dyDescent="0.25">
      <c r="A689" s="1" t="s">
        <v>66</v>
      </c>
      <c r="B689" s="1">
        <f>COUNT(egypt_arabic_world[[#This Row],[1960]:[2023]])</f>
        <v>64</v>
      </c>
      <c r="C689" s="1" t="s">
        <v>2771</v>
      </c>
      <c r="D689" s="1" t="s">
        <v>2772</v>
      </c>
      <c r="E689">
        <v>101.9593119</v>
      </c>
      <c r="F689">
        <v>102.0955788</v>
      </c>
      <c r="G689">
        <v>104.4660908</v>
      </c>
      <c r="H689">
        <v>105.8280692</v>
      </c>
      <c r="I689">
        <v>106.4761905</v>
      </c>
      <c r="J689">
        <v>103.0059589</v>
      </c>
      <c r="K689">
        <v>104.1508199</v>
      </c>
      <c r="L689">
        <v>102.288149</v>
      </c>
      <c r="M689">
        <v>105.66364710000001</v>
      </c>
      <c r="N689">
        <v>103.0802345</v>
      </c>
      <c r="O689">
        <v>103.5263618</v>
      </c>
      <c r="P689">
        <v>104.5412803</v>
      </c>
      <c r="Q689">
        <v>104.6648689</v>
      </c>
      <c r="R689">
        <v>104.6259695</v>
      </c>
      <c r="S689">
        <v>110.93000739999999</v>
      </c>
      <c r="T689">
        <v>117.378359</v>
      </c>
      <c r="U689">
        <v>110.7508278</v>
      </c>
      <c r="V689">
        <v>109.7796563</v>
      </c>
      <c r="W689">
        <v>114.03304060000001</v>
      </c>
      <c r="X689">
        <v>116.47878609999999</v>
      </c>
      <c r="Y689">
        <v>112.33966580000001</v>
      </c>
      <c r="Z689">
        <v>112.5367048</v>
      </c>
      <c r="AA689">
        <v>109.41441039999999</v>
      </c>
      <c r="AB689">
        <v>111.2781955</v>
      </c>
      <c r="AC689">
        <v>111.3924051</v>
      </c>
      <c r="AD689">
        <v>109.65147450000001</v>
      </c>
      <c r="AE689">
        <v>108.3900227</v>
      </c>
      <c r="AF689">
        <v>110.09708740000001</v>
      </c>
      <c r="AG689">
        <v>117.8571429</v>
      </c>
      <c r="AH689">
        <v>114.5454539</v>
      </c>
      <c r="AI689">
        <v>112.212945</v>
      </c>
      <c r="AJ689">
        <v>107.9111111</v>
      </c>
      <c r="AK689">
        <v>102.51617539999999</v>
      </c>
      <c r="AL689">
        <v>104.2525773</v>
      </c>
      <c r="AM689">
        <v>105.4857143</v>
      </c>
      <c r="AN689">
        <v>105.1470588</v>
      </c>
      <c r="AO689">
        <v>105.4489974</v>
      </c>
      <c r="AP689">
        <v>106.0549079</v>
      </c>
      <c r="AQ689">
        <v>109.49895619999999</v>
      </c>
      <c r="AR689">
        <v>108.2574772</v>
      </c>
      <c r="AS689">
        <v>106.6157013</v>
      </c>
      <c r="AT689">
        <v>104.8508503</v>
      </c>
      <c r="AU689">
        <v>104.35471099999999</v>
      </c>
      <c r="AV689">
        <v>102.5868263</v>
      </c>
      <c r="AW689">
        <v>101.3599835</v>
      </c>
      <c r="AX689">
        <v>102.2655525</v>
      </c>
      <c r="AY689">
        <v>101.61890889999999</v>
      </c>
      <c r="AZ689">
        <v>104.5784103</v>
      </c>
      <c r="BA689">
        <v>105.5946399</v>
      </c>
      <c r="BB689">
        <v>106.6398004</v>
      </c>
      <c r="BC689">
        <v>105.23785839999999</v>
      </c>
      <c r="BD689">
        <v>104.1207789</v>
      </c>
      <c r="BE689">
        <v>107.91783599999999</v>
      </c>
      <c r="BF689">
        <v>106.33734680000001</v>
      </c>
      <c r="BG689">
        <v>108.4319249</v>
      </c>
      <c r="BH689">
        <v>108.478252</v>
      </c>
      <c r="BI689">
        <v>109.5556212</v>
      </c>
      <c r="BJ689">
        <v>112.8039607</v>
      </c>
      <c r="BK689">
        <v>109.9417085</v>
      </c>
      <c r="BL689">
        <v>107.8359543</v>
      </c>
      <c r="BM689">
        <v>107.1807041</v>
      </c>
      <c r="BN689">
        <v>108.73467309999999</v>
      </c>
      <c r="BO689">
        <v>106.80905319999999</v>
      </c>
      <c r="BP689">
        <v>102.238178</v>
      </c>
    </row>
    <row r="690" spans="1:68" x14ac:dyDescent="0.25">
      <c r="A690" s="1" t="s">
        <v>66</v>
      </c>
      <c r="B690" s="1">
        <f>COUNT(egypt_arabic_world[[#This Row],[1960]:[2023]])</f>
        <v>64</v>
      </c>
      <c r="C690" s="1" t="s">
        <v>2879</v>
      </c>
      <c r="D690" s="1" t="s">
        <v>2880</v>
      </c>
      <c r="E690">
        <v>36218405551</v>
      </c>
      <c r="F690">
        <v>37867901011</v>
      </c>
      <c r="G690">
        <v>40027035670</v>
      </c>
      <c r="H690">
        <v>43035615643</v>
      </c>
      <c r="I690">
        <v>46229495895</v>
      </c>
      <c r="J690">
        <v>48365774715</v>
      </c>
      <c r="K690">
        <v>51149344003</v>
      </c>
      <c r="L690">
        <v>51697974031</v>
      </c>
      <c r="M690">
        <v>53126033141</v>
      </c>
      <c r="N690">
        <v>54827651891</v>
      </c>
      <c r="O690">
        <v>56773211453</v>
      </c>
      <c r="P690">
        <v>58529862813</v>
      </c>
      <c r="Q690">
        <v>60277971592</v>
      </c>
      <c r="R690">
        <v>61857513483</v>
      </c>
      <c r="S690">
        <v>61494926475</v>
      </c>
      <c r="T690">
        <v>64205884561</v>
      </c>
      <c r="U690">
        <v>71055040016</v>
      </c>
      <c r="V690">
        <v>73551798594</v>
      </c>
      <c r="W690">
        <v>74516474517</v>
      </c>
      <c r="X690">
        <v>72769666339</v>
      </c>
      <c r="Y690">
        <v>79611809072</v>
      </c>
      <c r="Z690">
        <v>81326992293</v>
      </c>
      <c r="AA690">
        <v>84778469655</v>
      </c>
      <c r="AB690">
        <v>92461570966</v>
      </c>
      <c r="AC690">
        <v>98708006537</v>
      </c>
      <c r="AD690">
        <v>103729000000</v>
      </c>
      <c r="AE690">
        <v>108187000000</v>
      </c>
      <c r="AF690">
        <v>112564000000</v>
      </c>
      <c r="AG690">
        <v>117489000000</v>
      </c>
      <c r="AH690">
        <v>120245000000</v>
      </c>
      <c r="AI690">
        <v>124810000000</v>
      </c>
      <c r="AJ690">
        <v>128801000000</v>
      </c>
      <c r="AK690">
        <v>132926000000</v>
      </c>
      <c r="AL690">
        <v>134370000000</v>
      </c>
      <c r="AM690">
        <v>141429000000</v>
      </c>
      <c r="AN690">
        <v>147724000000</v>
      </c>
      <c r="AO690">
        <v>157646000000</v>
      </c>
      <c r="AP690">
        <v>168260000000</v>
      </c>
      <c r="AQ690">
        <v>168396000000</v>
      </c>
      <c r="AR690">
        <v>177703000000</v>
      </c>
      <c r="AS690">
        <v>187404000000</v>
      </c>
      <c r="AT690">
        <v>193535000000</v>
      </c>
      <c r="AU690">
        <v>198874000000</v>
      </c>
      <c r="AV690">
        <v>201380000000</v>
      </c>
      <c r="AW690">
        <v>206598000000</v>
      </c>
      <c r="AX690">
        <v>217637000000</v>
      </c>
      <c r="AY690">
        <v>233025000000</v>
      </c>
      <c r="AZ690">
        <v>253391000000</v>
      </c>
      <c r="BA690">
        <v>271133000000</v>
      </c>
      <c r="BB690">
        <v>279717000000</v>
      </c>
      <c r="BC690">
        <v>292914000000</v>
      </c>
      <c r="BD690">
        <v>305286000000</v>
      </c>
      <c r="BE690">
        <v>324086000000</v>
      </c>
      <c r="BF690">
        <v>329185000000</v>
      </c>
      <c r="BG690">
        <v>343388000000</v>
      </c>
      <c r="BH690">
        <v>357291000000</v>
      </c>
      <c r="BI690">
        <v>376820000000</v>
      </c>
      <c r="BJ690">
        <v>395900000000</v>
      </c>
      <c r="BK690">
        <v>404865000000</v>
      </c>
      <c r="BL690">
        <v>417984000000</v>
      </c>
      <c r="BM690">
        <v>430409000000</v>
      </c>
      <c r="BN690">
        <v>451570000000</v>
      </c>
      <c r="BO690">
        <v>472208000000</v>
      </c>
      <c r="BP690">
        <v>471432000000</v>
      </c>
    </row>
    <row r="691" spans="1:68" x14ac:dyDescent="0.25">
      <c r="A691" s="1" t="s">
        <v>66</v>
      </c>
      <c r="B691" s="1">
        <f>COUNT(egypt_arabic_world[[#This Row],[1960]:[2023]])</f>
        <v>64</v>
      </c>
      <c r="C691" s="1" t="s">
        <v>2669</v>
      </c>
      <c r="D691" s="1" t="s">
        <v>2670</v>
      </c>
      <c r="E691">
        <v>633002000000</v>
      </c>
      <c r="F691">
        <v>662163000000</v>
      </c>
      <c r="G691">
        <v>700523000000</v>
      </c>
      <c r="H691">
        <v>753572000000</v>
      </c>
      <c r="I691">
        <v>810208000000</v>
      </c>
      <c r="J691">
        <v>846609000000</v>
      </c>
      <c r="K691">
        <v>894710000000</v>
      </c>
      <c r="L691">
        <v>903016000000</v>
      </c>
      <c r="M691">
        <v>927051000000</v>
      </c>
      <c r="N691">
        <v>955625000000</v>
      </c>
      <c r="O691">
        <v>988864000000</v>
      </c>
      <c r="P691">
        <v>1018710000000</v>
      </c>
      <c r="Q691">
        <v>1048450000000</v>
      </c>
      <c r="R691">
        <v>1076370000000</v>
      </c>
      <c r="S691">
        <v>1072330000000</v>
      </c>
      <c r="T691">
        <v>1124280000000</v>
      </c>
      <c r="U691">
        <v>1242060000000</v>
      </c>
      <c r="V691">
        <v>1287360000000</v>
      </c>
      <c r="W691">
        <v>1309840000000</v>
      </c>
      <c r="X691">
        <v>1284800000000</v>
      </c>
      <c r="Y691">
        <v>1402700000000</v>
      </c>
      <c r="Z691">
        <v>1437640000000</v>
      </c>
      <c r="AA691">
        <v>1503490000000</v>
      </c>
      <c r="AB691">
        <v>1641740000000</v>
      </c>
      <c r="AC691">
        <v>1753750000000</v>
      </c>
      <c r="AD691">
        <v>1843640000000</v>
      </c>
      <c r="AE691">
        <v>1923500000000</v>
      </c>
      <c r="AF691">
        <v>2001180000000</v>
      </c>
      <c r="AG691">
        <v>2087210000000</v>
      </c>
      <c r="AH691">
        <v>2129000000000</v>
      </c>
      <c r="AI691">
        <v>2207210000000</v>
      </c>
      <c r="AJ691">
        <v>2274540000000</v>
      </c>
      <c r="AK691">
        <v>2346280000000</v>
      </c>
      <c r="AL691">
        <v>2364180000000</v>
      </c>
      <c r="AM691">
        <v>2492160000000</v>
      </c>
      <c r="AN691">
        <v>2606910000000</v>
      </c>
      <c r="AO691">
        <v>2792710000000</v>
      </c>
      <c r="AP691">
        <v>2991010000000</v>
      </c>
      <c r="AQ691">
        <v>2976230000000</v>
      </c>
      <c r="AR691">
        <v>3145340000000</v>
      </c>
      <c r="AS691">
        <v>3319520000000</v>
      </c>
      <c r="AT691">
        <v>3424110000000</v>
      </c>
      <c r="AU691">
        <v>3522180000000</v>
      </c>
      <c r="AV691">
        <v>3560660000000</v>
      </c>
      <c r="AW691">
        <v>3655650000000</v>
      </c>
      <c r="AX691">
        <v>3854910000000</v>
      </c>
      <c r="AY691">
        <v>4132960000000</v>
      </c>
      <c r="AZ691">
        <v>4509080000000</v>
      </c>
      <c r="BA691">
        <v>4835180000000</v>
      </c>
      <c r="BB691">
        <v>4970880000000</v>
      </c>
      <c r="BC691">
        <v>5209600000000</v>
      </c>
      <c r="BD691">
        <v>5420690000000</v>
      </c>
      <c r="BE691">
        <v>5754020000000</v>
      </c>
      <c r="BF691">
        <v>5830150000000</v>
      </c>
      <c r="BG691">
        <v>6078270000000</v>
      </c>
      <c r="BH691">
        <v>6330470000000</v>
      </c>
      <c r="BI691">
        <v>6684880000000</v>
      </c>
      <c r="BJ691">
        <v>7033520000000</v>
      </c>
      <c r="BK691">
        <v>7204100000000</v>
      </c>
      <c r="BL691">
        <v>7454570000000</v>
      </c>
      <c r="BM691">
        <v>7628480000000</v>
      </c>
      <c r="BN691">
        <v>7991370000000</v>
      </c>
      <c r="BO691">
        <v>8376500000000</v>
      </c>
      <c r="BP691">
        <v>8319410000000</v>
      </c>
    </row>
    <row r="692" spans="1:68" x14ac:dyDescent="0.25">
      <c r="A692" s="1" t="s">
        <v>66</v>
      </c>
      <c r="B692" s="1">
        <f>COUNT(egypt_arabic_world[[#This Row],[1960]:[2023]])</f>
        <v>64</v>
      </c>
      <c r="C692" s="1" t="s">
        <v>2579</v>
      </c>
      <c r="D692" s="1" t="s">
        <v>2580</v>
      </c>
      <c r="E692">
        <v>1493500000</v>
      </c>
      <c r="F692">
        <v>1598000000</v>
      </c>
      <c r="G692">
        <v>1705200000</v>
      </c>
      <c r="H692">
        <v>1926600000</v>
      </c>
      <c r="I692">
        <v>2180100000</v>
      </c>
      <c r="J692">
        <v>2333600000</v>
      </c>
      <c r="K692">
        <v>2546800000</v>
      </c>
      <c r="L692">
        <v>2592800000</v>
      </c>
      <c r="M692">
        <v>2682800000</v>
      </c>
      <c r="N692">
        <v>2777600000</v>
      </c>
      <c r="O692">
        <v>3314500000</v>
      </c>
      <c r="P692">
        <v>3529000000</v>
      </c>
      <c r="Q692">
        <v>3764900000</v>
      </c>
      <c r="R692">
        <v>4181900000</v>
      </c>
      <c r="S692">
        <v>4927400000</v>
      </c>
      <c r="T692">
        <v>6228800000</v>
      </c>
      <c r="U692">
        <v>7425400000</v>
      </c>
      <c r="V692">
        <v>9012800000</v>
      </c>
      <c r="W692">
        <v>11140800000</v>
      </c>
      <c r="X692">
        <v>14693100000</v>
      </c>
      <c r="Y692">
        <v>17527609740</v>
      </c>
      <c r="Z692">
        <v>18434300000</v>
      </c>
      <c r="AA692">
        <v>24570100000</v>
      </c>
      <c r="AB692">
        <v>29600000000</v>
      </c>
      <c r="AC692">
        <v>35200000000</v>
      </c>
      <c r="AD692">
        <v>40900000000</v>
      </c>
      <c r="AE692">
        <v>47800000000</v>
      </c>
      <c r="AF692">
        <v>56700000000</v>
      </c>
      <c r="AG692">
        <v>72600000000</v>
      </c>
      <c r="AH692">
        <v>88199999500</v>
      </c>
      <c r="AI692">
        <v>107500000000</v>
      </c>
      <c r="AJ692">
        <v>121400000000</v>
      </c>
      <c r="AK692">
        <v>142600000000</v>
      </c>
      <c r="AL692">
        <v>161800000000</v>
      </c>
      <c r="AM692">
        <v>184600000000</v>
      </c>
      <c r="AN692">
        <v>214500000000</v>
      </c>
      <c r="AO692">
        <v>241900000000</v>
      </c>
      <c r="AP692">
        <v>282000000000</v>
      </c>
      <c r="AQ692">
        <v>314700000000</v>
      </c>
      <c r="AR692">
        <v>333000000000</v>
      </c>
      <c r="AS692">
        <v>362600000000</v>
      </c>
      <c r="AT692">
        <v>376100000000</v>
      </c>
      <c r="AU692">
        <v>395400000000</v>
      </c>
      <c r="AV692">
        <v>428300000000</v>
      </c>
      <c r="AW692">
        <v>491900000000</v>
      </c>
      <c r="AX692">
        <v>550700000000</v>
      </c>
      <c r="AY692">
        <v>627700000000</v>
      </c>
      <c r="AZ692">
        <v>778900000000</v>
      </c>
      <c r="BA692">
        <v>945600000000</v>
      </c>
      <c r="BB692">
        <v>1111400000000</v>
      </c>
      <c r="BC692">
        <v>1269800000000</v>
      </c>
      <c r="BD692">
        <v>1427600000000</v>
      </c>
      <c r="BE692">
        <v>1807300000000</v>
      </c>
      <c r="BF692">
        <v>1978300000000</v>
      </c>
      <c r="BG692">
        <v>2309600000000</v>
      </c>
      <c r="BH692">
        <v>2651100000000</v>
      </c>
      <c r="BI692">
        <v>2968300000000</v>
      </c>
      <c r="BJ692">
        <v>4124000000000</v>
      </c>
      <c r="BK692">
        <v>5130100000000</v>
      </c>
      <c r="BL692">
        <v>6034500000000</v>
      </c>
      <c r="BM692">
        <v>6594400000000</v>
      </c>
      <c r="BN692">
        <v>7245100000000</v>
      </c>
      <c r="BO692">
        <v>8376500000000</v>
      </c>
      <c r="BP692">
        <v>10384700000000</v>
      </c>
    </row>
    <row r="693" spans="1:68" x14ac:dyDescent="0.25">
      <c r="A693" s="1" t="s">
        <v>66</v>
      </c>
      <c r="B693" s="1">
        <f>COUNT(egypt_arabic_world[[#This Row],[1960]:[2023]])</f>
        <v>64</v>
      </c>
      <c r="C693" s="1" t="s">
        <v>2773</v>
      </c>
      <c r="D693" s="1" t="s">
        <v>2774</v>
      </c>
      <c r="E693">
        <v>4288684125</v>
      </c>
      <c r="F693">
        <v>4588762794</v>
      </c>
      <c r="G693">
        <v>4215689315</v>
      </c>
      <c r="H693">
        <v>4431175893</v>
      </c>
      <c r="I693">
        <v>5014225353</v>
      </c>
      <c r="J693">
        <v>5097422455</v>
      </c>
      <c r="K693">
        <v>5497086121</v>
      </c>
      <c r="L693">
        <v>5733746130</v>
      </c>
      <c r="M693">
        <v>6268224299</v>
      </c>
      <c r="N693">
        <v>6725423729</v>
      </c>
      <c r="O693">
        <v>8325797538</v>
      </c>
      <c r="P693">
        <v>9000255037</v>
      </c>
      <c r="Q693">
        <v>9733453981</v>
      </c>
      <c r="R693">
        <v>10565689742</v>
      </c>
      <c r="S693">
        <v>10237689591</v>
      </c>
      <c r="T693">
        <v>13653660675</v>
      </c>
      <c r="U693">
        <v>14747567031</v>
      </c>
      <c r="V693">
        <v>15809156288</v>
      </c>
      <c r="W693">
        <v>16890236507</v>
      </c>
      <c r="X693">
        <v>20990142857</v>
      </c>
      <c r="Y693">
        <v>24343902417</v>
      </c>
      <c r="Z693">
        <v>24911216216</v>
      </c>
      <c r="AA693">
        <v>30258743842</v>
      </c>
      <c r="AB693">
        <v>34458672875</v>
      </c>
      <c r="AC693">
        <v>37841324446</v>
      </c>
      <c r="AD693">
        <v>42822741074</v>
      </c>
      <c r="AE693">
        <v>44714686623</v>
      </c>
      <c r="AF693">
        <v>44540455617</v>
      </c>
      <c r="AG693">
        <v>41226575809</v>
      </c>
      <c r="AH693">
        <v>45539033199</v>
      </c>
      <c r="AI693">
        <v>48227905473</v>
      </c>
      <c r="AJ693">
        <v>40345629777</v>
      </c>
      <c r="AK693">
        <v>42909156561</v>
      </c>
      <c r="AL693">
        <v>48559423770</v>
      </c>
      <c r="AM693">
        <v>54744958482</v>
      </c>
      <c r="AN693">
        <v>63255676792</v>
      </c>
      <c r="AO693">
        <v>71314858491</v>
      </c>
      <c r="AP693">
        <v>83185840708</v>
      </c>
      <c r="AQ693">
        <v>92886658796</v>
      </c>
      <c r="AR693">
        <v>98201120613</v>
      </c>
      <c r="AS693">
        <v>106444000000</v>
      </c>
      <c r="AT693">
        <v>101375000000</v>
      </c>
      <c r="AU693">
        <v>88853932584</v>
      </c>
      <c r="AV693">
        <v>82365384615</v>
      </c>
      <c r="AW693">
        <v>79853896104</v>
      </c>
      <c r="AX693">
        <v>91630615641</v>
      </c>
      <c r="AY693">
        <v>109165000000</v>
      </c>
      <c r="AZ693">
        <v>136410000000</v>
      </c>
      <c r="BA693">
        <v>171927000000</v>
      </c>
      <c r="BB693">
        <v>201706000000</v>
      </c>
      <c r="BC693">
        <v>230454000000</v>
      </c>
      <c r="BD693">
        <v>245714000000</v>
      </c>
      <c r="BE693">
        <v>301217000000</v>
      </c>
      <c r="BF693">
        <v>306713000000</v>
      </c>
      <c r="BG693">
        <v>331363000000</v>
      </c>
      <c r="BH693">
        <v>357291000000</v>
      </c>
      <c r="BI693">
        <v>364209000000</v>
      </c>
      <c r="BJ693">
        <v>280163000000</v>
      </c>
      <c r="BK693">
        <v>288694000000</v>
      </c>
      <c r="BL693">
        <v>343650000000</v>
      </c>
      <c r="BM693">
        <v>411379000000</v>
      </c>
      <c r="BN693">
        <v>461765000000</v>
      </c>
      <c r="BO693">
        <v>509210000000</v>
      </c>
      <c r="BP693">
        <v>404866000000</v>
      </c>
    </row>
    <row r="694" spans="1:68" x14ac:dyDescent="0.25">
      <c r="A694" s="1" t="s">
        <v>66</v>
      </c>
      <c r="B694" s="1">
        <f>COUNT(egypt_arabic_world[[#This Row],[1960]:[2023]])</f>
        <v>64</v>
      </c>
      <c r="C694" s="1" t="s">
        <v>2671</v>
      </c>
      <c r="D694" s="1" t="s">
        <v>2672</v>
      </c>
      <c r="E694">
        <v>0.23593914999999999</v>
      </c>
      <c r="F694">
        <v>0.241330293</v>
      </c>
      <c r="G694">
        <v>0.24341802200000001</v>
      </c>
      <c r="H694">
        <v>0.25566248800000002</v>
      </c>
      <c r="I694">
        <v>0.26907915599999999</v>
      </c>
      <c r="J694">
        <v>0.275640828</v>
      </c>
      <c r="K694">
        <v>0.28465080599999998</v>
      </c>
      <c r="L694">
        <v>0.28712671099999998</v>
      </c>
      <c r="M694">
        <v>0.28939085799999997</v>
      </c>
      <c r="N694">
        <v>0.29065781400000001</v>
      </c>
      <c r="O694">
        <v>0.33518246800000001</v>
      </c>
      <c r="P694">
        <v>0.34641778499999998</v>
      </c>
      <c r="Q694">
        <v>0.35909068700000002</v>
      </c>
      <c r="R694">
        <v>0.38851901700000002</v>
      </c>
      <c r="S694">
        <v>0.45950226100000002</v>
      </c>
      <c r="T694">
        <v>0.55402779499999999</v>
      </c>
      <c r="U694">
        <v>0.59782833999999996</v>
      </c>
      <c r="V694">
        <v>0.70009978900000003</v>
      </c>
      <c r="W694">
        <v>0.85054365899999995</v>
      </c>
      <c r="X694">
        <v>1.1436086940000001</v>
      </c>
      <c r="Y694">
        <v>1.249566379</v>
      </c>
      <c r="Z694">
        <v>1.2822631339999999</v>
      </c>
      <c r="AA694">
        <v>1.634202242</v>
      </c>
      <c r="AB694">
        <v>1.802968339</v>
      </c>
      <c r="AC694">
        <v>2.0071274560000001</v>
      </c>
      <c r="AD694">
        <v>2.2184319719999999</v>
      </c>
      <c r="AE694">
        <v>2.48505588</v>
      </c>
      <c r="AF694">
        <v>2.8333254120000002</v>
      </c>
      <c r="AG694">
        <v>3.4783305859999998</v>
      </c>
      <c r="AH694">
        <v>4.1427860680000004</v>
      </c>
      <c r="AI694">
        <v>4.870408963</v>
      </c>
      <c r="AJ694">
        <v>5.337352063</v>
      </c>
      <c r="AK694">
        <v>6.0776941369999999</v>
      </c>
      <c r="AL694">
        <v>6.8438119090000002</v>
      </c>
      <c r="AM694">
        <v>7.4072149339999998</v>
      </c>
      <c r="AN694">
        <v>8.2281276909999992</v>
      </c>
      <c r="AO694">
        <v>8.6618410640000008</v>
      </c>
      <c r="AP694">
        <v>9.4282500660000004</v>
      </c>
      <c r="AQ694">
        <v>10.57376569</v>
      </c>
      <c r="AR694">
        <v>10.5870978</v>
      </c>
      <c r="AS694">
        <v>10.92326321</v>
      </c>
      <c r="AT694">
        <v>10.98387329</v>
      </c>
      <c r="AU694">
        <v>11.226016400000001</v>
      </c>
      <c r="AV694">
        <v>12.02867917</v>
      </c>
      <c r="AW694">
        <v>13.45589779</v>
      </c>
      <c r="AX694">
        <v>14.285664179999999</v>
      </c>
      <c r="AY694">
        <v>15.18766673</v>
      </c>
      <c r="AZ694">
        <v>17.27401682</v>
      </c>
      <c r="BA694">
        <v>19.55667425</v>
      </c>
      <c r="BB694">
        <v>22.358218529999998</v>
      </c>
      <c r="BC694">
        <v>24.374240360000002</v>
      </c>
      <c r="BD694">
        <v>26.336142639999998</v>
      </c>
      <c r="BE694">
        <v>31.40932553</v>
      </c>
      <c r="BF694">
        <v>33.932209120000003</v>
      </c>
      <c r="BG694">
        <v>37.997674170000003</v>
      </c>
      <c r="BH694">
        <v>41.878384410000002</v>
      </c>
      <c r="BI694">
        <v>44.403189939999997</v>
      </c>
      <c r="BJ694">
        <v>58.633507860000002</v>
      </c>
      <c r="BK694">
        <v>71.210824959999997</v>
      </c>
      <c r="BL694">
        <v>80.950328990000003</v>
      </c>
      <c r="BM694">
        <v>86.444443089999993</v>
      </c>
      <c r="BN694">
        <v>90.661563650000005</v>
      </c>
      <c r="BO694">
        <v>100</v>
      </c>
      <c r="BP694">
        <v>124.82490490000001</v>
      </c>
    </row>
    <row r="695" spans="1:68" x14ac:dyDescent="0.25">
      <c r="A695" s="1" t="s">
        <v>66</v>
      </c>
      <c r="B695" s="1">
        <f>COUNT(egypt_arabic_world[[#This Row],[1960]:[2023]])</f>
        <v>64</v>
      </c>
      <c r="C695" s="1" t="s">
        <v>2555</v>
      </c>
      <c r="D695" s="1" t="s">
        <v>2556</v>
      </c>
      <c r="E695">
        <v>1324200000</v>
      </c>
      <c r="F695">
        <v>1411000000</v>
      </c>
      <c r="G695">
        <v>1470600000</v>
      </c>
      <c r="H695">
        <v>1630200000</v>
      </c>
      <c r="I695">
        <v>1797100000</v>
      </c>
      <c r="J695">
        <v>1997300000</v>
      </c>
      <c r="K695">
        <v>2148000000</v>
      </c>
      <c r="L695">
        <v>2219000000</v>
      </c>
      <c r="M695">
        <v>2187900000</v>
      </c>
      <c r="N695">
        <v>2339300000</v>
      </c>
      <c r="O695">
        <v>2804200000</v>
      </c>
      <c r="P695">
        <v>2977000000</v>
      </c>
      <c r="Q695">
        <v>3209900000</v>
      </c>
      <c r="R695">
        <v>3526100000</v>
      </c>
      <c r="S695">
        <v>4199600000</v>
      </c>
      <c r="T695">
        <v>5061300000</v>
      </c>
      <c r="U695">
        <v>6164200000</v>
      </c>
      <c r="V695">
        <v>7399900000</v>
      </c>
      <c r="W695">
        <v>9013000000</v>
      </c>
      <c r="X695">
        <v>12067699900</v>
      </c>
      <c r="Y695">
        <v>14164123763</v>
      </c>
      <c r="Z695">
        <v>15494100000</v>
      </c>
      <c r="AA695">
        <v>21526000000</v>
      </c>
      <c r="AB695">
        <v>25412000000</v>
      </c>
      <c r="AC695">
        <v>30080000000</v>
      </c>
      <c r="AD695">
        <v>35638000000</v>
      </c>
      <c r="AE695">
        <v>41433000000</v>
      </c>
      <c r="AF695">
        <v>49335001100</v>
      </c>
      <c r="AG695">
        <v>58630000600</v>
      </c>
      <c r="AH695">
        <v>73170001900</v>
      </c>
      <c r="AI695">
        <v>91535000000</v>
      </c>
      <c r="AJ695">
        <v>110011000000</v>
      </c>
      <c r="AK695">
        <v>131057000000</v>
      </c>
      <c r="AL695">
        <v>146160000000</v>
      </c>
      <c r="AM695">
        <v>162967000000</v>
      </c>
      <c r="AN695">
        <v>191010000000</v>
      </c>
      <c r="AO695">
        <v>214185000000</v>
      </c>
      <c r="AP695">
        <v>247028000000</v>
      </c>
      <c r="AQ695">
        <v>266757000000</v>
      </c>
      <c r="AR695">
        <v>282578000000</v>
      </c>
      <c r="AS695">
        <v>315667000000</v>
      </c>
      <c r="AT695">
        <v>332544000000</v>
      </c>
      <c r="AU695">
        <v>354564000000</v>
      </c>
      <c r="AV695">
        <v>390619000000</v>
      </c>
      <c r="AW695">
        <v>456322000000</v>
      </c>
      <c r="AX695">
        <v>506511000000</v>
      </c>
      <c r="AY695">
        <v>581144000000</v>
      </c>
      <c r="AZ695">
        <v>710387000000</v>
      </c>
      <c r="BA695">
        <v>855302000000</v>
      </c>
      <c r="BB695">
        <v>994055000000</v>
      </c>
      <c r="BC695">
        <v>1150590000000</v>
      </c>
      <c r="BD695">
        <v>1309910000000</v>
      </c>
      <c r="BE695">
        <v>1713150000000</v>
      </c>
      <c r="BF695">
        <v>1924810000000</v>
      </c>
      <c r="BG695">
        <v>2205590000000</v>
      </c>
      <c r="BH695">
        <v>2473100000000</v>
      </c>
      <c r="BI695">
        <v>2674410000000</v>
      </c>
      <c r="BJ695">
        <v>3602970000000</v>
      </c>
      <c r="BK695">
        <v>4563650000000</v>
      </c>
      <c r="BL695">
        <v>5444030000000</v>
      </c>
      <c r="BM695">
        <v>5879630000000</v>
      </c>
      <c r="BN695">
        <v>6336730000000</v>
      </c>
      <c r="BO695">
        <v>7457120000000</v>
      </c>
      <c r="BP695">
        <v>9645960000000</v>
      </c>
    </row>
    <row r="696" spans="1:68" hidden="1" x14ac:dyDescent="0.25">
      <c r="A696" s="1" t="s">
        <v>66</v>
      </c>
      <c r="B696" s="1">
        <f>COUNT(egypt_arabic_world[[#This Row],[1960]:[2023]])</f>
        <v>12</v>
      </c>
      <c r="C696" s="1" t="s">
        <v>1455</v>
      </c>
      <c r="D696" s="1" t="s">
        <v>1456</v>
      </c>
      <c r="AI696">
        <v>100</v>
      </c>
      <c r="AN696">
        <v>100</v>
      </c>
      <c r="AS696">
        <v>100</v>
      </c>
      <c r="AX696">
        <v>100</v>
      </c>
      <c r="BC696">
        <v>100</v>
      </c>
      <c r="BD696">
        <v>100</v>
      </c>
      <c r="BE696">
        <v>100</v>
      </c>
      <c r="BF696">
        <v>100</v>
      </c>
      <c r="BG696">
        <v>100</v>
      </c>
      <c r="BH696">
        <v>100</v>
      </c>
      <c r="BI696">
        <v>100</v>
      </c>
      <c r="BJ696">
        <v>100</v>
      </c>
    </row>
    <row r="697" spans="1:68" x14ac:dyDescent="0.25">
      <c r="A697" s="1" t="s">
        <v>66</v>
      </c>
      <c r="B697" s="1">
        <f>COUNT(egypt_arabic_world[[#This Row],[1960]:[2023]])</f>
        <v>64</v>
      </c>
      <c r="C697" s="1" t="s">
        <v>2723</v>
      </c>
      <c r="D697" s="1" t="s">
        <v>2724</v>
      </c>
      <c r="E697">
        <v>3802527967</v>
      </c>
      <c r="F697">
        <v>4051779914</v>
      </c>
      <c r="G697">
        <v>3635698280</v>
      </c>
      <c r="H697">
        <v>3749456525</v>
      </c>
      <c r="I697">
        <v>4133326169</v>
      </c>
      <c r="J697">
        <v>4362822193</v>
      </c>
      <c r="K697">
        <v>4636304770</v>
      </c>
      <c r="L697">
        <v>4907120743</v>
      </c>
      <c r="M697">
        <v>5111915888</v>
      </c>
      <c r="N697">
        <v>5664164649</v>
      </c>
      <c r="O697">
        <v>7043958804</v>
      </c>
      <c r="P697">
        <v>7592450905</v>
      </c>
      <c r="Q697">
        <v>8298603930</v>
      </c>
      <c r="R697">
        <v>8908792319</v>
      </c>
      <c r="S697">
        <v>8725535009</v>
      </c>
      <c r="T697">
        <v>11094476107</v>
      </c>
      <c r="U697">
        <v>12242701092</v>
      </c>
      <c r="V697">
        <v>12980003508</v>
      </c>
      <c r="W697">
        <v>13664342025</v>
      </c>
      <c r="X697">
        <v>17239571286</v>
      </c>
      <c r="Y697">
        <v>19672394115</v>
      </c>
      <c r="Z697">
        <v>20937972973</v>
      </c>
      <c r="AA697">
        <v>26509852217</v>
      </c>
      <c r="AB697">
        <v>29583236321</v>
      </c>
      <c r="AC697">
        <v>32337131800</v>
      </c>
      <c r="AD697">
        <v>37313370328</v>
      </c>
      <c r="AE697">
        <v>38758652947</v>
      </c>
      <c r="AF697">
        <v>38754910526</v>
      </c>
      <c r="AG697">
        <v>33293583532</v>
      </c>
      <c r="AH697">
        <v>37778811390</v>
      </c>
      <c r="AI697">
        <v>41065500224</v>
      </c>
      <c r="AJ697">
        <v>36560651379</v>
      </c>
      <c r="AK697">
        <v>39435801763</v>
      </c>
      <c r="AL697">
        <v>43865546218</v>
      </c>
      <c r="AM697">
        <v>48329478055</v>
      </c>
      <c r="AN697">
        <v>56328516662</v>
      </c>
      <c r="AO697">
        <v>63144162736</v>
      </c>
      <c r="AP697">
        <v>72869616519</v>
      </c>
      <c r="AQ697">
        <v>78735950413</v>
      </c>
      <c r="AR697">
        <v>83331672073</v>
      </c>
      <c r="AS697">
        <v>92666079554</v>
      </c>
      <c r="AT697">
        <v>89634501348</v>
      </c>
      <c r="AU697">
        <v>79677258427</v>
      </c>
      <c r="AV697">
        <v>75119115385</v>
      </c>
      <c r="AW697">
        <v>74078311688</v>
      </c>
      <c r="AX697">
        <v>84278036606</v>
      </c>
      <c r="AY697">
        <v>101069000000</v>
      </c>
      <c r="AZ697">
        <v>124411000000</v>
      </c>
      <c r="BA697">
        <v>155509000000</v>
      </c>
      <c r="BB697">
        <v>180409000000</v>
      </c>
      <c r="BC697">
        <v>208818000000</v>
      </c>
      <c r="BD697">
        <v>225457000000</v>
      </c>
      <c r="BE697">
        <v>285524000000</v>
      </c>
      <c r="BF697">
        <v>298420000000</v>
      </c>
      <c r="BG697">
        <v>316441000000</v>
      </c>
      <c r="BH697">
        <v>333302000000</v>
      </c>
      <c r="BI697">
        <v>328148000000</v>
      </c>
      <c r="BJ697">
        <v>244767000000</v>
      </c>
      <c r="BK697">
        <v>256818000000</v>
      </c>
      <c r="BL697">
        <v>310024000000</v>
      </c>
      <c r="BM697">
        <v>366789000000</v>
      </c>
      <c r="BN697">
        <v>403871000000</v>
      </c>
      <c r="BO697">
        <v>453321000000</v>
      </c>
      <c r="BP697">
        <v>376065000000</v>
      </c>
    </row>
    <row r="698" spans="1:68" hidden="1" x14ac:dyDescent="0.25">
      <c r="A698" s="1" t="s">
        <v>66</v>
      </c>
      <c r="B698" s="1">
        <f>COUNT(egypt_arabic_world[[#This Row],[1960]:[2023]])</f>
        <v>25</v>
      </c>
      <c r="C698" s="1" t="s">
        <v>1459</v>
      </c>
      <c r="D698" s="1" t="s">
        <v>1460</v>
      </c>
      <c r="AI698">
        <v>68.977084559999994</v>
      </c>
      <c r="AJ698">
        <v>68.247652709999997</v>
      </c>
      <c r="AK698">
        <v>67.032613429999998</v>
      </c>
      <c r="AL698">
        <v>67.550186260000004</v>
      </c>
      <c r="AM698">
        <v>62.502701209999998</v>
      </c>
      <c r="AN698">
        <v>63.519310689999998</v>
      </c>
      <c r="AO698">
        <v>64.215056820000001</v>
      </c>
      <c r="AP698">
        <v>63.397098620000001</v>
      </c>
      <c r="AQ698">
        <v>64.343117419999999</v>
      </c>
      <c r="AR698">
        <v>62.025262300000001</v>
      </c>
      <c r="AS698">
        <v>55.638523419999999</v>
      </c>
      <c r="AT698">
        <v>60.349985680000003</v>
      </c>
      <c r="AU698">
        <v>60.800985429999997</v>
      </c>
      <c r="AV698">
        <v>61.165382440000002</v>
      </c>
      <c r="AW698">
        <v>63.516399389999997</v>
      </c>
      <c r="AX698">
        <v>70.838899720000001</v>
      </c>
      <c r="AY698">
        <v>70.055737539999996</v>
      </c>
      <c r="AZ698">
        <v>70.073334900000006</v>
      </c>
      <c r="BA698">
        <v>67.929768710000005</v>
      </c>
      <c r="BB698">
        <v>66.401712329999995</v>
      </c>
      <c r="BC698">
        <v>61.947360310000001</v>
      </c>
      <c r="BD698">
        <v>63.884352560000004</v>
      </c>
      <c r="BE698">
        <v>64.242096770000003</v>
      </c>
      <c r="BF698">
        <v>60.265403769999999</v>
      </c>
      <c r="BG698">
        <v>58.404446550000003</v>
      </c>
    </row>
    <row r="699" spans="1:68" hidden="1" x14ac:dyDescent="0.25">
      <c r="A699" s="1" t="s">
        <v>66</v>
      </c>
      <c r="B699" s="1">
        <f>COUNT(egypt_arabic_world[[#This Row],[1960]:[2023]])</f>
        <v>25</v>
      </c>
      <c r="C699" s="1" t="s">
        <v>1461</v>
      </c>
      <c r="D699" s="1" t="s">
        <v>1462</v>
      </c>
      <c r="AI699">
        <v>14.497568380000001</v>
      </c>
      <c r="AJ699">
        <v>14.65251859</v>
      </c>
      <c r="AK699">
        <v>14.91811148</v>
      </c>
      <c r="AL699">
        <v>14.803808180000001</v>
      </c>
      <c r="AM699">
        <v>15.99930852</v>
      </c>
      <c r="AN699">
        <v>15.74324389</v>
      </c>
      <c r="AO699">
        <v>15.57267173</v>
      </c>
      <c r="AP699">
        <v>15.77359251</v>
      </c>
      <c r="AQ699">
        <v>15.541677809999999</v>
      </c>
      <c r="AR699">
        <v>16.122463060000001</v>
      </c>
      <c r="AS699">
        <v>17.9731585</v>
      </c>
      <c r="AT699">
        <v>16.570012219999999</v>
      </c>
      <c r="AU699">
        <v>16.447101849999999</v>
      </c>
      <c r="AV699">
        <v>16.349117100000001</v>
      </c>
      <c r="AW699">
        <v>15.743965490000001</v>
      </c>
      <c r="AX699">
        <v>14.11653772</v>
      </c>
      <c r="AY699">
        <v>14.27434833</v>
      </c>
      <c r="AZ699">
        <v>14.27076364</v>
      </c>
      <c r="BA699">
        <v>14.72108648</v>
      </c>
      <c r="BB699">
        <v>15.059852599999999</v>
      </c>
      <c r="BC699">
        <v>16.142737879999999</v>
      </c>
      <c r="BD699">
        <v>15.653285350000001</v>
      </c>
      <c r="BE699">
        <v>15.56611708</v>
      </c>
      <c r="BF699">
        <v>16.593268070000001</v>
      </c>
      <c r="BG699">
        <v>17.121984009999998</v>
      </c>
    </row>
    <row r="700" spans="1:68" hidden="1" x14ac:dyDescent="0.25">
      <c r="A700" s="1" t="s">
        <v>66</v>
      </c>
      <c r="B700" s="1">
        <f>COUNT(egypt_arabic_world[[#This Row],[1960]:[2023]])</f>
        <v>23</v>
      </c>
      <c r="C700" s="1" t="s">
        <v>1463</v>
      </c>
      <c r="D700" s="1" t="s">
        <v>1464</v>
      </c>
      <c r="AI700">
        <v>10610000000</v>
      </c>
      <c r="AJ700">
        <v>372000000</v>
      </c>
      <c r="AL700">
        <v>437000000</v>
      </c>
      <c r="AO700">
        <v>608000000</v>
      </c>
      <c r="AX700">
        <v>-40000000</v>
      </c>
      <c r="AY700">
        <v>-35900000</v>
      </c>
      <c r="AZ700">
        <v>1900000</v>
      </c>
      <c r="BA700">
        <v>-500000</v>
      </c>
      <c r="BB700">
        <v>-18800000</v>
      </c>
      <c r="BC700">
        <v>-39200000</v>
      </c>
      <c r="BD700">
        <v>-45200000</v>
      </c>
      <c r="BE700">
        <v>-119100000</v>
      </c>
      <c r="BF700">
        <v>-82900000</v>
      </c>
      <c r="BG700">
        <v>-140500000</v>
      </c>
      <c r="BH700">
        <v>-147500000</v>
      </c>
      <c r="BI700">
        <v>-102900000</v>
      </c>
      <c r="BJ700">
        <v>-155600000</v>
      </c>
      <c r="BK700">
        <v>-133075000</v>
      </c>
      <c r="BL700">
        <v>-169500000</v>
      </c>
      <c r="BM700">
        <v>-232600000</v>
      </c>
      <c r="BN700">
        <v>-154900000</v>
      </c>
      <c r="BO700">
        <v>2400000</v>
      </c>
      <c r="BP700">
        <v>-70200000</v>
      </c>
    </row>
    <row r="701" spans="1:68" hidden="1" x14ac:dyDescent="0.25">
      <c r="A701" s="1" t="s">
        <v>66</v>
      </c>
      <c r="B701" s="1">
        <f>COUNT(egypt_arabic_world[[#This Row],[1960]:[2023]])</f>
        <v>3</v>
      </c>
      <c r="C701" s="1" t="s">
        <v>1465</v>
      </c>
      <c r="D701" s="1" t="s">
        <v>1466</v>
      </c>
      <c r="AI701">
        <v>1.5064450190000001</v>
      </c>
      <c r="AS701">
        <v>1.5064450190000001</v>
      </c>
      <c r="BH701">
        <v>1.5064450190000001</v>
      </c>
    </row>
    <row r="702" spans="1:68" hidden="1" x14ac:dyDescent="0.25">
      <c r="A702" s="1" t="s">
        <v>66</v>
      </c>
      <c r="B702" s="1">
        <f>COUNT(egypt_arabic_world[[#This Row],[1960]:[2023]])</f>
        <v>3</v>
      </c>
      <c r="C702" s="1" t="s">
        <v>1467</v>
      </c>
      <c r="D702" s="1" t="s">
        <v>1468</v>
      </c>
      <c r="AI702">
        <v>11529.007970000001</v>
      </c>
      <c r="AS702">
        <v>10844.53897</v>
      </c>
      <c r="BH702">
        <v>10095.76556</v>
      </c>
    </row>
    <row r="703" spans="1:68" x14ac:dyDescent="0.25">
      <c r="A703" s="1" t="s">
        <v>66</v>
      </c>
      <c r="B703" s="1">
        <f>COUNT(egypt_arabic_world[[#This Row],[1960]:[2023]])</f>
        <v>64</v>
      </c>
      <c r="C703" s="1" t="s">
        <v>2777</v>
      </c>
      <c r="D703" s="1" t="s">
        <v>2778</v>
      </c>
      <c r="E703">
        <v>70.951665759999997</v>
      </c>
      <c r="F703">
        <v>69.677996419999999</v>
      </c>
      <c r="G703">
        <v>71.463578999999996</v>
      </c>
      <c r="H703">
        <v>69.881900580000007</v>
      </c>
      <c r="I703">
        <v>67.448107449999995</v>
      </c>
      <c r="J703">
        <v>67.084528800000001</v>
      </c>
      <c r="K703">
        <v>68.048910149999998</v>
      </c>
      <c r="L703">
        <v>68.952185580000005</v>
      </c>
      <c r="M703">
        <v>70.500196930000001</v>
      </c>
      <c r="N703">
        <v>68.403473610000006</v>
      </c>
      <c r="O703">
        <v>66.626061969999995</v>
      </c>
      <c r="P703">
        <v>67.343069589999999</v>
      </c>
      <c r="Q703">
        <v>67.665619530000001</v>
      </c>
      <c r="R703">
        <v>67.047785840000003</v>
      </c>
      <c r="S703">
        <v>66.888043400000001</v>
      </c>
      <c r="T703">
        <v>66.104473670000004</v>
      </c>
      <c r="U703">
        <v>65.684753749999999</v>
      </c>
      <c r="V703">
        <v>65.120159810000004</v>
      </c>
      <c r="W703">
        <v>66.592970170000001</v>
      </c>
      <c r="X703">
        <v>68.087265349999996</v>
      </c>
      <c r="Y703">
        <v>69.170150469999996</v>
      </c>
      <c r="Z703">
        <v>63.09864658</v>
      </c>
      <c r="AA703">
        <v>64.503918769999999</v>
      </c>
      <c r="AB703">
        <v>64.661654139999996</v>
      </c>
      <c r="AC703">
        <v>65.506329109999996</v>
      </c>
      <c r="AD703">
        <v>64.611260049999999</v>
      </c>
      <c r="AE703">
        <v>64.172335599999997</v>
      </c>
      <c r="AF703">
        <v>69.708734370000002</v>
      </c>
      <c r="AG703">
        <v>70.779220780000003</v>
      </c>
      <c r="AH703">
        <v>70.259741300000002</v>
      </c>
      <c r="AI703">
        <v>71.920668059999997</v>
      </c>
      <c r="AJ703">
        <v>73.066666670000004</v>
      </c>
      <c r="AK703">
        <v>72.609633360000004</v>
      </c>
      <c r="AL703">
        <v>74.097938139999997</v>
      </c>
      <c r="AM703">
        <v>74.571428569999995</v>
      </c>
      <c r="AN703">
        <v>74.460784309999994</v>
      </c>
      <c r="AO703">
        <v>76.939843069999995</v>
      </c>
      <c r="AP703">
        <v>77.171869119999997</v>
      </c>
      <c r="AQ703">
        <v>76.687543489999996</v>
      </c>
      <c r="AR703">
        <v>75.032509750000003</v>
      </c>
      <c r="AS703">
        <v>75.860041159999994</v>
      </c>
      <c r="AT703">
        <v>75.271814890000002</v>
      </c>
      <c r="AU703">
        <v>73.766165220000005</v>
      </c>
      <c r="AV703">
        <v>73.029940120000006</v>
      </c>
      <c r="AW703">
        <v>71.667010099999999</v>
      </c>
      <c r="AX703">
        <v>71.550603530000004</v>
      </c>
      <c r="AY703">
        <v>70.600615189999999</v>
      </c>
      <c r="AZ703">
        <v>72.395273900000007</v>
      </c>
      <c r="BA703">
        <v>72.31714126</v>
      </c>
      <c r="BB703">
        <v>76.098637499999995</v>
      </c>
      <c r="BC703">
        <v>74.573180840000006</v>
      </c>
      <c r="BD703">
        <v>75.56706294</v>
      </c>
      <c r="BE703">
        <v>80.712963520000002</v>
      </c>
      <c r="BF703">
        <v>80.772952050000001</v>
      </c>
      <c r="BG703">
        <v>82.938967140000003</v>
      </c>
      <c r="BH703">
        <v>82.429722979999994</v>
      </c>
      <c r="BI703">
        <v>83.088506679999995</v>
      </c>
      <c r="BJ703">
        <v>86.080035010000003</v>
      </c>
      <c r="BK703">
        <v>83.2904719</v>
      </c>
      <c r="BL703">
        <v>80.49678342</v>
      </c>
      <c r="BM703">
        <v>83.645938299999997</v>
      </c>
      <c r="BN703">
        <v>86.005012679999993</v>
      </c>
      <c r="BO703">
        <v>82.522154929999999</v>
      </c>
      <c r="BP703">
        <v>82.57588423</v>
      </c>
    </row>
    <row r="704" spans="1:68" x14ac:dyDescent="0.25">
      <c r="A704" s="1" t="s">
        <v>66</v>
      </c>
      <c r="B704" s="1">
        <f>COUNT(egypt_arabic_world[[#This Row],[1960]:[2023]])</f>
        <v>64</v>
      </c>
      <c r="C704" s="1" t="s">
        <v>2587</v>
      </c>
      <c r="D704" s="1" t="s">
        <v>2588</v>
      </c>
      <c r="E704">
        <v>31322862220</v>
      </c>
      <c r="F704">
        <v>32558537531</v>
      </c>
      <c r="G704">
        <v>34390953602</v>
      </c>
      <c r="H704">
        <v>36585030740</v>
      </c>
      <c r="I704">
        <v>38800204774</v>
      </c>
      <c r="J704">
        <v>40958115806</v>
      </c>
      <c r="K704">
        <v>43447549481</v>
      </c>
      <c r="L704">
        <v>44351702147</v>
      </c>
      <c r="M704">
        <v>45569294406</v>
      </c>
      <c r="N704">
        <v>47043063252</v>
      </c>
      <c r="O704">
        <v>49032359708</v>
      </c>
      <c r="P704">
        <v>50450622608</v>
      </c>
      <c r="Q704">
        <v>51852795007</v>
      </c>
      <c r="R704">
        <v>52910170914</v>
      </c>
      <c r="S704">
        <v>52174605065</v>
      </c>
      <c r="T704">
        <v>52005318875</v>
      </c>
      <c r="U704">
        <v>58995400647</v>
      </c>
      <c r="V704">
        <v>60439375122</v>
      </c>
      <c r="W704">
        <v>59770758604</v>
      </c>
      <c r="X704">
        <v>56461773978</v>
      </c>
      <c r="Y704">
        <v>62808214883</v>
      </c>
      <c r="Z704">
        <v>62391853954</v>
      </c>
      <c r="AA704">
        <v>63936597435</v>
      </c>
      <c r="AB704">
        <v>69290763309</v>
      </c>
      <c r="AC704">
        <v>73735647922</v>
      </c>
      <c r="AD704">
        <v>77372772968</v>
      </c>
      <c r="AE704">
        <v>80524359475</v>
      </c>
      <c r="AF704">
        <v>83746569771</v>
      </c>
      <c r="AG704">
        <v>87805595715</v>
      </c>
      <c r="AH704">
        <v>91803969548</v>
      </c>
      <c r="AI704">
        <v>95911983737</v>
      </c>
      <c r="AJ704">
        <v>99756394513</v>
      </c>
      <c r="AK704">
        <v>103034000000</v>
      </c>
      <c r="AL704">
        <v>106130000000</v>
      </c>
      <c r="AM704">
        <v>110605000000</v>
      </c>
      <c r="AN704">
        <v>114287000000</v>
      </c>
      <c r="AO704">
        <v>118846000000</v>
      </c>
      <c r="AP704">
        <v>123845000000</v>
      </c>
      <c r="AQ704">
        <v>128755000000</v>
      </c>
      <c r="AR704">
        <v>134552000000</v>
      </c>
      <c r="AS704">
        <v>141281000000</v>
      </c>
      <c r="AT704">
        <v>146906000000</v>
      </c>
      <c r="AU704">
        <v>149845000000</v>
      </c>
      <c r="AV704">
        <v>153330000000</v>
      </c>
      <c r="AW704">
        <v>156547000000</v>
      </c>
      <c r="AX704">
        <v>164106000000</v>
      </c>
      <c r="AY704">
        <v>174668000000</v>
      </c>
      <c r="AZ704">
        <v>186784000000</v>
      </c>
      <c r="BA704">
        <v>197488000000</v>
      </c>
      <c r="BB704">
        <v>208677000000</v>
      </c>
      <c r="BC704">
        <v>217268000000</v>
      </c>
      <c r="BD704">
        <v>229289000000</v>
      </c>
      <c r="BE704">
        <v>244149000000</v>
      </c>
      <c r="BF704">
        <v>252296000000</v>
      </c>
      <c r="BG704">
        <v>263386000000</v>
      </c>
      <c r="BH704">
        <v>271496000000</v>
      </c>
      <c r="BI704">
        <v>284122000000</v>
      </c>
      <c r="BJ704">
        <v>296025000000</v>
      </c>
      <c r="BK704">
        <v>299402000000</v>
      </c>
      <c r="BL704">
        <v>304049000000</v>
      </c>
      <c r="BM704">
        <v>326436000000</v>
      </c>
      <c r="BN704">
        <v>346680000000</v>
      </c>
      <c r="BO704">
        <v>356293000000</v>
      </c>
      <c r="BP704">
        <v>369867000000</v>
      </c>
    </row>
    <row r="705" spans="1:68" x14ac:dyDescent="0.25">
      <c r="A705" s="1" t="s">
        <v>66</v>
      </c>
      <c r="B705" s="1">
        <f>COUNT(egypt_arabic_world[[#This Row],[1960]:[2023]])</f>
        <v>64</v>
      </c>
      <c r="C705" s="1" t="s">
        <v>2675</v>
      </c>
      <c r="D705" s="1" t="s">
        <v>2676</v>
      </c>
      <c r="E705">
        <v>568957000000</v>
      </c>
      <c r="F705">
        <v>591403000000</v>
      </c>
      <c r="G705">
        <v>624687000000</v>
      </c>
      <c r="H705">
        <v>664541000000</v>
      </c>
      <c r="I705">
        <v>704778000000</v>
      </c>
      <c r="J705">
        <v>743975000000</v>
      </c>
      <c r="K705">
        <v>789194000000</v>
      </c>
      <c r="L705">
        <v>805617000000</v>
      </c>
      <c r="M705">
        <v>827734000000</v>
      </c>
      <c r="N705">
        <v>854504000000</v>
      </c>
      <c r="O705">
        <v>890638000000</v>
      </c>
      <c r="P705">
        <v>916399000000</v>
      </c>
      <c r="Q705">
        <v>941869000000</v>
      </c>
      <c r="R705">
        <v>961075000000</v>
      </c>
      <c r="S705">
        <v>947714000000</v>
      </c>
      <c r="T705">
        <v>944639000000</v>
      </c>
      <c r="U705">
        <v>1071610000000</v>
      </c>
      <c r="V705">
        <v>1097840000000</v>
      </c>
      <c r="W705">
        <v>1085690000000</v>
      </c>
      <c r="X705">
        <v>1025590000000</v>
      </c>
      <c r="Y705">
        <v>1140870000000</v>
      </c>
      <c r="Z705">
        <v>1133300000000</v>
      </c>
      <c r="AA705">
        <v>1161360000000</v>
      </c>
      <c r="AB705">
        <v>1258620000000</v>
      </c>
      <c r="AC705">
        <v>1339360000000</v>
      </c>
      <c r="AD705">
        <v>1405420000000</v>
      </c>
      <c r="AE705">
        <v>1462670000000</v>
      </c>
      <c r="AF705">
        <v>1521200000000</v>
      </c>
      <c r="AG705">
        <v>1594930000000</v>
      </c>
      <c r="AH705">
        <v>1667550000000</v>
      </c>
      <c r="AI705">
        <v>1742170000000</v>
      </c>
      <c r="AJ705">
        <v>1812000000000</v>
      </c>
      <c r="AK705">
        <v>1871540000000</v>
      </c>
      <c r="AL705">
        <v>1927780000000</v>
      </c>
      <c r="AM705">
        <v>2009070000000</v>
      </c>
      <c r="AN705">
        <v>2075940000000</v>
      </c>
      <c r="AO705">
        <v>2158750000000</v>
      </c>
      <c r="AP705">
        <v>2249550000000</v>
      </c>
      <c r="AQ705">
        <v>2338740000000</v>
      </c>
      <c r="AR705">
        <v>2444040000000</v>
      </c>
      <c r="AS705">
        <v>2566260000000</v>
      </c>
      <c r="AT705">
        <v>2668450000000</v>
      </c>
      <c r="AU705">
        <v>2721830000000</v>
      </c>
      <c r="AV705">
        <v>2785130000000</v>
      </c>
      <c r="AW705">
        <v>2843560000000</v>
      </c>
      <c r="AX705">
        <v>2980870000000</v>
      </c>
      <c r="AY705">
        <v>3172710000000</v>
      </c>
      <c r="AZ705">
        <v>3392800000000</v>
      </c>
      <c r="BA705">
        <v>3587230000000</v>
      </c>
      <c r="BB705">
        <v>3790470000000</v>
      </c>
      <c r="BC705">
        <v>3946520000000</v>
      </c>
      <c r="BD705">
        <v>4164860000000</v>
      </c>
      <c r="BE705">
        <v>4434800000000</v>
      </c>
      <c r="BF705">
        <v>4582770000000</v>
      </c>
      <c r="BG705">
        <v>4784220000000</v>
      </c>
      <c r="BH705">
        <v>4931530000000</v>
      </c>
      <c r="BI705">
        <v>5160870000000</v>
      </c>
      <c r="BJ705">
        <v>5377080000000</v>
      </c>
      <c r="BK705">
        <v>5438420000000</v>
      </c>
      <c r="BL705">
        <v>5522820000000</v>
      </c>
      <c r="BM705">
        <v>5929480000000</v>
      </c>
      <c r="BN705">
        <v>6297200000000</v>
      </c>
      <c r="BO705">
        <v>6471800000000</v>
      </c>
      <c r="BP705">
        <v>6718380000000</v>
      </c>
    </row>
    <row r="706" spans="1:68" x14ac:dyDescent="0.25">
      <c r="A706" s="1" t="s">
        <v>66</v>
      </c>
      <c r="B706" s="1">
        <f>COUNT(egypt_arabic_world[[#This Row],[1960]:[2023]])</f>
        <v>64</v>
      </c>
      <c r="C706" s="1" t="s">
        <v>2677</v>
      </c>
      <c r="D706" s="1" t="s">
        <v>2678</v>
      </c>
      <c r="E706">
        <v>1039300000</v>
      </c>
      <c r="F706">
        <v>1090600000</v>
      </c>
      <c r="G706">
        <v>1166500000</v>
      </c>
      <c r="H706">
        <v>1272200000</v>
      </c>
      <c r="I706">
        <v>1381000000</v>
      </c>
      <c r="J706">
        <v>1519800000</v>
      </c>
      <c r="K706">
        <v>1664000000</v>
      </c>
      <c r="L706">
        <v>1747800000</v>
      </c>
      <c r="M706">
        <v>1790000000</v>
      </c>
      <c r="N706">
        <v>1843200000</v>
      </c>
      <c r="O706">
        <v>2133100000</v>
      </c>
      <c r="P706">
        <v>2273300000</v>
      </c>
      <c r="Q706">
        <v>2434000000</v>
      </c>
      <c r="R706">
        <v>2679900000</v>
      </c>
      <c r="S706">
        <v>2971100000</v>
      </c>
      <c r="T706">
        <v>3507900000</v>
      </c>
      <c r="U706">
        <v>4403900000</v>
      </c>
      <c r="V706">
        <v>5346300000</v>
      </c>
      <c r="W706">
        <v>6506000000</v>
      </c>
      <c r="X706">
        <v>8588800000</v>
      </c>
      <c r="Y706">
        <v>10792157827</v>
      </c>
      <c r="Z706">
        <v>10336000000</v>
      </c>
      <c r="AA706">
        <v>14485000000</v>
      </c>
      <c r="AB706">
        <v>17200000000</v>
      </c>
      <c r="AC706">
        <v>20700000000</v>
      </c>
      <c r="AD706">
        <v>24100000000</v>
      </c>
      <c r="AE706">
        <v>28300000000</v>
      </c>
      <c r="AF706">
        <v>35899998200</v>
      </c>
      <c r="AG706">
        <v>43600000000</v>
      </c>
      <c r="AH706">
        <v>54100000800</v>
      </c>
      <c r="AI706">
        <v>68900000000</v>
      </c>
      <c r="AJ706">
        <v>82200000000</v>
      </c>
      <c r="AK706">
        <v>101000000000</v>
      </c>
      <c r="AL706">
        <v>115000000000</v>
      </c>
      <c r="AM706">
        <v>130500000000</v>
      </c>
      <c r="AN706">
        <v>151900000000</v>
      </c>
      <c r="AO706">
        <v>176500000000</v>
      </c>
      <c r="AP706">
        <v>205200000000</v>
      </c>
      <c r="AQ706">
        <v>220400000000</v>
      </c>
      <c r="AR706">
        <v>230800000000</v>
      </c>
      <c r="AS706">
        <v>258000000000</v>
      </c>
      <c r="AT706">
        <v>270000000000</v>
      </c>
      <c r="AU706">
        <v>279500000000</v>
      </c>
      <c r="AV706">
        <v>304900000000</v>
      </c>
      <c r="AW706">
        <v>347800000000</v>
      </c>
      <c r="AX706">
        <v>385300000000</v>
      </c>
      <c r="AY706">
        <v>436100000000</v>
      </c>
      <c r="AZ706">
        <v>539200000000</v>
      </c>
      <c r="BA706">
        <v>647600000000</v>
      </c>
      <c r="BB706">
        <v>793100000000</v>
      </c>
      <c r="BC706">
        <v>899800000000</v>
      </c>
      <c r="BD706">
        <v>1036100000000</v>
      </c>
      <c r="BE706">
        <v>1351700000000</v>
      </c>
      <c r="BF706">
        <v>1502700000000</v>
      </c>
      <c r="BG706">
        <v>1766600000000</v>
      </c>
      <c r="BH706">
        <v>2014500000000</v>
      </c>
      <c r="BI706">
        <v>2251200000000</v>
      </c>
      <c r="BJ706">
        <v>3147000000000</v>
      </c>
      <c r="BK706">
        <v>3886500000000</v>
      </c>
      <c r="BL706">
        <v>4504600000000</v>
      </c>
      <c r="BM706">
        <v>5146400000000</v>
      </c>
      <c r="BN706">
        <v>5730600000000</v>
      </c>
      <c r="BO706">
        <v>6471800000000</v>
      </c>
      <c r="BP706">
        <v>8387530000000</v>
      </c>
    </row>
    <row r="707" spans="1:68" x14ac:dyDescent="0.25">
      <c r="A707" s="1" t="s">
        <v>66</v>
      </c>
      <c r="B707" s="1">
        <f>COUNT(egypt_arabic_world[[#This Row],[1960]:[2023]])</f>
        <v>64</v>
      </c>
      <c r="C707" s="1" t="s">
        <v>2887</v>
      </c>
      <c r="D707" s="1" t="s">
        <v>2888</v>
      </c>
      <c r="E707">
        <v>2984418756</v>
      </c>
      <c r="F707">
        <v>3131730102</v>
      </c>
      <c r="G707">
        <v>2883885519</v>
      </c>
      <c r="H707">
        <v>2926057288</v>
      </c>
      <c r="I707">
        <v>3176297056</v>
      </c>
      <c r="J707">
        <v>3319790301</v>
      </c>
      <c r="K707">
        <v>3591625297</v>
      </c>
      <c r="L707">
        <v>3865103936</v>
      </c>
      <c r="M707">
        <v>4182242991</v>
      </c>
      <c r="N707">
        <v>4462953995</v>
      </c>
      <c r="O707">
        <v>5358201457</v>
      </c>
      <c r="P707">
        <v>5797755675</v>
      </c>
      <c r="Q707">
        <v>6292657704</v>
      </c>
      <c r="R707">
        <v>6770843861</v>
      </c>
      <c r="S707">
        <v>6173072927</v>
      </c>
      <c r="T707">
        <v>7689390618</v>
      </c>
      <c r="U707">
        <v>8746573982</v>
      </c>
      <c r="V707">
        <v>9377828451</v>
      </c>
      <c r="W707">
        <v>9863553669</v>
      </c>
      <c r="X707">
        <v>12269714286</v>
      </c>
      <c r="Y707">
        <v>14989108093</v>
      </c>
      <c r="Z707">
        <v>13967567568</v>
      </c>
      <c r="AA707">
        <v>17838669951</v>
      </c>
      <c r="AB707">
        <v>20023282887</v>
      </c>
      <c r="AC707">
        <v>22253278865</v>
      </c>
      <c r="AD707">
        <v>25232959899</v>
      </c>
      <c r="AE707">
        <v>26473339570</v>
      </c>
      <c r="AF707">
        <v>28201098350</v>
      </c>
      <c r="AG707">
        <v>24758659852</v>
      </c>
      <c r="AH707">
        <v>27932672862</v>
      </c>
      <c r="AI707">
        <v>30910722297</v>
      </c>
      <c r="AJ707">
        <v>27318045862</v>
      </c>
      <c r="AK707">
        <v>30391478350</v>
      </c>
      <c r="AL707">
        <v>34513805522</v>
      </c>
      <c r="AM707">
        <v>38701067616</v>
      </c>
      <c r="AN707">
        <v>44795045709</v>
      </c>
      <c r="AO707">
        <v>52034198113</v>
      </c>
      <c r="AP707">
        <v>60530973451</v>
      </c>
      <c r="AQ707">
        <v>65053128689</v>
      </c>
      <c r="AR707">
        <v>68062518431</v>
      </c>
      <c r="AS707">
        <v>75737560546</v>
      </c>
      <c r="AT707">
        <v>72776280323</v>
      </c>
      <c r="AU707">
        <v>62808988764</v>
      </c>
      <c r="AV707">
        <v>58634615385</v>
      </c>
      <c r="AW707">
        <v>56461038961</v>
      </c>
      <c r="AX707">
        <v>64109816972</v>
      </c>
      <c r="AY707">
        <v>75843478261</v>
      </c>
      <c r="AZ707">
        <v>94430823117</v>
      </c>
      <c r="BA707">
        <v>117745000000</v>
      </c>
      <c r="BB707">
        <v>143938000000</v>
      </c>
      <c r="BC707">
        <v>163303000000</v>
      </c>
      <c r="BD707">
        <v>178330000000</v>
      </c>
      <c r="BE707">
        <v>225283000000</v>
      </c>
      <c r="BF707">
        <v>232977000000</v>
      </c>
      <c r="BG707">
        <v>253458000000</v>
      </c>
      <c r="BH707">
        <v>271496000000</v>
      </c>
      <c r="BI707">
        <v>276221000000</v>
      </c>
      <c r="BJ707">
        <v>213791000000</v>
      </c>
      <c r="BK707">
        <v>218711000000</v>
      </c>
      <c r="BL707">
        <v>256526000000</v>
      </c>
      <c r="BM707">
        <v>321048000000</v>
      </c>
      <c r="BN707">
        <v>365239000000</v>
      </c>
      <c r="BO707">
        <v>393422000000</v>
      </c>
      <c r="BP707">
        <v>327003000000</v>
      </c>
    </row>
    <row r="708" spans="1:68" hidden="1" x14ac:dyDescent="0.25">
      <c r="A708" s="1" t="s">
        <v>66</v>
      </c>
      <c r="B708" s="1">
        <f>COUNT(egypt_arabic_world[[#This Row],[1960]:[2023]])</f>
        <v>3</v>
      </c>
      <c r="C708" s="1" t="s">
        <v>1479</v>
      </c>
      <c r="D708" s="1" t="s">
        <v>1480</v>
      </c>
      <c r="AI708">
        <v>13257.80075</v>
      </c>
      <c r="AS708">
        <v>16023.0859</v>
      </c>
      <c r="BH708">
        <v>18917.961159999999</v>
      </c>
    </row>
    <row r="709" spans="1:68" hidden="1" x14ac:dyDescent="0.25">
      <c r="A709" s="1" t="s">
        <v>66</v>
      </c>
      <c r="B709" s="1">
        <f>COUNT(egypt_arabic_world[[#This Row],[1960]:[2023]])</f>
        <v>3</v>
      </c>
      <c r="C709" s="1" t="s">
        <v>1481</v>
      </c>
      <c r="D709" s="1" t="s">
        <v>1482</v>
      </c>
      <c r="AI709">
        <v>0.34204479100000001</v>
      </c>
      <c r="AS709">
        <v>0.41117440500000002</v>
      </c>
      <c r="BH709">
        <v>0.48679859800000003</v>
      </c>
    </row>
    <row r="710" spans="1:68" x14ac:dyDescent="0.25">
      <c r="A710" s="1" t="s">
        <v>66</v>
      </c>
      <c r="B710" s="1">
        <f>COUNT(egypt_arabic_world[[#This Row],[1960]:[2023]])</f>
        <v>64</v>
      </c>
      <c r="C710" s="1" t="s">
        <v>2779</v>
      </c>
      <c r="D710" s="1" t="s">
        <v>2780</v>
      </c>
      <c r="E710">
        <v>1164.571103</v>
      </c>
      <c r="F710">
        <v>1179.6187769999999</v>
      </c>
      <c r="G710">
        <v>1213.640746</v>
      </c>
      <c r="H710">
        <v>1257.5689359999999</v>
      </c>
      <c r="I710">
        <v>1299.450957</v>
      </c>
      <c r="J710">
        <v>1337.2256070000001</v>
      </c>
      <c r="K710">
        <v>1383.3917429999999</v>
      </c>
      <c r="L710">
        <v>1377.5377759999999</v>
      </c>
      <c r="M710">
        <v>1380.9580539999999</v>
      </c>
      <c r="N710">
        <v>1391.3284900000001</v>
      </c>
      <c r="O710">
        <v>1416.13834</v>
      </c>
      <c r="P710">
        <v>1423.8167430000001</v>
      </c>
      <c r="Q710">
        <v>1430.0933849999999</v>
      </c>
      <c r="R710">
        <v>1426.071629</v>
      </c>
      <c r="S710">
        <v>1374.1127899999999</v>
      </c>
      <c r="T710">
        <v>1337.746146</v>
      </c>
      <c r="U710">
        <v>1482.4619909999999</v>
      </c>
      <c r="V710">
        <v>1483.2159790000001</v>
      </c>
      <c r="W710">
        <v>1431.2430670000001</v>
      </c>
      <c r="X710">
        <v>1318.6264160000001</v>
      </c>
      <c r="Y710">
        <v>1429.0699589999999</v>
      </c>
      <c r="Z710">
        <v>1381.9643470000001</v>
      </c>
      <c r="AA710">
        <v>1377.7179229999999</v>
      </c>
      <c r="AB710">
        <v>1450.010053</v>
      </c>
      <c r="AC710">
        <v>1497.251565</v>
      </c>
      <c r="AD710">
        <v>1525.0383710000001</v>
      </c>
      <c r="AE710">
        <v>1542.4262430000001</v>
      </c>
      <c r="AF710">
        <v>1560.2692380000001</v>
      </c>
      <c r="AG710">
        <v>1591.0361539999999</v>
      </c>
      <c r="AH710">
        <v>1618.8137939999999</v>
      </c>
      <c r="AI710">
        <v>1642.423603</v>
      </c>
      <c r="AJ710">
        <v>1661.803453</v>
      </c>
      <c r="AK710">
        <v>1675.8756550000001</v>
      </c>
      <c r="AL710">
        <v>1686.8618220000001</v>
      </c>
      <c r="AM710">
        <v>1720.531888</v>
      </c>
      <c r="AN710">
        <v>1740.784762</v>
      </c>
      <c r="AO710">
        <v>1773.079843</v>
      </c>
      <c r="AP710">
        <v>1809.756075</v>
      </c>
      <c r="AQ710">
        <v>1840.846174</v>
      </c>
      <c r="AR710">
        <v>1881.292492</v>
      </c>
      <c r="AS710">
        <v>1933.1467210000001</v>
      </c>
      <c r="AT710">
        <v>1967.8794949999999</v>
      </c>
      <c r="AU710">
        <v>1965.465784</v>
      </c>
      <c r="AV710">
        <v>1969.469552</v>
      </c>
      <c r="AW710">
        <v>1969.7023919999999</v>
      </c>
      <c r="AX710">
        <v>2023.479208</v>
      </c>
      <c r="AY710">
        <v>2112.0544060000002</v>
      </c>
      <c r="AZ710">
        <v>2216.3315029999999</v>
      </c>
      <c r="BA710">
        <v>2299.98945</v>
      </c>
      <c r="BB710">
        <v>2384.836996</v>
      </c>
      <c r="BC710">
        <v>2435.848258</v>
      </c>
      <c r="BD710">
        <v>2517.0799179999999</v>
      </c>
      <c r="BE710">
        <v>2620.7262519999999</v>
      </c>
      <c r="BF710">
        <v>2646.451497</v>
      </c>
      <c r="BG710">
        <v>2700.6005700000001</v>
      </c>
      <c r="BH710">
        <v>2725.9357669999999</v>
      </c>
      <c r="BI710">
        <v>2795.2454560000001</v>
      </c>
      <c r="BJ710">
        <v>2854.734371</v>
      </c>
      <c r="BK710">
        <v>2833.0405340000002</v>
      </c>
      <c r="BL710">
        <v>2826.9602340000001</v>
      </c>
      <c r="BM710">
        <v>2986.193683</v>
      </c>
      <c r="BN710">
        <v>3124.4540569999999</v>
      </c>
      <c r="BO710">
        <v>3163.7197339999998</v>
      </c>
      <c r="BP710">
        <v>3229.273862</v>
      </c>
    </row>
    <row r="711" spans="1:68" x14ac:dyDescent="0.25">
      <c r="A711" s="1" t="s">
        <v>66</v>
      </c>
      <c r="B711" s="1">
        <f>COUNT(egypt_arabic_world[[#This Row],[1960]:[2023]])</f>
        <v>64</v>
      </c>
      <c r="C711" s="1" t="s">
        <v>2567</v>
      </c>
      <c r="D711" s="1" t="s">
        <v>2568</v>
      </c>
      <c r="E711">
        <v>21.825505190000001</v>
      </c>
      <c r="F711">
        <v>19.741886019999999</v>
      </c>
      <c r="G711">
        <v>19.518470870000002</v>
      </c>
      <c r="H711">
        <v>23.58692667</v>
      </c>
      <c r="I711">
        <v>24.874236870000001</v>
      </c>
      <c r="J711">
        <v>20.132421099999998</v>
      </c>
      <c r="K711">
        <v>20.484194169999999</v>
      </c>
      <c r="L711">
        <v>19.11393404</v>
      </c>
      <c r="M711">
        <v>17.463568330000001</v>
      </c>
      <c r="N711">
        <v>16.533066130000002</v>
      </c>
      <c r="O711">
        <v>17.094577709999999</v>
      </c>
      <c r="P711">
        <v>17.78297835</v>
      </c>
      <c r="Q711">
        <v>17.37510773</v>
      </c>
      <c r="R711">
        <v>18.161120839999999</v>
      </c>
      <c r="S711">
        <v>31.297417769999999</v>
      </c>
      <c r="T711">
        <v>35.54630083</v>
      </c>
      <c r="U711">
        <v>27.918145750000001</v>
      </c>
      <c r="V711">
        <v>31.36579008</v>
      </c>
      <c r="W711">
        <v>33.936211589999999</v>
      </c>
      <c r="X711">
        <v>42.971524610000003</v>
      </c>
      <c r="Y711">
        <v>42.868399279999998</v>
      </c>
      <c r="Z711">
        <v>43.498141109999999</v>
      </c>
      <c r="AA711">
        <v>37.868721049999998</v>
      </c>
      <c r="AB711">
        <v>34.21052632</v>
      </c>
      <c r="AC711">
        <v>31.962025319999999</v>
      </c>
      <c r="AD711">
        <v>27.882037530000002</v>
      </c>
      <c r="AE711">
        <v>22.222222219999999</v>
      </c>
      <c r="AF711">
        <v>22.7184466</v>
      </c>
      <c r="AG711">
        <v>35.227272730000003</v>
      </c>
      <c r="AH711">
        <v>32.337662340000001</v>
      </c>
      <c r="AI711">
        <v>32.567849690000003</v>
      </c>
      <c r="AJ711">
        <v>35.377777780000002</v>
      </c>
      <c r="AK711">
        <v>30.913012219999999</v>
      </c>
      <c r="AL711">
        <v>30.09020619</v>
      </c>
      <c r="AM711">
        <v>28.057142859999999</v>
      </c>
      <c r="AN711">
        <v>27.69607843</v>
      </c>
      <c r="AO711">
        <v>26.198779420000001</v>
      </c>
      <c r="AP711">
        <v>24.896577659999998</v>
      </c>
      <c r="AQ711">
        <v>25.71329158</v>
      </c>
      <c r="AR711">
        <v>23.309492850000002</v>
      </c>
      <c r="AS711">
        <v>22.81681858</v>
      </c>
      <c r="AT711">
        <v>22.33063842</v>
      </c>
      <c r="AU711">
        <v>22.670889420000002</v>
      </c>
      <c r="AV711">
        <v>24.383233529999998</v>
      </c>
      <c r="AW711">
        <v>29.589944360000001</v>
      </c>
      <c r="AX711">
        <v>32.609099350000001</v>
      </c>
      <c r="AY711">
        <v>31.56872268</v>
      </c>
      <c r="AZ711">
        <v>34.828141780000003</v>
      </c>
      <c r="BA711">
        <v>38.637632609999997</v>
      </c>
      <c r="BB711">
        <v>31.596622530000001</v>
      </c>
      <c r="BC711">
        <v>26.58710426</v>
      </c>
      <c r="BD711">
        <v>24.68820655</v>
      </c>
      <c r="BE711">
        <v>24.314802650000001</v>
      </c>
      <c r="BF711">
        <v>23.355192429999999</v>
      </c>
      <c r="BG711">
        <v>22.676056339999999</v>
      </c>
      <c r="BH711">
        <v>21.662097469999999</v>
      </c>
      <c r="BI711">
        <v>19.90108511</v>
      </c>
      <c r="BJ711">
        <v>27.818047539999998</v>
      </c>
      <c r="BK711">
        <v>27.926364060000001</v>
      </c>
      <c r="BL711">
        <v>24.4799857</v>
      </c>
      <c r="BM711">
        <v>19.653479829999998</v>
      </c>
      <c r="BN711">
        <v>19.29582327</v>
      </c>
      <c r="BO711">
        <v>21.896079060000002</v>
      </c>
      <c r="BP711">
        <v>21.340334290000001</v>
      </c>
    </row>
    <row r="712" spans="1:68" x14ac:dyDescent="0.25">
      <c r="A712" s="1" t="s">
        <v>66</v>
      </c>
      <c r="B712" s="1">
        <f>COUNT(egypt_arabic_world[[#This Row],[1960]:[2023]])</f>
        <v>64</v>
      </c>
      <c r="C712" s="1" t="s">
        <v>2737</v>
      </c>
      <c r="D712" s="1" t="s">
        <v>2738</v>
      </c>
      <c r="E712">
        <v>5722541356</v>
      </c>
      <c r="F712">
        <v>5616932992</v>
      </c>
      <c r="G712">
        <v>5661682299</v>
      </c>
      <c r="H712">
        <v>6778624997</v>
      </c>
      <c r="I712">
        <v>7473134239</v>
      </c>
      <c r="J712">
        <v>6809054526</v>
      </c>
      <c r="K712">
        <v>7226118066</v>
      </c>
      <c r="L712">
        <v>7059650644</v>
      </c>
      <c r="M712">
        <v>6596047826</v>
      </c>
      <c r="N712">
        <v>6843063999</v>
      </c>
      <c r="O712">
        <v>7824156449</v>
      </c>
      <c r="P712">
        <v>7922798290</v>
      </c>
      <c r="Q712">
        <v>8011432987</v>
      </c>
      <c r="R712">
        <v>8726228935</v>
      </c>
      <c r="S712">
        <v>9285199367</v>
      </c>
      <c r="T712">
        <v>11209919323</v>
      </c>
      <c r="U712">
        <v>9697474607</v>
      </c>
      <c r="V712">
        <v>11451791621</v>
      </c>
      <c r="W712">
        <v>11452980183</v>
      </c>
      <c r="X712">
        <v>12912533905</v>
      </c>
      <c r="Y712">
        <v>13961986406</v>
      </c>
      <c r="Z712">
        <v>16973254826</v>
      </c>
      <c r="AA712">
        <v>14737392024</v>
      </c>
      <c r="AB712">
        <v>15685709354</v>
      </c>
      <c r="AC712">
        <v>18605875112</v>
      </c>
      <c r="AD712">
        <v>18723721563</v>
      </c>
      <c r="AE712">
        <v>17619777594</v>
      </c>
      <c r="AF712">
        <v>16179624632</v>
      </c>
      <c r="AG712">
        <v>16675763036</v>
      </c>
      <c r="AH712">
        <v>16951395483</v>
      </c>
      <c r="AI712">
        <v>17571568488</v>
      </c>
      <c r="AJ712">
        <v>17778292820</v>
      </c>
      <c r="AK712">
        <v>16951395483</v>
      </c>
      <c r="AL712">
        <v>19081350240</v>
      </c>
      <c r="AM712">
        <v>19315193012</v>
      </c>
      <c r="AN712">
        <v>20148257921</v>
      </c>
      <c r="AO712">
        <v>19786345251</v>
      </c>
      <c r="AP712">
        <v>20835486240</v>
      </c>
      <c r="AQ712">
        <v>21196985211</v>
      </c>
      <c r="AR712">
        <v>23901654797</v>
      </c>
      <c r="AS712">
        <v>24854697538</v>
      </c>
      <c r="AT712">
        <v>24575038516</v>
      </c>
      <c r="AU712">
        <v>25232801516</v>
      </c>
      <c r="AV712">
        <v>25555922374</v>
      </c>
      <c r="AW712">
        <v>29962115887</v>
      </c>
      <c r="AX712">
        <v>37100149378</v>
      </c>
      <c r="AY712">
        <v>45178170818</v>
      </c>
      <c r="AZ712">
        <v>58191128992</v>
      </c>
      <c r="BA712">
        <v>73490415797</v>
      </c>
      <c r="BB712">
        <v>60344694290</v>
      </c>
      <c r="BC712">
        <v>58437891682</v>
      </c>
      <c r="BD712">
        <v>63350712519</v>
      </c>
      <c r="BE712">
        <v>70192768935</v>
      </c>
      <c r="BF712">
        <v>70606478771</v>
      </c>
      <c r="BG712">
        <v>70675430410</v>
      </c>
      <c r="BH712">
        <v>71347708895</v>
      </c>
      <c r="BI712">
        <v>69761821188</v>
      </c>
      <c r="BJ712">
        <v>106392000000</v>
      </c>
      <c r="BK712">
        <v>114102000000</v>
      </c>
      <c r="BL712">
        <v>104311000000</v>
      </c>
      <c r="BM712">
        <v>84779139090</v>
      </c>
      <c r="BN712">
        <v>85176672072</v>
      </c>
      <c r="BO712">
        <v>105869000000</v>
      </c>
      <c r="BP712">
        <v>107061000000</v>
      </c>
    </row>
    <row r="713" spans="1:68" x14ac:dyDescent="0.25">
      <c r="A713" s="1" t="s">
        <v>66</v>
      </c>
      <c r="B713" s="1">
        <f>COUNT(egypt_arabic_world[[#This Row],[1960]:[2023]])</f>
        <v>64</v>
      </c>
      <c r="C713" s="1" t="s">
        <v>2761</v>
      </c>
      <c r="D713" s="1" t="s">
        <v>2762</v>
      </c>
      <c r="E713">
        <v>92819609618</v>
      </c>
      <c r="F713">
        <v>91106642158</v>
      </c>
      <c r="G713">
        <v>91832475827</v>
      </c>
      <c r="H713">
        <v>109949000000</v>
      </c>
      <c r="I713">
        <v>121214000000</v>
      </c>
      <c r="J713">
        <v>110443000000</v>
      </c>
      <c r="K713">
        <v>117208000000</v>
      </c>
      <c r="L713">
        <v>114508000000</v>
      </c>
      <c r="M713">
        <v>106988000000</v>
      </c>
      <c r="N713">
        <v>110994000000</v>
      </c>
      <c r="O713">
        <v>126908000000</v>
      </c>
      <c r="P713">
        <v>128508000000</v>
      </c>
      <c r="Q713">
        <v>129945000000</v>
      </c>
      <c r="R713">
        <v>141539000000</v>
      </c>
      <c r="S713">
        <v>150606000000</v>
      </c>
      <c r="T713">
        <v>181825000000</v>
      </c>
      <c r="U713">
        <v>157293000000</v>
      </c>
      <c r="V713">
        <v>185748000000</v>
      </c>
      <c r="W713">
        <v>185767000000</v>
      </c>
      <c r="X713">
        <v>209441000000</v>
      </c>
      <c r="Y713">
        <v>226463000000</v>
      </c>
      <c r="Z713">
        <v>275306000000</v>
      </c>
      <c r="AA713">
        <v>239040000000</v>
      </c>
      <c r="AB713">
        <v>254422000000</v>
      </c>
      <c r="AC713">
        <v>301787000000</v>
      </c>
      <c r="AD713">
        <v>303699000000</v>
      </c>
      <c r="AE713">
        <v>285793000000</v>
      </c>
      <c r="AF713">
        <v>262433000000</v>
      </c>
      <c r="AG713">
        <v>270481000000</v>
      </c>
      <c r="AH713">
        <v>274952000000</v>
      </c>
      <c r="AI713">
        <v>285011000000</v>
      </c>
      <c r="AJ713">
        <v>288364000000</v>
      </c>
      <c r="AK713">
        <v>274952000000</v>
      </c>
      <c r="AL713">
        <v>309499000000</v>
      </c>
      <c r="AM713">
        <v>313292000000</v>
      </c>
      <c r="AN713">
        <v>326805000000</v>
      </c>
      <c r="AO713">
        <v>320934000000</v>
      </c>
      <c r="AP713">
        <v>337952000000</v>
      </c>
      <c r="AQ713">
        <v>343815000000</v>
      </c>
      <c r="AR713">
        <v>387685000000</v>
      </c>
      <c r="AS713">
        <v>403143000000</v>
      </c>
      <c r="AT713">
        <v>398607000000</v>
      </c>
      <c r="AU713">
        <v>409276000000</v>
      </c>
      <c r="AV713">
        <v>414517000000</v>
      </c>
      <c r="AW713">
        <v>485985000000</v>
      </c>
      <c r="AX713">
        <v>601764000000</v>
      </c>
      <c r="AY713">
        <v>732790000000</v>
      </c>
      <c r="AZ713">
        <v>943860000000</v>
      </c>
      <c r="BA713">
        <v>1192010000000</v>
      </c>
      <c r="BB713">
        <v>978791000000</v>
      </c>
      <c r="BC713">
        <v>947862000000</v>
      </c>
      <c r="BD713">
        <v>1027550000000</v>
      </c>
      <c r="BE713">
        <v>1138530000000</v>
      </c>
      <c r="BF713">
        <v>1145240000000</v>
      </c>
      <c r="BG713">
        <v>1146360000000</v>
      </c>
      <c r="BH713">
        <v>1157260000000</v>
      </c>
      <c r="BI713">
        <v>1131540000000</v>
      </c>
      <c r="BJ713">
        <v>1725680000000</v>
      </c>
      <c r="BK713">
        <v>1850740000000</v>
      </c>
      <c r="BL713">
        <v>1691920000000</v>
      </c>
      <c r="BM713">
        <v>1375120000000</v>
      </c>
      <c r="BN713">
        <v>1381570000000</v>
      </c>
      <c r="BO713">
        <v>1717200000000</v>
      </c>
      <c r="BP713">
        <v>1736520000000</v>
      </c>
    </row>
    <row r="714" spans="1:68" x14ac:dyDescent="0.25">
      <c r="A714" s="1" t="s">
        <v>66</v>
      </c>
      <c r="B714" s="1">
        <f>COUNT(egypt_arabic_world[[#This Row],[1960]:[2023]])</f>
        <v>64</v>
      </c>
      <c r="C714" s="1" t="s">
        <v>2569</v>
      </c>
      <c r="D714" s="1" t="s">
        <v>2570</v>
      </c>
      <c r="E714">
        <v>319700000</v>
      </c>
      <c r="F714">
        <v>309000000</v>
      </c>
      <c r="G714">
        <v>318600000</v>
      </c>
      <c r="H714">
        <v>429400000</v>
      </c>
      <c r="I714">
        <v>509300000</v>
      </c>
      <c r="J714">
        <v>456100000</v>
      </c>
      <c r="K714">
        <v>500900000</v>
      </c>
      <c r="L714">
        <v>484500000</v>
      </c>
      <c r="M714">
        <v>443400000</v>
      </c>
      <c r="N714">
        <v>445500000</v>
      </c>
      <c r="O714">
        <v>547300000</v>
      </c>
      <c r="P714">
        <v>600300000</v>
      </c>
      <c r="Q714">
        <v>625000000</v>
      </c>
      <c r="R714">
        <v>725900000</v>
      </c>
      <c r="S714">
        <v>1390200000</v>
      </c>
      <c r="T714">
        <v>1886300000</v>
      </c>
      <c r="U714">
        <v>1871800000</v>
      </c>
      <c r="V714">
        <v>2575100000</v>
      </c>
      <c r="W714">
        <v>3315500000</v>
      </c>
      <c r="X714">
        <v>5420600000</v>
      </c>
      <c r="Y714">
        <v>6688470787</v>
      </c>
      <c r="Z714">
        <v>7125300000</v>
      </c>
      <c r="AA714">
        <v>8503800000</v>
      </c>
      <c r="AB714">
        <v>9100000000</v>
      </c>
      <c r="AC714">
        <v>10100000000</v>
      </c>
      <c r="AD714">
        <v>10400000000</v>
      </c>
      <c r="AE714">
        <v>9800000000</v>
      </c>
      <c r="AF714">
        <v>11700000000</v>
      </c>
      <c r="AG714">
        <v>21700000000</v>
      </c>
      <c r="AH714">
        <v>24900000000</v>
      </c>
      <c r="AI714">
        <v>31200000000</v>
      </c>
      <c r="AJ714">
        <v>39800000000</v>
      </c>
      <c r="AK714">
        <v>43000000000</v>
      </c>
      <c r="AL714">
        <v>46700000000</v>
      </c>
      <c r="AM714">
        <v>49100000000</v>
      </c>
      <c r="AN714">
        <v>56500000000</v>
      </c>
      <c r="AO714">
        <v>60100000000</v>
      </c>
      <c r="AP714">
        <v>66200000000</v>
      </c>
      <c r="AQ714">
        <v>73900000000</v>
      </c>
      <c r="AR714">
        <v>71700000000</v>
      </c>
      <c r="AS714">
        <v>77600000000</v>
      </c>
      <c r="AT714">
        <v>80100000000</v>
      </c>
      <c r="AU714">
        <v>85900000000</v>
      </c>
      <c r="AV714">
        <v>101800000000</v>
      </c>
      <c r="AW714">
        <v>143600000000</v>
      </c>
      <c r="AX714">
        <v>175600000000</v>
      </c>
      <c r="AY714">
        <v>195000000000</v>
      </c>
      <c r="AZ714">
        <v>259400000000</v>
      </c>
      <c r="BA714">
        <v>346000000000</v>
      </c>
      <c r="BB714">
        <v>329300000000</v>
      </c>
      <c r="BC714">
        <v>320800000000</v>
      </c>
      <c r="BD714">
        <v>338500000000</v>
      </c>
      <c r="BE714">
        <v>407200000000</v>
      </c>
      <c r="BF714">
        <v>434500000000</v>
      </c>
      <c r="BG714">
        <v>483000000000</v>
      </c>
      <c r="BH714">
        <v>529400000000</v>
      </c>
      <c r="BI714">
        <v>539200000000</v>
      </c>
      <c r="BJ714">
        <v>1017000000000</v>
      </c>
      <c r="BK714">
        <v>1303100000000</v>
      </c>
      <c r="BL714">
        <v>1369900000000</v>
      </c>
      <c r="BM714">
        <v>1209200000000</v>
      </c>
      <c r="BN714">
        <v>1285700000000</v>
      </c>
      <c r="BO714">
        <v>1717200000000</v>
      </c>
      <c r="BP714">
        <v>2167610000000</v>
      </c>
    </row>
    <row r="715" spans="1:68" x14ac:dyDescent="0.25">
      <c r="A715" s="1" t="s">
        <v>66</v>
      </c>
      <c r="B715" s="1">
        <f>COUNT(egypt_arabic_world[[#This Row],[1960]:[2023]])</f>
        <v>64</v>
      </c>
      <c r="C715" s="1" t="s">
        <v>2763</v>
      </c>
      <c r="D715" s="1" t="s">
        <v>2764</v>
      </c>
      <c r="E715">
        <v>918039715.39999998</v>
      </c>
      <c r="F715">
        <v>887313957</v>
      </c>
      <c r="G715">
        <v>787660459.70000005</v>
      </c>
      <c r="H715">
        <v>987619084.60000002</v>
      </c>
      <c r="I715">
        <v>1171388914</v>
      </c>
      <c r="J715">
        <v>996286588</v>
      </c>
      <c r="K715">
        <v>1081156918</v>
      </c>
      <c r="L715">
        <v>1071428571</v>
      </c>
      <c r="M715">
        <v>1035981308</v>
      </c>
      <c r="N715">
        <v>1078692494</v>
      </c>
      <c r="O715">
        <v>1374780206</v>
      </c>
      <c r="P715">
        <v>1530986993</v>
      </c>
      <c r="Q715">
        <v>1615822130</v>
      </c>
      <c r="R715">
        <v>1834007074</v>
      </c>
      <c r="S715">
        <v>2888427176</v>
      </c>
      <c r="T715">
        <v>4134809294</v>
      </c>
      <c r="U715">
        <v>3717576961</v>
      </c>
      <c r="V715">
        <v>4516926855</v>
      </c>
      <c r="W715">
        <v>5026531231</v>
      </c>
      <c r="X715">
        <v>7743714286</v>
      </c>
      <c r="Y715">
        <v>9289542760</v>
      </c>
      <c r="Z715">
        <v>9628783784</v>
      </c>
      <c r="AA715">
        <v>10472660099</v>
      </c>
      <c r="AB715">
        <v>10593713620</v>
      </c>
      <c r="AC715">
        <v>10857880026</v>
      </c>
      <c r="AD715">
        <v>10888912156</v>
      </c>
      <c r="AE715">
        <v>9167446211</v>
      </c>
      <c r="AF715">
        <v>9190887667</v>
      </c>
      <c r="AG715">
        <v>12322544009</v>
      </c>
      <c r="AH715">
        <v>12856257745</v>
      </c>
      <c r="AI715">
        <v>13997308210</v>
      </c>
      <c r="AJ715">
        <v>13226985710</v>
      </c>
      <c r="AK715">
        <v>12938946228</v>
      </c>
      <c r="AL715">
        <v>14015606242</v>
      </c>
      <c r="AM715">
        <v>14561091340</v>
      </c>
      <c r="AN715">
        <v>16661751696</v>
      </c>
      <c r="AO715">
        <v>17718160377</v>
      </c>
      <c r="AP715">
        <v>19528023599</v>
      </c>
      <c r="AQ715">
        <v>21812278630</v>
      </c>
      <c r="AR715">
        <v>21144205249</v>
      </c>
      <c r="AS715">
        <v>22779979451</v>
      </c>
      <c r="AT715">
        <v>21590296496</v>
      </c>
      <c r="AU715">
        <v>19303370787</v>
      </c>
      <c r="AV715">
        <v>19576923077</v>
      </c>
      <c r="AW715">
        <v>23311688312</v>
      </c>
      <c r="AX715">
        <v>29217970050</v>
      </c>
      <c r="AY715">
        <v>33913043478</v>
      </c>
      <c r="AZ715">
        <v>45429071804</v>
      </c>
      <c r="BA715">
        <v>62909090909</v>
      </c>
      <c r="BB715">
        <v>59764065336</v>
      </c>
      <c r="BC715">
        <v>58221415608</v>
      </c>
      <c r="BD715">
        <v>58261617900</v>
      </c>
      <c r="BE715">
        <v>67866666667</v>
      </c>
      <c r="BF715">
        <v>67364341085</v>
      </c>
      <c r="BG715">
        <v>69296987088</v>
      </c>
      <c r="BH715">
        <v>71347708895</v>
      </c>
      <c r="BI715">
        <v>66159509202</v>
      </c>
      <c r="BJ715">
        <v>69089673913</v>
      </c>
      <c r="BK715">
        <v>73331457513</v>
      </c>
      <c r="BL715">
        <v>78012528474</v>
      </c>
      <c r="BM715">
        <v>75433562071</v>
      </c>
      <c r="BN715">
        <v>81943913321</v>
      </c>
      <c r="BO715">
        <v>104389000000</v>
      </c>
      <c r="BP715">
        <v>84508256649</v>
      </c>
    </row>
    <row r="716" spans="1:68" x14ac:dyDescent="0.25">
      <c r="A716" s="1" t="s">
        <v>66</v>
      </c>
      <c r="B716" s="1">
        <f>COUNT(egypt_arabic_world[[#This Row],[1960]:[2023]])</f>
        <v>64</v>
      </c>
      <c r="C716" s="1" t="s">
        <v>2653</v>
      </c>
      <c r="D716" s="1" t="s">
        <v>2654</v>
      </c>
      <c r="E716">
        <v>21.559257240000001</v>
      </c>
      <c r="F716">
        <v>22.054689499999999</v>
      </c>
      <c r="G716">
        <v>24.75647859</v>
      </c>
      <c r="H716">
        <v>25.048063719999998</v>
      </c>
      <c r="I716">
        <v>25.040293040000002</v>
      </c>
      <c r="J716">
        <v>24.069741780000001</v>
      </c>
      <c r="K716">
        <v>23.9929661</v>
      </c>
      <c r="L716">
        <v>23.808584499999998</v>
      </c>
      <c r="M716">
        <v>22.729421030000001</v>
      </c>
      <c r="N716">
        <v>24.11860759</v>
      </c>
      <c r="O716">
        <v>21.420539730000002</v>
      </c>
      <c r="P716">
        <v>22.122818970000001</v>
      </c>
      <c r="Q716">
        <v>21.667454339999999</v>
      </c>
      <c r="R716">
        <v>20.49537153</v>
      </c>
      <c r="S716">
        <v>23.276075550000002</v>
      </c>
      <c r="T716">
        <v>25.40798251</v>
      </c>
      <c r="U716">
        <v>23.774721830000001</v>
      </c>
      <c r="V716">
        <v>24.701884310000001</v>
      </c>
      <c r="W716">
        <v>26.168396489999999</v>
      </c>
      <c r="X716">
        <v>34.729356930000002</v>
      </c>
      <c r="Y716">
        <v>33.388658249999999</v>
      </c>
      <c r="Z716">
        <v>31.28132497</v>
      </c>
      <c r="AA716">
        <v>30.045422160000001</v>
      </c>
      <c r="AB716">
        <v>28.586466170000001</v>
      </c>
      <c r="AC716">
        <v>28.765822780000001</v>
      </c>
      <c r="AD716">
        <v>29.59517426</v>
      </c>
      <c r="AE716">
        <v>27.88662132</v>
      </c>
      <c r="AF716">
        <v>25.94174757</v>
      </c>
      <c r="AG716">
        <v>27.44967484</v>
      </c>
      <c r="AH716">
        <v>26.58960961</v>
      </c>
      <c r="AI716">
        <v>27.40605386</v>
      </c>
      <c r="AJ716">
        <v>32.133334840000003</v>
      </c>
      <c r="AK716">
        <v>31.411214950000002</v>
      </c>
      <c r="AL716">
        <v>31.146907219999999</v>
      </c>
      <c r="AM716">
        <v>30.50285714</v>
      </c>
      <c r="AN716">
        <v>30.245098039999998</v>
      </c>
      <c r="AO716">
        <v>29.518744550000001</v>
      </c>
      <c r="AP716">
        <v>28.999623920000001</v>
      </c>
      <c r="AQ716">
        <v>28.64509395</v>
      </c>
      <c r="AR716">
        <v>28.40084525</v>
      </c>
      <c r="AS716">
        <v>30.751867099999998</v>
      </c>
      <c r="AT716">
        <v>30.898856980000001</v>
      </c>
      <c r="AU716">
        <v>32.58350488</v>
      </c>
      <c r="AV716">
        <v>33.370586830000001</v>
      </c>
      <c r="AW716">
        <v>34.667916750000003</v>
      </c>
      <c r="AX716">
        <v>34.148727950000001</v>
      </c>
      <c r="AY716">
        <v>36.15473531</v>
      </c>
      <c r="AZ716">
        <v>35.065386680000003</v>
      </c>
      <c r="BA716">
        <v>36.212551650000002</v>
      </c>
      <c r="BB716">
        <v>35.816445979999997</v>
      </c>
      <c r="BC716">
        <v>35.784518480000003</v>
      </c>
      <c r="BD716">
        <v>35.951717600000002</v>
      </c>
      <c r="BE716">
        <v>39.251302430000003</v>
      </c>
      <c r="BF716">
        <v>39.8869574</v>
      </c>
      <c r="BG716">
        <v>39.890333859999998</v>
      </c>
      <c r="BH716">
        <v>36.630201540000002</v>
      </c>
      <c r="BI716">
        <v>32.455953600000001</v>
      </c>
      <c r="BJ716">
        <v>34.39586809</v>
      </c>
      <c r="BK716">
        <v>35.329875029999997</v>
      </c>
      <c r="BL716">
        <v>35.825424380000001</v>
      </c>
      <c r="BM716">
        <v>32.369444100000003</v>
      </c>
      <c r="BN716">
        <v>31.18763577</v>
      </c>
      <c r="BO716">
        <v>32.711431470000001</v>
      </c>
      <c r="BP716">
        <v>32.119041920000001</v>
      </c>
    </row>
    <row r="717" spans="1:68" x14ac:dyDescent="0.25">
      <c r="A717" s="1" t="s">
        <v>66</v>
      </c>
      <c r="B717" s="1">
        <f>COUNT(egypt_arabic_world[[#This Row],[1960]:[2023]])</f>
        <v>64</v>
      </c>
      <c r="C717" s="1" t="s">
        <v>2655</v>
      </c>
      <c r="D717" s="1" t="s">
        <v>2656</v>
      </c>
      <c r="E717">
        <v>315800000</v>
      </c>
      <c r="F717">
        <v>345200000</v>
      </c>
      <c r="G717">
        <v>404100000</v>
      </c>
      <c r="H717">
        <v>456000000</v>
      </c>
      <c r="I717">
        <v>512700000</v>
      </c>
      <c r="J717">
        <v>545300000</v>
      </c>
      <c r="K717">
        <v>586700000</v>
      </c>
      <c r="L717">
        <v>603500000</v>
      </c>
      <c r="M717">
        <v>577100000</v>
      </c>
      <c r="N717">
        <v>649900000</v>
      </c>
      <c r="O717">
        <v>685800000</v>
      </c>
      <c r="P717">
        <v>746800000</v>
      </c>
      <c r="Q717">
        <v>779400000</v>
      </c>
      <c r="R717">
        <v>819200000</v>
      </c>
      <c r="S717">
        <v>1033900000</v>
      </c>
      <c r="T717">
        <v>1348300000</v>
      </c>
      <c r="U717">
        <v>1594000000</v>
      </c>
      <c r="V717">
        <v>2028000000</v>
      </c>
      <c r="W717">
        <v>2556600000</v>
      </c>
      <c r="X717">
        <v>4380900000</v>
      </c>
      <c r="Y717">
        <v>5209409941</v>
      </c>
      <c r="Z717">
        <v>5124100000</v>
      </c>
      <c r="AA717">
        <v>6747000000</v>
      </c>
      <c r="AB717">
        <v>7604000000</v>
      </c>
      <c r="AC717">
        <v>9090000000</v>
      </c>
      <c r="AD717">
        <v>11039000000</v>
      </c>
      <c r="AE717">
        <v>12298000000</v>
      </c>
      <c r="AF717">
        <v>13360000000</v>
      </c>
      <c r="AG717">
        <v>16908999700</v>
      </c>
      <c r="AH717">
        <v>20473999400</v>
      </c>
      <c r="AI717">
        <v>26254999600</v>
      </c>
      <c r="AJ717">
        <v>36150001700</v>
      </c>
      <c r="AK717">
        <v>43693000000</v>
      </c>
      <c r="AL717">
        <v>48340000000</v>
      </c>
      <c r="AM717">
        <v>53380000000</v>
      </c>
      <c r="AN717">
        <v>61700000000</v>
      </c>
      <c r="AO717">
        <v>67716000000</v>
      </c>
      <c r="AP717">
        <v>77110000000</v>
      </c>
      <c r="AQ717">
        <v>82326000000</v>
      </c>
      <c r="AR717">
        <v>87361000000</v>
      </c>
      <c r="AS717">
        <v>104587000000</v>
      </c>
      <c r="AT717">
        <v>110834000000</v>
      </c>
      <c r="AU717">
        <v>123459000000</v>
      </c>
      <c r="AV717">
        <v>139322000000</v>
      </c>
      <c r="AW717">
        <v>168243000000</v>
      </c>
      <c r="AX717">
        <v>183891000000</v>
      </c>
      <c r="AY717">
        <v>223328000000</v>
      </c>
      <c r="AZ717">
        <v>261167000000</v>
      </c>
      <c r="BA717">
        <v>324283000000</v>
      </c>
      <c r="BB717">
        <v>373279000000</v>
      </c>
      <c r="BC717">
        <v>431776000000</v>
      </c>
      <c r="BD717">
        <v>492934000000</v>
      </c>
      <c r="BE717">
        <v>657342000000</v>
      </c>
      <c r="BF717">
        <v>742057000000</v>
      </c>
      <c r="BG717">
        <v>849664000000</v>
      </c>
      <c r="BH717">
        <v>895205000000</v>
      </c>
      <c r="BI717">
        <v>879362000000</v>
      </c>
      <c r="BJ717">
        <v>1257480000000</v>
      </c>
      <c r="BK717">
        <v>1648560000000</v>
      </c>
      <c r="BL717">
        <v>2004790000000</v>
      </c>
      <c r="BM717">
        <v>1991560000000</v>
      </c>
      <c r="BN717">
        <v>2078060000000</v>
      </c>
      <c r="BO717">
        <v>2565390000000</v>
      </c>
      <c r="BP717">
        <v>3262450000000</v>
      </c>
    </row>
    <row r="718" spans="1:68" hidden="1" x14ac:dyDescent="0.25">
      <c r="A718" s="1" t="s">
        <v>66</v>
      </c>
      <c r="B718" s="1">
        <f>COUNT(egypt_arabic_world[[#This Row],[1960]:[2023]])</f>
        <v>3</v>
      </c>
      <c r="C718" s="1" t="s">
        <v>1499</v>
      </c>
      <c r="D718" s="1" t="s">
        <v>1500</v>
      </c>
      <c r="AI718">
        <v>976866.35900000005</v>
      </c>
      <c r="AS718">
        <v>974101.07389999996</v>
      </c>
      <c r="BH718">
        <v>971206.1986</v>
      </c>
    </row>
    <row r="719" spans="1:68" x14ac:dyDescent="0.25">
      <c r="A719" s="1" t="s">
        <v>66</v>
      </c>
      <c r="B719" s="1">
        <f>COUNT(egypt_arabic_world[[#This Row],[1960]:[2023]])</f>
        <v>64</v>
      </c>
      <c r="C719" s="1" t="s">
        <v>2559</v>
      </c>
      <c r="D719" s="1" t="s">
        <v>2560</v>
      </c>
      <c r="E719">
        <v>906840607.20000005</v>
      </c>
      <c r="F719">
        <v>991264653.5</v>
      </c>
      <c r="G719">
        <v>999038266.60000002</v>
      </c>
      <c r="H719">
        <v>1048799028</v>
      </c>
      <c r="I719">
        <v>1179208907</v>
      </c>
      <c r="J719">
        <v>1191131498</v>
      </c>
      <c r="K719">
        <v>1266350097</v>
      </c>
      <c r="L719">
        <v>1334586466</v>
      </c>
      <c r="M719">
        <v>1348364486</v>
      </c>
      <c r="N719">
        <v>1573607748</v>
      </c>
      <c r="O719">
        <v>1722682743</v>
      </c>
      <c r="P719">
        <v>1904616169</v>
      </c>
      <c r="Q719">
        <v>2014994829</v>
      </c>
      <c r="R719">
        <v>2069732188</v>
      </c>
      <c r="S719">
        <v>2148140453</v>
      </c>
      <c r="T719">
        <v>2955501973</v>
      </c>
      <c r="U719">
        <v>3165839126</v>
      </c>
      <c r="V719">
        <v>3557270654</v>
      </c>
      <c r="W719">
        <v>3875985446</v>
      </c>
      <c r="X719">
        <v>6258428571</v>
      </c>
      <c r="Y719">
        <v>7235291585</v>
      </c>
      <c r="Z719">
        <v>6924459459</v>
      </c>
      <c r="AA719">
        <v>8309113300</v>
      </c>
      <c r="AB719">
        <v>8852153667</v>
      </c>
      <c r="AC719">
        <v>9772092023</v>
      </c>
      <c r="AD719">
        <v>11557952047</v>
      </c>
      <c r="AE719">
        <v>11504209542</v>
      </c>
      <c r="AF719">
        <v>10494893951</v>
      </c>
      <c r="AG719">
        <v>9601930551</v>
      </c>
      <c r="AH719">
        <v>10571044713</v>
      </c>
      <c r="AI719">
        <v>11778824406</v>
      </c>
      <c r="AJ719">
        <v>12013958691</v>
      </c>
      <c r="AK719">
        <v>13147473896</v>
      </c>
      <c r="AL719">
        <v>14507803121</v>
      </c>
      <c r="AM719">
        <v>15830367734</v>
      </c>
      <c r="AN719">
        <v>18195222648</v>
      </c>
      <c r="AO719">
        <v>19963443396</v>
      </c>
      <c r="AP719">
        <v>22746312684</v>
      </c>
      <c r="AQ719">
        <v>24299291617</v>
      </c>
      <c r="AR719">
        <v>25762606901</v>
      </c>
      <c r="AS719">
        <v>30702216351</v>
      </c>
      <c r="AT719">
        <v>29874447439</v>
      </c>
      <c r="AU719">
        <v>27743573034</v>
      </c>
      <c r="AV719">
        <v>26792730769</v>
      </c>
      <c r="AW719">
        <v>27312240260</v>
      </c>
      <c r="AX719">
        <v>30597487521</v>
      </c>
      <c r="AY719">
        <v>38839617391</v>
      </c>
      <c r="AZ719">
        <v>45738528897</v>
      </c>
      <c r="BA719">
        <v>58960618182</v>
      </c>
      <c r="BB719">
        <v>67745735027</v>
      </c>
      <c r="BC719">
        <v>78362250454</v>
      </c>
      <c r="BD719">
        <v>84842340792</v>
      </c>
      <c r="BE719">
        <v>109557000000</v>
      </c>
      <c r="BF719">
        <v>115048000000</v>
      </c>
      <c r="BG719">
        <v>121903000000</v>
      </c>
      <c r="BH719">
        <v>120648000000</v>
      </c>
      <c r="BI719">
        <v>107897000000</v>
      </c>
      <c r="BJ719">
        <v>85426531360</v>
      </c>
      <c r="BK719">
        <v>92772235706</v>
      </c>
      <c r="BL719">
        <v>114168000000</v>
      </c>
      <c r="BM719">
        <v>124240000000</v>
      </c>
      <c r="BN719">
        <v>132445000000</v>
      </c>
      <c r="BO719">
        <v>155951000000</v>
      </c>
      <c r="BP719">
        <v>127192000000</v>
      </c>
    </row>
    <row r="720" spans="1:68" hidden="1" x14ac:dyDescent="0.25">
      <c r="A720" s="1" t="s">
        <v>66</v>
      </c>
      <c r="B720" s="1">
        <f>COUNT(egypt_arabic_world[[#This Row],[1960]:[2023]])</f>
        <v>3</v>
      </c>
      <c r="C720" s="1" t="s">
        <v>1503</v>
      </c>
      <c r="D720" s="1" t="s">
        <v>1504</v>
      </c>
      <c r="AI720">
        <v>3386.6681170000002</v>
      </c>
      <c r="AS720">
        <v>4071.1371210000002</v>
      </c>
      <c r="BH720">
        <v>4819.9105259999997</v>
      </c>
    </row>
    <row r="721" spans="1:68" x14ac:dyDescent="0.25">
      <c r="A721" s="1" t="s">
        <v>66</v>
      </c>
      <c r="B721" s="1">
        <f>COUNT(egypt_arabic_world[[#This Row],[1960]:[2023]])</f>
        <v>64</v>
      </c>
      <c r="C721" s="1" t="s">
        <v>2787</v>
      </c>
      <c r="D721" s="1" t="s">
        <v>2788</v>
      </c>
      <c r="E721">
        <v>0.33282904699999999</v>
      </c>
      <c r="F721">
        <v>0.69360675500000002</v>
      </c>
      <c r="G721">
        <v>-3.0030765879999999</v>
      </c>
      <c r="H721">
        <v>0.74664570799999996</v>
      </c>
      <c r="I721">
        <v>3.6609829490000001</v>
      </c>
      <c r="J721">
        <v>14.83900446</v>
      </c>
      <c r="K721">
        <v>9.0364406580000001</v>
      </c>
      <c r="L721">
        <v>0.70189748399999996</v>
      </c>
      <c r="M721">
        <v>-1.6757594250000001</v>
      </c>
      <c r="N721">
        <v>3.4098202820000001</v>
      </c>
      <c r="O721">
        <v>3.7628985959999999</v>
      </c>
      <c r="P721">
        <v>3.1404217139999999</v>
      </c>
      <c r="Q721">
        <v>2.1023633460000002</v>
      </c>
      <c r="R721">
        <v>5.1121840389999997</v>
      </c>
      <c r="S721">
        <v>10.02431775</v>
      </c>
      <c r="T721">
        <v>9.6696954819999998</v>
      </c>
      <c r="U721">
        <v>10.317415889999999</v>
      </c>
      <c r="V721">
        <v>12.73216279</v>
      </c>
      <c r="W721">
        <v>11.07810038</v>
      </c>
      <c r="X721">
        <v>9.9043605120000002</v>
      </c>
      <c r="Y721">
        <v>20.819224930000001</v>
      </c>
      <c r="Z721">
        <v>10.317284219999999</v>
      </c>
      <c r="AA721">
        <v>14.823008850000001</v>
      </c>
      <c r="AB721">
        <v>16.079873880000001</v>
      </c>
      <c r="AC721">
        <v>17.03636638</v>
      </c>
      <c r="AD721">
        <v>12.10675606</v>
      </c>
      <c r="AE721">
        <v>23.86428982</v>
      </c>
      <c r="AF721">
        <v>19.693593310000001</v>
      </c>
      <c r="AG721">
        <v>17.663486150000001</v>
      </c>
      <c r="AH721">
        <v>21.261867089999999</v>
      </c>
      <c r="AI721">
        <v>16.756374709999999</v>
      </c>
      <c r="AJ721">
        <v>19.748544819999999</v>
      </c>
      <c r="AK721">
        <v>13.637424169999999</v>
      </c>
      <c r="AL721">
        <v>12.08979229</v>
      </c>
      <c r="AM721">
        <v>8.1542312859999999</v>
      </c>
      <c r="AN721">
        <v>15.7422305</v>
      </c>
      <c r="AO721">
        <v>7.1871036970000004</v>
      </c>
      <c r="AP721">
        <v>4.6256057879999997</v>
      </c>
      <c r="AQ721">
        <v>3.8725754640000001</v>
      </c>
      <c r="AR721">
        <v>3.079499126</v>
      </c>
      <c r="AS721">
        <v>2.6838053529999999</v>
      </c>
      <c r="AT721">
        <v>2.2697572049999999</v>
      </c>
      <c r="AU721">
        <v>2.7372385499999998</v>
      </c>
      <c r="AV721">
        <v>4.5077763629999996</v>
      </c>
      <c r="AW721">
        <v>11.270619330000001</v>
      </c>
      <c r="AX721">
        <v>4.8693969690000003</v>
      </c>
      <c r="AY721">
        <v>7.6445264450000003</v>
      </c>
      <c r="AZ721">
        <v>9.3189690580000004</v>
      </c>
      <c r="BA721">
        <v>18.31683168</v>
      </c>
      <c r="BB721">
        <v>11.76349544</v>
      </c>
      <c r="BC721">
        <v>11.265188269999999</v>
      </c>
      <c r="BD721">
        <v>10.064925990000001</v>
      </c>
      <c r="BE721">
        <v>7.1117294329999998</v>
      </c>
      <c r="BF721">
        <v>9.4697198109999992</v>
      </c>
      <c r="BG721">
        <v>10.070215470000001</v>
      </c>
      <c r="BH721">
        <v>10.37049034</v>
      </c>
      <c r="BI721">
        <v>13.81360621</v>
      </c>
      <c r="BJ721">
        <v>29.50660839</v>
      </c>
      <c r="BK721">
        <v>14.401465780000001</v>
      </c>
      <c r="BL721">
        <v>9.1527995929999992</v>
      </c>
      <c r="BM721">
        <v>5.0449328900000001</v>
      </c>
      <c r="BN721">
        <v>5.2140494049999999</v>
      </c>
      <c r="BO721">
        <v>13.895660980000001</v>
      </c>
      <c r="BP721">
        <v>33.884776309999999</v>
      </c>
    </row>
    <row r="722" spans="1:68" x14ac:dyDescent="0.25">
      <c r="A722" s="1" t="s">
        <v>66</v>
      </c>
      <c r="B722" s="1">
        <f>COUNT(egypt_arabic_world[[#This Row],[1960]:[2023]])</f>
        <v>64</v>
      </c>
      <c r="C722" s="1" t="s">
        <v>2593</v>
      </c>
      <c r="D722" s="1" t="s">
        <v>2594</v>
      </c>
      <c r="E722">
        <v>568000000</v>
      </c>
      <c r="F722">
        <v>485000000</v>
      </c>
      <c r="G722">
        <v>401000000</v>
      </c>
      <c r="H722">
        <v>522000000</v>
      </c>
      <c r="I722">
        <v>539000000</v>
      </c>
      <c r="J722">
        <v>605000000</v>
      </c>
      <c r="K722">
        <v>605000000</v>
      </c>
      <c r="L722">
        <v>566000000</v>
      </c>
      <c r="M722">
        <v>622000000</v>
      </c>
      <c r="N722">
        <v>745000000</v>
      </c>
      <c r="O722">
        <v>762000000</v>
      </c>
      <c r="P722">
        <v>789000000</v>
      </c>
      <c r="Q722">
        <v>825000000</v>
      </c>
      <c r="R722">
        <v>1121000000</v>
      </c>
      <c r="S722">
        <v>1516000000</v>
      </c>
      <c r="T722">
        <v>1402000000</v>
      </c>
      <c r="U722">
        <v>1522000000</v>
      </c>
      <c r="V722">
        <v>1708000000</v>
      </c>
      <c r="W722">
        <v>1737000000</v>
      </c>
      <c r="X722">
        <v>1840000000</v>
      </c>
      <c r="Y722">
        <v>3046000000</v>
      </c>
      <c r="Z722">
        <v>3233000000</v>
      </c>
      <c r="AA722">
        <v>3120000000</v>
      </c>
      <c r="AB722">
        <v>3215000000</v>
      </c>
      <c r="AC722">
        <v>3140000000</v>
      </c>
      <c r="AD722">
        <v>3714000000</v>
      </c>
      <c r="AE722">
        <v>2934000000</v>
      </c>
      <c r="AF722">
        <v>4351000000</v>
      </c>
      <c r="AG722">
        <v>5706000000</v>
      </c>
      <c r="AH722">
        <v>6764000000</v>
      </c>
      <c r="AI722">
        <v>2585000000</v>
      </c>
      <c r="AJ722">
        <v>3659000000</v>
      </c>
      <c r="AK722">
        <v>3051000000</v>
      </c>
      <c r="AL722">
        <v>3105000000</v>
      </c>
      <c r="AM722">
        <v>3463000000</v>
      </c>
      <c r="AN722">
        <v>3435000000</v>
      </c>
      <c r="AO722">
        <v>3535000000</v>
      </c>
      <c r="AP722">
        <v>3921000000</v>
      </c>
      <c r="AQ722">
        <v>3130000000</v>
      </c>
      <c r="AR722">
        <v>3559000000</v>
      </c>
      <c r="AS722">
        <v>5276000000</v>
      </c>
      <c r="AT722">
        <v>4825000000</v>
      </c>
      <c r="AU722">
        <v>5546000000</v>
      </c>
      <c r="AV722">
        <v>7408000000</v>
      </c>
      <c r="AW722">
        <v>9661000000</v>
      </c>
      <c r="AX722">
        <v>12912000000</v>
      </c>
      <c r="AY722">
        <v>16728000000</v>
      </c>
      <c r="AZ722">
        <v>19224000000</v>
      </c>
      <c r="BA722">
        <v>26224000000</v>
      </c>
      <c r="BB722">
        <v>23062000000</v>
      </c>
      <c r="BC722">
        <v>26438000000</v>
      </c>
      <c r="BD722">
        <v>30528000000</v>
      </c>
      <c r="BE722">
        <v>29409000000</v>
      </c>
      <c r="BF722">
        <v>29018000000</v>
      </c>
      <c r="BG722">
        <v>26853000000</v>
      </c>
      <c r="BH722">
        <v>21349000000</v>
      </c>
      <c r="BI722">
        <v>25468000000</v>
      </c>
      <c r="BJ722">
        <v>25604000000</v>
      </c>
      <c r="BK722">
        <v>27624000000</v>
      </c>
      <c r="BL722">
        <v>29000000000</v>
      </c>
      <c r="BM722">
        <v>27078000000</v>
      </c>
      <c r="BN722">
        <v>41310000000</v>
      </c>
      <c r="BO722">
        <v>51280000000</v>
      </c>
      <c r="BP722">
        <v>42081000000</v>
      </c>
    </row>
    <row r="723" spans="1:68" x14ac:dyDescent="0.25">
      <c r="A723" s="1" t="s">
        <v>66</v>
      </c>
      <c r="B723" s="1">
        <f>COUNT(egypt_arabic_world[[#This Row],[1960]:[2023]])</f>
        <v>64</v>
      </c>
      <c r="C723" s="1" t="s">
        <v>2839</v>
      </c>
      <c r="D723" s="1" t="s">
        <v>2840</v>
      </c>
      <c r="E723">
        <v>668000000</v>
      </c>
      <c r="F723">
        <v>700000000</v>
      </c>
      <c r="G723">
        <v>743000000</v>
      </c>
      <c r="H723">
        <v>916000000</v>
      </c>
      <c r="I723">
        <v>953000000</v>
      </c>
      <c r="J723">
        <v>934000000</v>
      </c>
      <c r="K723">
        <v>1071000000</v>
      </c>
      <c r="L723">
        <v>792000000</v>
      </c>
      <c r="M723">
        <v>666000000</v>
      </c>
      <c r="N723">
        <v>638000000</v>
      </c>
      <c r="O723">
        <v>787000000</v>
      </c>
      <c r="P723">
        <v>920000000</v>
      </c>
      <c r="Q723">
        <v>899000000</v>
      </c>
      <c r="R723">
        <v>915000000</v>
      </c>
      <c r="S723">
        <v>2351000000</v>
      </c>
      <c r="T723">
        <v>3934000000</v>
      </c>
      <c r="U723">
        <v>3807000000</v>
      </c>
      <c r="V723">
        <v>4815000000</v>
      </c>
      <c r="W723">
        <v>6727000000</v>
      </c>
      <c r="X723">
        <v>3837000000</v>
      </c>
      <c r="Y723">
        <v>4860000000</v>
      </c>
      <c r="Z723">
        <v>8782000000</v>
      </c>
      <c r="AA723">
        <v>9078000000</v>
      </c>
      <c r="AB723">
        <v>10275000000</v>
      </c>
      <c r="AC723">
        <v>10766000000</v>
      </c>
      <c r="AD723">
        <v>11104000000</v>
      </c>
      <c r="AE723">
        <v>11502000000</v>
      </c>
      <c r="AF723">
        <v>16225000000</v>
      </c>
      <c r="AG723">
        <v>23298000000</v>
      </c>
      <c r="AH723">
        <v>18774000000</v>
      </c>
      <c r="AI723">
        <v>9216000000</v>
      </c>
      <c r="AJ723">
        <v>7862000000</v>
      </c>
      <c r="AK723">
        <v>8245000000</v>
      </c>
      <c r="AL723">
        <v>8214000000</v>
      </c>
      <c r="AM723">
        <v>10185000000</v>
      </c>
      <c r="AN723">
        <v>11739000000</v>
      </c>
      <c r="AO723">
        <v>13019000000</v>
      </c>
      <c r="AP723">
        <v>13211000000</v>
      </c>
      <c r="AQ723">
        <v>16166000000</v>
      </c>
      <c r="AR723">
        <v>16022000000</v>
      </c>
      <c r="AS723">
        <v>14578000000</v>
      </c>
      <c r="AT723">
        <v>13376000000</v>
      </c>
      <c r="AU723">
        <v>12770000000</v>
      </c>
      <c r="AV723">
        <v>12950000000</v>
      </c>
      <c r="AW723">
        <v>15950000000</v>
      </c>
      <c r="AX723">
        <v>22449000000</v>
      </c>
      <c r="AY723">
        <v>27300000000</v>
      </c>
      <c r="AZ723">
        <v>37100000000</v>
      </c>
      <c r="BA723">
        <v>48382000000</v>
      </c>
      <c r="BB723">
        <v>44946000000</v>
      </c>
      <c r="BC723">
        <v>52923000000</v>
      </c>
      <c r="BD723">
        <v>58903000000</v>
      </c>
      <c r="BE723">
        <v>69200000000</v>
      </c>
      <c r="BF723">
        <v>66180000000</v>
      </c>
      <c r="BG723">
        <v>66786000000</v>
      </c>
      <c r="BH723">
        <v>63574000000</v>
      </c>
      <c r="BI723">
        <v>55789000000</v>
      </c>
      <c r="BJ723">
        <v>61627000000</v>
      </c>
      <c r="BK723">
        <v>72000000000</v>
      </c>
      <c r="BL723">
        <v>70991000000</v>
      </c>
      <c r="BM723">
        <v>60488000000</v>
      </c>
      <c r="BN723">
        <v>74453000000</v>
      </c>
      <c r="BO723">
        <v>95670000000</v>
      </c>
      <c r="BP723">
        <v>83189000000</v>
      </c>
    </row>
    <row r="724" spans="1:68" hidden="1" x14ac:dyDescent="0.25">
      <c r="A724" s="1" t="s">
        <v>66</v>
      </c>
      <c r="B724" s="1">
        <f>COUNT(egypt_arabic_world[[#This Row],[1960]:[2023]])</f>
        <v>10</v>
      </c>
      <c r="C724" s="1" t="s">
        <v>1511</v>
      </c>
      <c r="D724" s="1" t="s">
        <v>1512</v>
      </c>
      <c r="AI724">
        <v>33.9</v>
      </c>
      <c r="AN724">
        <v>33.9</v>
      </c>
      <c r="AR724">
        <v>21.2</v>
      </c>
      <c r="AW724">
        <v>28.1</v>
      </c>
      <c r="BA724">
        <v>26</v>
      </c>
      <c r="BC724">
        <v>17.8</v>
      </c>
      <c r="BE724">
        <v>13.7</v>
      </c>
      <c r="BH724">
        <v>13.2</v>
      </c>
      <c r="BJ724">
        <v>22</v>
      </c>
      <c r="BL724">
        <v>17.600000000000001</v>
      </c>
    </row>
    <row r="725" spans="1:68" hidden="1" x14ac:dyDescent="0.25">
      <c r="A725" s="1" t="s">
        <v>66</v>
      </c>
      <c r="B725" s="1">
        <f>COUNT(egypt_arabic_world[[#This Row],[1960]:[2023]])</f>
        <v>10</v>
      </c>
      <c r="C725" s="1" t="s">
        <v>1513</v>
      </c>
      <c r="D725" s="1" t="s">
        <v>1514</v>
      </c>
      <c r="AI725">
        <v>8.6999999999999993</v>
      </c>
      <c r="AN725">
        <v>9.5</v>
      </c>
      <c r="AR725">
        <v>9.1999999999999993</v>
      </c>
      <c r="AW725">
        <v>9</v>
      </c>
      <c r="BA725">
        <v>9.1999999999999993</v>
      </c>
      <c r="BC725">
        <v>9.4</v>
      </c>
      <c r="BE725">
        <v>9.8000000000000007</v>
      </c>
      <c r="BH725">
        <v>9.1</v>
      </c>
      <c r="BJ725">
        <v>9</v>
      </c>
      <c r="BL725">
        <v>9</v>
      </c>
    </row>
    <row r="726" spans="1:68" hidden="1" x14ac:dyDescent="0.25">
      <c r="A726" s="1" t="s">
        <v>66</v>
      </c>
      <c r="B726" s="1">
        <f>COUNT(egypt_arabic_world[[#This Row],[1960]:[2023]])</f>
        <v>10</v>
      </c>
      <c r="C726" s="1" t="s">
        <v>1515</v>
      </c>
      <c r="D726" s="1" t="s">
        <v>1516</v>
      </c>
      <c r="AI726">
        <v>41.1</v>
      </c>
      <c r="AN726">
        <v>40</v>
      </c>
      <c r="AR726">
        <v>40.4</v>
      </c>
      <c r="AW726">
        <v>41.4</v>
      </c>
      <c r="BA726">
        <v>40.799999999999997</v>
      </c>
      <c r="BC726">
        <v>40.1</v>
      </c>
      <c r="BE726">
        <v>38.6</v>
      </c>
      <c r="BH726">
        <v>41.5</v>
      </c>
      <c r="BJ726">
        <v>41</v>
      </c>
      <c r="BL726">
        <v>41.3</v>
      </c>
    </row>
    <row r="727" spans="1:68" x14ac:dyDescent="0.25">
      <c r="A727" s="1" t="s">
        <v>66</v>
      </c>
      <c r="B727" s="1">
        <f>COUNT(egypt_arabic_world[[#This Row],[1960]:[2023]])</f>
        <v>64</v>
      </c>
      <c r="C727" s="1" t="s">
        <v>2595</v>
      </c>
      <c r="D727" s="1" t="s">
        <v>2596</v>
      </c>
      <c r="E727">
        <v>29.384703040000002</v>
      </c>
      <c r="F727">
        <v>26.365115469999999</v>
      </c>
      <c r="G727">
        <v>28.348675369999999</v>
      </c>
      <c r="H727">
        <v>34.343200809999999</v>
      </c>
      <c r="I727">
        <v>31.6823567</v>
      </c>
      <c r="J727">
        <v>31.09928051</v>
      </c>
      <c r="K727">
        <v>31.754418680000001</v>
      </c>
      <c r="L727">
        <v>24.22627426</v>
      </c>
      <c r="M727">
        <v>21.711855060000001</v>
      </c>
      <c r="N727">
        <v>21.197172120000001</v>
      </c>
      <c r="O727">
        <v>19.260897679999999</v>
      </c>
      <c r="P727">
        <v>19.85066505</v>
      </c>
      <c r="Q727">
        <v>18.538355899999999</v>
      </c>
      <c r="R727">
        <v>20.161341010000001</v>
      </c>
      <c r="S727">
        <v>41.900697899999997</v>
      </c>
      <c r="T727">
        <v>45.872747150000002</v>
      </c>
      <c r="U727">
        <v>40.019561199999998</v>
      </c>
      <c r="V727">
        <v>45.296073030000002</v>
      </c>
      <c r="W727">
        <v>57.143998850000003</v>
      </c>
      <c r="X727">
        <v>31.502885590000002</v>
      </c>
      <c r="Y727">
        <v>36.483772500000001</v>
      </c>
      <c r="Z727">
        <v>54.277900209999999</v>
      </c>
      <c r="AA727">
        <v>44.107481300000003</v>
      </c>
      <c r="AB727">
        <v>43.563571430000003</v>
      </c>
      <c r="AC727">
        <v>40.934687340000004</v>
      </c>
      <c r="AD727">
        <v>37.942819839999999</v>
      </c>
      <c r="AE727">
        <v>34.993387759999997</v>
      </c>
      <c r="AF727">
        <v>50.860675729999997</v>
      </c>
      <c r="AG727">
        <v>82.915655839999999</v>
      </c>
      <c r="AH727">
        <v>64.236361560000006</v>
      </c>
      <c r="AI727">
        <v>27.457650309999998</v>
      </c>
      <c r="AJ727">
        <v>30.81483467</v>
      </c>
      <c r="AK727">
        <v>26.987776279999999</v>
      </c>
      <c r="AL727">
        <v>24.30084278</v>
      </c>
      <c r="AM727">
        <v>26.297746289999999</v>
      </c>
      <c r="AN727">
        <v>25.22305588</v>
      </c>
      <c r="AO727">
        <v>24.477405409999999</v>
      </c>
      <c r="AP727">
        <v>21.841850319999999</v>
      </c>
      <c r="AQ727">
        <v>22.746989559999999</v>
      </c>
      <c r="AR727">
        <v>21.586206440000002</v>
      </c>
      <c r="AS727">
        <v>19.886107320000001</v>
      </c>
      <c r="AT727">
        <v>18.82512127</v>
      </c>
      <c r="AU727">
        <v>21.511269460000001</v>
      </c>
      <c r="AV727">
        <v>25.35607186</v>
      </c>
      <c r="AW727">
        <v>32.508501959999997</v>
      </c>
      <c r="AX727">
        <v>39.465108639999997</v>
      </c>
      <c r="AY727">
        <v>40.98445847</v>
      </c>
      <c r="AZ727">
        <v>43.180725029999998</v>
      </c>
      <c r="BA727">
        <v>45.821663870000002</v>
      </c>
      <c r="BB727">
        <v>35.955102670000002</v>
      </c>
      <c r="BC727">
        <v>36.240602520000003</v>
      </c>
      <c r="BD727">
        <v>37.896149809999997</v>
      </c>
      <c r="BE727">
        <v>35.328954439999997</v>
      </c>
      <c r="BF727">
        <v>33.005111800000002</v>
      </c>
      <c r="BG727">
        <v>30.64149437</v>
      </c>
      <c r="BH727">
        <v>25.783733380000001</v>
      </c>
      <c r="BI727">
        <v>24.44247988</v>
      </c>
      <c r="BJ727">
        <v>35.122413629999997</v>
      </c>
      <c r="BK727">
        <v>37.939189919999997</v>
      </c>
      <c r="BL727">
        <v>31.376732669999999</v>
      </c>
      <c r="BM727">
        <v>22.814468349999999</v>
      </c>
      <c r="BN727">
        <v>27.259405829999999</v>
      </c>
      <c r="BO727">
        <v>30.823430030000001</v>
      </c>
      <c r="BP727">
        <v>31.633638919999999</v>
      </c>
    </row>
    <row r="728" spans="1:68" hidden="1" x14ac:dyDescent="0.25">
      <c r="A728" s="1" t="s">
        <v>66</v>
      </c>
      <c r="B728" s="1">
        <f>COUNT(egypt_arabic_world[[#This Row],[1960]:[2023]])</f>
        <v>3</v>
      </c>
      <c r="C728" s="1" t="s">
        <v>1519</v>
      </c>
      <c r="D728" s="1" t="s">
        <v>1520</v>
      </c>
      <c r="AI728">
        <v>15.600975740000001</v>
      </c>
      <c r="AS728">
        <v>16.132752050000001</v>
      </c>
      <c r="BH728">
        <v>16.344905600000001</v>
      </c>
    </row>
    <row r="729" spans="1:68" hidden="1" x14ac:dyDescent="0.25">
      <c r="A729" s="1" t="s">
        <v>66</v>
      </c>
      <c r="B729" s="1">
        <f>COUNT(egypt_arabic_world[[#This Row],[1960]:[2023]])</f>
        <v>12</v>
      </c>
      <c r="C729" s="1" t="s">
        <v>1521</v>
      </c>
      <c r="D729" s="1" t="s">
        <v>1522</v>
      </c>
      <c r="AI729">
        <v>99.992899519999995</v>
      </c>
      <c r="AN729">
        <v>99.992146480000002</v>
      </c>
      <c r="AS729">
        <v>99.997124310000004</v>
      </c>
      <c r="AX729">
        <v>99.997110469999996</v>
      </c>
      <c r="BC729">
        <v>99.997056720000003</v>
      </c>
      <c r="BD729">
        <v>99.997059969999995</v>
      </c>
      <c r="BE729">
        <v>99.997068799999994</v>
      </c>
      <c r="BF729">
        <v>99.997080990000001</v>
      </c>
      <c r="BG729">
        <v>99.997094489999995</v>
      </c>
      <c r="BH729">
        <v>99.997107459999995</v>
      </c>
      <c r="BI729">
        <v>99.997118599999993</v>
      </c>
      <c r="BJ729">
        <v>99.997128009999997</v>
      </c>
    </row>
    <row r="730" spans="1:68" hidden="1" x14ac:dyDescent="0.25">
      <c r="A730" s="1" t="s">
        <v>66</v>
      </c>
      <c r="B730" s="1">
        <f>COUNT(egypt_arabic_world[[#This Row],[1960]:[2023]])</f>
        <v>24</v>
      </c>
      <c r="C730" s="1" t="s">
        <v>1523</v>
      </c>
      <c r="D730" s="1" t="s">
        <v>1524</v>
      </c>
      <c r="AI730">
        <v>469999.9988</v>
      </c>
      <c r="AK730">
        <v>90000.003580000004</v>
      </c>
      <c r="AL730">
        <v>100000.0015</v>
      </c>
      <c r="AM730">
        <v>129999.9952</v>
      </c>
      <c r="AN730">
        <v>79999.998210000005</v>
      </c>
      <c r="AW730">
        <v>129999.9952</v>
      </c>
      <c r="AX730">
        <v>129999.9952</v>
      </c>
      <c r="AY730">
        <v>119999.9973</v>
      </c>
      <c r="AZ730">
        <v>70000.0003</v>
      </c>
      <c r="BA730">
        <v>119999.9973</v>
      </c>
      <c r="BB730">
        <v>159999.9964</v>
      </c>
      <c r="BC730">
        <v>90000.003580000004</v>
      </c>
      <c r="BD730">
        <v>170000.0018</v>
      </c>
      <c r="BE730">
        <v>129999.9952</v>
      </c>
      <c r="BF730">
        <v>129999.9952</v>
      </c>
      <c r="BG730">
        <v>140000.0006</v>
      </c>
      <c r="BH730">
        <v>140000.0006</v>
      </c>
      <c r="BI730">
        <v>209999.99340000001</v>
      </c>
      <c r="BJ730">
        <v>50000.000749999999</v>
      </c>
      <c r="BK730">
        <v>70000.0003</v>
      </c>
      <c r="BL730">
        <v>59999.998659999997</v>
      </c>
      <c r="BM730">
        <v>90000.003580000004</v>
      </c>
      <c r="BN730">
        <v>109999.9994</v>
      </c>
      <c r="BO730">
        <v>70000.0003</v>
      </c>
    </row>
    <row r="731" spans="1:68" x14ac:dyDescent="0.25">
      <c r="A731" s="1" t="s">
        <v>66</v>
      </c>
      <c r="B731" s="1">
        <f>COUNT(egypt_arabic_world[[#This Row],[1960]:[2023]])</f>
        <v>64</v>
      </c>
      <c r="C731" s="1" t="s">
        <v>2749</v>
      </c>
      <c r="D731" s="1" t="s">
        <v>2750</v>
      </c>
      <c r="E731">
        <v>17.4631349</v>
      </c>
      <c r="F731">
        <v>16.758241760000001</v>
      </c>
      <c r="G731">
        <v>17.833731539999999</v>
      </c>
      <c r="H731">
        <v>17.418291679999999</v>
      </c>
      <c r="I731">
        <v>16.07326007</v>
      </c>
      <c r="J731">
        <v>14.89737365</v>
      </c>
      <c r="K731">
        <v>13.597513599999999</v>
      </c>
      <c r="L731">
        <v>12.774183369999999</v>
      </c>
      <c r="M731">
        <v>14.170933440000001</v>
      </c>
      <c r="N731">
        <v>14.751725670000001</v>
      </c>
      <c r="O731">
        <v>12.29072964</v>
      </c>
      <c r="P731">
        <v>12.367805199999999</v>
      </c>
      <c r="Q731">
        <v>11.83175336</v>
      </c>
      <c r="R731">
        <v>10.277708280000001</v>
      </c>
      <c r="S731">
        <v>13.217316909999999</v>
      </c>
      <c r="T731">
        <v>16.600082919999998</v>
      </c>
      <c r="U731">
        <v>17.101691379999998</v>
      </c>
      <c r="V731">
        <v>18.717645770000001</v>
      </c>
      <c r="W731">
        <v>18.320743520000001</v>
      </c>
      <c r="X731">
        <v>18.99575089</v>
      </c>
      <c r="Y731">
        <v>13.936376539999999</v>
      </c>
      <c r="Z731">
        <v>25.895108270000001</v>
      </c>
      <c r="AA731">
        <v>24.7087638</v>
      </c>
      <c r="AB731">
        <v>25.848120300000001</v>
      </c>
      <c r="AC731">
        <v>26.21582278</v>
      </c>
      <c r="AD731">
        <v>27.19865952</v>
      </c>
      <c r="AE731">
        <v>29.22426304</v>
      </c>
      <c r="AF731">
        <v>28.895145629999998</v>
      </c>
      <c r="AG731">
        <v>28.133279219999999</v>
      </c>
      <c r="AH731">
        <v>26.53012987</v>
      </c>
      <c r="AI731">
        <v>25.525678500000001</v>
      </c>
      <c r="AJ731">
        <v>22.05863111</v>
      </c>
      <c r="AK731">
        <v>22.270452909999999</v>
      </c>
      <c r="AL731">
        <v>23.765786080000002</v>
      </c>
      <c r="AM731">
        <v>27.90365714</v>
      </c>
      <c r="AN731">
        <v>32.733823530000002</v>
      </c>
      <c r="AO731">
        <v>36.534394069999998</v>
      </c>
      <c r="AP731">
        <v>39.693606619999997</v>
      </c>
      <c r="AQ731">
        <v>46.555010439999997</v>
      </c>
      <c r="AR731">
        <v>52.001820549999998</v>
      </c>
      <c r="AS731">
        <v>51.953278449999999</v>
      </c>
      <c r="AT731">
        <v>54.931140229999997</v>
      </c>
      <c r="AU731">
        <v>54.655397200000003</v>
      </c>
      <c r="AV731">
        <v>53.897628740000002</v>
      </c>
      <c r="AW731">
        <v>54.042914279999998</v>
      </c>
      <c r="AX731">
        <v>51.165434050000002</v>
      </c>
      <c r="AY731">
        <v>49.290979739999997</v>
      </c>
      <c r="AZ731">
        <v>45.515221570000001</v>
      </c>
      <c r="BA731">
        <v>42.797513780000003</v>
      </c>
      <c r="BB731">
        <v>36.092713349999997</v>
      </c>
      <c r="BC731">
        <v>33.072295220000001</v>
      </c>
      <c r="BD731">
        <v>31.154923289999999</v>
      </c>
      <c r="BE731">
        <v>27.388449730000001</v>
      </c>
      <c r="BF731">
        <v>26.2224395</v>
      </c>
      <c r="BG731">
        <v>25.606680539999999</v>
      </c>
      <c r="BH731">
        <v>26.31639376</v>
      </c>
      <c r="BI731">
        <v>34.134862630000001</v>
      </c>
      <c r="BJ731">
        <v>27.069824669999999</v>
      </c>
      <c r="BK731">
        <v>24.295279069999999</v>
      </c>
      <c r="BL731">
        <v>22.8487309</v>
      </c>
      <c r="BM731">
        <v>25.789474250000001</v>
      </c>
      <c r="BN731">
        <v>28.230754390000001</v>
      </c>
      <c r="BO731">
        <v>30.847002119999999</v>
      </c>
      <c r="BP731">
        <v>29.252175269999999</v>
      </c>
    </row>
    <row r="732" spans="1:68" x14ac:dyDescent="0.25">
      <c r="A732" s="1" t="s">
        <v>66</v>
      </c>
      <c r="B732" s="1">
        <f>COUNT(egypt_arabic_world[[#This Row],[1960]:[2023]])</f>
        <v>64</v>
      </c>
      <c r="C732" s="1" t="s">
        <v>2833</v>
      </c>
      <c r="D732" s="1" t="s">
        <v>2834</v>
      </c>
      <c r="E732">
        <v>569600000</v>
      </c>
      <c r="F732">
        <v>633600000</v>
      </c>
      <c r="G732">
        <v>740400000</v>
      </c>
      <c r="H732">
        <v>891800000</v>
      </c>
      <c r="I732">
        <v>1011156564</v>
      </c>
      <c r="J732">
        <v>1085486994</v>
      </c>
      <c r="K732">
        <v>1175065245</v>
      </c>
      <c r="L732">
        <v>1264278290</v>
      </c>
      <c r="M732">
        <v>1332278289</v>
      </c>
      <c r="N732">
        <v>1393926107</v>
      </c>
      <c r="O732">
        <v>1502152193</v>
      </c>
      <c r="P732">
        <v>1660367850</v>
      </c>
      <c r="Q732">
        <v>1777317977</v>
      </c>
      <c r="R732">
        <v>1946608194</v>
      </c>
      <c r="S732">
        <v>2474531813</v>
      </c>
      <c r="T732">
        <v>3724950566</v>
      </c>
      <c r="U732">
        <v>4278578657</v>
      </c>
      <c r="V732">
        <v>5024318329</v>
      </c>
      <c r="W732">
        <v>7901078053</v>
      </c>
      <c r="X732">
        <v>9896573099</v>
      </c>
      <c r="Y732">
        <v>13732631144</v>
      </c>
      <c r="Z732">
        <v>17254083900</v>
      </c>
      <c r="AA732">
        <v>21217831954</v>
      </c>
      <c r="AB732">
        <v>25243777480</v>
      </c>
      <c r="AC732">
        <v>30496672607</v>
      </c>
      <c r="AD732">
        <v>36150824178</v>
      </c>
      <c r="AE732">
        <v>42546557118</v>
      </c>
      <c r="AF732">
        <v>50036955462</v>
      </c>
      <c r="AG732">
        <v>60166813788</v>
      </c>
      <c r="AH732">
        <v>75678571716</v>
      </c>
      <c r="AI732">
        <v>95905866477</v>
      </c>
      <c r="AJ732">
        <v>103604000000</v>
      </c>
      <c r="AK732">
        <v>108087000000</v>
      </c>
      <c r="AL732">
        <v>115712000000</v>
      </c>
      <c r="AM732">
        <v>131582000000</v>
      </c>
      <c r="AN732">
        <v>153576000000</v>
      </c>
      <c r="AO732">
        <v>174658000000</v>
      </c>
      <c r="AP732">
        <v>202476000000</v>
      </c>
      <c r="AQ732">
        <v>240669000000</v>
      </c>
      <c r="AR732">
        <v>271719000000</v>
      </c>
      <c r="AS732">
        <v>302731000000</v>
      </c>
      <c r="AT732">
        <v>339440000000</v>
      </c>
      <c r="AU732">
        <v>384807000000</v>
      </c>
      <c r="AV732">
        <v>436655000000</v>
      </c>
      <c r="AW732">
        <v>508289000000</v>
      </c>
      <c r="AX732">
        <v>527845000000</v>
      </c>
      <c r="AY732">
        <v>574256000000</v>
      </c>
      <c r="AZ732">
        <v>626722000000</v>
      </c>
      <c r="BA732">
        <v>695790000000</v>
      </c>
      <c r="BB732">
        <v>782844000000</v>
      </c>
      <c r="BC732">
        <v>837646000000</v>
      </c>
      <c r="BD732">
        <v>1022980000000</v>
      </c>
      <c r="BE732">
        <v>1223480000000</v>
      </c>
      <c r="BF732">
        <v>1511330000000</v>
      </c>
      <c r="BG732">
        <v>1854290000000</v>
      </c>
      <c r="BH732">
        <v>2328230000000</v>
      </c>
      <c r="BI732">
        <v>3240450000000</v>
      </c>
      <c r="BJ732">
        <v>3436960000000</v>
      </c>
      <c r="BK732">
        <v>4073980000000</v>
      </c>
      <c r="BL732">
        <v>4371210000000</v>
      </c>
      <c r="BM732">
        <v>5371810000000</v>
      </c>
      <c r="BN732">
        <v>6201370000000</v>
      </c>
      <c r="BO732">
        <v>8169160000000</v>
      </c>
      <c r="BP732">
        <v>11022700000000</v>
      </c>
    </row>
    <row r="733" spans="1:68" hidden="1" x14ac:dyDescent="0.25">
      <c r="A733" s="1" t="s">
        <v>66</v>
      </c>
      <c r="B733" s="1">
        <f>COUNT(egypt_arabic_world[[#This Row],[1960]:[2023]])</f>
        <v>10</v>
      </c>
      <c r="C733" s="1" t="s">
        <v>1529</v>
      </c>
      <c r="D733" s="1" t="s">
        <v>1530</v>
      </c>
      <c r="AI733">
        <v>6</v>
      </c>
      <c r="AN733">
        <v>6</v>
      </c>
      <c r="AR733">
        <v>5</v>
      </c>
      <c r="AW733">
        <v>5.7</v>
      </c>
      <c r="BA733">
        <v>5.6</v>
      </c>
      <c r="BC733">
        <v>5</v>
      </c>
      <c r="BE733">
        <v>4.7</v>
      </c>
      <c r="BH733">
        <v>4.5999999999999996</v>
      </c>
      <c r="BJ733">
        <v>5.3</v>
      </c>
      <c r="BL733">
        <v>5</v>
      </c>
    </row>
    <row r="734" spans="1:68" hidden="1" x14ac:dyDescent="0.25">
      <c r="A734" s="1" t="s">
        <v>66</v>
      </c>
      <c r="B734" s="1">
        <f>COUNT(egypt_arabic_world[[#This Row],[1960]:[2023]])</f>
        <v>10</v>
      </c>
      <c r="C734" s="1" t="s">
        <v>1531</v>
      </c>
      <c r="D734" s="1" t="s">
        <v>1532</v>
      </c>
      <c r="AI734">
        <v>78.900000000000006</v>
      </c>
      <c r="AN734">
        <v>81.8</v>
      </c>
      <c r="AR734">
        <v>70.5</v>
      </c>
      <c r="AW734">
        <v>77.7</v>
      </c>
      <c r="BA734">
        <v>77.5</v>
      </c>
      <c r="BC734">
        <v>70.599999999999994</v>
      </c>
      <c r="BE734">
        <v>67.8</v>
      </c>
      <c r="BH734">
        <v>64.5</v>
      </c>
      <c r="BJ734">
        <v>72.599999999999994</v>
      </c>
      <c r="BL734">
        <v>68.8</v>
      </c>
    </row>
    <row r="735" spans="1:68" hidden="1" x14ac:dyDescent="0.25">
      <c r="A735" s="1" t="s">
        <v>66</v>
      </c>
      <c r="B735" s="1">
        <f>COUNT(egypt_arabic_world[[#This Row],[1960]:[2023]])</f>
        <v>10</v>
      </c>
      <c r="C735" s="1" t="s">
        <v>1533</v>
      </c>
      <c r="D735" s="1" t="s">
        <v>1534</v>
      </c>
      <c r="AI735">
        <v>0.4</v>
      </c>
      <c r="AN735">
        <v>0.1</v>
      </c>
      <c r="AR735">
        <v>0</v>
      </c>
      <c r="AW735">
        <v>0.4</v>
      </c>
      <c r="BA735">
        <v>0.4</v>
      </c>
      <c r="BC735">
        <v>0.1</v>
      </c>
      <c r="BE735">
        <v>0.1</v>
      </c>
      <c r="BH735">
        <v>0.1</v>
      </c>
      <c r="BJ735">
        <v>0.4</v>
      </c>
      <c r="BL735">
        <v>0.3</v>
      </c>
    </row>
    <row r="736" spans="1:68" hidden="1" x14ac:dyDescent="0.25">
      <c r="A736" s="1" t="s">
        <v>66</v>
      </c>
      <c r="B736" s="1">
        <f>COUNT(egypt_arabic_world[[#This Row],[1960]:[2023]])</f>
        <v>10</v>
      </c>
      <c r="C736" s="1" t="s">
        <v>1535</v>
      </c>
      <c r="D736" s="1" t="s">
        <v>1536</v>
      </c>
      <c r="AI736">
        <v>6.9</v>
      </c>
      <c r="AN736">
        <v>2.8</v>
      </c>
      <c r="AR736">
        <v>4.4000000000000004</v>
      </c>
      <c r="AW736">
        <v>5</v>
      </c>
      <c r="BA736">
        <v>5</v>
      </c>
      <c r="BC736">
        <v>4.4000000000000004</v>
      </c>
      <c r="BE736">
        <v>3.9</v>
      </c>
      <c r="BH736">
        <v>4.7</v>
      </c>
      <c r="BJ736">
        <v>5.3</v>
      </c>
      <c r="BL736">
        <v>5.0999999999999996</v>
      </c>
    </row>
    <row r="737" spans="1:68" hidden="1" x14ac:dyDescent="0.25">
      <c r="A737" s="1" t="s">
        <v>66</v>
      </c>
      <c r="B737" s="1">
        <f>COUNT(egypt_arabic_world[[#This Row],[1960]:[2023]])</f>
        <v>10</v>
      </c>
      <c r="C737" s="1" t="s">
        <v>1537</v>
      </c>
      <c r="D737" s="1" t="s">
        <v>1538</v>
      </c>
      <c r="AI737">
        <v>16.3</v>
      </c>
      <c r="AN737">
        <v>16.399999999999999</v>
      </c>
      <c r="AR737">
        <v>16.3</v>
      </c>
      <c r="AW737">
        <v>16.100000000000001</v>
      </c>
      <c r="BA737">
        <v>16.2</v>
      </c>
      <c r="BC737">
        <v>16.399999999999999</v>
      </c>
      <c r="BE737">
        <v>16.7</v>
      </c>
      <c r="BH737">
        <v>16</v>
      </c>
      <c r="BJ737">
        <v>16.2</v>
      </c>
      <c r="BL737">
        <v>16.100000000000001</v>
      </c>
    </row>
    <row r="738" spans="1:68" hidden="1" x14ac:dyDescent="0.25">
      <c r="A738" s="1" t="s">
        <v>66</v>
      </c>
      <c r="B738" s="1">
        <f>COUNT(egypt_arabic_world[[#This Row],[1960]:[2023]])</f>
        <v>3</v>
      </c>
      <c r="C738" s="1" t="s">
        <v>1539</v>
      </c>
      <c r="D738" s="1" t="s">
        <v>1540</v>
      </c>
      <c r="AI738">
        <v>3.7195516139999998</v>
      </c>
      <c r="AS738">
        <v>3.186049653</v>
      </c>
      <c r="BH738">
        <v>2.5940062030000002</v>
      </c>
    </row>
    <row r="739" spans="1:68" hidden="1" x14ac:dyDescent="0.25">
      <c r="A739" s="1" t="s">
        <v>66</v>
      </c>
      <c r="B739" s="1">
        <f>COUNT(egypt_arabic_world[[#This Row],[1960]:[2023]])</f>
        <v>12</v>
      </c>
      <c r="C739" s="1" t="s">
        <v>1541</v>
      </c>
      <c r="D739" s="1" t="s">
        <v>1542</v>
      </c>
      <c r="AI739">
        <v>99.999887569999999</v>
      </c>
      <c r="AN739">
        <v>99.999875619999997</v>
      </c>
      <c r="AS739">
        <v>99.999895649999999</v>
      </c>
      <c r="AX739">
        <v>99.99973095</v>
      </c>
      <c r="BC739">
        <v>99.999894960000006</v>
      </c>
      <c r="BD739">
        <v>99.9998954</v>
      </c>
      <c r="BE739">
        <v>99.997678050000005</v>
      </c>
      <c r="BF739">
        <v>99.997685279999999</v>
      </c>
      <c r="BG739">
        <v>99.997288139999995</v>
      </c>
      <c r="BH739">
        <v>99.997702469999993</v>
      </c>
      <c r="BI739">
        <v>99.997154089999995</v>
      </c>
      <c r="BJ739">
        <v>99.997166879999995</v>
      </c>
    </row>
    <row r="740" spans="1:68" x14ac:dyDescent="0.25">
      <c r="A740" s="1" t="s">
        <v>66</v>
      </c>
      <c r="B740" s="1">
        <f>COUNT(egypt_arabic_world[[#This Row],[1960]:[2023]])</f>
        <v>64</v>
      </c>
      <c r="C740" s="1" t="s">
        <v>2791</v>
      </c>
      <c r="D740" s="1" t="s">
        <v>2792</v>
      </c>
      <c r="E740">
        <v>52900000</v>
      </c>
      <c r="F740">
        <v>27200000</v>
      </c>
      <c r="G740">
        <v>-29700000</v>
      </c>
      <c r="H740">
        <v>-28800000</v>
      </c>
      <c r="I740">
        <v>-53756564.219999999</v>
      </c>
      <c r="J740">
        <v>-64186993.729999997</v>
      </c>
      <c r="K740">
        <v>-108265244.90000001</v>
      </c>
      <c r="L740">
        <v>-134178289.90000001</v>
      </c>
      <c r="M740">
        <v>-137178288.90000001</v>
      </c>
      <c r="N740">
        <v>-144726106.80000001</v>
      </c>
      <c r="O740">
        <v>-184824333.80000001</v>
      </c>
      <c r="P740">
        <v>-271959511.5</v>
      </c>
      <c r="Q740">
        <v>-243852386.5</v>
      </c>
      <c r="R740">
        <v>-159853467.30000001</v>
      </c>
      <c r="S740">
        <v>-193277283.09999999</v>
      </c>
      <c r="T740">
        <v>-970631028.10000002</v>
      </c>
      <c r="U740">
        <v>-922738094.79999995</v>
      </c>
      <c r="V740">
        <v>-659662853.89999998</v>
      </c>
      <c r="W740">
        <v>-2119148676</v>
      </c>
      <c r="X740">
        <v>-2148261289</v>
      </c>
      <c r="Y740">
        <v>-1233931144</v>
      </c>
      <c r="Z740">
        <v>-1211390929</v>
      </c>
      <c r="AA740">
        <v>-461137061.89999998</v>
      </c>
      <c r="AB740">
        <v>667957235.5</v>
      </c>
      <c r="AC740">
        <v>149681320.40000001</v>
      </c>
      <c r="AD740">
        <v>641238265.60000002</v>
      </c>
      <c r="AE740">
        <v>1385742882</v>
      </c>
      <c r="AF740">
        <v>2475936559</v>
      </c>
      <c r="AG740">
        <v>2220386579</v>
      </c>
      <c r="AH740">
        <v>-1475990089</v>
      </c>
      <c r="AI740">
        <v>-1352550408</v>
      </c>
      <c r="AJ740">
        <v>16748420412</v>
      </c>
      <c r="AK740">
        <v>33565521934</v>
      </c>
      <c r="AL740">
        <v>45645809980</v>
      </c>
      <c r="AM740">
        <v>51111210888</v>
      </c>
      <c r="AN740">
        <v>48914272378</v>
      </c>
      <c r="AO740">
        <v>53507940489</v>
      </c>
      <c r="AP740">
        <v>49194279077</v>
      </c>
      <c r="AQ740">
        <v>36111151758</v>
      </c>
      <c r="AR740">
        <v>25092135516</v>
      </c>
      <c r="AS740">
        <v>22859791393</v>
      </c>
      <c r="AT740">
        <v>6780408691</v>
      </c>
      <c r="AU740">
        <v>8649484804</v>
      </c>
      <c r="AV740">
        <v>25940487292</v>
      </c>
      <c r="AW740">
        <v>54107835657</v>
      </c>
      <c r="AX740">
        <v>111639000000</v>
      </c>
      <c r="AY740">
        <v>187997000000</v>
      </c>
      <c r="AZ740">
        <v>231587000000</v>
      </c>
      <c r="BA740">
        <v>247440000000</v>
      </c>
      <c r="BB740">
        <v>255846000000</v>
      </c>
      <c r="BC740">
        <v>305209000000</v>
      </c>
      <c r="BD740">
        <v>190209000000</v>
      </c>
      <c r="BE740">
        <v>132822000000</v>
      </c>
      <c r="BF740">
        <v>117592000000</v>
      </c>
      <c r="BG740">
        <v>84396956981</v>
      </c>
      <c r="BH740">
        <v>-17215118026</v>
      </c>
      <c r="BI740">
        <v>-204238000000</v>
      </c>
      <c r="BJ740">
        <v>213713000000</v>
      </c>
      <c r="BK740">
        <v>127573000000</v>
      </c>
      <c r="BL740">
        <v>348503000000</v>
      </c>
      <c r="BM740">
        <v>270495000000</v>
      </c>
      <c r="BN740">
        <v>38182480770</v>
      </c>
      <c r="BO740">
        <v>-515027000000</v>
      </c>
      <c r="BP740">
        <v>-875214000000</v>
      </c>
    </row>
    <row r="741" spans="1:68" x14ac:dyDescent="0.25">
      <c r="A741" s="1" t="s">
        <v>66</v>
      </c>
      <c r="B741" s="1">
        <f>COUNT(egypt_arabic_world[[#This Row],[1960]:[2023]])</f>
        <v>64</v>
      </c>
      <c r="C741" s="1" t="s">
        <v>2543</v>
      </c>
      <c r="D741" s="1" t="s">
        <v>2544</v>
      </c>
      <c r="E741">
        <v>-2954</v>
      </c>
      <c r="F741">
        <v>23184</v>
      </c>
      <c r="G741">
        <v>25696</v>
      </c>
      <c r="H741">
        <v>25109</v>
      </c>
      <c r="I741">
        <v>20596</v>
      </c>
      <c r="J741">
        <v>17605</v>
      </c>
      <c r="K741">
        <v>10089</v>
      </c>
      <c r="L741">
        <v>6286</v>
      </c>
      <c r="M741">
        <v>-764</v>
      </c>
      <c r="N741">
        <v>-6703</v>
      </c>
      <c r="O741">
        <v>-35064</v>
      </c>
      <c r="P741">
        <v>-56503</v>
      </c>
      <c r="Q741">
        <v>-55282</v>
      </c>
      <c r="R741">
        <v>-55702</v>
      </c>
      <c r="S741">
        <v>-60174</v>
      </c>
      <c r="T741">
        <v>-62368</v>
      </c>
      <c r="U741">
        <v>-115544</v>
      </c>
      <c r="V741">
        <v>-73705</v>
      </c>
      <c r="W741">
        <v>-73664</v>
      </c>
      <c r="X741">
        <v>-64757</v>
      </c>
      <c r="Y741">
        <v>738</v>
      </c>
      <c r="Z741">
        <v>4140</v>
      </c>
      <c r="AA741">
        <v>51229</v>
      </c>
      <c r="AB741">
        <v>129242</v>
      </c>
      <c r="AC741">
        <v>122791</v>
      </c>
      <c r="AD741">
        <v>112411</v>
      </c>
      <c r="AE741">
        <v>31299</v>
      </c>
      <c r="AF741">
        <v>58678</v>
      </c>
      <c r="AG741">
        <v>66147</v>
      </c>
      <c r="AH741">
        <v>52648</v>
      </c>
      <c r="AI741">
        <v>406994</v>
      </c>
      <c r="AJ741">
        <v>-33952</v>
      </c>
      <c r="AK741">
        <v>74950</v>
      </c>
      <c r="AL741">
        <v>-35669</v>
      </c>
      <c r="AM741">
        <v>-36738</v>
      </c>
      <c r="AN741">
        <v>-38920</v>
      </c>
      <c r="AO741">
        <v>-44272</v>
      </c>
      <c r="AP741">
        <v>-45599</v>
      </c>
      <c r="AQ741">
        <v>78858</v>
      </c>
      <c r="AR741">
        <v>22026</v>
      </c>
      <c r="AS741">
        <v>27873</v>
      </c>
      <c r="AT741">
        <v>556</v>
      </c>
      <c r="AU741">
        <v>11205</v>
      </c>
      <c r="AV741">
        <v>9854</v>
      </c>
      <c r="AW741">
        <v>-3044</v>
      </c>
      <c r="AX741">
        <v>-37129</v>
      </c>
      <c r="AY741">
        <v>-118055</v>
      </c>
      <c r="AZ741">
        <v>-173021</v>
      </c>
      <c r="BA741">
        <v>-192199</v>
      </c>
      <c r="BB741">
        <v>-175191</v>
      </c>
      <c r="BC741">
        <v>-194100</v>
      </c>
      <c r="BD741">
        <v>126170</v>
      </c>
      <c r="BE741">
        <v>-2626</v>
      </c>
      <c r="BF741">
        <v>130305</v>
      </c>
      <c r="BG741">
        <v>-92801</v>
      </c>
      <c r="BH741">
        <v>-193298</v>
      </c>
      <c r="BI741">
        <v>-71604</v>
      </c>
      <c r="BJ741">
        <v>-80000</v>
      </c>
      <c r="BK741">
        <v>20788</v>
      </c>
      <c r="BL741">
        <v>7050</v>
      </c>
      <c r="BM741">
        <v>6016</v>
      </c>
      <c r="BN741">
        <v>6161</v>
      </c>
      <c r="BO741">
        <v>13707</v>
      </c>
      <c r="BP741">
        <v>305006</v>
      </c>
    </row>
    <row r="742" spans="1:68" x14ac:dyDescent="0.25">
      <c r="A742" s="1" t="s">
        <v>66</v>
      </c>
      <c r="B742" s="1">
        <f>COUNT(egypt_arabic_world[[#This Row],[1960]:[2023]])</f>
        <v>64</v>
      </c>
      <c r="C742" s="1" t="s">
        <v>2805</v>
      </c>
      <c r="D742" s="1" t="s">
        <v>2806</v>
      </c>
      <c r="E742">
        <v>0.34824199900000002</v>
      </c>
      <c r="F742">
        <v>0.34824199900000002</v>
      </c>
      <c r="G742">
        <v>0.404489125</v>
      </c>
      <c r="H742">
        <v>0.43478260899999999</v>
      </c>
      <c r="I742">
        <v>0.43478260899999999</v>
      </c>
      <c r="J742">
        <v>0.43478260899999999</v>
      </c>
      <c r="K742">
        <v>0.43478260899999999</v>
      </c>
      <c r="L742">
        <v>0.43478260899999999</v>
      </c>
      <c r="M742">
        <v>0.43478260899999999</v>
      </c>
      <c r="N742">
        <v>0.43478260899999999</v>
      </c>
      <c r="O742">
        <v>0.43478260899999999</v>
      </c>
      <c r="P742">
        <v>0.43478264100000003</v>
      </c>
      <c r="Q742">
        <v>0.43478260899999999</v>
      </c>
      <c r="R742">
        <v>0.39795624299999999</v>
      </c>
      <c r="S742">
        <v>0.39130366700000002</v>
      </c>
      <c r="T742">
        <v>0.39130366700000002</v>
      </c>
      <c r="U742">
        <v>0.39130366700000002</v>
      </c>
      <c r="V742">
        <v>0.39130366700000002</v>
      </c>
      <c r="W742">
        <v>0.39130366700000002</v>
      </c>
      <c r="X742">
        <v>0.70000070000000003</v>
      </c>
      <c r="Y742">
        <v>0.70000070000000003</v>
      </c>
      <c r="Z742">
        <v>0.70000070000000003</v>
      </c>
      <c r="AA742">
        <v>0.70000070000000003</v>
      </c>
      <c r="AB742">
        <v>0.70000070000000003</v>
      </c>
      <c r="AC742">
        <v>0.70000070000000003</v>
      </c>
      <c r="AD742">
        <v>0.70000070000000003</v>
      </c>
      <c r="AE742">
        <v>0.70000070000000003</v>
      </c>
      <c r="AF742">
        <v>0.70000070000000003</v>
      </c>
      <c r="AG742">
        <v>0.70000070000000003</v>
      </c>
      <c r="AH742">
        <v>0.86666666699999995</v>
      </c>
      <c r="AI742">
        <v>1.55</v>
      </c>
      <c r="AJ742">
        <v>3.1380083330000001</v>
      </c>
      <c r="AK742">
        <v>3.3217483329999999</v>
      </c>
      <c r="AL742">
        <v>3.3525174999999998</v>
      </c>
      <c r="AM742">
        <v>3.3851333330000002</v>
      </c>
      <c r="AN742">
        <v>3.3922083330000001</v>
      </c>
      <c r="AO742">
        <v>3.391483333</v>
      </c>
      <c r="AP742">
        <v>3.3887499999999999</v>
      </c>
      <c r="AQ742">
        <v>3.3879999999999999</v>
      </c>
      <c r="AR742">
        <v>3.3952499999999999</v>
      </c>
      <c r="AS742">
        <v>3.4720499999999999</v>
      </c>
      <c r="AT742">
        <v>3.9729999999999999</v>
      </c>
      <c r="AU742">
        <v>4.4996666669999996</v>
      </c>
      <c r="AV742">
        <v>5.8508750000000003</v>
      </c>
      <c r="AW742">
        <v>6.1962416669999998</v>
      </c>
      <c r="AX742">
        <v>5.7788333329999997</v>
      </c>
      <c r="AY742">
        <v>5.7331666669999999</v>
      </c>
      <c r="AZ742">
        <v>5.6354333329999999</v>
      </c>
      <c r="BA742">
        <v>5.4325000000000001</v>
      </c>
      <c r="BB742">
        <v>5.5445533090000003</v>
      </c>
      <c r="BC742">
        <v>5.6219429180000002</v>
      </c>
      <c r="BD742">
        <v>5.9328276520000003</v>
      </c>
      <c r="BE742">
        <v>6.0560583330000002</v>
      </c>
      <c r="BF742">
        <v>6.8703250000000002</v>
      </c>
      <c r="BG742">
        <v>7.0776085609999999</v>
      </c>
      <c r="BH742">
        <v>7.6912583330000004</v>
      </c>
      <c r="BI742">
        <v>10.025400790000001</v>
      </c>
      <c r="BJ742">
        <v>17.782533520000001</v>
      </c>
      <c r="BK742">
        <v>17.767290419999998</v>
      </c>
      <c r="BL742">
        <v>16.770581839999998</v>
      </c>
      <c r="BM742">
        <v>15.759172919999999</v>
      </c>
      <c r="BN742">
        <v>15.64452728</v>
      </c>
      <c r="BO742">
        <v>19.160439740000001</v>
      </c>
      <c r="BP742">
        <v>30.626413700000001</v>
      </c>
    </row>
    <row r="743" spans="1:68" x14ac:dyDescent="0.25">
      <c r="A743" s="1" t="s">
        <v>66</v>
      </c>
      <c r="B743" s="1">
        <f>COUNT(egypt_arabic_world[[#This Row],[1960]:[2023]])</f>
        <v>64</v>
      </c>
      <c r="C743" s="1" t="s">
        <v>2715</v>
      </c>
      <c r="D743" s="1" t="s">
        <v>2716</v>
      </c>
      <c r="E743">
        <v>16.884558689999999</v>
      </c>
      <c r="F743">
        <v>16.705067459999999</v>
      </c>
      <c r="G743">
        <v>16.53446791</v>
      </c>
      <c r="H743">
        <v>16.386012130000001</v>
      </c>
      <c r="I743">
        <v>16.252206149999999</v>
      </c>
      <c r="J743">
        <v>16.1067128</v>
      </c>
      <c r="K743">
        <v>15.96035243</v>
      </c>
      <c r="L743">
        <v>15.831824429999999</v>
      </c>
      <c r="M743">
        <v>15.71392498</v>
      </c>
      <c r="N743">
        <v>15.6131867</v>
      </c>
      <c r="O743">
        <v>15.548655200000001</v>
      </c>
      <c r="P743">
        <v>15.51321495</v>
      </c>
      <c r="Q743">
        <v>15.49016342</v>
      </c>
      <c r="R743">
        <v>15.46976394</v>
      </c>
      <c r="S743">
        <v>15.45845686</v>
      </c>
      <c r="T743">
        <v>15.47772513</v>
      </c>
      <c r="U743">
        <v>15.53213107</v>
      </c>
      <c r="V743">
        <v>15.59771623</v>
      </c>
      <c r="W743">
        <v>15.673720149999999</v>
      </c>
      <c r="X743">
        <v>15.760396719999999</v>
      </c>
      <c r="Y743">
        <v>15.821356789999999</v>
      </c>
      <c r="Z743">
        <v>15.838396940000001</v>
      </c>
      <c r="AA743">
        <v>15.837060060000001</v>
      </c>
      <c r="AB743">
        <v>15.840096730000001</v>
      </c>
      <c r="AC743">
        <v>15.83245614</v>
      </c>
      <c r="AD743">
        <v>15.81452902</v>
      </c>
      <c r="AE743">
        <v>15.79829179</v>
      </c>
      <c r="AF743">
        <v>15.75346935</v>
      </c>
      <c r="AG743">
        <v>15.64701067</v>
      </c>
      <c r="AH743">
        <v>15.4780257</v>
      </c>
      <c r="AI743">
        <v>15.21851614</v>
      </c>
      <c r="AJ743">
        <v>14.90360763</v>
      </c>
      <c r="AK743">
        <v>14.55749189</v>
      </c>
      <c r="AL743">
        <v>14.16211792</v>
      </c>
      <c r="AM743">
        <v>13.75826975</v>
      </c>
      <c r="AN743">
        <v>13.38280307</v>
      </c>
      <c r="AO743">
        <v>13.06027158</v>
      </c>
      <c r="AP743">
        <v>12.820476899999999</v>
      </c>
      <c r="AQ743">
        <v>12.67291745</v>
      </c>
      <c r="AR743">
        <v>12.58671957</v>
      </c>
      <c r="AS743">
        <v>12.52465185</v>
      </c>
      <c r="AT743">
        <v>12.47751405</v>
      </c>
      <c r="AU743">
        <v>12.431721039999999</v>
      </c>
      <c r="AV743">
        <v>12.36578875</v>
      </c>
      <c r="AW743">
        <v>12.29078595</v>
      </c>
      <c r="AX743">
        <v>12.23762492</v>
      </c>
      <c r="AY743">
        <v>12.205218159999999</v>
      </c>
      <c r="AZ743">
        <v>12.18944312</v>
      </c>
      <c r="BA743">
        <v>12.19608318</v>
      </c>
      <c r="BB743">
        <v>12.22993138</v>
      </c>
      <c r="BC743">
        <v>12.29559802</v>
      </c>
      <c r="BD743">
        <v>12.368336080000001</v>
      </c>
      <c r="BE743">
        <v>12.45942647</v>
      </c>
      <c r="BF743">
        <v>12.588264580000001</v>
      </c>
      <c r="BG743">
        <v>12.720760820000001</v>
      </c>
      <c r="BH743">
        <v>12.823682720000001</v>
      </c>
      <c r="BI743">
        <v>12.83712036</v>
      </c>
      <c r="BJ743">
        <v>12.727373910000001</v>
      </c>
      <c r="BK743">
        <v>12.429477390000001</v>
      </c>
      <c r="BL743">
        <v>11.950020650000001</v>
      </c>
      <c r="BM743">
        <v>11.42264155</v>
      </c>
      <c r="BN743">
        <v>10.92663915</v>
      </c>
      <c r="BO743">
        <v>10.472096840000001</v>
      </c>
      <c r="BP743">
        <v>10.13128605</v>
      </c>
    </row>
    <row r="744" spans="1:68" x14ac:dyDescent="0.25">
      <c r="A744" s="1" t="s">
        <v>66</v>
      </c>
      <c r="B744" s="1">
        <f>COUNT(egypt_arabic_world[[#This Row],[1960]:[2023]])</f>
        <v>64</v>
      </c>
      <c r="C744" s="1" t="s">
        <v>2541</v>
      </c>
      <c r="D744" s="1" t="s">
        <v>2542</v>
      </c>
      <c r="E744">
        <v>17.783922539999999</v>
      </c>
      <c r="F744">
        <v>17.61518899</v>
      </c>
      <c r="G744">
        <v>17.455818860000001</v>
      </c>
      <c r="H744">
        <v>17.319482000000001</v>
      </c>
      <c r="I744">
        <v>17.199439550000001</v>
      </c>
      <c r="J744">
        <v>17.067185420000001</v>
      </c>
      <c r="K744">
        <v>16.934370789999999</v>
      </c>
      <c r="L744">
        <v>16.822811770000001</v>
      </c>
      <c r="M744">
        <v>16.722710299999999</v>
      </c>
      <c r="N744">
        <v>16.640458720000002</v>
      </c>
      <c r="O744">
        <v>16.595694510000001</v>
      </c>
      <c r="P744">
        <v>16.576918490000001</v>
      </c>
      <c r="Q744">
        <v>16.563807359999998</v>
      </c>
      <c r="R744">
        <v>16.547484239999999</v>
      </c>
      <c r="S744">
        <v>16.531810230000001</v>
      </c>
      <c r="T744">
        <v>16.53873287</v>
      </c>
      <c r="U744">
        <v>16.578013479999999</v>
      </c>
      <c r="V744">
        <v>16.625427590000001</v>
      </c>
      <c r="W744">
        <v>16.677457839999999</v>
      </c>
      <c r="X744">
        <v>16.732553800000002</v>
      </c>
      <c r="Y744">
        <v>16.75584915</v>
      </c>
      <c r="Z744">
        <v>16.729538380000001</v>
      </c>
      <c r="AA744">
        <v>16.681347989999999</v>
      </c>
      <c r="AB744">
        <v>16.64083188</v>
      </c>
      <c r="AC744">
        <v>16.594924949999999</v>
      </c>
      <c r="AD744">
        <v>16.53364088</v>
      </c>
      <c r="AE744">
        <v>16.465763580000001</v>
      </c>
      <c r="AF744">
        <v>16.36910701</v>
      </c>
      <c r="AG744">
        <v>16.21756894</v>
      </c>
      <c r="AH744">
        <v>16.015297570000001</v>
      </c>
      <c r="AI744">
        <v>15.7104971</v>
      </c>
      <c r="AJ744">
        <v>15.377948760000001</v>
      </c>
      <c r="AK744">
        <v>15.04516461</v>
      </c>
      <c r="AL744">
        <v>14.656451909999999</v>
      </c>
      <c r="AM744">
        <v>14.25725594</v>
      </c>
      <c r="AN744">
        <v>13.87585369</v>
      </c>
      <c r="AO744">
        <v>13.536322869999999</v>
      </c>
      <c r="AP744">
        <v>13.269476620000001</v>
      </c>
      <c r="AQ744">
        <v>13.083656209999999</v>
      </c>
      <c r="AR744">
        <v>12.959473340000001</v>
      </c>
      <c r="AS744">
        <v>12.868783199999999</v>
      </c>
      <c r="AT744">
        <v>12.798001259999999</v>
      </c>
      <c r="AU744">
        <v>12.72976663</v>
      </c>
      <c r="AV744">
        <v>12.634905310000001</v>
      </c>
      <c r="AW744">
        <v>12.52773987</v>
      </c>
      <c r="AX744">
        <v>12.449119400000001</v>
      </c>
      <c r="AY744">
        <v>12.40723367</v>
      </c>
      <c r="AZ744">
        <v>12.403382260000001</v>
      </c>
      <c r="BA744">
        <v>12.441504009999999</v>
      </c>
      <c r="BB744">
        <v>12.51725469</v>
      </c>
      <c r="BC744">
        <v>12.623242940000001</v>
      </c>
      <c r="BD744">
        <v>12.718926570000001</v>
      </c>
      <c r="BE744">
        <v>12.81384268</v>
      </c>
      <c r="BF744">
        <v>12.938332770000001</v>
      </c>
      <c r="BG744">
        <v>13.06521234</v>
      </c>
      <c r="BH744">
        <v>13.16904643</v>
      </c>
      <c r="BI744">
        <v>13.183571000000001</v>
      </c>
      <c r="BJ744">
        <v>13.06951916</v>
      </c>
      <c r="BK744">
        <v>12.765406110000001</v>
      </c>
      <c r="BL744">
        <v>12.27788821</v>
      </c>
      <c r="BM744">
        <v>11.7433181</v>
      </c>
      <c r="BN744">
        <v>11.240372410000001</v>
      </c>
      <c r="BO744">
        <v>10.78040524</v>
      </c>
      <c r="BP744">
        <v>10.438209029999999</v>
      </c>
    </row>
    <row r="745" spans="1:68" x14ac:dyDescent="0.25">
      <c r="A745" s="1" t="s">
        <v>66</v>
      </c>
      <c r="B745" s="1">
        <f>COUNT(egypt_arabic_world[[#This Row],[1960]:[2023]])</f>
        <v>64</v>
      </c>
      <c r="C745" s="1" t="s">
        <v>2629</v>
      </c>
      <c r="D745" s="1" t="s">
        <v>2630</v>
      </c>
      <c r="E745">
        <v>42.323405970000003</v>
      </c>
      <c r="F745">
        <v>42.383345640000002</v>
      </c>
      <c r="G745">
        <v>42.319454110000002</v>
      </c>
      <c r="H745">
        <v>42.217571169999999</v>
      </c>
      <c r="I745">
        <v>42.144742229999999</v>
      </c>
      <c r="J745">
        <v>42.07395374</v>
      </c>
      <c r="K745">
        <v>41.974612200000003</v>
      </c>
      <c r="L745">
        <v>41.854894469999998</v>
      </c>
      <c r="M745">
        <v>41.713587619999998</v>
      </c>
      <c r="N745">
        <v>41.56161487</v>
      </c>
      <c r="O745">
        <v>41.421896230000002</v>
      </c>
      <c r="P745">
        <v>41.30852367</v>
      </c>
      <c r="Q745">
        <v>41.216962619999997</v>
      </c>
      <c r="R745">
        <v>41.139848299999997</v>
      </c>
      <c r="S745">
        <v>41.080739530000002</v>
      </c>
      <c r="T745">
        <v>41.04731056</v>
      </c>
      <c r="U745">
        <v>41.060137689999998</v>
      </c>
      <c r="V745">
        <v>41.092667609999999</v>
      </c>
      <c r="W745">
        <v>41.121565019999998</v>
      </c>
      <c r="X745">
        <v>41.165544820000001</v>
      </c>
      <c r="Y745">
        <v>41.210817519999999</v>
      </c>
      <c r="Z745">
        <v>41.240190089999999</v>
      </c>
      <c r="AA745">
        <v>41.25611206</v>
      </c>
      <c r="AB745">
        <v>41.25872356</v>
      </c>
      <c r="AC745">
        <v>41.252273260000003</v>
      </c>
      <c r="AD745">
        <v>41.250071349999999</v>
      </c>
      <c r="AE745">
        <v>41.261133360000002</v>
      </c>
      <c r="AF745">
        <v>41.260395580000001</v>
      </c>
      <c r="AG745">
        <v>41.233608449999998</v>
      </c>
      <c r="AH745">
        <v>41.172470769999997</v>
      </c>
      <c r="AI745">
        <v>40.943993540000001</v>
      </c>
      <c r="AJ745">
        <v>40.668180409999998</v>
      </c>
      <c r="AK745">
        <v>40.413047450000001</v>
      </c>
      <c r="AL745">
        <v>40.09076958</v>
      </c>
      <c r="AM745">
        <v>39.734958329999998</v>
      </c>
      <c r="AN745">
        <v>39.33143493</v>
      </c>
      <c r="AO745">
        <v>38.905196080000003</v>
      </c>
      <c r="AP745">
        <v>38.466098930000001</v>
      </c>
      <c r="AQ745">
        <v>37.979128490000001</v>
      </c>
      <c r="AR745">
        <v>37.46209468</v>
      </c>
      <c r="AS745">
        <v>36.939995060000001</v>
      </c>
      <c r="AT745">
        <v>36.423642280000003</v>
      </c>
      <c r="AU745">
        <v>35.92878091</v>
      </c>
      <c r="AV745">
        <v>35.443626799999997</v>
      </c>
      <c r="AW745">
        <v>34.986337980000002</v>
      </c>
      <c r="AX745">
        <v>34.591385170000002</v>
      </c>
      <c r="AY745">
        <v>34.281144920000003</v>
      </c>
      <c r="AZ745">
        <v>34.068585179999999</v>
      </c>
      <c r="BA745">
        <v>33.944716069999998</v>
      </c>
      <c r="BB745">
        <v>33.886634039999997</v>
      </c>
      <c r="BC745">
        <v>33.887418080000003</v>
      </c>
      <c r="BD745">
        <v>33.883740799999998</v>
      </c>
      <c r="BE745">
        <v>33.88112031</v>
      </c>
      <c r="BF745">
        <v>33.90615579</v>
      </c>
      <c r="BG745">
        <v>33.958025810000002</v>
      </c>
      <c r="BH745">
        <v>34.061875370000003</v>
      </c>
      <c r="BI745">
        <v>34.122117899999999</v>
      </c>
      <c r="BJ745">
        <v>34.104326</v>
      </c>
      <c r="BK745">
        <v>33.983071119999998</v>
      </c>
      <c r="BL745">
        <v>33.742102670000001</v>
      </c>
      <c r="BM745">
        <v>33.474140929999997</v>
      </c>
      <c r="BN745">
        <v>33.191838140000002</v>
      </c>
      <c r="BO745">
        <v>32.851340399999998</v>
      </c>
      <c r="BP745">
        <v>32.435119190000002</v>
      </c>
    </row>
    <row r="746" spans="1:68" x14ac:dyDescent="0.25">
      <c r="A746" s="1" t="s">
        <v>66</v>
      </c>
      <c r="B746" s="1">
        <f>COUNT(egypt_arabic_world[[#This Row],[1960]:[2023]])</f>
        <v>64</v>
      </c>
      <c r="C746" s="1" t="s">
        <v>2873</v>
      </c>
      <c r="D746" s="1" t="s">
        <v>2874</v>
      </c>
      <c r="E746">
        <v>5527125</v>
      </c>
      <c r="F746">
        <v>5679563</v>
      </c>
      <c r="G746">
        <v>5821704</v>
      </c>
      <c r="H746">
        <v>5964211</v>
      </c>
      <c r="I746">
        <v>6115214</v>
      </c>
      <c r="J746">
        <v>6263869</v>
      </c>
      <c r="K746">
        <v>6405511</v>
      </c>
      <c r="L746">
        <v>6545487</v>
      </c>
      <c r="M746">
        <v>6683127</v>
      </c>
      <c r="N746">
        <v>6819739</v>
      </c>
      <c r="O746">
        <v>6956632</v>
      </c>
      <c r="P746">
        <v>7095975</v>
      </c>
      <c r="Q746">
        <v>7241140</v>
      </c>
      <c r="R746">
        <v>7391778</v>
      </c>
      <c r="S746">
        <v>7549724</v>
      </c>
      <c r="T746">
        <v>7719513</v>
      </c>
      <c r="U746">
        <v>7900803</v>
      </c>
      <c r="V746">
        <v>8092751</v>
      </c>
      <c r="W746">
        <v>8296741</v>
      </c>
      <c r="X746">
        <v>8514206</v>
      </c>
      <c r="Y746">
        <v>8748286</v>
      </c>
      <c r="Z746">
        <v>8993397</v>
      </c>
      <c r="AA746">
        <v>9249762</v>
      </c>
      <c r="AB746">
        <v>9528207</v>
      </c>
      <c r="AC746">
        <v>9822287</v>
      </c>
      <c r="AD746">
        <v>10124890</v>
      </c>
      <c r="AE746">
        <v>10429621</v>
      </c>
      <c r="AF746">
        <v>10730943</v>
      </c>
      <c r="AG746">
        <v>11033126</v>
      </c>
      <c r="AH746">
        <v>11325957</v>
      </c>
      <c r="AI746">
        <v>11601553</v>
      </c>
      <c r="AJ746">
        <v>11847774</v>
      </c>
      <c r="AK746">
        <v>12059251</v>
      </c>
      <c r="AL746">
        <v>12241930</v>
      </c>
      <c r="AM746">
        <v>12396522</v>
      </c>
      <c r="AN746">
        <v>12530978</v>
      </c>
      <c r="AO746">
        <v>12654812</v>
      </c>
      <c r="AP746">
        <v>12774800</v>
      </c>
      <c r="AQ746">
        <v>12892891</v>
      </c>
      <c r="AR746">
        <v>13005520</v>
      </c>
      <c r="AS746">
        <v>13104738</v>
      </c>
      <c r="AT746">
        <v>13198608</v>
      </c>
      <c r="AU746">
        <v>13297967</v>
      </c>
      <c r="AV746">
        <v>13401894</v>
      </c>
      <c r="AW746">
        <v>13513184</v>
      </c>
      <c r="AX746">
        <v>13642544</v>
      </c>
      <c r="AY746">
        <v>13795866</v>
      </c>
      <c r="AZ746">
        <v>13980215</v>
      </c>
      <c r="BA746">
        <v>14199883</v>
      </c>
      <c r="BB746">
        <v>14452088</v>
      </c>
      <c r="BC746">
        <v>14737363</v>
      </c>
      <c r="BD746">
        <v>15054005</v>
      </c>
      <c r="BE746">
        <v>15399128</v>
      </c>
      <c r="BF746">
        <v>15774784</v>
      </c>
      <c r="BG746">
        <v>16167493</v>
      </c>
      <c r="BH746">
        <v>16565325</v>
      </c>
      <c r="BI746">
        <v>16939183</v>
      </c>
      <c r="BJ746">
        <v>17273039</v>
      </c>
      <c r="BK746">
        <v>17539390</v>
      </c>
      <c r="BL746">
        <v>17719766</v>
      </c>
      <c r="BM746">
        <v>17863432</v>
      </c>
      <c r="BN746">
        <v>17976148</v>
      </c>
      <c r="BO746">
        <v>18056542</v>
      </c>
      <c r="BP746">
        <v>18130945</v>
      </c>
    </row>
    <row r="747" spans="1:68" x14ac:dyDescent="0.25">
      <c r="A747" s="1" t="s">
        <v>66</v>
      </c>
      <c r="B747" s="1">
        <f>COUNT(egypt_arabic_world[[#This Row],[1960]:[2023]])</f>
        <v>64</v>
      </c>
      <c r="C747" s="1" t="s">
        <v>2631</v>
      </c>
      <c r="D747" s="1" t="s">
        <v>2632</v>
      </c>
      <c r="E747">
        <v>41.270921489999999</v>
      </c>
      <c r="F747">
        <v>41.312631779999997</v>
      </c>
      <c r="G747">
        <v>41.241351280000003</v>
      </c>
      <c r="H747">
        <v>41.15076972</v>
      </c>
      <c r="I747">
        <v>41.104790299999998</v>
      </c>
      <c r="J747">
        <v>41.04041058</v>
      </c>
      <c r="K747">
        <v>40.921244780000002</v>
      </c>
      <c r="L747">
        <v>40.776832759999998</v>
      </c>
      <c r="M747">
        <v>40.610999499999998</v>
      </c>
      <c r="N747">
        <v>40.434706900000002</v>
      </c>
      <c r="O747">
        <v>40.269271969999998</v>
      </c>
      <c r="P747">
        <v>40.131836030000002</v>
      </c>
      <c r="Q747">
        <v>40.018952949999999</v>
      </c>
      <c r="R747">
        <v>39.9197439</v>
      </c>
      <c r="S747">
        <v>39.841538870000001</v>
      </c>
      <c r="T747">
        <v>39.795676020000002</v>
      </c>
      <c r="U747">
        <v>39.799052830000001</v>
      </c>
      <c r="V747">
        <v>39.82608364</v>
      </c>
      <c r="W747">
        <v>39.85589461</v>
      </c>
      <c r="X747">
        <v>39.907847629999999</v>
      </c>
      <c r="Y747">
        <v>39.967781479999999</v>
      </c>
      <c r="Z747">
        <v>40.018188270000003</v>
      </c>
      <c r="AA747">
        <v>40.06155562</v>
      </c>
      <c r="AB747">
        <v>40.0980542</v>
      </c>
      <c r="AC747">
        <v>40.130744290000003</v>
      </c>
      <c r="AD747">
        <v>40.17343048</v>
      </c>
      <c r="AE747">
        <v>40.237174539999998</v>
      </c>
      <c r="AF747">
        <v>40.295261330000002</v>
      </c>
      <c r="AG747">
        <v>40.327287689999999</v>
      </c>
      <c r="AH747">
        <v>40.319468759999999</v>
      </c>
      <c r="AI747">
        <v>40.177412519999997</v>
      </c>
      <c r="AJ747">
        <v>39.972314730000001</v>
      </c>
      <c r="AK747">
        <v>39.748466550000003</v>
      </c>
      <c r="AL747">
        <v>39.452531299999997</v>
      </c>
      <c r="AM747">
        <v>39.109004390000003</v>
      </c>
      <c r="AN747">
        <v>38.716829400000002</v>
      </c>
      <c r="AO747">
        <v>38.300965939999998</v>
      </c>
      <c r="AP747">
        <v>37.871901970000003</v>
      </c>
      <c r="AQ747">
        <v>37.405078150000001</v>
      </c>
      <c r="AR747">
        <v>36.911872330000001</v>
      </c>
      <c r="AS747">
        <v>36.404520580000003</v>
      </c>
      <c r="AT747">
        <v>35.897036829999998</v>
      </c>
      <c r="AU747">
        <v>35.411780659999998</v>
      </c>
      <c r="AV747">
        <v>34.943096369999999</v>
      </c>
      <c r="AW747">
        <v>34.506607559999999</v>
      </c>
      <c r="AX747">
        <v>34.130780999999999</v>
      </c>
      <c r="AY747">
        <v>33.83231164</v>
      </c>
      <c r="AZ747">
        <v>33.622658119999997</v>
      </c>
      <c r="BA747">
        <v>33.496150739999997</v>
      </c>
      <c r="BB747">
        <v>33.432115400000001</v>
      </c>
      <c r="BC747">
        <v>33.424066959999998</v>
      </c>
      <c r="BD747">
        <v>33.420284359999997</v>
      </c>
      <c r="BE747">
        <v>33.426907200000002</v>
      </c>
      <c r="BF747">
        <v>33.460816010000002</v>
      </c>
      <c r="BG747">
        <v>33.515949990000003</v>
      </c>
      <c r="BH747">
        <v>33.61213987</v>
      </c>
      <c r="BI747">
        <v>33.664739330000003</v>
      </c>
      <c r="BJ747">
        <v>33.645799510000003</v>
      </c>
      <c r="BK747">
        <v>33.522723560000003</v>
      </c>
      <c r="BL747">
        <v>33.27788417</v>
      </c>
      <c r="BM747">
        <v>33.006122759999997</v>
      </c>
      <c r="BN747">
        <v>32.725037550000003</v>
      </c>
      <c r="BO747">
        <v>32.38780586</v>
      </c>
      <c r="BP747">
        <v>31.974050519999999</v>
      </c>
    </row>
    <row r="748" spans="1:68" hidden="1" x14ac:dyDescent="0.25">
      <c r="A748" s="1" t="s">
        <v>66</v>
      </c>
      <c r="B748" s="1">
        <f>COUNT(egypt_arabic_world[[#This Row],[1960]:[2023]])</f>
        <v>3</v>
      </c>
      <c r="C748" s="1" t="s">
        <v>1559</v>
      </c>
      <c r="D748" s="1" t="s">
        <v>1560</v>
      </c>
      <c r="AI748">
        <v>11.88142412</v>
      </c>
      <c r="AS748">
        <v>12.94670239</v>
      </c>
      <c r="BH748">
        <v>13.7508994</v>
      </c>
    </row>
    <row r="749" spans="1:68" x14ac:dyDescent="0.25">
      <c r="A749" s="1" t="s">
        <v>66</v>
      </c>
      <c r="B749" s="1">
        <f>COUNT(egypt_arabic_world[[#This Row],[1960]:[2023]])</f>
        <v>64</v>
      </c>
      <c r="C749" s="1" t="s">
        <v>2713</v>
      </c>
      <c r="D749" s="1" t="s">
        <v>2714</v>
      </c>
      <c r="E749">
        <v>5856381</v>
      </c>
      <c r="F749">
        <v>6018621</v>
      </c>
      <c r="G749">
        <v>6170365</v>
      </c>
      <c r="H749">
        <v>6317669</v>
      </c>
      <c r="I749">
        <v>6468752</v>
      </c>
      <c r="J749">
        <v>6623035</v>
      </c>
      <c r="K749">
        <v>6777263</v>
      </c>
      <c r="L749">
        <v>6930266</v>
      </c>
      <c r="M749">
        <v>7081656</v>
      </c>
      <c r="N749">
        <v>7232914</v>
      </c>
      <c r="O749">
        <v>7385282</v>
      </c>
      <c r="P749">
        <v>7541026</v>
      </c>
      <c r="Q749">
        <v>7703442</v>
      </c>
      <c r="R749">
        <v>7871946</v>
      </c>
      <c r="S749">
        <v>8048496</v>
      </c>
      <c r="T749">
        <v>8237763</v>
      </c>
      <c r="U749">
        <v>8439308</v>
      </c>
      <c r="V749">
        <v>8652047</v>
      </c>
      <c r="W749">
        <v>8876213</v>
      </c>
      <c r="X749">
        <v>9112315</v>
      </c>
      <c r="Y749">
        <v>9364039</v>
      </c>
      <c r="Z749">
        <v>9625404</v>
      </c>
      <c r="AA749">
        <v>9896213</v>
      </c>
      <c r="AB749">
        <v>10187853</v>
      </c>
      <c r="AC749">
        <v>10493358</v>
      </c>
      <c r="AD749">
        <v>10803321</v>
      </c>
      <c r="AE749">
        <v>11111288</v>
      </c>
      <c r="AF749">
        <v>11415341</v>
      </c>
      <c r="AG749">
        <v>11722747</v>
      </c>
      <c r="AH749">
        <v>12023216</v>
      </c>
      <c r="AI749">
        <v>12308355</v>
      </c>
      <c r="AJ749">
        <v>12564926</v>
      </c>
      <c r="AK749">
        <v>12786958</v>
      </c>
      <c r="AL749">
        <v>12981450</v>
      </c>
      <c r="AM749">
        <v>13147330</v>
      </c>
      <c r="AN749">
        <v>13291141</v>
      </c>
      <c r="AO749">
        <v>13422582</v>
      </c>
      <c r="AP749">
        <v>13548221</v>
      </c>
      <c r="AQ749">
        <v>13670962</v>
      </c>
      <c r="AR749">
        <v>13787728</v>
      </c>
      <c r="AS749">
        <v>13892224</v>
      </c>
      <c r="AT749">
        <v>13992380</v>
      </c>
      <c r="AU749">
        <v>14093825</v>
      </c>
      <c r="AV749">
        <v>14192227</v>
      </c>
      <c r="AW749">
        <v>14293063</v>
      </c>
      <c r="AX749">
        <v>14411416</v>
      </c>
      <c r="AY749">
        <v>14554779</v>
      </c>
      <c r="AZ749">
        <v>14731503</v>
      </c>
      <c r="BA749">
        <v>14946676</v>
      </c>
      <c r="BB749">
        <v>15199271</v>
      </c>
      <c r="BC749">
        <v>15488883</v>
      </c>
      <c r="BD749">
        <v>15811731</v>
      </c>
      <c r="BE749">
        <v>16164863</v>
      </c>
      <c r="BF749">
        <v>16549158</v>
      </c>
      <c r="BG749">
        <v>16951312</v>
      </c>
      <c r="BH749">
        <v>17359398</v>
      </c>
      <c r="BI749">
        <v>17744104</v>
      </c>
      <c r="BJ749">
        <v>18091803</v>
      </c>
      <c r="BK749">
        <v>18374632</v>
      </c>
      <c r="BL749">
        <v>18570931</v>
      </c>
      <c r="BM749">
        <v>18728866</v>
      </c>
      <c r="BN749">
        <v>18852523</v>
      </c>
      <c r="BO749">
        <v>18940063</v>
      </c>
      <c r="BP749">
        <v>19018870</v>
      </c>
    </row>
    <row r="750" spans="1:68" x14ac:dyDescent="0.25">
      <c r="A750" s="1" t="s">
        <v>66</v>
      </c>
      <c r="B750" s="1">
        <f>COUNT(egypt_arabic_world[[#This Row],[1960]:[2023]])</f>
        <v>64</v>
      </c>
      <c r="C750" s="1" t="s">
        <v>2539</v>
      </c>
      <c r="D750" s="1" t="s">
        <v>2540</v>
      </c>
      <c r="E750">
        <v>43.367170629999997</v>
      </c>
      <c r="F750">
        <v>43.445915190000001</v>
      </c>
      <c r="G750">
        <v>43.389623290000003</v>
      </c>
      <c r="H750">
        <v>43.276717869999999</v>
      </c>
      <c r="I750">
        <v>43.177429289999999</v>
      </c>
      <c r="J750">
        <v>43.100515229999999</v>
      </c>
      <c r="K750">
        <v>43.0212924</v>
      </c>
      <c r="L750">
        <v>42.926785379999998</v>
      </c>
      <c r="M750">
        <v>42.810481619999997</v>
      </c>
      <c r="N750">
        <v>42.683235529999997</v>
      </c>
      <c r="O750">
        <v>42.569642590000001</v>
      </c>
      <c r="P750">
        <v>42.480568210000001</v>
      </c>
      <c r="Q750">
        <v>42.410370290000003</v>
      </c>
      <c r="R750">
        <v>42.355433040000001</v>
      </c>
      <c r="S750">
        <v>42.315320300000003</v>
      </c>
      <c r="T750">
        <v>42.293830819999997</v>
      </c>
      <c r="U750">
        <v>42.315399730000003</v>
      </c>
      <c r="V750">
        <v>42.3525299</v>
      </c>
      <c r="W750">
        <v>42.379516459999998</v>
      </c>
      <c r="X750">
        <v>42.414502040000002</v>
      </c>
      <c r="Y750">
        <v>42.444065420000001</v>
      </c>
      <c r="Z750">
        <v>42.451376689999996</v>
      </c>
      <c r="AA750">
        <v>42.43889334</v>
      </c>
      <c r="AB750">
        <v>42.406741340000004</v>
      </c>
      <c r="AC750">
        <v>42.360405319999998</v>
      </c>
      <c r="AD750">
        <v>42.312836079999997</v>
      </c>
      <c r="AE750">
        <v>42.270851530000002</v>
      </c>
      <c r="AF750">
        <v>42.210795259999998</v>
      </c>
      <c r="AG750">
        <v>42.124629929999998</v>
      </c>
      <c r="AH750">
        <v>42.009689549999997</v>
      </c>
      <c r="AI750">
        <v>41.69382547</v>
      </c>
      <c r="AJ750">
        <v>41.346892869999998</v>
      </c>
      <c r="AK750">
        <v>41.060495209999999</v>
      </c>
      <c r="AL750">
        <v>40.711861149999997</v>
      </c>
      <c r="AM750">
        <v>40.343800530000003</v>
      </c>
      <c r="AN750">
        <v>39.929031559999999</v>
      </c>
      <c r="AO750">
        <v>39.49258786</v>
      </c>
      <c r="AP750">
        <v>39.043710969999999</v>
      </c>
      <c r="AQ750">
        <v>38.536888380000001</v>
      </c>
      <c r="AR750">
        <v>37.996350210000003</v>
      </c>
      <c r="AS750">
        <v>37.459757600000003</v>
      </c>
      <c r="AT750">
        <v>36.934733360000003</v>
      </c>
      <c r="AU750">
        <v>36.430621709999997</v>
      </c>
      <c r="AV750">
        <v>35.929628119999997</v>
      </c>
      <c r="AW750">
        <v>35.452323130000003</v>
      </c>
      <c r="AX750">
        <v>35.039018349999999</v>
      </c>
      <c r="AY750">
        <v>34.717708780000002</v>
      </c>
      <c r="AZ750">
        <v>34.50284886</v>
      </c>
      <c r="BA750">
        <v>34.382141339999997</v>
      </c>
      <c r="BB750">
        <v>34.330421250000001</v>
      </c>
      <c r="BC750">
        <v>34.340373640000003</v>
      </c>
      <c r="BD750">
        <v>34.337092179999999</v>
      </c>
      <c r="BE750">
        <v>34.325448389999998</v>
      </c>
      <c r="BF750">
        <v>34.341834130000002</v>
      </c>
      <c r="BG750">
        <v>34.390664319999999</v>
      </c>
      <c r="BH750">
        <v>34.502405570000001</v>
      </c>
      <c r="BI750">
        <v>34.57049619</v>
      </c>
      <c r="BJ750">
        <v>34.553917179999999</v>
      </c>
      <c r="BK750">
        <v>34.434443999999999</v>
      </c>
      <c r="BL750">
        <v>34.197282110000003</v>
      </c>
      <c r="BM750">
        <v>33.933069140000001</v>
      </c>
      <c r="BN750">
        <v>33.649513140000003</v>
      </c>
      <c r="BO750">
        <v>33.305777030000002</v>
      </c>
      <c r="BP750">
        <v>32.887215310000002</v>
      </c>
    </row>
    <row r="751" spans="1:68" hidden="1" x14ac:dyDescent="0.25">
      <c r="A751" s="1" t="s">
        <v>66</v>
      </c>
      <c r="B751" s="1">
        <f>COUNT(egypt_arabic_world[[#This Row],[1960]:[2023]])</f>
        <v>19</v>
      </c>
      <c r="C751" s="1" t="s">
        <v>1565</v>
      </c>
      <c r="D751" s="1" t="s">
        <v>1566</v>
      </c>
      <c r="AI751">
        <v>0.47015946400000003</v>
      </c>
      <c r="AJ751">
        <v>0.491375071</v>
      </c>
      <c r="AK751">
        <v>0.46008325999999999</v>
      </c>
      <c r="AL751">
        <v>0.39750937600000003</v>
      </c>
      <c r="AM751">
        <v>0.36797591899999998</v>
      </c>
      <c r="AV751">
        <v>0.62003607100000002</v>
      </c>
      <c r="AW751">
        <v>0.41536367499999999</v>
      </c>
      <c r="AX751">
        <v>0.66013020200000005</v>
      </c>
      <c r="AY751">
        <v>0.68089079799999996</v>
      </c>
      <c r="AZ751">
        <v>0.82706189799999996</v>
      </c>
      <c r="BA751">
        <v>1.1533216150000001</v>
      </c>
      <c r="BB751">
        <v>1.066653399</v>
      </c>
      <c r="BC751">
        <v>2.107678087</v>
      </c>
      <c r="BD751">
        <v>3.0302672240000001</v>
      </c>
      <c r="BE751">
        <v>2.4188852399999998</v>
      </c>
      <c r="BG751">
        <v>3.023255298</v>
      </c>
      <c r="BH751">
        <v>1.750852941</v>
      </c>
      <c r="BI751">
        <v>1.535315829</v>
      </c>
      <c r="BJ751">
        <v>1.3360921610000001</v>
      </c>
    </row>
    <row r="752" spans="1:68" x14ac:dyDescent="0.25">
      <c r="A752" s="1" t="s">
        <v>66</v>
      </c>
      <c r="B752" s="1">
        <f>COUNT(egypt_arabic_world[[#This Row],[1960]:[2023]])</f>
        <v>64</v>
      </c>
      <c r="C752" s="1" t="s">
        <v>2871</v>
      </c>
      <c r="D752" s="1" t="s">
        <v>2872</v>
      </c>
      <c r="E752">
        <v>11383506</v>
      </c>
      <c r="F752">
        <v>11698184</v>
      </c>
      <c r="G752">
        <v>11992069</v>
      </c>
      <c r="H752">
        <v>12281881</v>
      </c>
      <c r="I752">
        <v>12583966</v>
      </c>
      <c r="J752">
        <v>12886904</v>
      </c>
      <c r="K752">
        <v>13182774</v>
      </c>
      <c r="L752">
        <v>13475753</v>
      </c>
      <c r="M752">
        <v>13764783</v>
      </c>
      <c r="N752">
        <v>14052653</v>
      </c>
      <c r="O752">
        <v>14341913</v>
      </c>
      <c r="P752">
        <v>14637001</v>
      </c>
      <c r="Q752">
        <v>14944582</v>
      </c>
      <c r="R752">
        <v>15263724</v>
      </c>
      <c r="S752">
        <v>15598220</v>
      </c>
      <c r="T752">
        <v>15957276</v>
      </c>
      <c r="U752">
        <v>16340111</v>
      </c>
      <c r="V752">
        <v>16744798</v>
      </c>
      <c r="W752">
        <v>17172954</v>
      </c>
      <c r="X752">
        <v>17626521</v>
      </c>
      <c r="Y752">
        <v>18112325</v>
      </c>
      <c r="Z752">
        <v>18618801</v>
      </c>
      <c r="AA752">
        <v>19145976</v>
      </c>
      <c r="AB752">
        <v>19716060</v>
      </c>
      <c r="AC752">
        <v>20315645</v>
      </c>
      <c r="AD752">
        <v>20928211</v>
      </c>
      <c r="AE752">
        <v>21540909</v>
      </c>
      <c r="AF752">
        <v>22146284</v>
      </c>
      <c r="AG752">
        <v>22755872</v>
      </c>
      <c r="AH752">
        <v>23349173</v>
      </c>
      <c r="AI752">
        <v>23909908</v>
      </c>
      <c r="AJ752">
        <v>24412701</v>
      </c>
      <c r="AK752">
        <v>24846208</v>
      </c>
      <c r="AL752">
        <v>25223381</v>
      </c>
      <c r="AM752">
        <v>25543852</v>
      </c>
      <c r="AN752">
        <v>25822118</v>
      </c>
      <c r="AO752">
        <v>26077394</v>
      </c>
      <c r="AP752">
        <v>26323021</v>
      </c>
      <c r="AQ752">
        <v>26563854</v>
      </c>
      <c r="AR752">
        <v>26793247</v>
      </c>
      <c r="AS752">
        <v>26996962</v>
      </c>
      <c r="AT752">
        <v>27190988</v>
      </c>
      <c r="AU752">
        <v>27391792</v>
      </c>
      <c r="AV752">
        <v>27594121</v>
      </c>
      <c r="AW752">
        <v>27806247</v>
      </c>
      <c r="AX752">
        <v>28053961</v>
      </c>
      <c r="AY752">
        <v>28350645</v>
      </c>
      <c r="AZ752">
        <v>28711718</v>
      </c>
      <c r="BA752">
        <v>29146559</v>
      </c>
      <c r="BB752">
        <v>29651359</v>
      </c>
      <c r="BC752">
        <v>30226246</v>
      </c>
      <c r="BD752">
        <v>30865736</v>
      </c>
      <c r="BE752">
        <v>31563991</v>
      </c>
      <c r="BF752">
        <v>32323943</v>
      </c>
      <c r="BG752">
        <v>33118805</v>
      </c>
      <c r="BH752">
        <v>33924723</v>
      </c>
      <c r="BI752">
        <v>34683286</v>
      </c>
      <c r="BJ752">
        <v>35364841</v>
      </c>
      <c r="BK752">
        <v>35914021</v>
      </c>
      <c r="BL752">
        <v>36290697</v>
      </c>
      <c r="BM752">
        <v>36592299</v>
      </c>
      <c r="BN752">
        <v>36828671</v>
      </c>
      <c r="BO752">
        <v>36996605</v>
      </c>
      <c r="BP752">
        <v>37149814</v>
      </c>
    </row>
    <row r="753" spans="1:68" x14ac:dyDescent="0.25">
      <c r="A753" s="1" t="s">
        <v>66</v>
      </c>
      <c r="B753" s="1">
        <f>COUNT(egypt_arabic_world[[#This Row],[1960]:[2023]])</f>
        <v>64</v>
      </c>
      <c r="C753" s="1" t="s">
        <v>2711</v>
      </c>
      <c r="D753" s="1" t="s">
        <v>2712</v>
      </c>
      <c r="E753">
        <v>13.341346890000001</v>
      </c>
      <c r="F753">
        <v>13.43514263</v>
      </c>
      <c r="G753">
        <v>13.46968371</v>
      </c>
      <c r="H753">
        <v>13.45094304</v>
      </c>
      <c r="I753">
        <v>13.39403074</v>
      </c>
      <c r="J753">
        <v>13.32478766</v>
      </c>
      <c r="K753">
        <v>13.256360900000001</v>
      </c>
      <c r="L753">
        <v>13.193448160000001</v>
      </c>
      <c r="M753">
        <v>13.14343672</v>
      </c>
      <c r="N753">
        <v>13.099510410000001</v>
      </c>
      <c r="O753">
        <v>13.041669069999999</v>
      </c>
      <c r="P753">
        <v>12.9791034</v>
      </c>
      <c r="Q753">
        <v>12.923351759999999</v>
      </c>
      <c r="R753">
        <v>12.8697912</v>
      </c>
      <c r="S753">
        <v>12.826336230000001</v>
      </c>
      <c r="T753">
        <v>12.80639575</v>
      </c>
      <c r="U753">
        <v>12.81003147</v>
      </c>
      <c r="V753">
        <v>12.82355198</v>
      </c>
      <c r="W753">
        <v>12.835038709999999</v>
      </c>
      <c r="X753">
        <v>12.85314239</v>
      </c>
      <c r="Y753">
        <v>12.890456670000001</v>
      </c>
      <c r="Z753">
        <v>12.94994833</v>
      </c>
      <c r="AA753">
        <v>13.016208020000001</v>
      </c>
      <c r="AB753">
        <v>13.0812732</v>
      </c>
      <c r="AC753">
        <v>13.15120873</v>
      </c>
      <c r="AD753">
        <v>13.212748380000001</v>
      </c>
      <c r="AE753">
        <v>13.2569423</v>
      </c>
      <c r="AF753">
        <v>13.30145343</v>
      </c>
      <c r="AG753">
        <v>13.363542819999999</v>
      </c>
      <c r="AH753">
        <v>13.4290067</v>
      </c>
      <c r="AI753">
        <v>13.468781549999999</v>
      </c>
      <c r="AJ753">
        <v>13.513515930000001</v>
      </c>
      <c r="AK753">
        <v>13.55323853</v>
      </c>
      <c r="AL753">
        <v>13.5447735</v>
      </c>
      <c r="AM753">
        <v>13.486775550000001</v>
      </c>
      <c r="AN753">
        <v>13.3584625</v>
      </c>
      <c r="AO753">
        <v>13.16197873</v>
      </c>
      <c r="AP753">
        <v>12.90434039</v>
      </c>
      <c r="AQ753">
        <v>12.578997790000001</v>
      </c>
      <c r="AR753">
        <v>12.227909629999999</v>
      </c>
      <c r="AS753">
        <v>11.9014512</v>
      </c>
      <c r="AT753">
        <v>11.62090957</v>
      </c>
      <c r="AU753">
        <v>11.414399449999999</v>
      </c>
      <c r="AV753">
        <v>11.29620658</v>
      </c>
      <c r="AW753">
        <v>11.236971110000001</v>
      </c>
      <c r="AX753">
        <v>11.19719048</v>
      </c>
      <c r="AY753">
        <v>11.171731060000001</v>
      </c>
      <c r="AZ753">
        <v>11.14942825</v>
      </c>
      <c r="BA753">
        <v>11.107997749999999</v>
      </c>
      <c r="BB753">
        <v>11.05277388</v>
      </c>
      <c r="BC753">
        <v>11.01018202</v>
      </c>
      <c r="BD753">
        <v>10.96842313</v>
      </c>
      <c r="BE753">
        <v>10.92927845</v>
      </c>
      <c r="BF753">
        <v>10.90424196</v>
      </c>
      <c r="BG753">
        <v>10.906783799999999</v>
      </c>
      <c r="BH753">
        <v>10.95408698</v>
      </c>
      <c r="BI753">
        <v>11.025890889999999</v>
      </c>
      <c r="BJ753">
        <v>11.130300650000001</v>
      </c>
      <c r="BK753">
        <v>11.28855179</v>
      </c>
      <c r="BL753">
        <v>11.46794789</v>
      </c>
      <c r="BM753">
        <v>11.62711917</v>
      </c>
      <c r="BN753">
        <v>11.71536959</v>
      </c>
      <c r="BO753">
        <v>11.68184535</v>
      </c>
      <c r="BP753">
        <v>11.437600460000001</v>
      </c>
    </row>
    <row r="754" spans="1:68" x14ac:dyDescent="0.25">
      <c r="A754" s="1" t="s">
        <v>66</v>
      </c>
      <c r="B754" s="1">
        <f>COUNT(egypt_arabic_world[[#This Row],[1960]:[2023]])</f>
        <v>64</v>
      </c>
      <c r="C754" s="1" t="s">
        <v>2537</v>
      </c>
      <c r="D754" s="1" t="s">
        <v>2538</v>
      </c>
      <c r="E754">
        <v>13.974927989999999</v>
      </c>
      <c r="F754">
        <v>14.081498010000001</v>
      </c>
      <c r="G754">
        <v>14.121984149999999</v>
      </c>
      <c r="H754">
        <v>14.108301859999999</v>
      </c>
      <c r="I754">
        <v>14.05775231</v>
      </c>
      <c r="J754">
        <v>13.99881678</v>
      </c>
      <c r="K754">
        <v>13.9471475</v>
      </c>
      <c r="L754">
        <v>13.90558079</v>
      </c>
      <c r="M754">
        <v>13.876376029999999</v>
      </c>
      <c r="N754">
        <v>13.852241709999999</v>
      </c>
      <c r="O754">
        <v>13.812861359999999</v>
      </c>
      <c r="P754">
        <v>13.766039510000001</v>
      </c>
      <c r="Q754">
        <v>13.72637872</v>
      </c>
      <c r="R754">
        <v>13.693742970000001</v>
      </c>
      <c r="S754">
        <v>13.672815740000001</v>
      </c>
      <c r="T754">
        <v>13.67252701</v>
      </c>
      <c r="U754">
        <v>13.69311008</v>
      </c>
      <c r="V754">
        <v>13.71737568</v>
      </c>
      <c r="W754">
        <v>13.73043569</v>
      </c>
      <c r="X754">
        <v>13.74185078</v>
      </c>
      <c r="Y754">
        <v>13.766485360000001</v>
      </c>
      <c r="Z754">
        <v>13.809586060000001</v>
      </c>
      <c r="AA754">
        <v>13.856164850000001</v>
      </c>
      <c r="AB754">
        <v>13.89511394</v>
      </c>
      <c r="AC754">
        <v>13.93163511</v>
      </c>
      <c r="AD754">
        <v>13.95699368</v>
      </c>
      <c r="AE754">
        <v>13.96063275</v>
      </c>
      <c r="AF754">
        <v>13.95817532</v>
      </c>
      <c r="AG754">
        <v>13.974199820000001</v>
      </c>
      <c r="AH754">
        <v>13.99913424</v>
      </c>
      <c r="AI754">
        <v>13.96752833</v>
      </c>
      <c r="AJ754">
        <v>13.94317028</v>
      </c>
      <c r="AK754">
        <v>13.944635679999999</v>
      </c>
      <c r="AL754">
        <v>13.90927042</v>
      </c>
      <c r="AM754">
        <v>13.842191939999999</v>
      </c>
      <c r="AN754">
        <v>13.71989299</v>
      </c>
      <c r="AO754">
        <v>13.54608378</v>
      </c>
      <c r="AP754">
        <v>13.31506866</v>
      </c>
      <c r="AQ754">
        <v>13.0030713</v>
      </c>
      <c r="AR754">
        <v>12.65226811</v>
      </c>
      <c r="AS754">
        <v>12.31941284</v>
      </c>
      <c r="AT754">
        <v>12.023583370000001</v>
      </c>
      <c r="AU754">
        <v>11.794377989999999</v>
      </c>
      <c r="AV754">
        <v>11.65098545</v>
      </c>
      <c r="AW754">
        <v>11.570047690000001</v>
      </c>
      <c r="AX754">
        <v>11.514334529999999</v>
      </c>
      <c r="AY754">
        <v>11.47899256</v>
      </c>
      <c r="AZ754">
        <v>11.449183059999999</v>
      </c>
      <c r="BA754">
        <v>11.394139450000001</v>
      </c>
      <c r="BB754">
        <v>11.31996</v>
      </c>
      <c r="BC754">
        <v>11.262293919999999</v>
      </c>
      <c r="BD754">
        <v>11.20925886</v>
      </c>
      <c r="BE754">
        <v>11.16699717</v>
      </c>
      <c r="BF754">
        <v>11.1550408</v>
      </c>
      <c r="BG754">
        <v>11.184244400000001</v>
      </c>
      <c r="BH754">
        <v>11.26382544</v>
      </c>
      <c r="BI754">
        <v>11.358503369999999</v>
      </c>
      <c r="BJ754">
        <v>11.46938623</v>
      </c>
      <c r="BK754">
        <v>11.62466427</v>
      </c>
      <c r="BL754">
        <v>11.79721859</v>
      </c>
      <c r="BM754">
        <v>11.948762390000001</v>
      </c>
      <c r="BN754">
        <v>12.02838229</v>
      </c>
      <c r="BO754">
        <v>11.9890431</v>
      </c>
      <c r="BP754">
        <v>11.7418306</v>
      </c>
    </row>
    <row r="755" spans="1:68" x14ac:dyDescent="0.25">
      <c r="A755" s="1" t="s">
        <v>66</v>
      </c>
      <c r="B755" s="1">
        <f>COUNT(egypt_arabic_world[[#This Row],[1960]:[2023]])</f>
        <v>64</v>
      </c>
      <c r="C755" s="1" t="s">
        <v>2869</v>
      </c>
      <c r="D755" s="1" t="s">
        <v>2870</v>
      </c>
      <c r="E755">
        <v>11.04501591</v>
      </c>
      <c r="F755">
        <v>11.17242169</v>
      </c>
      <c r="G755">
        <v>11.23719966</v>
      </c>
      <c r="H755">
        <v>11.31381455</v>
      </c>
      <c r="I755">
        <v>11.4585534</v>
      </c>
      <c r="J755">
        <v>11.608910120000001</v>
      </c>
      <c r="K755">
        <v>11.704531449999999</v>
      </c>
      <c r="L755">
        <v>11.751560169999999</v>
      </c>
      <c r="M755">
        <v>11.753637810000001</v>
      </c>
      <c r="N755">
        <v>11.72200978</v>
      </c>
      <c r="O755">
        <v>11.6789477</v>
      </c>
      <c r="P755">
        <v>11.639517680000001</v>
      </c>
      <c r="Q755">
        <v>11.60543777</v>
      </c>
      <c r="R755">
        <v>11.58018876</v>
      </c>
      <c r="S755">
        <v>11.55674578</v>
      </c>
      <c r="T755">
        <v>11.51155513</v>
      </c>
      <c r="U755">
        <v>11.45689029</v>
      </c>
      <c r="V755">
        <v>11.40481544</v>
      </c>
      <c r="W755">
        <v>11.347135740000001</v>
      </c>
      <c r="X755">
        <v>11.29430852</v>
      </c>
      <c r="Y755">
        <v>11.255968019999999</v>
      </c>
      <c r="Z755">
        <v>11.229843000000001</v>
      </c>
      <c r="AA755">
        <v>11.208287540000001</v>
      </c>
      <c r="AB755">
        <v>11.17668426</v>
      </c>
      <c r="AC755">
        <v>11.147079420000001</v>
      </c>
      <c r="AD755">
        <v>11.146153079999999</v>
      </c>
      <c r="AE755">
        <v>11.181940450000001</v>
      </c>
      <c r="AF755">
        <v>11.240338550000001</v>
      </c>
      <c r="AG755">
        <v>11.316734200000001</v>
      </c>
      <c r="AH755">
        <v>11.412436359999999</v>
      </c>
      <c r="AI755">
        <v>11.49011484</v>
      </c>
      <c r="AJ755">
        <v>11.555191170000001</v>
      </c>
      <c r="AK755">
        <v>11.63773613</v>
      </c>
      <c r="AL755">
        <v>11.745639880000001</v>
      </c>
      <c r="AM755">
        <v>11.86395909</v>
      </c>
      <c r="AN755">
        <v>11.97556383</v>
      </c>
      <c r="AO755">
        <v>12.07871563</v>
      </c>
      <c r="AP755">
        <v>12.14708467</v>
      </c>
      <c r="AQ755">
        <v>12.15316292</v>
      </c>
      <c r="AR755">
        <v>12.097243130000001</v>
      </c>
      <c r="AS755">
        <v>11.97841753</v>
      </c>
      <c r="AT755">
        <v>11.7986132</v>
      </c>
      <c r="AU755">
        <v>11.56566016</v>
      </c>
      <c r="AV755">
        <v>11.281101039999999</v>
      </c>
      <c r="AW755">
        <v>10.978850489999999</v>
      </c>
      <c r="AX755">
        <v>10.695965599999999</v>
      </c>
      <c r="AY755">
        <v>10.45536242</v>
      </c>
      <c r="AZ755">
        <v>10.283786750000001</v>
      </c>
      <c r="BA755">
        <v>10.19206981</v>
      </c>
      <c r="BB755">
        <v>10.149410140000001</v>
      </c>
      <c r="BC755">
        <v>10.118286919999999</v>
      </c>
      <c r="BD755">
        <v>10.08352515</v>
      </c>
      <c r="BE755">
        <v>10.03820228</v>
      </c>
      <c r="BF755">
        <v>9.9683094699999995</v>
      </c>
      <c r="BG755">
        <v>9.8884053680000008</v>
      </c>
      <c r="BH755">
        <v>9.8343701729999999</v>
      </c>
      <c r="BI755">
        <v>9.8017280759999998</v>
      </c>
      <c r="BJ755">
        <v>9.7881249530000005</v>
      </c>
      <c r="BK755">
        <v>9.8046943819999992</v>
      </c>
      <c r="BL755">
        <v>9.8599156289999996</v>
      </c>
      <c r="BM755">
        <v>9.9563620390000001</v>
      </c>
      <c r="BN755">
        <v>10.08302881</v>
      </c>
      <c r="BO755">
        <v>10.23386367</v>
      </c>
      <c r="BP755">
        <v>10.40516401</v>
      </c>
    </row>
    <row r="756" spans="1:68" hidden="1" x14ac:dyDescent="0.25">
      <c r="A756" s="1" t="s">
        <v>66</v>
      </c>
      <c r="B756" s="1">
        <f>COUNT(egypt_arabic_world[[#This Row],[1960]:[2023]])</f>
        <v>10</v>
      </c>
      <c r="C756" s="1" t="s">
        <v>1575</v>
      </c>
      <c r="D756" s="1" t="s">
        <v>1576</v>
      </c>
      <c r="AI756">
        <v>28.8</v>
      </c>
      <c r="AN756">
        <v>26.9</v>
      </c>
      <c r="AR756">
        <v>23.7</v>
      </c>
      <c r="AW756">
        <v>24.9</v>
      </c>
      <c r="BA756">
        <v>23.5</v>
      </c>
      <c r="BC756">
        <v>20.8</v>
      </c>
      <c r="BE756">
        <v>18.3</v>
      </c>
      <c r="BH756">
        <v>19.3</v>
      </c>
      <c r="BJ756">
        <v>22.7</v>
      </c>
      <c r="BL756">
        <v>21.4</v>
      </c>
    </row>
    <row r="757" spans="1:68" hidden="1" x14ac:dyDescent="0.25">
      <c r="A757" s="1" t="s">
        <v>66</v>
      </c>
      <c r="B757" s="1">
        <f>COUNT(egypt_arabic_world[[#This Row],[1960]:[2023]])</f>
        <v>10</v>
      </c>
      <c r="C757" s="1" t="s">
        <v>1577</v>
      </c>
      <c r="D757" s="1" t="s">
        <v>1578</v>
      </c>
      <c r="AI757">
        <v>8.1</v>
      </c>
      <c r="AN757">
        <v>7.1</v>
      </c>
      <c r="AR757">
        <v>3.7</v>
      </c>
      <c r="AW757">
        <v>6</v>
      </c>
      <c r="BA757">
        <v>5.4</v>
      </c>
      <c r="BC757">
        <v>3.2</v>
      </c>
      <c r="BE757">
        <v>2.2999999999999998</v>
      </c>
      <c r="BH757">
        <v>2.2999999999999998</v>
      </c>
      <c r="BJ757">
        <v>4.5</v>
      </c>
      <c r="BL757">
        <v>3.4</v>
      </c>
    </row>
    <row r="758" spans="1:68" hidden="1" x14ac:dyDescent="0.25">
      <c r="A758" s="1" t="s">
        <v>66</v>
      </c>
      <c r="B758" s="1">
        <f>COUNT(egypt_arabic_world[[#This Row],[1960]:[2023]])</f>
        <v>10</v>
      </c>
      <c r="C758" s="1" t="s">
        <v>1579</v>
      </c>
      <c r="D758" s="1" t="s">
        <v>1580</v>
      </c>
      <c r="AI758">
        <v>5.2</v>
      </c>
      <c r="AN758">
        <v>2</v>
      </c>
      <c r="AR758">
        <v>0</v>
      </c>
      <c r="AW758">
        <v>3.1</v>
      </c>
      <c r="BA758">
        <v>2.9</v>
      </c>
      <c r="BC758">
        <v>1</v>
      </c>
      <c r="BE758">
        <v>0.9</v>
      </c>
      <c r="BH758">
        <v>0.9</v>
      </c>
      <c r="BJ758">
        <v>2.5</v>
      </c>
      <c r="BL758">
        <v>1.5</v>
      </c>
    </row>
    <row r="759" spans="1:68" hidden="1" x14ac:dyDescent="0.25">
      <c r="A759" s="1" t="s">
        <v>66</v>
      </c>
      <c r="B759" s="1">
        <f>COUNT(egypt_arabic_world[[#This Row],[1960]:[2023]])</f>
        <v>10</v>
      </c>
      <c r="C759" s="1" t="s">
        <v>1581</v>
      </c>
      <c r="D759" s="1" t="s">
        <v>1582</v>
      </c>
      <c r="AI759">
        <v>26.7</v>
      </c>
      <c r="AN759">
        <v>26.1</v>
      </c>
      <c r="AR759">
        <v>26.4</v>
      </c>
      <c r="AW759">
        <v>27.4</v>
      </c>
      <c r="BA759">
        <v>27</v>
      </c>
      <c r="BC759">
        <v>26.1</v>
      </c>
      <c r="BE759">
        <v>24.7</v>
      </c>
      <c r="BH759">
        <v>27.8</v>
      </c>
      <c r="BJ759">
        <v>26.9</v>
      </c>
      <c r="BL759">
        <v>27.5</v>
      </c>
    </row>
    <row r="760" spans="1:68" hidden="1" x14ac:dyDescent="0.25">
      <c r="A760" s="1" t="s">
        <v>66</v>
      </c>
      <c r="B760" s="1">
        <f>COUNT(egypt_arabic_world[[#This Row],[1960]:[2023]])</f>
        <v>10</v>
      </c>
      <c r="C760" s="1" t="s">
        <v>1583</v>
      </c>
      <c r="D760" s="1" t="s">
        <v>1584</v>
      </c>
      <c r="AI760">
        <v>12.5</v>
      </c>
      <c r="AN760">
        <v>13</v>
      </c>
      <c r="AR760">
        <v>12.8</v>
      </c>
      <c r="AW760">
        <v>12.7</v>
      </c>
      <c r="BA760">
        <v>13</v>
      </c>
      <c r="BC760">
        <v>13.1</v>
      </c>
      <c r="BE760">
        <v>13.6</v>
      </c>
      <c r="BH760">
        <v>12.8</v>
      </c>
      <c r="BJ760">
        <v>12.8</v>
      </c>
      <c r="BL760">
        <v>12.8</v>
      </c>
    </row>
    <row r="761" spans="1:68" x14ac:dyDescent="0.25">
      <c r="A761" s="1" t="s">
        <v>66</v>
      </c>
      <c r="B761" s="1">
        <f>COUNT(egypt_arabic_world[[#This Row],[1960]:[2023]])</f>
        <v>64</v>
      </c>
      <c r="C761" s="1" t="s">
        <v>2627</v>
      </c>
      <c r="D761" s="1" t="s">
        <v>2628</v>
      </c>
      <c r="E761">
        <v>11.608320109999999</v>
      </c>
      <c r="F761">
        <v>11.749228179999999</v>
      </c>
      <c r="G761">
        <v>11.811820279999999</v>
      </c>
      <c r="H761">
        <v>11.848934010000001</v>
      </c>
      <c r="I761">
        <v>11.920237439999999</v>
      </c>
      <c r="J761">
        <v>12.034513029999999</v>
      </c>
      <c r="K761">
        <v>12.139774109999999</v>
      </c>
      <c r="L761">
        <v>12.19839282</v>
      </c>
      <c r="M761">
        <v>12.21139529</v>
      </c>
      <c r="N761">
        <v>12.1905351</v>
      </c>
      <c r="O761">
        <v>12.161086729999999</v>
      </c>
      <c r="P761">
        <v>12.137610199999999</v>
      </c>
      <c r="Q761">
        <v>12.120184200000001</v>
      </c>
      <c r="R761">
        <v>12.11420582</v>
      </c>
      <c r="S761">
        <v>12.110694329999999</v>
      </c>
      <c r="T761">
        <v>12.082570949999999</v>
      </c>
      <c r="U761">
        <v>12.04427617</v>
      </c>
      <c r="V761">
        <v>12.00972664</v>
      </c>
      <c r="W761">
        <v>11.971622930000001</v>
      </c>
      <c r="X761">
        <v>11.94009746</v>
      </c>
      <c r="Y761">
        <v>11.921730910000001</v>
      </c>
      <c r="Z761">
        <v>11.91225225</v>
      </c>
      <c r="AA761">
        <v>11.9013805</v>
      </c>
      <c r="AB761">
        <v>11.87079552</v>
      </c>
      <c r="AC761">
        <v>11.83384525</v>
      </c>
      <c r="AD761">
        <v>11.822201509999999</v>
      </c>
      <c r="AE761">
        <v>11.844455200000001</v>
      </c>
      <c r="AF761">
        <v>11.88351293</v>
      </c>
      <c r="AG761">
        <v>11.932861170000001</v>
      </c>
      <c r="AH761">
        <v>11.99525774</v>
      </c>
      <c r="AI761">
        <v>12.01580004</v>
      </c>
      <c r="AJ761">
        <v>12.02577383</v>
      </c>
      <c r="AK761">
        <v>12.07069493</v>
      </c>
      <c r="AL761">
        <v>12.146138819999999</v>
      </c>
      <c r="AM761">
        <v>12.244352660000001</v>
      </c>
      <c r="AN761">
        <v>12.333284880000001</v>
      </c>
      <c r="AO761">
        <v>12.410181209999999</v>
      </c>
      <c r="AP761">
        <v>12.459165690000001</v>
      </c>
      <c r="AQ761">
        <v>12.45016086</v>
      </c>
      <c r="AR761">
        <v>12.38460875</v>
      </c>
      <c r="AS761">
        <v>12.271561549999999</v>
      </c>
      <c r="AT761">
        <v>12.113148730000001</v>
      </c>
      <c r="AU761">
        <v>11.906477089999999</v>
      </c>
      <c r="AV761">
        <v>11.643737359999999</v>
      </c>
      <c r="AW761">
        <v>11.354535569999999</v>
      </c>
      <c r="AX761">
        <v>11.075564419999999</v>
      </c>
      <c r="AY761">
        <v>10.83148255</v>
      </c>
      <c r="AZ761">
        <v>10.65028354</v>
      </c>
      <c r="BA761">
        <v>10.546497889999999</v>
      </c>
      <c r="BB761">
        <v>10.493206560000001</v>
      </c>
      <c r="BC761">
        <v>10.454836780000001</v>
      </c>
      <c r="BD761">
        <v>10.408906740000001</v>
      </c>
      <c r="BE761">
        <v>10.344608539999999</v>
      </c>
      <c r="BF761">
        <v>10.248460550000001</v>
      </c>
      <c r="BG761">
        <v>10.14120759</v>
      </c>
      <c r="BH761">
        <v>10.069533699999999</v>
      </c>
      <c r="BI761">
        <v>10.028421809999999</v>
      </c>
      <c r="BJ761">
        <v>10.015011790000001</v>
      </c>
      <c r="BK761">
        <v>10.044373630000001</v>
      </c>
      <c r="BL761">
        <v>10.122175309999999</v>
      </c>
      <c r="BM761">
        <v>10.24098865</v>
      </c>
      <c r="BN761">
        <v>10.38075845</v>
      </c>
      <c r="BO761">
        <v>10.53632868</v>
      </c>
      <c r="BP761">
        <v>10.70717569</v>
      </c>
    </row>
    <row r="762" spans="1:68" x14ac:dyDescent="0.25">
      <c r="A762" s="1" t="s">
        <v>66</v>
      </c>
      <c r="B762" s="1">
        <f>COUNT(egypt_arabic_world[[#This Row],[1960]:[2023]])</f>
        <v>64</v>
      </c>
      <c r="C762" s="1" t="s">
        <v>2709</v>
      </c>
      <c r="D762" s="1" t="s">
        <v>2710</v>
      </c>
      <c r="E762">
        <v>8.1043481820000007</v>
      </c>
      <c r="F762">
        <v>8.4144492599999996</v>
      </c>
      <c r="G762">
        <v>8.8157799610000005</v>
      </c>
      <c r="H762">
        <v>9.1957427989999996</v>
      </c>
      <c r="I762">
        <v>9.4588600449999998</v>
      </c>
      <c r="J762">
        <v>9.6335533600000005</v>
      </c>
      <c r="K762">
        <v>9.7544241009999997</v>
      </c>
      <c r="L762">
        <v>9.8223614230000003</v>
      </c>
      <c r="M762">
        <v>9.9011964639999999</v>
      </c>
      <c r="N762">
        <v>10.03889232</v>
      </c>
      <c r="O762">
        <v>10.17821414</v>
      </c>
      <c r="P762">
        <v>10.26831445</v>
      </c>
      <c r="Q762">
        <v>10.31743657</v>
      </c>
      <c r="R762">
        <v>10.32856035</v>
      </c>
      <c r="S762">
        <v>10.308797200000001</v>
      </c>
      <c r="T762">
        <v>10.2717618</v>
      </c>
      <c r="U762">
        <v>10.22872812</v>
      </c>
      <c r="V762">
        <v>10.18852249</v>
      </c>
      <c r="W762">
        <v>10.15602842</v>
      </c>
      <c r="X762">
        <v>10.12325433</v>
      </c>
      <c r="Y762">
        <v>10.073736050000001</v>
      </c>
      <c r="Z762">
        <v>10.013616170000001</v>
      </c>
      <c r="AA762">
        <v>9.9532155640000006</v>
      </c>
      <c r="AB762">
        <v>9.887724725</v>
      </c>
      <c r="AC762">
        <v>9.8231957750000003</v>
      </c>
      <c r="AD762">
        <v>9.7726988400000003</v>
      </c>
      <c r="AE762">
        <v>9.7338144870000001</v>
      </c>
      <c r="AF762">
        <v>9.7058116749999996</v>
      </c>
      <c r="AG762">
        <v>9.6885087819999995</v>
      </c>
      <c r="AH762">
        <v>9.6873164420000002</v>
      </c>
      <c r="AI762">
        <v>9.7231253229999997</v>
      </c>
      <c r="AJ762">
        <v>9.7854952589999993</v>
      </c>
      <c r="AK762">
        <v>9.8618811500000003</v>
      </c>
      <c r="AL762">
        <v>9.9636077180000004</v>
      </c>
      <c r="AM762">
        <v>10.08533313</v>
      </c>
      <c r="AN762">
        <v>10.20790768</v>
      </c>
      <c r="AO762">
        <v>10.313630720000001</v>
      </c>
      <c r="AP762">
        <v>10.413278890000001</v>
      </c>
      <c r="AQ762">
        <v>10.526440239999999</v>
      </c>
      <c r="AR762">
        <v>10.636536489999999</v>
      </c>
      <c r="AS762">
        <v>10.73637486</v>
      </c>
      <c r="AT762">
        <v>10.82638088</v>
      </c>
      <c r="AU762">
        <v>10.885285229999999</v>
      </c>
      <c r="AV762">
        <v>10.897102</v>
      </c>
      <c r="AW762">
        <v>10.858437779999999</v>
      </c>
      <c r="AX762">
        <v>10.75979502</v>
      </c>
      <c r="AY762">
        <v>10.60410489</v>
      </c>
      <c r="AZ762">
        <v>10.399676120000001</v>
      </c>
      <c r="BA762">
        <v>10.1488146</v>
      </c>
      <c r="BB762">
        <v>9.8805599110000006</v>
      </c>
      <c r="BC762">
        <v>9.6263004760000008</v>
      </c>
      <c r="BD762">
        <v>9.4094752709999998</v>
      </c>
      <c r="BE762">
        <v>9.2479085209999994</v>
      </c>
      <c r="BF762">
        <v>9.1478326889999995</v>
      </c>
      <c r="BG762">
        <v>9.0864860600000004</v>
      </c>
      <c r="BH762">
        <v>9.0331457289999992</v>
      </c>
      <c r="BI762">
        <v>8.9967273769999991</v>
      </c>
      <c r="BJ762">
        <v>8.9711569979999997</v>
      </c>
      <c r="BK762">
        <v>8.9451114430000001</v>
      </c>
      <c r="BL762">
        <v>8.9271206500000009</v>
      </c>
      <c r="BM762">
        <v>8.9314204210000003</v>
      </c>
      <c r="BN762">
        <v>8.9593510080000005</v>
      </c>
      <c r="BO762">
        <v>8.9972618539999996</v>
      </c>
      <c r="BP762">
        <v>9.0475156729999995</v>
      </c>
    </row>
    <row r="763" spans="1:68" x14ac:dyDescent="0.25">
      <c r="A763" s="1" t="s">
        <v>66</v>
      </c>
      <c r="B763" s="1">
        <f>COUNT(egypt_arabic_world[[#This Row],[1960]:[2023]])</f>
        <v>64</v>
      </c>
      <c r="C763" s="1" t="s">
        <v>2535</v>
      </c>
      <c r="D763" s="1" t="s">
        <v>2536</v>
      </c>
      <c r="E763">
        <v>8.3384734080000005</v>
      </c>
      <c r="F763">
        <v>8.6413685910000009</v>
      </c>
      <c r="G763">
        <v>9.0486202949999992</v>
      </c>
      <c r="H763">
        <v>9.4731896689999999</v>
      </c>
      <c r="I763">
        <v>9.8179953859999998</v>
      </c>
      <c r="J763">
        <v>10.041276180000001</v>
      </c>
      <c r="K763">
        <v>10.168142810000001</v>
      </c>
      <c r="L763">
        <v>10.23328854</v>
      </c>
      <c r="M763">
        <v>10.27834333</v>
      </c>
      <c r="N763">
        <v>10.35248436</v>
      </c>
      <c r="O763">
        <v>10.4608445</v>
      </c>
      <c r="P763">
        <v>10.55942958</v>
      </c>
      <c r="Q763">
        <v>10.617190770000001</v>
      </c>
      <c r="R763">
        <v>10.637596</v>
      </c>
      <c r="S763">
        <v>10.62840083</v>
      </c>
      <c r="T763">
        <v>10.60388455</v>
      </c>
      <c r="U763">
        <v>10.57680669</v>
      </c>
      <c r="V763">
        <v>10.55377569</v>
      </c>
      <c r="W763">
        <v>10.53840031</v>
      </c>
      <c r="X763">
        <v>10.52365481</v>
      </c>
      <c r="Y763">
        <v>10.49045536</v>
      </c>
      <c r="Z763">
        <v>10.445196380000001</v>
      </c>
      <c r="AA763">
        <v>10.40032787</v>
      </c>
      <c r="AB763">
        <v>10.350124770000001</v>
      </c>
      <c r="AC763">
        <v>10.301206199999999</v>
      </c>
      <c r="AD763">
        <v>10.26750844</v>
      </c>
      <c r="AE763">
        <v>10.2462163</v>
      </c>
      <c r="AF763">
        <v>10.2319572</v>
      </c>
      <c r="AG763">
        <v>10.21894859</v>
      </c>
      <c r="AH763">
        <v>10.212991199999999</v>
      </c>
      <c r="AI763">
        <v>10.236482329999999</v>
      </c>
      <c r="AJ763">
        <v>10.27902768</v>
      </c>
      <c r="AK763">
        <v>10.33197457</v>
      </c>
      <c r="AL763">
        <v>10.40834422</v>
      </c>
      <c r="AM763">
        <v>10.50285414</v>
      </c>
      <c r="AN763">
        <v>10.59925492</v>
      </c>
      <c r="AO763">
        <v>10.67978973</v>
      </c>
      <c r="AP763">
        <v>10.755897170000001</v>
      </c>
      <c r="AQ763">
        <v>10.85032592</v>
      </c>
      <c r="AR763">
        <v>10.945949479999999</v>
      </c>
      <c r="AS763">
        <v>11.027258099999999</v>
      </c>
      <c r="AT763">
        <v>11.09447512</v>
      </c>
      <c r="AU763">
        <v>11.136536550000001</v>
      </c>
      <c r="AV763">
        <v>11.141798959999999</v>
      </c>
      <c r="AW763">
        <v>11.104933020000001</v>
      </c>
      <c r="AX763">
        <v>11.018990840000001</v>
      </c>
      <c r="AY763">
        <v>10.88772466</v>
      </c>
      <c r="AZ763">
        <v>10.70979312</v>
      </c>
      <c r="BA763">
        <v>10.48073404</v>
      </c>
      <c r="BB763">
        <v>10.22651643</v>
      </c>
      <c r="BC763">
        <v>9.9780376480000008</v>
      </c>
      <c r="BD763">
        <v>9.7575777860000006</v>
      </c>
      <c r="BE763">
        <v>9.5837556720000006</v>
      </c>
      <c r="BF763">
        <v>9.4661781200000004</v>
      </c>
      <c r="BG763">
        <v>9.38750778</v>
      </c>
      <c r="BH763">
        <v>9.3201864010000008</v>
      </c>
      <c r="BI763">
        <v>9.2724479479999999</v>
      </c>
      <c r="BJ763">
        <v>9.2358002280000004</v>
      </c>
      <c r="BK763">
        <v>9.1920792179999999</v>
      </c>
      <c r="BL763">
        <v>9.1520063599999997</v>
      </c>
      <c r="BM763">
        <v>9.1376433039999991</v>
      </c>
      <c r="BN763">
        <v>9.152916351</v>
      </c>
      <c r="BO763">
        <v>9.190238999</v>
      </c>
      <c r="BP763">
        <v>9.2531536059999997</v>
      </c>
    </row>
    <row r="764" spans="1:68" x14ac:dyDescent="0.25">
      <c r="A764" s="1" t="s">
        <v>66</v>
      </c>
      <c r="B764" s="1">
        <f>COUNT(egypt_arabic_world[[#This Row],[1960]:[2023]])</f>
        <v>64</v>
      </c>
      <c r="C764" s="1" t="s">
        <v>2623</v>
      </c>
      <c r="D764" s="1" t="s">
        <v>2624</v>
      </c>
      <c r="E764">
        <v>54.037452260000002</v>
      </c>
      <c r="F764">
        <v>53.934071279999998</v>
      </c>
      <c r="G764">
        <v>53.959702</v>
      </c>
      <c r="H764">
        <v>54.02768038</v>
      </c>
      <c r="I764">
        <v>54.069642129999998</v>
      </c>
      <c r="J764">
        <v>54.110948270000002</v>
      </c>
      <c r="K764">
        <v>54.182958990000003</v>
      </c>
      <c r="L764">
        <v>54.278545770000001</v>
      </c>
      <c r="M764">
        <v>54.397996069999998</v>
      </c>
      <c r="N764">
        <v>54.52959663</v>
      </c>
      <c r="O764">
        <v>54.65004545</v>
      </c>
      <c r="P764">
        <v>54.745006949999997</v>
      </c>
      <c r="Q764">
        <v>54.819655500000003</v>
      </c>
      <c r="R764">
        <v>54.882283100000002</v>
      </c>
      <c r="S764">
        <v>54.928962110000001</v>
      </c>
      <c r="T764">
        <v>54.95323879</v>
      </c>
      <c r="U764">
        <v>54.936866440000003</v>
      </c>
      <c r="V764">
        <v>54.90594162</v>
      </c>
      <c r="W764">
        <v>54.881750820000001</v>
      </c>
      <c r="X764">
        <v>54.84397001</v>
      </c>
      <c r="Y764">
        <v>54.806577130000001</v>
      </c>
      <c r="Z764">
        <v>54.785701770000003</v>
      </c>
      <c r="AA764">
        <v>54.778977959999999</v>
      </c>
      <c r="AB764">
        <v>54.788527500000001</v>
      </c>
      <c r="AC764">
        <v>54.807907419999999</v>
      </c>
      <c r="AD764">
        <v>54.821622240000004</v>
      </c>
      <c r="AE764">
        <v>54.81993216</v>
      </c>
      <c r="AF764">
        <v>54.828817059999999</v>
      </c>
      <c r="AG764">
        <v>54.86460778</v>
      </c>
      <c r="AH764">
        <v>54.934232629999997</v>
      </c>
      <c r="AI764">
        <v>55.17511648</v>
      </c>
      <c r="AJ764">
        <v>55.458991300000001</v>
      </c>
      <c r="AK764">
        <v>55.713595499999997</v>
      </c>
      <c r="AL764">
        <v>56.030665519999999</v>
      </c>
      <c r="AM764">
        <v>56.372796860000001</v>
      </c>
      <c r="AN764">
        <v>56.75671981</v>
      </c>
      <c r="AO764">
        <v>57.157990789999999</v>
      </c>
      <c r="AP764">
        <v>57.567714500000001</v>
      </c>
      <c r="AQ764">
        <v>58.027761030000001</v>
      </c>
      <c r="AR764">
        <v>58.524177399999999</v>
      </c>
      <c r="AS764">
        <v>59.034158210000001</v>
      </c>
      <c r="AT764">
        <v>59.544989729999998</v>
      </c>
      <c r="AU764">
        <v>60.038371759999997</v>
      </c>
      <c r="AV764">
        <v>60.531292039999997</v>
      </c>
      <c r="AW764">
        <v>61.008455810000001</v>
      </c>
      <c r="AX764">
        <v>61.432474139999997</v>
      </c>
      <c r="AY764">
        <v>61.772676609999998</v>
      </c>
      <c r="AZ764">
        <v>62.009460560000001</v>
      </c>
      <c r="BA764">
        <v>62.147484800000001</v>
      </c>
      <c r="BB764">
        <v>62.204707589999998</v>
      </c>
      <c r="BC764">
        <v>62.182716059999997</v>
      </c>
      <c r="BD764">
        <v>62.148004049999997</v>
      </c>
      <c r="BE764">
        <v>62.096105739999999</v>
      </c>
      <c r="BF764">
        <v>62.011095400000002</v>
      </c>
      <c r="BG764">
        <v>61.903420709999999</v>
      </c>
      <c r="BH764">
        <v>61.73683029</v>
      </c>
      <c r="BI764">
        <v>61.600877250000003</v>
      </c>
      <c r="BJ764">
        <v>61.528980019999999</v>
      </c>
      <c r="BK764">
        <v>61.544671710000003</v>
      </c>
      <c r="BL764">
        <v>61.664368330000002</v>
      </c>
      <c r="BM764">
        <v>61.834677429999999</v>
      </c>
      <c r="BN764">
        <v>62.067249959999998</v>
      </c>
      <c r="BO764">
        <v>62.320256100000002</v>
      </c>
      <c r="BP764">
        <v>62.595195420000003</v>
      </c>
    </row>
    <row r="765" spans="1:68" x14ac:dyDescent="0.25">
      <c r="A765" s="1" t="s">
        <v>66</v>
      </c>
      <c r="B765" s="1">
        <f>COUNT(egypt_arabic_world[[#This Row],[1960]:[2023]])</f>
        <v>64</v>
      </c>
      <c r="C765" s="1" t="s">
        <v>2867</v>
      </c>
      <c r="D765" s="1" t="s">
        <v>2868</v>
      </c>
      <c r="E765">
        <v>7300126</v>
      </c>
      <c r="F765">
        <v>7479696</v>
      </c>
      <c r="G765">
        <v>7682879</v>
      </c>
      <c r="H765">
        <v>7894972</v>
      </c>
      <c r="I765">
        <v>8104722</v>
      </c>
      <c r="J765">
        <v>8318618</v>
      </c>
      <c r="K765">
        <v>8544477</v>
      </c>
      <c r="L765">
        <v>8780119</v>
      </c>
      <c r="M765">
        <v>9023893</v>
      </c>
      <c r="N765">
        <v>9273943</v>
      </c>
      <c r="O765">
        <v>9523658</v>
      </c>
      <c r="P765">
        <v>9768396</v>
      </c>
      <c r="Q765">
        <v>10013616</v>
      </c>
      <c r="R765">
        <v>10263134</v>
      </c>
      <c r="S765">
        <v>10515823</v>
      </c>
      <c r="T765">
        <v>10772387</v>
      </c>
      <c r="U765">
        <v>11023531</v>
      </c>
      <c r="V765">
        <v>11278957</v>
      </c>
      <c r="W765">
        <v>11549872</v>
      </c>
      <c r="X765">
        <v>11827720</v>
      </c>
      <c r="Y765">
        <v>12123450</v>
      </c>
      <c r="Z765">
        <v>12438034</v>
      </c>
      <c r="AA765">
        <v>12770761</v>
      </c>
      <c r="AB765">
        <v>13137481</v>
      </c>
      <c r="AC765">
        <v>13527105</v>
      </c>
      <c r="AD765">
        <v>13920996</v>
      </c>
      <c r="AE765">
        <v>14302590</v>
      </c>
      <c r="AF765">
        <v>14680327</v>
      </c>
      <c r="AG765">
        <v>15074419</v>
      </c>
      <c r="AH765">
        <v>15481044</v>
      </c>
      <c r="AI765">
        <v>15957455</v>
      </c>
      <c r="AJ765">
        <v>16441913</v>
      </c>
      <c r="AK765">
        <v>16896202</v>
      </c>
      <c r="AL765">
        <v>17369764</v>
      </c>
      <c r="AM765">
        <v>17846937</v>
      </c>
      <c r="AN765">
        <v>18342713</v>
      </c>
      <c r="AO765">
        <v>18853227</v>
      </c>
      <c r="AP765">
        <v>19381484</v>
      </c>
      <c r="AQ765">
        <v>19955476</v>
      </c>
      <c r="AR765">
        <v>20564207</v>
      </c>
      <c r="AS765">
        <v>21186906</v>
      </c>
      <c r="AT765">
        <v>21823571</v>
      </c>
      <c r="AU765">
        <v>22469567</v>
      </c>
      <c r="AV765">
        <v>23130883</v>
      </c>
      <c r="AW765">
        <v>23796737</v>
      </c>
      <c r="AX765">
        <v>24451809</v>
      </c>
      <c r="AY765">
        <v>25080471</v>
      </c>
      <c r="AZ765">
        <v>25673850</v>
      </c>
      <c r="BA765">
        <v>26238027</v>
      </c>
      <c r="BB765">
        <v>26784653</v>
      </c>
      <c r="BC765">
        <v>27315377</v>
      </c>
      <c r="BD765">
        <v>27889853</v>
      </c>
      <c r="BE765">
        <v>28494547</v>
      </c>
      <c r="BF765">
        <v>29116312</v>
      </c>
      <c r="BG765">
        <v>29741077</v>
      </c>
      <c r="BH765">
        <v>30307975</v>
      </c>
      <c r="BI765">
        <v>30876382</v>
      </c>
      <c r="BJ765">
        <v>31462247</v>
      </c>
      <c r="BK765">
        <v>32068638</v>
      </c>
      <c r="BL765">
        <v>32696539</v>
      </c>
      <c r="BM765">
        <v>33320887</v>
      </c>
      <c r="BN765">
        <v>33944280</v>
      </c>
      <c r="BO765">
        <v>34587835</v>
      </c>
      <c r="BP765">
        <v>35327629</v>
      </c>
    </row>
    <row r="766" spans="1:68" x14ac:dyDescent="0.25">
      <c r="A766" s="1" t="s">
        <v>66</v>
      </c>
      <c r="B766" s="1">
        <f>COUNT(egypt_arabic_world[[#This Row],[1960]:[2023]])</f>
        <v>64</v>
      </c>
      <c r="C766" s="1" t="s">
        <v>2625</v>
      </c>
      <c r="D766" s="1" t="s">
        <v>2626</v>
      </c>
      <c r="E766">
        <v>54.509877449999998</v>
      </c>
      <c r="F766">
        <v>54.406638899999997</v>
      </c>
      <c r="G766">
        <v>54.42604291</v>
      </c>
      <c r="H766">
        <v>54.472275959999997</v>
      </c>
      <c r="I766">
        <v>54.477721539999997</v>
      </c>
      <c r="J766">
        <v>54.502975429999999</v>
      </c>
      <c r="K766">
        <v>54.58590384</v>
      </c>
      <c r="L766">
        <v>54.698057400000003</v>
      </c>
      <c r="M766">
        <v>54.835006749999998</v>
      </c>
      <c r="N766">
        <v>54.985852059999999</v>
      </c>
      <c r="O766">
        <v>55.128803949999998</v>
      </c>
      <c r="P766">
        <v>55.245919919999999</v>
      </c>
      <c r="Q766">
        <v>55.341345089999997</v>
      </c>
      <c r="R766">
        <v>55.42667179</v>
      </c>
      <c r="S766">
        <v>55.494289690000002</v>
      </c>
      <c r="T766">
        <v>55.533862740000004</v>
      </c>
      <c r="U766">
        <v>55.529310160000001</v>
      </c>
      <c r="V766">
        <v>55.506055349999997</v>
      </c>
      <c r="W766">
        <v>55.483291710000003</v>
      </c>
      <c r="X766">
        <v>55.438974299999998</v>
      </c>
      <c r="Y766">
        <v>55.387700870000003</v>
      </c>
      <c r="Z766">
        <v>55.345891950000002</v>
      </c>
      <c r="AA766">
        <v>55.311317680000002</v>
      </c>
      <c r="AB766">
        <v>55.287154530000002</v>
      </c>
      <c r="AC766">
        <v>55.267453670000002</v>
      </c>
      <c r="AD766">
        <v>55.235579360000003</v>
      </c>
      <c r="AE766">
        <v>55.178973669999998</v>
      </c>
      <c r="AF766">
        <v>55.125406290000001</v>
      </c>
      <c r="AG766">
        <v>55.098660099999996</v>
      </c>
      <c r="AH766">
        <v>55.111236740000002</v>
      </c>
      <c r="AI766">
        <v>55.26236703</v>
      </c>
      <c r="AJ766">
        <v>55.472132870000003</v>
      </c>
      <c r="AK766">
        <v>55.691529099999997</v>
      </c>
      <c r="AL766">
        <v>55.9781938</v>
      </c>
      <c r="AM766">
        <v>56.304172190000003</v>
      </c>
      <c r="AN766">
        <v>56.673285909999997</v>
      </c>
      <c r="AO766">
        <v>57.061046380000001</v>
      </c>
      <c r="AP766">
        <v>57.45793767</v>
      </c>
      <c r="AQ766">
        <v>57.8951718</v>
      </c>
      <c r="AR766">
        <v>58.364712140000002</v>
      </c>
      <c r="AS766">
        <v>58.856513190000001</v>
      </c>
      <c r="AT766">
        <v>59.354859249999997</v>
      </c>
      <c r="AU766">
        <v>59.835262649999997</v>
      </c>
      <c r="AV766">
        <v>60.309733549999997</v>
      </c>
      <c r="AW766">
        <v>60.766188190000001</v>
      </c>
      <c r="AX766">
        <v>61.173292760000002</v>
      </c>
      <c r="AY766">
        <v>61.506128789999998</v>
      </c>
      <c r="AZ766">
        <v>61.746055329999997</v>
      </c>
      <c r="BA766">
        <v>61.892968230000001</v>
      </c>
      <c r="BB766">
        <v>61.961124529999999</v>
      </c>
      <c r="BC766">
        <v>61.950771260000003</v>
      </c>
      <c r="BD766">
        <v>61.916201119999997</v>
      </c>
      <c r="BE766">
        <v>61.85315121</v>
      </c>
      <c r="BF766">
        <v>61.760308600000002</v>
      </c>
      <c r="BG766">
        <v>61.654607499999997</v>
      </c>
      <c r="BH766">
        <v>61.496885509999998</v>
      </c>
      <c r="BI766">
        <v>61.363370840000002</v>
      </c>
      <c r="BJ766">
        <v>61.28466864</v>
      </c>
      <c r="BK766">
        <v>61.29221811</v>
      </c>
      <c r="BL766">
        <v>61.404403100000003</v>
      </c>
      <c r="BM766">
        <v>61.566739830000003</v>
      </c>
      <c r="BN766">
        <v>61.794542290000003</v>
      </c>
      <c r="BO766">
        <v>62.039791520000001</v>
      </c>
      <c r="BP766">
        <v>62.300526840000003</v>
      </c>
    </row>
    <row r="767" spans="1:68" x14ac:dyDescent="0.25">
      <c r="A767" s="1" t="s">
        <v>66</v>
      </c>
      <c r="B767" s="1">
        <f>COUNT(egypt_arabic_world[[#This Row],[1960]:[2023]])</f>
        <v>64</v>
      </c>
      <c r="C767" s="1" t="s">
        <v>2707</v>
      </c>
      <c r="D767" s="1" t="s">
        <v>2708</v>
      </c>
      <c r="E767">
        <v>7234046</v>
      </c>
      <c r="F767">
        <v>7406592</v>
      </c>
      <c r="G767">
        <v>7607688</v>
      </c>
      <c r="H767">
        <v>7822690</v>
      </c>
      <c r="I767">
        <v>8039890</v>
      </c>
      <c r="J767">
        <v>8255119</v>
      </c>
      <c r="K767">
        <v>8472516</v>
      </c>
      <c r="L767">
        <v>8695598</v>
      </c>
      <c r="M767">
        <v>8926531</v>
      </c>
      <c r="N767">
        <v>9163394</v>
      </c>
      <c r="O767">
        <v>9398368</v>
      </c>
      <c r="P767">
        <v>9629604</v>
      </c>
      <c r="Q767">
        <v>9863075</v>
      </c>
      <c r="R767">
        <v>10099314</v>
      </c>
      <c r="S767">
        <v>10340521</v>
      </c>
      <c r="T767">
        <v>10590865</v>
      </c>
      <c r="U767">
        <v>10838901</v>
      </c>
      <c r="V767">
        <v>11094594</v>
      </c>
      <c r="W767">
        <v>11369532</v>
      </c>
      <c r="X767">
        <v>11655715</v>
      </c>
      <c r="Y767">
        <v>11964267</v>
      </c>
      <c r="Z767">
        <v>12296189</v>
      </c>
      <c r="AA767">
        <v>12650854</v>
      </c>
      <c r="AB767">
        <v>13043985</v>
      </c>
      <c r="AC767">
        <v>13464328</v>
      </c>
      <c r="AD767">
        <v>13892737</v>
      </c>
      <c r="AE767">
        <v>14316866</v>
      </c>
      <c r="AF767">
        <v>14748731</v>
      </c>
      <c r="AG767">
        <v>15204085</v>
      </c>
      <c r="AH767">
        <v>15672512</v>
      </c>
      <c r="AI767">
        <v>16262947</v>
      </c>
      <c r="AJ767">
        <v>16849563</v>
      </c>
      <c r="AK767">
        <v>17356884</v>
      </c>
      <c r="AL767">
        <v>17882311</v>
      </c>
      <c r="AM767">
        <v>18392648</v>
      </c>
      <c r="AN767">
        <v>18919562</v>
      </c>
      <c r="AO767">
        <v>19458659</v>
      </c>
      <c r="AP767">
        <v>20013105</v>
      </c>
      <c r="AQ767">
        <v>20631051</v>
      </c>
      <c r="AR767">
        <v>21292842</v>
      </c>
      <c r="AS767">
        <v>21957195</v>
      </c>
      <c r="AT767">
        <v>22627972</v>
      </c>
      <c r="AU767">
        <v>23303170</v>
      </c>
      <c r="AV767">
        <v>23994876</v>
      </c>
      <c r="AW767">
        <v>24691223</v>
      </c>
      <c r="AX767">
        <v>25370544</v>
      </c>
      <c r="AY767">
        <v>26005782</v>
      </c>
      <c r="AZ767">
        <v>26585382</v>
      </c>
      <c r="BA767">
        <v>27124779</v>
      </c>
      <c r="BB767">
        <v>27645484</v>
      </c>
      <c r="BC767">
        <v>28149163</v>
      </c>
      <c r="BD767">
        <v>28722665</v>
      </c>
      <c r="BE767">
        <v>29354807</v>
      </c>
      <c r="BF767">
        <v>30001069</v>
      </c>
      <c r="BG767">
        <v>30632496</v>
      </c>
      <c r="BH767">
        <v>31180267</v>
      </c>
      <c r="BI767">
        <v>31737576</v>
      </c>
      <c r="BJ767">
        <v>32340879</v>
      </c>
      <c r="BK767">
        <v>32973059</v>
      </c>
      <c r="BL767">
        <v>33625436</v>
      </c>
      <c r="BM767">
        <v>34273767</v>
      </c>
      <c r="BN767">
        <v>34923684</v>
      </c>
      <c r="BO767">
        <v>35596147</v>
      </c>
      <c r="BP767">
        <v>36366261</v>
      </c>
    </row>
    <row r="768" spans="1:68" hidden="1" x14ac:dyDescent="0.25">
      <c r="A768" s="1" t="s">
        <v>66</v>
      </c>
      <c r="B768" s="1">
        <f>COUNT(egypt_arabic_world[[#This Row],[1960]:[2023]])</f>
        <v>3</v>
      </c>
      <c r="C768" s="1" t="s">
        <v>1599</v>
      </c>
      <c r="D768" s="1" t="s">
        <v>1600</v>
      </c>
      <c r="AI768">
        <v>1.1644002280000001</v>
      </c>
      <c r="AS768">
        <v>1.095270615</v>
      </c>
      <c r="BH768">
        <v>1.0196464220000001</v>
      </c>
    </row>
    <row r="769" spans="1:68" x14ac:dyDescent="0.25">
      <c r="A769" s="1" t="s">
        <v>66</v>
      </c>
      <c r="B769" s="1">
        <f>COUNT(egypt_arabic_world[[#This Row],[1960]:[2023]])</f>
        <v>64</v>
      </c>
      <c r="C769" s="1" t="s">
        <v>2533</v>
      </c>
      <c r="D769" s="1" t="s">
        <v>2534</v>
      </c>
      <c r="E769">
        <v>53.568941109999997</v>
      </c>
      <c r="F769">
        <v>53.465098210000001</v>
      </c>
      <c r="G769">
        <v>53.496792839999998</v>
      </c>
      <c r="H769">
        <v>53.586274959999997</v>
      </c>
      <c r="I769">
        <v>53.66441348</v>
      </c>
      <c r="J769">
        <v>53.721569299999999</v>
      </c>
      <c r="K769">
        <v>53.782572199999997</v>
      </c>
      <c r="L769">
        <v>53.861435419999999</v>
      </c>
      <c r="M769">
        <v>53.96324225</v>
      </c>
      <c r="N769">
        <v>54.075481889999999</v>
      </c>
      <c r="O769">
        <v>54.173313059999998</v>
      </c>
      <c r="P769">
        <v>54.246070529999997</v>
      </c>
      <c r="Q769">
        <v>54.299969920000002</v>
      </c>
      <c r="R769">
        <v>54.339911000000001</v>
      </c>
      <c r="S769">
        <v>54.365742140000002</v>
      </c>
      <c r="T769">
        <v>54.374987310000002</v>
      </c>
      <c r="U769">
        <v>54.347158229999998</v>
      </c>
      <c r="V769">
        <v>54.309012670000001</v>
      </c>
      <c r="W769">
        <v>54.283878559999998</v>
      </c>
      <c r="X769">
        <v>54.253100519999997</v>
      </c>
      <c r="Y769">
        <v>54.230029379999998</v>
      </c>
      <c r="Z769">
        <v>54.230469509999999</v>
      </c>
      <c r="AA769">
        <v>54.251885690000002</v>
      </c>
      <c r="AB769">
        <v>54.295335620000003</v>
      </c>
      <c r="AC769">
        <v>54.353850559999998</v>
      </c>
      <c r="AD769">
        <v>54.413000349999997</v>
      </c>
      <c r="AE769">
        <v>54.465883990000002</v>
      </c>
      <c r="AF769">
        <v>54.536755810000002</v>
      </c>
      <c r="AG769">
        <v>54.634506420000001</v>
      </c>
      <c r="AH769">
        <v>54.760503649999997</v>
      </c>
      <c r="AI769">
        <v>55.089772269999997</v>
      </c>
      <c r="AJ769">
        <v>55.44617367</v>
      </c>
      <c r="AK769">
        <v>55.73509301</v>
      </c>
      <c r="AL769">
        <v>56.081727549999997</v>
      </c>
      <c r="AM769">
        <v>56.439545539999997</v>
      </c>
      <c r="AN769">
        <v>56.837844709999999</v>
      </c>
      <c r="AO769">
        <v>57.252233590000003</v>
      </c>
      <c r="AP769">
        <v>57.674427299999998</v>
      </c>
      <c r="AQ769">
        <v>58.156587639999998</v>
      </c>
      <c r="AR769">
        <v>58.67901517</v>
      </c>
      <c r="AS769">
        <v>59.206590749999997</v>
      </c>
      <c r="AT769">
        <v>59.729518749999997</v>
      </c>
      <c r="AU769">
        <v>60.235525320000001</v>
      </c>
      <c r="AV769">
        <v>60.746419250000002</v>
      </c>
      <c r="AW769">
        <v>61.243781970000001</v>
      </c>
      <c r="AX769">
        <v>61.684356749999999</v>
      </c>
      <c r="AY769">
        <v>62.031938009999998</v>
      </c>
      <c r="AZ769">
        <v>62.265976330000001</v>
      </c>
      <c r="BA769">
        <v>62.395680480000003</v>
      </c>
      <c r="BB769">
        <v>62.442539529999998</v>
      </c>
      <c r="BC769">
        <v>62.409457039999999</v>
      </c>
      <c r="BD769">
        <v>62.374752829999998</v>
      </c>
      <c r="BE769">
        <v>62.333772860000003</v>
      </c>
      <c r="BF769">
        <v>62.256441500000001</v>
      </c>
      <c r="BG769">
        <v>62.146922320000002</v>
      </c>
      <c r="BH769">
        <v>61.971863820000003</v>
      </c>
      <c r="BI769">
        <v>61.833710009999997</v>
      </c>
      <c r="BJ769">
        <v>61.768530499999997</v>
      </c>
      <c r="BK769">
        <v>61.792203610000001</v>
      </c>
      <c r="BL769">
        <v>61.919271629999997</v>
      </c>
      <c r="BM769">
        <v>62.097411090000001</v>
      </c>
      <c r="BN769">
        <v>62.334626409999998</v>
      </c>
      <c r="BO769">
        <v>62.595215920000001</v>
      </c>
      <c r="BP769">
        <v>62.884129659999999</v>
      </c>
    </row>
    <row r="770" spans="1:68" x14ac:dyDescent="0.25">
      <c r="A770" s="1" t="s">
        <v>66</v>
      </c>
      <c r="B770" s="1">
        <f>COUNT(egypt_arabic_world[[#This Row],[1960]:[2023]])</f>
        <v>64</v>
      </c>
      <c r="C770" s="1" t="s">
        <v>2865</v>
      </c>
      <c r="D770" s="1" t="s">
        <v>2866</v>
      </c>
      <c r="E770">
        <v>14534172</v>
      </c>
      <c r="F770">
        <v>14886288</v>
      </c>
      <c r="G770">
        <v>15290568</v>
      </c>
      <c r="H770">
        <v>15717662</v>
      </c>
      <c r="I770">
        <v>16144612</v>
      </c>
      <c r="J770">
        <v>16573736</v>
      </c>
      <c r="K770">
        <v>17016993</v>
      </c>
      <c r="L770">
        <v>17475716</v>
      </c>
      <c r="M770">
        <v>17950424</v>
      </c>
      <c r="N770">
        <v>18437337</v>
      </c>
      <c r="O770">
        <v>18922026</v>
      </c>
      <c r="P770">
        <v>19398000</v>
      </c>
      <c r="Q770">
        <v>19876690</v>
      </c>
      <c r="R770">
        <v>20362448</v>
      </c>
      <c r="S770">
        <v>20856344</v>
      </c>
      <c r="T770">
        <v>21363251</v>
      </c>
      <c r="U770">
        <v>21862432</v>
      </c>
      <c r="V770">
        <v>22373551</v>
      </c>
      <c r="W770">
        <v>22919405</v>
      </c>
      <c r="X770">
        <v>23483436</v>
      </c>
      <c r="Y770">
        <v>24087717</v>
      </c>
      <c r="Z770">
        <v>24734223</v>
      </c>
      <c r="AA770">
        <v>25421615</v>
      </c>
      <c r="AB770">
        <v>26181466</v>
      </c>
      <c r="AC770">
        <v>26991433</v>
      </c>
      <c r="AD770">
        <v>27813732</v>
      </c>
      <c r="AE770">
        <v>28619456</v>
      </c>
      <c r="AF770">
        <v>29429058</v>
      </c>
      <c r="AG770">
        <v>30278505</v>
      </c>
      <c r="AH770">
        <v>31153556</v>
      </c>
      <c r="AI770">
        <v>32220402</v>
      </c>
      <c r="AJ770">
        <v>33291476</v>
      </c>
      <c r="AK770">
        <v>34253086</v>
      </c>
      <c r="AL770">
        <v>35252075</v>
      </c>
      <c r="AM770">
        <v>36239584</v>
      </c>
      <c r="AN770">
        <v>37262275</v>
      </c>
      <c r="AO770">
        <v>38311885</v>
      </c>
      <c r="AP770">
        <v>39394589</v>
      </c>
      <c r="AQ770">
        <v>40586527</v>
      </c>
      <c r="AR770">
        <v>41857050</v>
      </c>
      <c r="AS770">
        <v>43144102</v>
      </c>
      <c r="AT770">
        <v>44451543</v>
      </c>
      <c r="AU770">
        <v>45772736</v>
      </c>
      <c r="AV770">
        <v>47125759</v>
      </c>
      <c r="AW770">
        <v>48487961</v>
      </c>
      <c r="AX770">
        <v>49822353</v>
      </c>
      <c r="AY770">
        <v>51086252</v>
      </c>
      <c r="AZ770">
        <v>52259233</v>
      </c>
      <c r="BA770">
        <v>53362807</v>
      </c>
      <c r="BB770">
        <v>54430137</v>
      </c>
      <c r="BC770">
        <v>55464540</v>
      </c>
      <c r="BD770">
        <v>56612518</v>
      </c>
      <c r="BE770">
        <v>57849354</v>
      </c>
      <c r="BF770">
        <v>59117380</v>
      </c>
      <c r="BG770">
        <v>60373573</v>
      </c>
      <c r="BH770">
        <v>61488242</v>
      </c>
      <c r="BI770">
        <v>62613958</v>
      </c>
      <c r="BJ770">
        <v>63803126</v>
      </c>
      <c r="BK770">
        <v>65041698</v>
      </c>
      <c r="BL770">
        <v>66321975</v>
      </c>
      <c r="BM770">
        <v>67594654</v>
      </c>
      <c r="BN770">
        <v>68867963</v>
      </c>
      <c r="BO770">
        <v>70183982</v>
      </c>
      <c r="BP770">
        <v>71693890</v>
      </c>
    </row>
    <row r="771" spans="1:68" x14ac:dyDescent="0.25">
      <c r="A771" s="1" t="s">
        <v>66</v>
      </c>
      <c r="B771" s="1">
        <f>COUNT(egypt_arabic_world[[#This Row],[1960]:[2023]])</f>
        <v>64</v>
      </c>
      <c r="C771" s="1" t="s">
        <v>2705</v>
      </c>
      <c r="D771" s="1" t="s">
        <v>2706</v>
      </c>
      <c r="E771">
        <v>7.4525407269999997</v>
      </c>
      <c r="F771">
        <v>7.2189274440000002</v>
      </c>
      <c r="G771">
        <v>7.026503591</v>
      </c>
      <c r="H771">
        <v>6.918372712</v>
      </c>
      <c r="I771">
        <v>6.9356215250000002</v>
      </c>
      <c r="J771">
        <v>7.091418902</v>
      </c>
      <c r="K771">
        <v>7.3696183480000004</v>
      </c>
      <c r="L771">
        <v>7.724628901</v>
      </c>
      <c r="M771">
        <v>8.0604648189999999</v>
      </c>
      <c r="N771">
        <v>8.2929682309999997</v>
      </c>
      <c r="O771">
        <v>8.4414844680000005</v>
      </c>
      <c r="P771">
        <v>8.5354681479999996</v>
      </c>
      <c r="Q771">
        <v>8.5826670109999998</v>
      </c>
      <c r="R771">
        <v>8.6431967689999993</v>
      </c>
      <c r="S771">
        <v>8.7571262559999994</v>
      </c>
      <c r="T771">
        <v>8.8714791880000003</v>
      </c>
      <c r="U771">
        <v>8.9348538049999995</v>
      </c>
      <c r="V771">
        <v>8.9613832089999992</v>
      </c>
      <c r="W771">
        <v>8.9589403740000009</v>
      </c>
      <c r="X771">
        <v>8.9301819859999991</v>
      </c>
      <c r="Y771">
        <v>8.8985466419999995</v>
      </c>
      <c r="Z771">
        <v>8.8737912029999997</v>
      </c>
      <c r="AA771">
        <v>8.8552300620000004</v>
      </c>
      <c r="AB771">
        <v>8.8504562480000004</v>
      </c>
      <c r="AC771">
        <v>8.8474429099999998</v>
      </c>
      <c r="AD771">
        <v>8.8205166930000001</v>
      </c>
      <c r="AE771">
        <v>8.7671922030000005</v>
      </c>
      <c r="AF771">
        <v>8.7054692710000001</v>
      </c>
      <c r="AG771">
        <v>8.644812216</v>
      </c>
      <c r="AH771">
        <v>8.5913246950000008</v>
      </c>
      <c r="AI771">
        <v>8.5838550389999995</v>
      </c>
      <c r="AJ771">
        <v>8.5883087319999998</v>
      </c>
      <c r="AK771">
        <v>8.5844538069999992</v>
      </c>
      <c r="AL771">
        <v>8.5929112950000004</v>
      </c>
      <c r="AM771">
        <v>8.6093443460000003</v>
      </c>
      <c r="AN771">
        <v>8.6530276239999999</v>
      </c>
      <c r="AO771">
        <v>8.7224008749999999</v>
      </c>
      <c r="AP771">
        <v>8.8049770770000002</v>
      </c>
      <c r="AQ771">
        <v>8.9095787909999995</v>
      </c>
      <c r="AR771">
        <v>9.0314862009999999</v>
      </c>
      <c r="AS771">
        <v>9.1484878740000006</v>
      </c>
      <c r="AT771">
        <v>9.2473145300000006</v>
      </c>
      <c r="AU771">
        <v>9.3394352630000004</v>
      </c>
      <c r="AV771">
        <v>9.4452429309999992</v>
      </c>
      <c r="AW771">
        <v>9.5491260990000004</v>
      </c>
      <c r="AX771">
        <v>9.6414560819999995</v>
      </c>
      <c r="AY771">
        <v>9.7194914610000005</v>
      </c>
      <c r="AZ771">
        <v>9.7639759280000007</v>
      </c>
      <c r="BA771">
        <v>9.7630997060000002</v>
      </c>
      <c r="BB771">
        <v>9.7168437030000003</v>
      </c>
      <c r="BC771">
        <v>9.6160934250000007</v>
      </c>
      <c r="BD771">
        <v>9.4803595949999995</v>
      </c>
      <c r="BE771">
        <v>9.3070612189999995</v>
      </c>
      <c r="BF771">
        <v>9.0866213620000007</v>
      </c>
      <c r="BG771">
        <v>8.8436194480000001</v>
      </c>
      <c r="BH771">
        <v>8.5977690090000003</v>
      </c>
      <c r="BI771">
        <v>8.3894877440000002</v>
      </c>
      <c r="BJ771">
        <v>8.2442297740000008</v>
      </c>
      <c r="BK771">
        <v>8.1776695089999993</v>
      </c>
      <c r="BL771">
        <v>8.1704857529999995</v>
      </c>
      <c r="BM771">
        <v>8.1824768920000004</v>
      </c>
      <c r="BN771">
        <v>8.2120107670000007</v>
      </c>
      <c r="BO771">
        <v>8.2417819189999992</v>
      </c>
      <c r="BP771">
        <v>8.2663013969999994</v>
      </c>
    </row>
    <row r="772" spans="1:68" x14ac:dyDescent="0.25">
      <c r="A772" s="1" t="s">
        <v>66</v>
      </c>
      <c r="B772" s="1">
        <f>COUNT(egypt_arabic_world[[#This Row],[1960]:[2023]])</f>
        <v>64</v>
      </c>
      <c r="C772" s="1" t="s">
        <v>2531</v>
      </c>
      <c r="D772" s="1" t="s">
        <v>2532</v>
      </c>
      <c r="E772">
        <v>7.5987024910000001</v>
      </c>
      <c r="F772">
        <v>7.3639502050000001</v>
      </c>
      <c r="G772">
        <v>7.1731005029999997</v>
      </c>
      <c r="H772">
        <v>7.0646401579999996</v>
      </c>
      <c r="I772">
        <v>7.0770780029999996</v>
      </c>
      <c r="J772">
        <v>7.2222130389999997</v>
      </c>
      <c r="K772">
        <v>7.4842120129999996</v>
      </c>
      <c r="L772">
        <v>7.8294620699999999</v>
      </c>
      <c r="M772">
        <v>8.1899431820000004</v>
      </c>
      <c r="N772">
        <v>8.4820062459999992</v>
      </c>
      <c r="O772">
        <v>8.6643126580000001</v>
      </c>
      <c r="P772">
        <v>8.7607039709999999</v>
      </c>
      <c r="Q772">
        <v>8.8074678710000001</v>
      </c>
      <c r="R772">
        <v>8.8409104230000004</v>
      </c>
      <c r="S772">
        <v>8.9033323549999999</v>
      </c>
      <c r="T772">
        <v>8.9973734509999996</v>
      </c>
      <c r="U772">
        <v>9.0764423189999999</v>
      </c>
      <c r="V772">
        <v>9.1196910960000004</v>
      </c>
      <c r="W772">
        <v>9.1339488590000002</v>
      </c>
      <c r="X772">
        <v>9.1225189279999999</v>
      </c>
      <c r="Y772">
        <v>9.1079331680000006</v>
      </c>
      <c r="Z772">
        <v>9.1004482719999995</v>
      </c>
      <c r="AA772">
        <v>9.0983726560000004</v>
      </c>
      <c r="AB772">
        <v>9.1070332169999997</v>
      </c>
      <c r="AC772">
        <v>9.1158779150000004</v>
      </c>
      <c r="AD772">
        <v>9.1012453109999996</v>
      </c>
      <c r="AE772">
        <v>9.0645690430000005</v>
      </c>
      <c r="AF772">
        <v>9.0254467470000002</v>
      </c>
      <c r="AG772">
        <v>8.9895390099999997</v>
      </c>
      <c r="AH772">
        <v>8.9597339659999999</v>
      </c>
      <c r="AI772">
        <v>8.9910574949999997</v>
      </c>
      <c r="AJ772">
        <v>9.0230702039999997</v>
      </c>
      <c r="AK772">
        <v>9.0228254010000004</v>
      </c>
      <c r="AL772">
        <v>9.0274097589999993</v>
      </c>
      <c r="AM772">
        <v>9.0285932239999998</v>
      </c>
      <c r="AN772">
        <v>9.0540168940000001</v>
      </c>
      <c r="AO772">
        <v>9.1041855910000002</v>
      </c>
      <c r="AP772">
        <v>9.1681137909999997</v>
      </c>
      <c r="AQ772">
        <v>9.2588518000000004</v>
      </c>
      <c r="AR772">
        <v>9.3675017870000001</v>
      </c>
      <c r="AS772">
        <v>9.4685695600000006</v>
      </c>
      <c r="AT772">
        <v>9.5502494609999999</v>
      </c>
      <c r="AU772">
        <v>9.6245590930000002</v>
      </c>
      <c r="AV772">
        <v>9.7170013629999996</v>
      </c>
      <c r="AW772">
        <v>9.8121554799999995</v>
      </c>
      <c r="AX772">
        <v>9.8904855049999991</v>
      </c>
      <c r="AY772">
        <v>9.9452157929999991</v>
      </c>
      <c r="AZ772">
        <v>9.9656885089999996</v>
      </c>
      <c r="BA772">
        <v>9.9469562249999992</v>
      </c>
      <c r="BB772">
        <v>9.8909238619999993</v>
      </c>
      <c r="BC772">
        <v>9.7923967019999996</v>
      </c>
      <c r="BD772">
        <v>9.6770725259999999</v>
      </c>
      <c r="BE772">
        <v>9.5340072399999993</v>
      </c>
      <c r="BF772">
        <v>9.3391006480000005</v>
      </c>
      <c r="BG772">
        <v>9.1105200269999997</v>
      </c>
      <c r="BH772">
        <v>8.8654921160000004</v>
      </c>
      <c r="BI772">
        <v>8.650628802</v>
      </c>
      <c r="BJ772">
        <v>8.4983977960000008</v>
      </c>
      <c r="BK772">
        <v>8.4237240779999993</v>
      </c>
      <c r="BL772">
        <v>8.4091136360000007</v>
      </c>
      <c r="BM772">
        <v>8.4161704539999995</v>
      </c>
      <c r="BN772">
        <v>8.4396662179999993</v>
      </c>
      <c r="BO772">
        <v>8.4609407260000005</v>
      </c>
      <c r="BP772">
        <v>8.4694385729999997</v>
      </c>
    </row>
    <row r="773" spans="1:68" x14ac:dyDescent="0.25">
      <c r="A773" s="1" t="s">
        <v>66</v>
      </c>
      <c r="B773" s="1">
        <f>COUNT(egypt_arabic_world[[#This Row],[1960]:[2023]])</f>
        <v>64</v>
      </c>
      <c r="C773" s="1" t="s">
        <v>2863</v>
      </c>
      <c r="D773" s="1" t="s">
        <v>2864</v>
      </c>
      <c r="E773">
        <v>7.4555125840000001</v>
      </c>
      <c r="F773">
        <v>7.30224282</v>
      </c>
      <c r="G773">
        <v>7.1358426499999998</v>
      </c>
      <c r="H773">
        <v>6.9439323399999999</v>
      </c>
      <c r="I773">
        <v>6.7281050359999997</v>
      </c>
      <c r="J773">
        <v>6.516418539</v>
      </c>
      <c r="K773">
        <v>6.3226611520000002</v>
      </c>
      <c r="L773">
        <v>6.1581363040000001</v>
      </c>
      <c r="M773">
        <v>6.0643199040000004</v>
      </c>
      <c r="N773">
        <v>6.077476688</v>
      </c>
      <c r="O773">
        <v>6.204757259</v>
      </c>
      <c r="P773">
        <v>6.430733697</v>
      </c>
      <c r="Q773">
        <v>6.7226202720000003</v>
      </c>
      <c r="R773">
        <v>7.0008351429999998</v>
      </c>
      <c r="S773">
        <v>7.1893386899999996</v>
      </c>
      <c r="T773">
        <v>7.305714493</v>
      </c>
      <c r="U773">
        <v>7.3715571960000004</v>
      </c>
      <c r="V773">
        <v>7.3965582469999998</v>
      </c>
      <c r="W773">
        <v>7.4368439449999997</v>
      </c>
      <c r="X773">
        <v>7.5251260090000001</v>
      </c>
      <c r="Y773">
        <v>7.6260794330000001</v>
      </c>
      <c r="Z773">
        <v>7.7004775670000001</v>
      </c>
      <c r="AA773">
        <v>7.7501112550000002</v>
      </c>
      <c r="AB773">
        <v>7.7815051860000004</v>
      </c>
      <c r="AC773">
        <v>7.7966360620000001</v>
      </c>
      <c r="AD773">
        <v>7.7991839130000002</v>
      </c>
      <c r="AE773">
        <v>7.7891098169999999</v>
      </c>
      <c r="AF773">
        <v>7.7736303009999999</v>
      </c>
      <c r="AG773">
        <v>7.7639763869999996</v>
      </c>
      <c r="AH773">
        <v>7.7541869969999997</v>
      </c>
      <c r="AI773">
        <v>7.7552912110000003</v>
      </c>
      <c r="AJ773">
        <v>7.7442992400000001</v>
      </c>
      <c r="AK773">
        <v>7.7159831810000004</v>
      </c>
      <c r="AL773">
        <v>7.6889575319999999</v>
      </c>
      <c r="AM773">
        <v>7.6611707889999998</v>
      </c>
      <c r="AN773">
        <v>7.6487982099999998</v>
      </c>
      <c r="AO773">
        <v>7.6484127790000001</v>
      </c>
      <c r="AP773">
        <v>7.6541038490000002</v>
      </c>
      <c r="AQ773">
        <v>7.6698451289999996</v>
      </c>
      <c r="AR773">
        <v>7.6981239749999997</v>
      </c>
      <c r="AS773">
        <v>7.7469038140000004</v>
      </c>
      <c r="AT773">
        <v>7.8171250780000001</v>
      </c>
      <c r="AU773">
        <v>7.898958103</v>
      </c>
      <c r="AV773">
        <v>7.9967134140000002</v>
      </c>
      <c r="AW773">
        <v>8.1072621229999999</v>
      </c>
      <c r="AX773">
        <v>8.2126862799999998</v>
      </c>
      <c r="AY773">
        <v>8.2966150929999998</v>
      </c>
      <c r="AZ773">
        <v>8.3681219089999992</v>
      </c>
      <c r="BA773">
        <v>8.4465839850000002</v>
      </c>
      <c r="BB773">
        <v>8.5221027520000003</v>
      </c>
      <c r="BC773">
        <v>8.5868720360000008</v>
      </c>
      <c r="BD773">
        <v>8.6571805689999994</v>
      </c>
      <c r="BE773">
        <v>8.7086053620000001</v>
      </c>
      <c r="BF773">
        <v>8.7185685690000003</v>
      </c>
      <c r="BG773">
        <v>8.6837596529999992</v>
      </c>
      <c r="BH773">
        <v>8.5887731449999993</v>
      </c>
      <c r="BI773">
        <v>8.4564100740000008</v>
      </c>
      <c r="BJ773">
        <v>8.2966803270000007</v>
      </c>
      <c r="BK773">
        <v>8.1149832740000001</v>
      </c>
      <c r="BL773">
        <v>7.9364407310000002</v>
      </c>
      <c r="BM773">
        <v>7.7759467459999998</v>
      </c>
      <c r="BN773">
        <v>7.6508772970000001</v>
      </c>
      <c r="BO773">
        <v>7.5719514920000002</v>
      </c>
      <c r="BP773">
        <v>7.5587302999999997</v>
      </c>
    </row>
    <row r="774" spans="1:68" x14ac:dyDescent="0.25">
      <c r="A774" s="1" t="s">
        <v>66</v>
      </c>
      <c r="B774" s="1">
        <f>COUNT(egypt_arabic_world[[#This Row],[1960]:[2023]])</f>
        <v>64</v>
      </c>
      <c r="C774" s="1" t="s">
        <v>2621</v>
      </c>
      <c r="D774" s="1" t="s">
        <v>2622</v>
      </c>
      <c r="E774">
        <v>7.494090441</v>
      </c>
      <c r="F774">
        <v>7.3550063809999999</v>
      </c>
      <c r="G774">
        <v>7.1963269939999996</v>
      </c>
      <c r="H774">
        <v>7.0059963789999999</v>
      </c>
      <c r="I774">
        <v>6.7900095120000001</v>
      </c>
      <c r="J774">
        <v>6.5787576190000001</v>
      </c>
      <c r="K774">
        <v>6.3829775079999997</v>
      </c>
      <c r="L774">
        <v>6.2115094500000003</v>
      </c>
      <c r="M774">
        <v>6.1074008969999998</v>
      </c>
      <c r="N774">
        <v>6.1053867180000001</v>
      </c>
      <c r="O774">
        <v>6.2112908779999998</v>
      </c>
      <c r="P774">
        <v>6.4137324930000004</v>
      </c>
      <c r="Q774">
        <v>6.6917889989999999</v>
      </c>
      <c r="R774">
        <v>6.9867255530000003</v>
      </c>
      <c r="S774">
        <v>7.2265465369999999</v>
      </c>
      <c r="T774">
        <v>7.3775777649999998</v>
      </c>
      <c r="U774">
        <v>7.4522977590000004</v>
      </c>
      <c r="V774">
        <v>7.4847267740000003</v>
      </c>
      <c r="W774">
        <v>7.5114863830000003</v>
      </c>
      <c r="X774">
        <v>7.5646358899999999</v>
      </c>
      <c r="Y774">
        <v>7.6549234799999999</v>
      </c>
      <c r="Z774">
        <v>7.7482488820000004</v>
      </c>
      <c r="AA774">
        <v>7.8162662850000002</v>
      </c>
      <c r="AB774">
        <v>7.8639666349999997</v>
      </c>
      <c r="AC774">
        <v>7.8935758680000001</v>
      </c>
      <c r="AD774">
        <v>7.9108556129999998</v>
      </c>
      <c r="AE774">
        <v>7.9194470270000004</v>
      </c>
      <c r="AF774">
        <v>7.9266565800000004</v>
      </c>
      <c r="AG774">
        <v>7.9403748439999999</v>
      </c>
      <c r="AH774">
        <v>7.9525764790000002</v>
      </c>
      <c r="AI774">
        <v>7.9948602360000001</v>
      </c>
      <c r="AJ774">
        <v>8.0186803490000003</v>
      </c>
      <c r="AK774">
        <v>8.0067249260000004</v>
      </c>
      <c r="AL774">
        <v>7.9965064469999998</v>
      </c>
      <c r="AM774">
        <v>7.9797374679999997</v>
      </c>
      <c r="AN774">
        <v>7.9768262060000001</v>
      </c>
      <c r="AO774">
        <v>7.982751532</v>
      </c>
      <c r="AP774">
        <v>7.9901443619999997</v>
      </c>
      <c r="AQ774">
        <v>8.0075820150000006</v>
      </c>
      <c r="AR774">
        <v>8.0353504200000003</v>
      </c>
      <c r="AS774">
        <v>8.0782719420000006</v>
      </c>
      <c r="AT774">
        <v>8.1405566050000004</v>
      </c>
      <c r="AU774">
        <v>8.2134391529999995</v>
      </c>
      <c r="AV774">
        <v>8.301755644</v>
      </c>
      <c r="AW774">
        <v>8.4010027259999998</v>
      </c>
      <c r="AX774">
        <v>8.4923800909999994</v>
      </c>
      <c r="AY774">
        <v>8.5555083770000007</v>
      </c>
      <c r="AZ774">
        <v>8.5990232500000001</v>
      </c>
      <c r="BA774">
        <v>8.6486037240000009</v>
      </c>
      <c r="BB774">
        <v>8.6981521980000007</v>
      </c>
      <c r="BC774">
        <v>8.7337878030000002</v>
      </c>
      <c r="BD774">
        <v>8.7781114210000002</v>
      </c>
      <c r="BE774">
        <v>8.8161459519999994</v>
      </c>
      <c r="BF774">
        <v>8.8215024260000003</v>
      </c>
      <c r="BG774">
        <v>8.7864278119999994</v>
      </c>
      <c r="BH774">
        <v>8.6955290759999997</v>
      </c>
      <c r="BI774">
        <v>8.5795214239999993</v>
      </c>
      <c r="BJ774">
        <v>8.4462445319999997</v>
      </c>
      <c r="BK774">
        <v>8.2905823870000006</v>
      </c>
      <c r="BL774">
        <v>8.132246469</v>
      </c>
      <c r="BM774">
        <v>7.9853973160000002</v>
      </c>
      <c r="BN774">
        <v>7.8646479960000004</v>
      </c>
      <c r="BO774">
        <v>7.7825725160000001</v>
      </c>
      <c r="BP774">
        <v>7.7627433369999999</v>
      </c>
    </row>
    <row r="775" spans="1:68" hidden="1" x14ac:dyDescent="0.25">
      <c r="A775" s="1" t="s">
        <v>66</v>
      </c>
      <c r="B775" s="1">
        <f>COUNT(egypt_arabic_world[[#This Row],[1960]:[2023]])</f>
        <v>12</v>
      </c>
      <c r="C775" s="1" t="s">
        <v>1613</v>
      </c>
      <c r="D775" s="1" t="s">
        <v>1614</v>
      </c>
      <c r="AI775">
        <v>100</v>
      </c>
      <c r="AN775">
        <v>100</v>
      </c>
      <c r="AS775">
        <v>100</v>
      </c>
      <c r="AX775">
        <v>100</v>
      </c>
      <c r="BC775">
        <v>100</v>
      </c>
      <c r="BD775">
        <v>100</v>
      </c>
      <c r="BE775">
        <v>100</v>
      </c>
      <c r="BF775">
        <v>100</v>
      </c>
      <c r="BG775">
        <v>100</v>
      </c>
      <c r="BH775">
        <v>100</v>
      </c>
      <c r="BI775">
        <v>100</v>
      </c>
      <c r="BJ775">
        <v>100</v>
      </c>
    </row>
    <row r="776" spans="1:68" hidden="1" x14ac:dyDescent="0.25">
      <c r="A776" s="1" t="s">
        <v>66</v>
      </c>
      <c r="B776" s="1">
        <f>COUNT(egypt_arabic_world[[#This Row],[1960]:[2023]])</f>
        <v>25</v>
      </c>
      <c r="C776" s="1" t="s">
        <v>1615</v>
      </c>
      <c r="D776" s="1" t="s">
        <v>1616</v>
      </c>
      <c r="AI776">
        <v>6.4570094090000003</v>
      </c>
      <c r="AJ776">
        <v>6.746719766</v>
      </c>
      <c r="AK776">
        <v>7.0255461910000001</v>
      </c>
      <c r="AL776">
        <v>7.1369684309999997</v>
      </c>
      <c r="AM776">
        <v>7.8780181440000003</v>
      </c>
      <c r="AN776">
        <v>7.9144664599999999</v>
      </c>
      <c r="AO776">
        <v>7.972041537</v>
      </c>
      <c r="AP776">
        <v>8.2141453389999999</v>
      </c>
      <c r="AQ776">
        <v>8.1843337260000002</v>
      </c>
      <c r="AR776">
        <v>8.610322815</v>
      </c>
      <c r="AS776">
        <v>9.8161299569999994</v>
      </c>
      <c r="AT776">
        <v>9.2535679460000004</v>
      </c>
      <c r="AU776">
        <v>9.3276616170000004</v>
      </c>
      <c r="AV776">
        <v>9.4551516899999992</v>
      </c>
      <c r="AW776">
        <v>9.3500217350000003</v>
      </c>
      <c r="AX776">
        <v>8.6463870259999993</v>
      </c>
      <c r="AY776">
        <v>9.0126673759999996</v>
      </c>
      <c r="AZ776">
        <v>9.2545191809999992</v>
      </c>
      <c r="BA776">
        <v>9.7304856320000006</v>
      </c>
      <c r="BB776">
        <v>10.015803379999999</v>
      </c>
      <c r="BC776">
        <v>10.86646721</v>
      </c>
      <c r="BD776">
        <v>10.754382440000001</v>
      </c>
      <c r="BE776">
        <v>12.311225869999999</v>
      </c>
      <c r="BF776">
        <v>13.35712706</v>
      </c>
      <c r="BG776">
        <v>13.36827484</v>
      </c>
    </row>
    <row r="777" spans="1:68" hidden="1" x14ac:dyDescent="0.25">
      <c r="A777" s="1" t="s">
        <v>66</v>
      </c>
      <c r="B777" s="1">
        <f>COUNT(egypt_arabic_world[[#This Row],[1960]:[2023]])</f>
        <v>26</v>
      </c>
      <c r="C777" s="1" t="s">
        <v>1617</v>
      </c>
      <c r="D777" s="1" t="s">
        <v>1618</v>
      </c>
      <c r="AI777">
        <v>23.504354410000001</v>
      </c>
      <c r="AJ777">
        <v>22.349647820000001</v>
      </c>
      <c r="AK777">
        <v>21.235605759999999</v>
      </c>
      <c r="AL777">
        <v>21.93698217</v>
      </c>
      <c r="AM777">
        <v>22.25174428</v>
      </c>
      <c r="AN777">
        <v>21.948076919999998</v>
      </c>
      <c r="AO777">
        <v>20.955749000000001</v>
      </c>
      <c r="AP777">
        <v>20.515848569999999</v>
      </c>
      <c r="AQ777">
        <v>19.41047549</v>
      </c>
      <c r="AR777">
        <v>21.436601209999999</v>
      </c>
      <c r="AS777">
        <v>17.703441130000002</v>
      </c>
      <c r="AT777">
        <v>18.432554450000001</v>
      </c>
      <c r="AU777">
        <v>14.646260789999999</v>
      </c>
      <c r="AV777">
        <v>14.064486309999999</v>
      </c>
      <c r="AW777">
        <v>12.99815398</v>
      </c>
      <c r="AX777">
        <v>12.14095133</v>
      </c>
      <c r="AY777">
        <v>11.73325708</v>
      </c>
      <c r="AZ777">
        <v>13.05932278</v>
      </c>
      <c r="BA777">
        <v>11.900946279999999</v>
      </c>
      <c r="BB777">
        <v>10.069064750000001</v>
      </c>
      <c r="BC777">
        <v>10.04795771</v>
      </c>
      <c r="BD777">
        <v>9.3268363339999993</v>
      </c>
      <c r="BE777">
        <v>8.8794129799999997</v>
      </c>
      <c r="BF777">
        <v>8.8818803929999994</v>
      </c>
      <c r="BG777">
        <v>8.8709077910000005</v>
      </c>
      <c r="BH777">
        <v>8.2592855140000001</v>
      </c>
    </row>
    <row r="778" spans="1:68" x14ac:dyDescent="0.25">
      <c r="A778" s="1" t="s">
        <v>66</v>
      </c>
      <c r="B778" s="1">
        <f>COUNT(egypt_arabic_world[[#This Row],[1960]:[2023]])</f>
        <v>64</v>
      </c>
      <c r="C778" s="1" t="s">
        <v>2703</v>
      </c>
      <c r="D778" s="1" t="s">
        <v>2704</v>
      </c>
      <c r="E778">
        <v>6.7602473170000001</v>
      </c>
      <c r="F778">
        <v>6.7228976349999998</v>
      </c>
      <c r="G778">
        <v>6.6921320050000004</v>
      </c>
      <c r="H778">
        <v>6.6544382469999999</v>
      </c>
      <c r="I778">
        <v>6.5924673250000003</v>
      </c>
      <c r="J778">
        <v>6.4950461539999997</v>
      </c>
      <c r="K778">
        <v>6.3720502039999998</v>
      </c>
      <c r="L778">
        <v>6.2322954030000002</v>
      </c>
      <c r="M778">
        <v>6.0681785750000001</v>
      </c>
      <c r="N778">
        <v>5.8809072950000001</v>
      </c>
      <c r="O778">
        <v>5.6913503890000001</v>
      </c>
      <c r="P778">
        <v>5.5102177760000002</v>
      </c>
      <c r="Q778">
        <v>5.3516149149999999</v>
      </c>
      <c r="R778">
        <v>5.2553876260000001</v>
      </c>
      <c r="S778">
        <v>5.252805521</v>
      </c>
      <c r="T778">
        <v>5.3524072489999996</v>
      </c>
      <c r="U778">
        <v>5.5387073219999996</v>
      </c>
      <c r="V778">
        <v>5.7835448500000002</v>
      </c>
      <c r="W778">
        <v>6.0176833690000002</v>
      </c>
      <c r="X778">
        <v>6.1728690759999996</v>
      </c>
      <c r="Y778">
        <v>6.2729916890000004</v>
      </c>
      <c r="Z778">
        <v>6.3438484160000002</v>
      </c>
      <c r="AA778">
        <v>6.3857637069999997</v>
      </c>
      <c r="AB778">
        <v>6.4452900570000002</v>
      </c>
      <c r="AC778">
        <v>6.5520820720000001</v>
      </c>
      <c r="AD778">
        <v>6.6625055140000002</v>
      </c>
      <c r="AE778">
        <v>6.737579384</v>
      </c>
      <c r="AF778">
        <v>6.7847802359999996</v>
      </c>
      <c r="AG778">
        <v>6.8100785640000003</v>
      </c>
      <c r="AH778">
        <v>6.8189290769999999</v>
      </c>
      <c r="AI778">
        <v>6.8377203509999998</v>
      </c>
      <c r="AJ778">
        <v>6.8570710530000003</v>
      </c>
      <c r="AK778">
        <v>6.8697018840000004</v>
      </c>
      <c r="AL778">
        <v>6.8885229399999997</v>
      </c>
      <c r="AM778">
        <v>6.9035572570000001</v>
      </c>
      <c r="AN778">
        <v>6.9044997370000001</v>
      </c>
      <c r="AO778">
        <v>6.8935653119999998</v>
      </c>
      <c r="AP778">
        <v>6.8778852019999999</v>
      </c>
      <c r="AQ778">
        <v>6.8597788450000001</v>
      </c>
      <c r="AR778">
        <v>6.8447799839999997</v>
      </c>
      <c r="AS778">
        <v>6.841345102</v>
      </c>
      <c r="AT778">
        <v>6.848110234</v>
      </c>
      <c r="AU778">
        <v>6.860950742</v>
      </c>
      <c r="AV778">
        <v>6.879212517</v>
      </c>
      <c r="AW778">
        <v>6.9059937439999999</v>
      </c>
      <c r="AX778">
        <v>6.9508071390000001</v>
      </c>
      <c r="AY778">
        <v>7.0112947950000004</v>
      </c>
      <c r="AZ778">
        <v>7.0776172690000001</v>
      </c>
      <c r="BA778">
        <v>7.1534508929999996</v>
      </c>
      <c r="BB778">
        <v>7.2387077800000004</v>
      </c>
      <c r="BC778">
        <v>7.318059936</v>
      </c>
      <c r="BD778">
        <v>7.3898775470000002</v>
      </c>
      <c r="BE778">
        <v>7.459021581</v>
      </c>
      <c r="BF778">
        <v>7.5348094809999999</v>
      </c>
      <c r="BG778">
        <v>7.6062683299999998</v>
      </c>
      <c r="BH778">
        <v>7.6631354959999998</v>
      </c>
      <c r="BI778">
        <v>7.7194804159999997</v>
      </c>
      <c r="BJ778">
        <v>7.7637648300000004</v>
      </c>
      <c r="BK778">
        <v>7.7886452119999996</v>
      </c>
      <c r="BL778">
        <v>7.7943092360000001</v>
      </c>
      <c r="BM778">
        <v>7.7657955249999997</v>
      </c>
      <c r="BN778">
        <v>7.7066209969999999</v>
      </c>
      <c r="BO778">
        <v>7.612676285</v>
      </c>
      <c r="BP778">
        <v>7.486265145</v>
      </c>
    </row>
    <row r="779" spans="1:68" x14ac:dyDescent="0.25">
      <c r="A779" s="1" t="s">
        <v>66</v>
      </c>
      <c r="B779" s="1">
        <f>COUNT(egypt_arabic_world[[#This Row],[1960]:[2023]])</f>
        <v>64</v>
      </c>
      <c r="C779" s="1" t="s">
        <v>2529</v>
      </c>
      <c r="D779" s="1" t="s">
        <v>2530</v>
      </c>
      <c r="E779">
        <v>6.602214773</v>
      </c>
      <c r="F779">
        <v>6.5870250099999996</v>
      </c>
      <c r="G779">
        <v>6.5901563699999999</v>
      </c>
      <c r="H779">
        <v>6.5899070909999997</v>
      </c>
      <c r="I779">
        <v>6.5587487690000001</v>
      </c>
      <c r="J779">
        <v>6.4820243900000003</v>
      </c>
      <c r="K779">
        <v>6.3693105079999999</v>
      </c>
      <c r="L779">
        <v>6.2290573470000004</v>
      </c>
      <c r="M779">
        <v>6.0587879009999996</v>
      </c>
      <c r="N779">
        <v>5.8646038880000004</v>
      </c>
      <c r="O779">
        <v>5.6690342500000002</v>
      </c>
      <c r="P779">
        <v>5.4828980669999998</v>
      </c>
      <c r="Q779">
        <v>5.318939995</v>
      </c>
      <c r="R779">
        <v>5.2139807579999999</v>
      </c>
      <c r="S779">
        <v>5.1982623710000002</v>
      </c>
      <c r="T779">
        <v>5.2803609140000001</v>
      </c>
      <c r="U779">
        <v>5.4461251209999997</v>
      </c>
      <c r="V779">
        <v>5.6784515019999997</v>
      </c>
      <c r="W779">
        <v>5.9294424719999999</v>
      </c>
      <c r="X779">
        <v>6.1333775399999997</v>
      </c>
      <c r="Y779">
        <v>6.2674062890000002</v>
      </c>
      <c r="Z779">
        <v>6.3496504290000004</v>
      </c>
      <c r="AA779">
        <v>6.4013461109999996</v>
      </c>
      <c r="AB779">
        <v>6.4515682569999999</v>
      </c>
      <c r="AC779">
        <v>6.5289536889999997</v>
      </c>
      <c r="AD779">
        <v>6.6309508570000002</v>
      </c>
      <c r="AE779">
        <v>6.7248289559999996</v>
      </c>
      <c r="AF779">
        <v>6.7931336790000003</v>
      </c>
      <c r="AG779">
        <v>6.839929132</v>
      </c>
      <c r="AH779">
        <v>6.8688818789999999</v>
      </c>
      <c r="AI779">
        <v>6.922628478</v>
      </c>
      <c r="AJ779">
        <v>6.9739322030000004</v>
      </c>
      <c r="AK779">
        <v>7.0049589049999996</v>
      </c>
      <c r="AL779">
        <v>7.0415028309999999</v>
      </c>
      <c r="AM779">
        <v>7.0701574669999996</v>
      </c>
      <c r="AN779">
        <v>7.0845685720000002</v>
      </c>
      <c r="AO779">
        <v>7.0866687900000001</v>
      </c>
      <c r="AP779">
        <v>7.0845196819999998</v>
      </c>
      <c r="AQ779">
        <v>7.0850690680000001</v>
      </c>
      <c r="AR779">
        <v>7.091229416</v>
      </c>
      <c r="AS779">
        <v>7.1061297879999996</v>
      </c>
      <c r="AT779">
        <v>7.1280531439999999</v>
      </c>
      <c r="AU779">
        <v>7.1514219050000003</v>
      </c>
      <c r="AV779">
        <v>7.1752398189999997</v>
      </c>
      <c r="AW779">
        <v>7.2025319689999998</v>
      </c>
      <c r="AX779">
        <v>7.2428974789999998</v>
      </c>
      <c r="AY779">
        <v>7.2926304569999996</v>
      </c>
      <c r="AZ779">
        <v>7.3420438399999997</v>
      </c>
      <c r="BA779">
        <v>7.3959160300000004</v>
      </c>
      <c r="BB779">
        <v>7.4554330249999996</v>
      </c>
      <c r="BC779">
        <v>7.5070785290000002</v>
      </c>
      <c r="BD779">
        <v>7.5544874990000004</v>
      </c>
      <c r="BE779">
        <v>7.60398554</v>
      </c>
      <c r="BF779">
        <v>7.6632397579999996</v>
      </c>
      <c r="BG779">
        <v>7.7194989500000002</v>
      </c>
      <c r="BH779">
        <v>7.7541640540000003</v>
      </c>
      <c r="BI779">
        <v>7.7863276020000001</v>
      </c>
      <c r="BJ779">
        <v>7.8158521209999998</v>
      </c>
      <c r="BK779">
        <v>7.8360470439999999</v>
      </c>
      <c r="BL779">
        <v>7.844860068</v>
      </c>
      <c r="BM779">
        <v>7.8295557450000004</v>
      </c>
      <c r="BN779">
        <v>7.7929796610000004</v>
      </c>
      <c r="BO779">
        <v>7.725681196</v>
      </c>
      <c r="BP779">
        <v>7.6252053919999998</v>
      </c>
    </row>
    <row r="780" spans="1:68" x14ac:dyDescent="0.25">
      <c r="A780" s="1" t="s">
        <v>66</v>
      </c>
      <c r="B780" s="1">
        <f>COUNT(egypt_arabic_world[[#This Row],[1960]:[2023]])</f>
        <v>64</v>
      </c>
      <c r="C780" s="1" t="s">
        <v>2861</v>
      </c>
      <c r="D780" s="1" t="s">
        <v>2862</v>
      </c>
      <c r="E780">
        <v>5.958708283</v>
      </c>
      <c r="F780">
        <v>5.946953186</v>
      </c>
      <c r="G780">
        <v>5.9294328289999996</v>
      </c>
      <c r="H780">
        <v>5.9073685139999998</v>
      </c>
      <c r="I780">
        <v>5.8852274680000001</v>
      </c>
      <c r="J780">
        <v>5.8620841710000002</v>
      </c>
      <c r="K780">
        <v>5.8387174330000002</v>
      </c>
      <c r="L780">
        <v>5.8177389389999998</v>
      </c>
      <c r="M780">
        <v>5.7896706790000003</v>
      </c>
      <c r="N780">
        <v>5.7391521450000003</v>
      </c>
      <c r="O780">
        <v>5.6540832759999997</v>
      </c>
      <c r="P780">
        <v>5.5426807910000004</v>
      </c>
      <c r="Q780">
        <v>5.4145823399999999</v>
      </c>
      <c r="R780">
        <v>5.2644821689999999</v>
      </c>
      <c r="S780">
        <v>5.0926947289999998</v>
      </c>
      <c r="T780">
        <v>4.9183827920000001</v>
      </c>
      <c r="U780">
        <v>4.7509575359999996</v>
      </c>
      <c r="V780">
        <v>4.6034350599999998</v>
      </c>
      <c r="W780">
        <v>4.5111752750000003</v>
      </c>
      <c r="X780">
        <v>4.5012188139999996</v>
      </c>
      <c r="Y780">
        <v>4.5860230450000001</v>
      </c>
      <c r="Z780">
        <v>4.7563227880000003</v>
      </c>
      <c r="AA780">
        <v>4.9811067019999999</v>
      </c>
      <c r="AB780">
        <v>5.1971683759999996</v>
      </c>
      <c r="AC780">
        <v>5.347639268</v>
      </c>
      <c r="AD780">
        <v>5.4468661230000004</v>
      </c>
      <c r="AE780">
        <v>5.5147839850000002</v>
      </c>
      <c r="AF780">
        <v>5.5554734659999996</v>
      </c>
      <c r="AG780">
        <v>5.608188835</v>
      </c>
      <c r="AH780">
        <v>5.7009317020000001</v>
      </c>
      <c r="AI780">
        <v>5.8091396089999998</v>
      </c>
      <c r="AJ780">
        <v>5.8960320140000002</v>
      </c>
      <c r="AK780">
        <v>5.9610946770000002</v>
      </c>
      <c r="AL780">
        <v>6.0092231209999998</v>
      </c>
      <c r="AM780">
        <v>6.0418672390000001</v>
      </c>
      <c r="AN780">
        <v>6.0679879369999998</v>
      </c>
      <c r="AO780">
        <v>6.092075017</v>
      </c>
      <c r="AP780">
        <v>6.1143875640000003</v>
      </c>
      <c r="AQ780">
        <v>6.1371001270000001</v>
      </c>
      <c r="AR780">
        <v>6.1568984530000002</v>
      </c>
      <c r="AS780">
        <v>6.1628351400000003</v>
      </c>
      <c r="AT780">
        <v>6.1579917359999996</v>
      </c>
      <c r="AU780">
        <v>6.1497282340000003</v>
      </c>
      <c r="AV780">
        <v>6.1378756450000003</v>
      </c>
      <c r="AW780">
        <v>6.1275755719999996</v>
      </c>
      <c r="AX780">
        <v>6.1271478009999996</v>
      </c>
      <c r="AY780">
        <v>6.1337919559999996</v>
      </c>
      <c r="AZ780">
        <v>6.143247594</v>
      </c>
      <c r="BA780">
        <v>6.1541404359999996</v>
      </c>
      <c r="BB780">
        <v>6.1703335380000004</v>
      </c>
      <c r="BC780">
        <v>6.2008329230000001</v>
      </c>
      <c r="BD780">
        <v>6.2505934410000004</v>
      </c>
      <c r="BE780">
        <v>6.3095950460000001</v>
      </c>
      <c r="BF780">
        <v>6.3767556509999999</v>
      </c>
      <c r="BG780">
        <v>6.4518390319999996</v>
      </c>
      <c r="BH780">
        <v>6.5211659190000004</v>
      </c>
      <c r="BI780">
        <v>6.5822956609999999</v>
      </c>
      <c r="BJ780">
        <v>6.6460725150000002</v>
      </c>
      <c r="BK780">
        <v>6.7301016139999996</v>
      </c>
      <c r="BL780">
        <v>6.8268743760000001</v>
      </c>
      <c r="BM780">
        <v>6.9252979269999999</v>
      </c>
      <c r="BN780">
        <v>7.0274737409999997</v>
      </c>
      <c r="BO780">
        <v>7.1129341320000004</v>
      </c>
      <c r="BP780">
        <v>7.1674450930000004</v>
      </c>
    </row>
    <row r="781" spans="1:68" hidden="1" x14ac:dyDescent="0.25">
      <c r="A781" s="1" t="s">
        <v>66</v>
      </c>
      <c r="B781" s="1">
        <f>COUNT(egypt_arabic_world[[#This Row],[1960]:[2023]])</f>
        <v>10</v>
      </c>
      <c r="C781" s="1" t="s">
        <v>1625</v>
      </c>
      <c r="D781" s="1" t="s">
        <v>1626</v>
      </c>
      <c r="AI781">
        <v>32.4</v>
      </c>
      <c r="AN781">
        <v>33</v>
      </c>
      <c r="AR781">
        <v>24.5</v>
      </c>
      <c r="AW781">
        <v>29.9</v>
      </c>
      <c r="BA781">
        <v>29.1</v>
      </c>
      <c r="BC781">
        <v>23.5</v>
      </c>
      <c r="BE781">
        <v>21.1</v>
      </c>
      <c r="BH781">
        <v>20</v>
      </c>
      <c r="BJ781">
        <v>26.2</v>
      </c>
      <c r="BL781">
        <v>23.2</v>
      </c>
    </row>
    <row r="782" spans="1:68" hidden="1" x14ac:dyDescent="0.25">
      <c r="A782" s="1" t="s">
        <v>66</v>
      </c>
      <c r="B782" s="1">
        <f>COUNT(egypt_arabic_world[[#This Row],[1960]:[2023]])</f>
        <v>10</v>
      </c>
      <c r="C782" s="1" t="s">
        <v>1627</v>
      </c>
      <c r="D782" s="1" t="s">
        <v>1628</v>
      </c>
      <c r="AI782">
        <v>32</v>
      </c>
      <c r="AN782">
        <v>30.1</v>
      </c>
      <c r="AR782">
        <v>30.8</v>
      </c>
      <c r="AW782">
        <v>31.8</v>
      </c>
      <c r="BA782">
        <v>31.1</v>
      </c>
      <c r="BC782">
        <v>30.2</v>
      </c>
      <c r="BE782">
        <v>28.3</v>
      </c>
      <c r="BH782">
        <v>31.8</v>
      </c>
      <c r="BJ782">
        <v>31.5</v>
      </c>
      <c r="BL782">
        <v>31.9</v>
      </c>
    </row>
    <row r="783" spans="1:68" hidden="1" x14ac:dyDescent="0.25">
      <c r="A783" s="1" t="s">
        <v>66</v>
      </c>
      <c r="B783" s="1">
        <f>COUNT(egypt_arabic_world[[#This Row],[1960]:[2023]])</f>
        <v>10</v>
      </c>
      <c r="C783" s="1" t="s">
        <v>1629</v>
      </c>
      <c r="D783" s="1" t="s">
        <v>1630</v>
      </c>
      <c r="AI783">
        <v>3.8</v>
      </c>
      <c r="AN783">
        <v>4.3</v>
      </c>
      <c r="AR783">
        <v>4.0999999999999996</v>
      </c>
      <c r="AW783">
        <v>3.9</v>
      </c>
      <c r="BA783">
        <v>3.9</v>
      </c>
      <c r="BC783">
        <v>4.0999999999999996</v>
      </c>
      <c r="BE783">
        <v>4.3</v>
      </c>
      <c r="BH783">
        <v>3.9</v>
      </c>
      <c r="BJ783">
        <v>3.8</v>
      </c>
      <c r="BL783">
        <v>3.8</v>
      </c>
    </row>
    <row r="784" spans="1:68" hidden="1" x14ac:dyDescent="0.25">
      <c r="A784" s="1" t="s">
        <v>66</v>
      </c>
      <c r="B784" s="1">
        <f>COUNT(egypt_arabic_world[[#This Row],[1960]:[2023]])</f>
        <v>10</v>
      </c>
      <c r="C784" s="1" t="s">
        <v>1631</v>
      </c>
      <c r="D784" s="1" t="s">
        <v>1632</v>
      </c>
      <c r="AI784">
        <v>21.4</v>
      </c>
      <c r="AN784">
        <v>21.1</v>
      </c>
      <c r="AR784">
        <v>21.2</v>
      </c>
      <c r="AW784">
        <v>20.8</v>
      </c>
      <c r="BA784">
        <v>20.8</v>
      </c>
      <c r="BC784">
        <v>21.1</v>
      </c>
      <c r="BE784">
        <v>21.2</v>
      </c>
      <c r="BH784">
        <v>20.6</v>
      </c>
      <c r="BJ784">
        <v>21</v>
      </c>
      <c r="BL784">
        <v>20.8</v>
      </c>
    </row>
    <row r="785" spans="1:68" x14ac:dyDescent="0.25">
      <c r="A785" s="1" t="s">
        <v>66</v>
      </c>
      <c r="B785" s="1">
        <f>COUNT(egypt_arabic_world[[#This Row],[1960]:[2023]])</f>
        <v>64</v>
      </c>
      <c r="C785" s="1" t="s">
        <v>2619</v>
      </c>
      <c r="D785" s="1" t="s">
        <v>2620</v>
      </c>
      <c r="E785">
        <v>5.7757484799999999</v>
      </c>
      <c r="F785">
        <v>5.7568411140000002</v>
      </c>
      <c r="G785">
        <v>5.7345277499999998</v>
      </c>
      <c r="H785">
        <v>5.7110587260000001</v>
      </c>
      <c r="I785">
        <v>5.6936018429999997</v>
      </c>
      <c r="J785">
        <v>5.6806929469999998</v>
      </c>
      <c r="K785">
        <v>5.6732235040000001</v>
      </c>
      <c r="L785">
        <v>5.6746169020000004</v>
      </c>
      <c r="M785">
        <v>5.671395253</v>
      </c>
      <c r="N785">
        <v>5.6404183269999999</v>
      </c>
      <c r="O785">
        <v>5.5666058520000004</v>
      </c>
      <c r="P785">
        <v>5.4596270660000004</v>
      </c>
      <c r="Q785">
        <v>5.3297938509999998</v>
      </c>
      <c r="R785">
        <v>5.17403821</v>
      </c>
      <c r="S785">
        <v>4.9972848729999999</v>
      </c>
      <c r="T785">
        <v>4.820896404</v>
      </c>
      <c r="U785">
        <v>4.6523605149999998</v>
      </c>
      <c r="V785">
        <v>4.5035079790000001</v>
      </c>
      <c r="W785">
        <v>4.4080586369999999</v>
      </c>
      <c r="X785">
        <v>4.3907776409999997</v>
      </c>
      <c r="Y785">
        <v>4.4633778450000001</v>
      </c>
      <c r="Z785">
        <v>4.6185757059999997</v>
      </c>
      <c r="AA785">
        <v>4.8348589730000002</v>
      </c>
      <c r="AB785">
        <v>5.0677244970000004</v>
      </c>
      <c r="AC785">
        <v>5.2621168049999998</v>
      </c>
      <c r="AD785">
        <v>5.3922708100000003</v>
      </c>
      <c r="AE785">
        <v>5.4724651670000002</v>
      </c>
      <c r="AF785">
        <v>5.5251873700000003</v>
      </c>
      <c r="AG785">
        <v>5.5742045520000003</v>
      </c>
      <c r="AH785">
        <v>5.6452122359999999</v>
      </c>
      <c r="AI785">
        <v>5.758383662</v>
      </c>
      <c r="AJ785">
        <v>5.8698403060000004</v>
      </c>
      <c r="AK785">
        <v>5.9514905919999999</v>
      </c>
      <c r="AL785">
        <v>6.016194423</v>
      </c>
      <c r="AM785">
        <v>6.0631818649999998</v>
      </c>
      <c r="AN785">
        <v>6.1043499370000003</v>
      </c>
      <c r="AO785">
        <v>6.1443986129999999</v>
      </c>
      <c r="AP785">
        <v>6.1829843230000003</v>
      </c>
      <c r="AQ785">
        <v>6.2244151719999996</v>
      </c>
      <c r="AR785">
        <v>6.2646684840000004</v>
      </c>
      <c r="AS785">
        <v>6.2904669650000002</v>
      </c>
      <c r="AT785">
        <v>6.3052468389999996</v>
      </c>
      <c r="AU785">
        <v>6.3171260120000001</v>
      </c>
      <c r="AV785">
        <v>6.3266982089999999</v>
      </c>
      <c r="AW785">
        <v>6.3377749159999999</v>
      </c>
      <c r="AX785">
        <v>6.3559443189999998</v>
      </c>
      <c r="AY785">
        <v>6.3753140769999996</v>
      </c>
      <c r="AZ785">
        <v>6.3896422099999999</v>
      </c>
      <c r="BA785">
        <v>6.3973194089999996</v>
      </c>
      <c r="BB785">
        <v>6.4036690319999998</v>
      </c>
      <c r="BC785">
        <v>6.4197825980000003</v>
      </c>
      <c r="BD785">
        <v>6.4555178990000002</v>
      </c>
      <c r="BE785">
        <v>6.5022291450000003</v>
      </c>
      <c r="BF785">
        <v>6.5554683789999997</v>
      </c>
      <c r="BG785">
        <v>6.6129021569999997</v>
      </c>
      <c r="BH785">
        <v>6.6605280330000003</v>
      </c>
      <c r="BI785">
        <v>6.699195682</v>
      </c>
      <c r="BJ785">
        <v>6.7425146030000001</v>
      </c>
      <c r="BK785">
        <v>6.8100177740000003</v>
      </c>
      <c r="BL785">
        <v>6.8942555099999998</v>
      </c>
      <c r="BM785">
        <v>6.9782815029999998</v>
      </c>
      <c r="BN785">
        <v>7.062438491</v>
      </c>
      <c r="BO785">
        <v>7.1349971009999997</v>
      </c>
      <c r="BP785">
        <v>7.1866666959999996</v>
      </c>
    </row>
    <row r="786" spans="1:68" x14ac:dyDescent="0.25">
      <c r="A786" s="1" t="s">
        <v>66</v>
      </c>
      <c r="B786" s="1">
        <f>COUNT(egypt_arabic_world[[#This Row],[1960]:[2023]])</f>
        <v>64</v>
      </c>
      <c r="C786" s="1" t="s">
        <v>2701</v>
      </c>
      <c r="D786" s="1" t="s">
        <v>2702</v>
      </c>
      <c r="E786">
        <v>5.1207714639999997</v>
      </c>
      <c r="F786">
        <v>5.1239501699999996</v>
      </c>
      <c r="G786">
        <v>5.1289401459999997</v>
      </c>
      <c r="H786">
        <v>5.133728359</v>
      </c>
      <c r="I786">
        <v>5.1363061869999997</v>
      </c>
      <c r="J786">
        <v>5.1373821099999999</v>
      </c>
      <c r="K786">
        <v>5.1348324009999997</v>
      </c>
      <c r="L786">
        <v>5.1255281669999997</v>
      </c>
      <c r="M786">
        <v>5.111814699</v>
      </c>
      <c r="N786">
        <v>5.09719108</v>
      </c>
      <c r="O786">
        <v>5.0794936230000003</v>
      </c>
      <c r="P786">
        <v>5.0598358680000004</v>
      </c>
      <c r="Q786">
        <v>5.0413593490000004</v>
      </c>
      <c r="R786">
        <v>5.0160564049999996</v>
      </c>
      <c r="S786">
        <v>4.9699994119999999</v>
      </c>
      <c r="T786">
        <v>4.8921763059999996</v>
      </c>
      <c r="U786">
        <v>4.790253849</v>
      </c>
      <c r="V786">
        <v>4.6730381169999999</v>
      </c>
      <c r="W786">
        <v>4.5354248640000003</v>
      </c>
      <c r="X786">
        <v>4.3784186729999997</v>
      </c>
      <c r="Y786">
        <v>4.2218954530000001</v>
      </c>
      <c r="Z786">
        <v>4.0775810379999999</v>
      </c>
      <c r="AA786">
        <v>3.9541164310000001</v>
      </c>
      <c r="AB786">
        <v>3.8800549599999998</v>
      </c>
      <c r="AC786">
        <v>3.8798803679999998</v>
      </c>
      <c r="AD786">
        <v>3.9593915009999998</v>
      </c>
      <c r="AE786">
        <v>4.1085767989999997</v>
      </c>
      <c r="AF786">
        <v>4.3034955620000002</v>
      </c>
      <c r="AG786">
        <v>4.4906188399999998</v>
      </c>
      <c r="AH786">
        <v>4.6233002279999997</v>
      </c>
      <c r="AI786">
        <v>4.7190575580000003</v>
      </c>
      <c r="AJ786">
        <v>4.7945592079999999</v>
      </c>
      <c r="AK786">
        <v>4.8503213240000003</v>
      </c>
      <c r="AL786">
        <v>4.918840426</v>
      </c>
      <c r="AM786">
        <v>5.0226751519999997</v>
      </c>
      <c r="AN786">
        <v>5.1326230669999999</v>
      </c>
      <c r="AO786">
        <v>5.2215375399999999</v>
      </c>
      <c r="AP786">
        <v>5.2907252790000001</v>
      </c>
      <c r="AQ786">
        <v>5.339295838</v>
      </c>
      <c r="AR786">
        <v>5.3722126259999996</v>
      </c>
      <c r="AS786">
        <v>5.3986026909999998</v>
      </c>
      <c r="AT786">
        <v>5.4230665660000001</v>
      </c>
      <c r="AU786">
        <v>5.4466423610000003</v>
      </c>
      <c r="AV786">
        <v>5.4708814370000001</v>
      </c>
      <c r="AW786">
        <v>5.4926452750000001</v>
      </c>
      <c r="AX786">
        <v>5.5015251599999999</v>
      </c>
      <c r="AY786">
        <v>5.4998701480000003</v>
      </c>
      <c r="AZ786">
        <v>5.4940961389999998</v>
      </c>
      <c r="BA786">
        <v>5.4830501419999997</v>
      </c>
      <c r="BB786">
        <v>5.4711561560000002</v>
      </c>
      <c r="BC786">
        <v>5.4658934859999997</v>
      </c>
      <c r="BD786">
        <v>5.4672172630000002</v>
      </c>
      <c r="BE786">
        <v>5.4716055490000004</v>
      </c>
      <c r="BF786">
        <v>5.4763260489999999</v>
      </c>
      <c r="BG786">
        <v>5.4862227209999999</v>
      </c>
      <c r="BH786">
        <v>5.5111830360000003</v>
      </c>
      <c r="BI786">
        <v>5.5551069030000004</v>
      </c>
      <c r="BJ786">
        <v>5.6126513139999998</v>
      </c>
      <c r="BK786">
        <v>5.6889592860000002</v>
      </c>
      <c r="BL786">
        <v>5.7849135370000004</v>
      </c>
      <c r="BM786">
        <v>5.8848763450000003</v>
      </c>
      <c r="BN786">
        <v>5.9804987069999997</v>
      </c>
      <c r="BO786">
        <v>6.0745016810000001</v>
      </c>
      <c r="BP786">
        <v>6.1749802950000001</v>
      </c>
    </row>
    <row r="787" spans="1:68" x14ac:dyDescent="0.25">
      <c r="A787" s="1" t="s">
        <v>66</v>
      </c>
      <c r="B787" s="1">
        <f>COUNT(egypt_arabic_world[[#This Row],[1960]:[2023]])</f>
        <v>64</v>
      </c>
      <c r="C787" s="1" t="s">
        <v>2527</v>
      </c>
      <c r="D787" s="1" t="s">
        <v>2528</v>
      </c>
      <c r="E787">
        <v>4.9719381340000002</v>
      </c>
      <c r="F787">
        <v>4.9636416250000002</v>
      </c>
      <c r="G787">
        <v>4.9565668839999999</v>
      </c>
      <c r="H787">
        <v>4.9488368820000002</v>
      </c>
      <c r="I787">
        <v>4.9394463230000003</v>
      </c>
      <c r="J787">
        <v>4.930287259</v>
      </c>
      <c r="K787">
        <v>4.918539161</v>
      </c>
      <c r="L787">
        <v>4.9001711739999996</v>
      </c>
      <c r="M787">
        <v>4.8797134399999997</v>
      </c>
      <c r="N787">
        <v>4.863359344</v>
      </c>
      <c r="O787">
        <v>4.8483187890000004</v>
      </c>
      <c r="P787">
        <v>4.8366503569999999</v>
      </c>
      <c r="Q787">
        <v>4.833073723</v>
      </c>
      <c r="R787">
        <v>4.8252894890000002</v>
      </c>
      <c r="S787">
        <v>4.7932658860000004</v>
      </c>
      <c r="T787">
        <v>4.7244336039999997</v>
      </c>
      <c r="U787">
        <v>4.6264702919999996</v>
      </c>
      <c r="V787">
        <v>4.508868101</v>
      </c>
      <c r="W787">
        <v>4.3697289169999998</v>
      </c>
      <c r="X787">
        <v>4.2132684840000003</v>
      </c>
      <c r="Y787">
        <v>4.0604895220000001</v>
      </c>
      <c r="Z787">
        <v>3.9217429660000001</v>
      </c>
      <c r="AA787">
        <v>3.8038768479999998</v>
      </c>
      <c r="AB787">
        <v>3.7333643080000001</v>
      </c>
      <c r="AC787">
        <v>3.7320552949999999</v>
      </c>
      <c r="AD787">
        <v>3.8046622010000002</v>
      </c>
      <c r="AE787">
        <v>3.9432213410000001</v>
      </c>
      <c r="AF787">
        <v>4.132413251</v>
      </c>
      <c r="AG787">
        <v>4.3346903010000002</v>
      </c>
      <c r="AH787">
        <v>4.5051638880000002</v>
      </c>
      <c r="AI787">
        <v>4.633279033</v>
      </c>
      <c r="AJ787">
        <v>4.7235473480000003</v>
      </c>
      <c r="AK787">
        <v>4.7885759669999999</v>
      </c>
      <c r="AL787">
        <v>4.8523102280000003</v>
      </c>
      <c r="AM787">
        <v>4.9345641770000004</v>
      </c>
      <c r="AN787">
        <v>5.0379187339999998</v>
      </c>
      <c r="AO787">
        <v>5.139858663</v>
      </c>
      <c r="AP787">
        <v>5.2231523639999997</v>
      </c>
      <c r="AQ787">
        <v>5.2879275970000004</v>
      </c>
      <c r="AR787">
        <v>5.3385277579999997</v>
      </c>
      <c r="AS787">
        <v>5.3832797159999997</v>
      </c>
      <c r="AT787">
        <v>5.4273091789999999</v>
      </c>
      <c r="AU787">
        <v>5.471205984</v>
      </c>
      <c r="AV787">
        <v>5.5164615990000003</v>
      </c>
      <c r="AW787">
        <v>5.5597098589999998</v>
      </c>
      <c r="AX787">
        <v>5.5895235029999997</v>
      </c>
      <c r="AY787">
        <v>5.6069533600000003</v>
      </c>
      <c r="AZ787">
        <v>5.6184768189999996</v>
      </c>
      <c r="BA787">
        <v>5.6234824789999998</v>
      </c>
      <c r="BB787">
        <v>5.6260398159999996</v>
      </c>
      <c r="BC787">
        <v>5.6324478420000004</v>
      </c>
      <c r="BD787">
        <v>5.643333696</v>
      </c>
      <c r="BE787">
        <v>5.654041533</v>
      </c>
      <c r="BF787">
        <v>5.6596269799999996</v>
      </c>
      <c r="BG787">
        <v>5.6646048029999996</v>
      </c>
      <c r="BH787">
        <v>5.679533556</v>
      </c>
      <c r="BI787">
        <v>5.7112906780000001</v>
      </c>
      <c r="BJ787">
        <v>5.7563038720000002</v>
      </c>
      <c r="BK787">
        <v>5.8190683019999998</v>
      </c>
      <c r="BL787">
        <v>5.8998053109999997</v>
      </c>
      <c r="BM787">
        <v>5.9830176179999999</v>
      </c>
      <c r="BN787">
        <v>6.0594976760000003</v>
      </c>
      <c r="BO787">
        <v>6.1350551129999999</v>
      </c>
      <c r="BP787">
        <v>6.2222350110000004</v>
      </c>
    </row>
    <row r="788" spans="1:68" hidden="1" x14ac:dyDescent="0.25">
      <c r="A788" s="1" t="s">
        <v>66</v>
      </c>
      <c r="B788" s="1">
        <f>COUNT(egypt_arabic_world[[#This Row],[1960]:[2023]])</f>
        <v>16</v>
      </c>
      <c r="C788" s="1" t="s">
        <v>1639</v>
      </c>
      <c r="D788" s="1" t="s">
        <v>1640</v>
      </c>
      <c r="P788">
        <v>5.6296900000000001</v>
      </c>
      <c r="Q788">
        <v>6.1601999999999997</v>
      </c>
      <c r="R788">
        <v>6.9668000000000001</v>
      </c>
      <c r="AM788">
        <v>5.9593699999999998</v>
      </c>
      <c r="AP788">
        <v>7.7841399999999998</v>
      </c>
      <c r="AR788">
        <v>7.6405900000000004</v>
      </c>
      <c r="AS788">
        <v>7.2786200000000001</v>
      </c>
      <c r="AT788">
        <v>6.8469300000000004</v>
      </c>
      <c r="AU788">
        <v>6.9462799999999998</v>
      </c>
      <c r="AV788">
        <v>6.2183099999999998</v>
      </c>
      <c r="AW788">
        <v>5.5416299999999996</v>
      </c>
      <c r="BE788">
        <v>5.0701900000000002</v>
      </c>
      <c r="BG788">
        <v>3.95174</v>
      </c>
      <c r="BI788">
        <v>3.3567399999999998</v>
      </c>
      <c r="BJ788">
        <v>3.0608399999999998</v>
      </c>
      <c r="BK788">
        <v>2.9511699999999998</v>
      </c>
    </row>
    <row r="789" spans="1:68" hidden="1" x14ac:dyDescent="0.25">
      <c r="A789" s="1" t="s">
        <v>66</v>
      </c>
      <c r="B789" s="1">
        <f>COUNT(egypt_arabic_world[[#This Row],[1960]:[2023]])</f>
        <v>22</v>
      </c>
      <c r="C789" s="1" t="s">
        <v>1641</v>
      </c>
      <c r="D789" s="1" t="s">
        <v>1642</v>
      </c>
      <c r="P789">
        <v>5.2362200000000003</v>
      </c>
      <c r="Q789">
        <v>5.93865</v>
      </c>
      <c r="R789">
        <v>6.7459199999999999</v>
      </c>
      <c r="AM789">
        <v>5.50075</v>
      </c>
      <c r="AP789">
        <v>7.0077699999999998</v>
      </c>
      <c r="AR789">
        <v>6.8543799999999999</v>
      </c>
      <c r="AS789">
        <v>6.47079</v>
      </c>
      <c r="AT789">
        <v>6.0645499999999997</v>
      </c>
      <c r="AU789">
        <v>6.1127799999999999</v>
      </c>
      <c r="AV789">
        <v>5.5183</v>
      </c>
      <c r="AW789">
        <v>4.8277200000000002</v>
      </c>
      <c r="AX789">
        <v>6.5350000000000001</v>
      </c>
      <c r="AY789">
        <v>9.05471</v>
      </c>
      <c r="AZ789">
        <v>5.6913499999999999</v>
      </c>
      <c r="BB789">
        <v>7.34084</v>
      </c>
      <c r="BC789">
        <v>5.5141900000000001</v>
      </c>
      <c r="BD789">
        <v>4.3464400000000003</v>
      </c>
      <c r="BE789">
        <v>4.2222900000000001</v>
      </c>
      <c r="BG789">
        <v>3.4608400000000001</v>
      </c>
      <c r="BI789">
        <v>2.9145599999999998</v>
      </c>
      <c r="BJ789">
        <v>2.6632899999999999</v>
      </c>
      <c r="BK789">
        <v>2.5493299999999999</v>
      </c>
    </row>
    <row r="790" spans="1:68" hidden="1" x14ac:dyDescent="0.25">
      <c r="A790" s="1" t="s">
        <v>66</v>
      </c>
      <c r="B790" s="1">
        <f>COUNT(egypt_arabic_world[[#This Row],[1960]:[2023]])</f>
        <v>16</v>
      </c>
      <c r="C790" s="1" t="s">
        <v>1643</v>
      </c>
      <c r="D790" s="1" t="s">
        <v>1644</v>
      </c>
      <c r="P790">
        <v>4.5879000000000003</v>
      </c>
      <c r="Q790">
        <v>5.5734399999999997</v>
      </c>
      <c r="R790">
        <v>6.3818599999999996</v>
      </c>
      <c r="AM790">
        <v>4.9355900000000004</v>
      </c>
      <c r="AP790">
        <v>6.0757399999999997</v>
      </c>
      <c r="AR790">
        <v>5.95669</v>
      </c>
      <c r="AS790">
        <v>5.5564299999999998</v>
      </c>
      <c r="AT790">
        <v>5.1879</v>
      </c>
      <c r="AU790">
        <v>5.1867599999999996</v>
      </c>
      <c r="AV790">
        <v>4.7479300000000002</v>
      </c>
      <c r="AW790">
        <v>4.05037</v>
      </c>
      <c r="BE790">
        <v>3.3106100000000001</v>
      </c>
      <c r="BG790">
        <v>2.93791</v>
      </c>
      <c r="BI790">
        <v>2.4453200000000002</v>
      </c>
      <c r="BJ790">
        <v>2.2423500000000001</v>
      </c>
      <c r="BK790">
        <v>2.12432</v>
      </c>
    </row>
    <row r="791" spans="1:68" hidden="1" x14ac:dyDescent="0.25">
      <c r="A791" s="1" t="s">
        <v>66</v>
      </c>
      <c r="B791" s="1">
        <f>COUNT(egypt_arabic_world[[#This Row],[1960]:[2023]])</f>
        <v>9</v>
      </c>
      <c r="C791" s="1" t="s">
        <v>1645</v>
      </c>
      <c r="D791" s="1" t="s">
        <v>1646</v>
      </c>
      <c r="P791">
        <v>26.386859999999999</v>
      </c>
      <c r="Q791">
        <v>26.140830000000001</v>
      </c>
      <c r="R791">
        <v>28.906580000000002</v>
      </c>
      <c r="S791">
        <v>28.748860000000001</v>
      </c>
      <c r="AM791">
        <v>64.505300000000005</v>
      </c>
      <c r="BG791">
        <v>76.814790000000002</v>
      </c>
      <c r="BI791">
        <v>80.741529999999997</v>
      </c>
      <c r="BJ791">
        <v>81.659959999999998</v>
      </c>
      <c r="BK791">
        <v>82.776349999999994</v>
      </c>
    </row>
    <row r="792" spans="1:68" hidden="1" x14ac:dyDescent="0.25">
      <c r="A792" s="1" t="s">
        <v>66</v>
      </c>
      <c r="B792" s="1">
        <f>COUNT(egypt_arabic_world[[#This Row],[1960]:[2023]])</f>
        <v>9</v>
      </c>
      <c r="C792" s="1" t="s">
        <v>1647</v>
      </c>
      <c r="D792" s="1" t="s">
        <v>1648</v>
      </c>
      <c r="P792">
        <v>17.806609999999999</v>
      </c>
      <c r="Q792">
        <v>18.065639999999998</v>
      </c>
      <c r="R792">
        <v>20.136690000000002</v>
      </c>
      <c r="S792">
        <v>20.106290000000001</v>
      </c>
      <c r="AM792">
        <v>59.483089999999997</v>
      </c>
      <c r="BG792">
        <v>77.411670000000001</v>
      </c>
      <c r="BI792">
        <v>80.901660000000007</v>
      </c>
      <c r="BJ792">
        <v>81.873779999999996</v>
      </c>
      <c r="BK792">
        <v>83.125110000000006</v>
      </c>
    </row>
    <row r="793" spans="1:68" hidden="1" x14ac:dyDescent="0.25">
      <c r="A793" s="1" t="s">
        <v>66</v>
      </c>
      <c r="B793" s="1">
        <f>COUNT(egypt_arabic_world[[#This Row],[1960]:[2023]])</f>
        <v>9</v>
      </c>
      <c r="C793" s="1" t="s">
        <v>1649</v>
      </c>
      <c r="D793" s="1" t="s">
        <v>1650</v>
      </c>
      <c r="P793">
        <v>34.211449999999999</v>
      </c>
      <c r="Q793">
        <v>33.526499999999999</v>
      </c>
      <c r="R793">
        <v>36.949089999999998</v>
      </c>
      <c r="S793">
        <v>36.693939999999998</v>
      </c>
      <c r="AM793">
        <v>69.256609999999995</v>
      </c>
      <c r="BG793">
        <v>76.248679999999993</v>
      </c>
      <c r="BI793">
        <v>80.590140000000005</v>
      </c>
      <c r="BJ793">
        <v>81.457989999999995</v>
      </c>
      <c r="BK793">
        <v>82.447130000000001</v>
      </c>
    </row>
    <row r="794" spans="1:68" hidden="1" x14ac:dyDescent="0.25">
      <c r="A794" s="1" t="s">
        <v>66</v>
      </c>
      <c r="B794" s="1">
        <f>COUNT(egypt_arabic_world[[#This Row],[1960]:[2023]])</f>
        <v>9</v>
      </c>
      <c r="C794" s="1" t="s">
        <v>1651</v>
      </c>
      <c r="D794" s="1" t="s">
        <v>1652</v>
      </c>
      <c r="AG794">
        <v>8.9</v>
      </c>
      <c r="AK794">
        <v>7.2</v>
      </c>
      <c r="AN794">
        <v>7.8</v>
      </c>
      <c r="AS794">
        <v>3.9</v>
      </c>
      <c r="AV794">
        <v>2.7</v>
      </c>
      <c r="AX794">
        <v>2.5</v>
      </c>
      <c r="BA794">
        <v>2.2000000000000002</v>
      </c>
      <c r="BG794">
        <v>2</v>
      </c>
      <c r="BN794">
        <v>1.8</v>
      </c>
    </row>
    <row r="795" spans="1:68" hidden="1" x14ac:dyDescent="0.25">
      <c r="A795" s="1" t="s">
        <v>66</v>
      </c>
      <c r="B795" s="1">
        <f>COUNT(egypt_arabic_world[[#This Row],[1960]:[2023]])</f>
        <v>14</v>
      </c>
      <c r="C795" s="1" t="s">
        <v>1653</v>
      </c>
      <c r="D795" s="1" t="s">
        <v>1654</v>
      </c>
      <c r="AG795">
        <v>34.6</v>
      </c>
      <c r="AJ795">
        <v>36.5</v>
      </c>
      <c r="AK795">
        <v>40.700000000000003</v>
      </c>
      <c r="AL795">
        <v>40.700000000000003</v>
      </c>
      <c r="AN795">
        <v>46.2</v>
      </c>
      <c r="AO795">
        <v>46.3</v>
      </c>
      <c r="AP795">
        <v>56.4</v>
      </c>
      <c r="AQ795">
        <v>55.2</v>
      </c>
      <c r="AS795">
        <v>60.9</v>
      </c>
      <c r="AV795">
        <v>69.400000000000006</v>
      </c>
      <c r="AX795">
        <v>74.2</v>
      </c>
      <c r="BA795">
        <v>78.900000000000006</v>
      </c>
      <c r="BG795">
        <v>91.5</v>
      </c>
      <c r="BN795">
        <v>97.1</v>
      </c>
    </row>
    <row r="796" spans="1:68" hidden="1" x14ac:dyDescent="0.25">
      <c r="A796" s="1" t="s">
        <v>66</v>
      </c>
      <c r="B796" s="1">
        <f>COUNT(egypt_arabic_world[[#This Row],[1960]:[2023]])</f>
        <v>8</v>
      </c>
      <c r="C796" s="1" t="s">
        <v>1655</v>
      </c>
      <c r="D796" s="1" t="s">
        <v>1656</v>
      </c>
      <c r="AG796">
        <v>6</v>
      </c>
      <c r="AJ796">
        <v>13.8</v>
      </c>
      <c r="AK796">
        <v>13.7</v>
      </c>
      <c r="AN796">
        <v>14.5</v>
      </c>
      <c r="AV796">
        <v>9.4</v>
      </c>
      <c r="AX796">
        <v>13.8</v>
      </c>
      <c r="BA796">
        <v>21.2</v>
      </c>
      <c r="BG796">
        <v>15</v>
      </c>
    </row>
    <row r="797" spans="1:68" hidden="1" x14ac:dyDescent="0.25">
      <c r="A797" s="1" t="s">
        <v>66</v>
      </c>
      <c r="B797" s="1">
        <f>COUNT(egypt_arabic_world[[#This Row],[1960]:[2023]])</f>
        <v>10</v>
      </c>
      <c r="C797" s="1" t="s">
        <v>1657</v>
      </c>
      <c r="D797" s="1" t="s">
        <v>1658</v>
      </c>
      <c r="AG797">
        <v>9.1</v>
      </c>
      <c r="AJ797">
        <v>10.5</v>
      </c>
      <c r="AK797">
        <v>8.1999999999999993</v>
      </c>
      <c r="AN797">
        <v>10.8</v>
      </c>
      <c r="AP797">
        <v>10.199999999999999</v>
      </c>
      <c r="AQ797">
        <v>9.4</v>
      </c>
      <c r="AV797">
        <v>8.6999999999999993</v>
      </c>
      <c r="AX797">
        <v>5.4</v>
      </c>
      <c r="BA797">
        <v>6.8</v>
      </c>
      <c r="BG797">
        <v>7</v>
      </c>
    </row>
    <row r="798" spans="1:68" hidden="1" x14ac:dyDescent="0.25">
      <c r="A798" s="1" t="s">
        <v>66</v>
      </c>
      <c r="B798" s="1">
        <f>COUNT(egypt_arabic_world[[#This Row],[1960]:[2023]])</f>
        <v>8</v>
      </c>
      <c r="C798" s="1" t="s">
        <v>1659</v>
      </c>
      <c r="D798" s="1" t="s">
        <v>1660</v>
      </c>
      <c r="AG798">
        <v>9.8000000000000007</v>
      </c>
      <c r="AK798">
        <v>9.9</v>
      </c>
      <c r="AN798">
        <v>10.199999999999999</v>
      </c>
      <c r="AS798">
        <v>8.5</v>
      </c>
      <c r="AV798">
        <v>8.1</v>
      </c>
      <c r="AX798">
        <v>9.4</v>
      </c>
      <c r="BA798">
        <v>9.6</v>
      </c>
      <c r="BG798">
        <v>10.9</v>
      </c>
    </row>
    <row r="799" spans="1:68" hidden="1" x14ac:dyDescent="0.25">
      <c r="A799" s="1" t="s">
        <v>66</v>
      </c>
      <c r="B799" s="1">
        <f>COUNT(egypt_arabic_world[[#This Row],[1960]:[2023]])</f>
        <v>8</v>
      </c>
      <c r="C799" s="1" t="s">
        <v>1661</v>
      </c>
      <c r="D799" s="1" t="s">
        <v>1662</v>
      </c>
      <c r="AG799">
        <v>3</v>
      </c>
      <c r="AK799">
        <v>2.7</v>
      </c>
      <c r="AN799">
        <v>2.6</v>
      </c>
      <c r="AS799">
        <v>2.9</v>
      </c>
      <c r="AV799">
        <v>2.5</v>
      </c>
      <c r="AX799">
        <v>2.2999999999999998</v>
      </c>
      <c r="BA799">
        <v>2.4</v>
      </c>
      <c r="BG799">
        <v>2.8</v>
      </c>
    </row>
    <row r="800" spans="1:68" hidden="1" x14ac:dyDescent="0.25">
      <c r="A800" s="1" t="s">
        <v>66</v>
      </c>
      <c r="B800" s="1">
        <f>COUNT(egypt_arabic_world[[#This Row],[1960]:[2023]])</f>
        <v>10</v>
      </c>
      <c r="C800" s="1" t="s">
        <v>1663</v>
      </c>
      <c r="D800" s="1" t="s">
        <v>1664</v>
      </c>
      <c r="AG800">
        <v>1.8</v>
      </c>
      <c r="AJ800">
        <v>4.5</v>
      </c>
      <c r="AK800">
        <v>4</v>
      </c>
      <c r="AN800">
        <v>5.7</v>
      </c>
      <c r="AP800">
        <v>7.5</v>
      </c>
      <c r="AQ800">
        <v>6.4</v>
      </c>
      <c r="AV800">
        <v>5.2</v>
      </c>
      <c r="AX800">
        <v>5.3</v>
      </c>
      <c r="BA800">
        <v>7.9</v>
      </c>
      <c r="BG800">
        <v>9.5</v>
      </c>
    </row>
    <row r="801" spans="1:66" hidden="1" x14ac:dyDescent="0.25">
      <c r="A801" s="1" t="s">
        <v>66</v>
      </c>
      <c r="B801" s="1">
        <f>COUNT(egypt_arabic_world[[#This Row],[1960]:[2023]])</f>
        <v>11</v>
      </c>
      <c r="C801" s="1" t="s">
        <v>1665</v>
      </c>
      <c r="D801" s="1" t="s">
        <v>1666</v>
      </c>
      <c r="AG801">
        <v>34.799999999999997</v>
      </c>
      <c r="AJ801">
        <v>34.9</v>
      </c>
      <c r="AK801">
        <v>31.1</v>
      </c>
      <c r="AN801">
        <v>34.799999999999997</v>
      </c>
      <c r="AP801">
        <v>30.9</v>
      </c>
      <c r="AQ801">
        <v>26.3</v>
      </c>
      <c r="AS801">
        <v>24.4</v>
      </c>
      <c r="AV801">
        <v>20.2</v>
      </c>
      <c r="AX801">
        <v>23.9</v>
      </c>
      <c r="BA801">
        <v>30.7</v>
      </c>
      <c r="BG801">
        <v>22.3</v>
      </c>
    </row>
    <row r="802" spans="1:66" hidden="1" x14ac:dyDescent="0.25">
      <c r="A802" s="1" t="s">
        <v>66</v>
      </c>
      <c r="B802" s="1">
        <f>COUNT(egypt_arabic_world[[#This Row],[1960]:[2023]])</f>
        <v>8</v>
      </c>
      <c r="C802" s="1" t="s">
        <v>1667</v>
      </c>
      <c r="D802" s="1" t="s">
        <v>1668</v>
      </c>
      <c r="AG802">
        <v>7.4</v>
      </c>
      <c r="AJ802">
        <v>15.9</v>
      </c>
      <c r="AK802">
        <v>14.9</v>
      </c>
      <c r="AN802">
        <v>14.7</v>
      </c>
      <c r="AV802">
        <v>8.9</v>
      </c>
      <c r="AX802">
        <v>14.4</v>
      </c>
      <c r="BA802">
        <v>19.7</v>
      </c>
      <c r="BG802">
        <v>16.3</v>
      </c>
    </row>
    <row r="803" spans="1:66" hidden="1" x14ac:dyDescent="0.25">
      <c r="A803" s="1" t="s">
        <v>66</v>
      </c>
      <c r="B803" s="1">
        <f>COUNT(egypt_arabic_world[[#This Row],[1960]:[2023]])</f>
        <v>9</v>
      </c>
      <c r="C803" s="1" t="s">
        <v>1669</v>
      </c>
      <c r="D803" s="1" t="s">
        <v>1670</v>
      </c>
      <c r="AG803">
        <v>35.5</v>
      </c>
      <c r="AJ803">
        <v>35.700000000000003</v>
      </c>
      <c r="AK803">
        <v>31.3</v>
      </c>
      <c r="AN803">
        <v>36.299999999999997</v>
      </c>
      <c r="AS803">
        <v>26.4</v>
      </c>
      <c r="AV803">
        <v>22.4</v>
      </c>
      <c r="AX803">
        <v>25.5</v>
      </c>
      <c r="BA803">
        <v>32.9</v>
      </c>
      <c r="BG803">
        <v>23.6</v>
      </c>
    </row>
    <row r="804" spans="1:66" hidden="1" x14ac:dyDescent="0.25">
      <c r="A804" s="1" t="s">
        <v>66</v>
      </c>
      <c r="B804" s="1">
        <f>COUNT(egypt_arabic_world[[#This Row],[1960]:[2023]])</f>
        <v>8</v>
      </c>
      <c r="C804" s="1" t="s">
        <v>1671</v>
      </c>
      <c r="D804" s="1" t="s">
        <v>1672</v>
      </c>
      <c r="AG804">
        <v>6.7</v>
      </c>
      <c r="AJ804">
        <v>14.9</v>
      </c>
      <c r="AK804">
        <v>14.3</v>
      </c>
      <c r="AN804">
        <v>14.6</v>
      </c>
      <c r="AV804">
        <v>9.1999999999999993</v>
      </c>
      <c r="AX804">
        <v>14.1</v>
      </c>
      <c r="BA804">
        <v>20.399999999999999</v>
      </c>
      <c r="BG804">
        <v>15.7</v>
      </c>
    </row>
    <row r="805" spans="1:66" hidden="1" x14ac:dyDescent="0.25">
      <c r="A805" s="1" t="s">
        <v>66</v>
      </c>
      <c r="B805" s="1">
        <f>COUNT(egypt_arabic_world[[#This Row],[1960]:[2023]])</f>
        <v>9</v>
      </c>
      <c r="C805" s="1" t="s">
        <v>1673</v>
      </c>
      <c r="D805" s="1" t="s">
        <v>1674</v>
      </c>
      <c r="AG805">
        <v>30.5</v>
      </c>
      <c r="AK805">
        <v>26.7</v>
      </c>
      <c r="AN805">
        <v>26.8</v>
      </c>
      <c r="AS805">
        <v>19.5</v>
      </c>
      <c r="AV805">
        <v>18.5</v>
      </c>
      <c r="AX805">
        <v>16.600000000000001</v>
      </c>
      <c r="BA805">
        <v>16.600000000000001</v>
      </c>
      <c r="BG805">
        <v>17.399999999999999</v>
      </c>
      <c r="BN805">
        <v>15.8</v>
      </c>
    </row>
    <row r="806" spans="1:66" hidden="1" x14ac:dyDescent="0.25">
      <c r="A806" s="1" t="s">
        <v>66</v>
      </c>
      <c r="B806" s="1">
        <f>COUNT(egypt_arabic_world[[#This Row],[1960]:[2023]])</f>
        <v>9</v>
      </c>
      <c r="C806" s="1" t="s">
        <v>1675</v>
      </c>
      <c r="D806" s="1" t="s">
        <v>1676</v>
      </c>
      <c r="AG806">
        <v>34</v>
      </c>
      <c r="AJ806">
        <v>34.1</v>
      </c>
      <c r="AK806">
        <v>30.8</v>
      </c>
      <c r="AN806">
        <v>33.200000000000003</v>
      </c>
      <c r="AS806">
        <v>22.3</v>
      </c>
      <c r="AV806">
        <v>17.899999999999999</v>
      </c>
      <c r="AX806">
        <v>22.2</v>
      </c>
      <c r="BA806">
        <v>28.4</v>
      </c>
      <c r="BG806">
        <v>20.8</v>
      </c>
    </row>
    <row r="807" spans="1:66" hidden="1" x14ac:dyDescent="0.25">
      <c r="A807" s="1" t="s">
        <v>66</v>
      </c>
      <c r="B807" s="1">
        <f>COUNT(egypt_arabic_world[[#This Row],[1960]:[2023]])</f>
        <v>13</v>
      </c>
      <c r="C807" s="1" t="s">
        <v>1677</v>
      </c>
      <c r="D807" s="1" t="s">
        <v>1678</v>
      </c>
      <c r="AG807">
        <v>57</v>
      </c>
      <c r="AJ807">
        <v>52.1</v>
      </c>
      <c r="AK807">
        <v>57.1</v>
      </c>
      <c r="AL807">
        <v>52.9</v>
      </c>
      <c r="AN807">
        <v>42.5</v>
      </c>
      <c r="AO807">
        <v>39.1</v>
      </c>
      <c r="AP807">
        <v>52</v>
      </c>
      <c r="AQ807">
        <v>47.2</v>
      </c>
      <c r="AS807">
        <v>52.9</v>
      </c>
      <c r="AV807">
        <v>68.7</v>
      </c>
      <c r="AX807">
        <v>69.599999999999994</v>
      </c>
      <c r="BA807">
        <v>73.599999999999994</v>
      </c>
      <c r="BG807">
        <v>90.3</v>
      </c>
    </row>
    <row r="808" spans="1:66" hidden="1" x14ac:dyDescent="0.25">
      <c r="A808" s="1" t="s">
        <v>66</v>
      </c>
      <c r="B808" s="1">
        <f>COUNT(egypt_arabic_world[[#This Row],[1960]:[2023]])</f>
        <v>8</v>
      </c>
      <c r="C808" s="1" t="s">
        <v>1679</v>
      </c>
      <c r="D808" s="1" t="s">
        <v>1680</v>
      </c>
      <c r="AG808">
        <v>0.5</v>
      </c>
      <c r="AJ808">
        <v>2.2999999999999998</v>
      </c>
      <c r="AK808">
        <v>1.8</v>
      </c>
      <c r="AN808">
        <v>2.2999999999999998</v>
      </c>
      <c r="AV808">
        <v>1.8</v>
      </c>
      <c r="AX808">
        <v>2.5</v>
      </c>
      <c r="BA808">
        <v>3.8</v>
      </c>
      <c r="BG808">
        <v>4.8</v>
      </c>
    </row>
    <row r="809" spans="1:66" hidden="1" x14ac:dyDescent="0.25">
      <c r="A809" s="1" t="s">
        <v>66</v>
      </c>
      <c r="B809" s="1">
        <f>COUNT(egypt_arabic_world[[#This Row],[1960]:[2023]])</f>
        <v>20</v>
      </c>
      <c r="C809" s="1" t="s">
        <v>1681</v>
      </c>
      <c r="D809" s="1" t="s">
        <v>1682</v>
      </c>
      <c r="P809">
        <v>23.1368103</v>
      </c>
      <c r="Q809">
        <v>22.697000500000001</v>
      </c>
      <c r="R809">
        <v>22.840099330000001</v>
      </c>
      <c r="W809">
        <v>22.145069119999999</v>
      </c>
      <c r="AM809">
        <v>10.111610410000001</v>
      </c>
      <c r="AP809">
        <v>8.1612300869999999</v>
      </c>
      <c r="AR809">
        <v>12.55021</v>
      </c>
      <c r="AS809">
        <v>12.15139961</v>
      </c>
      <c r="AT809">
        <v>12.79644966</v>
      </c>
      <c r="AU809">
        <v>13.180660250000001</v>
      </c>
      <c r="AV809">
        <v>12.97025013</v>
      </c>
      <c r="AW809">
        <v>12.34774017</v>
      </c>
      <c r="BE809">
        <v>9.1145296099999999</v>
      </c>
      <c r="BG809">
        <v>9.1146602629999993</v>
      </c>
      <c r="BI809">
        <v>6.1360402110000001</v>
      </c>
      <c r="BJ809">
        <v>5.3252701760000001</v>
      </c>
      <c r="BK809">
        <v>4.3439102170000004</v>
      </c>
      <c r="BL809">
        <v>2.7038300039999998</v>
      </c>
      <c r="BM809">
        <v>1.406509995</v>
      </c>
      <c r="BN809">
        <v>0.58635002400000003</v>
      </c>
    </row>
    <row r="810" spans="1:66" hidden="1" x14ac:dyDescent="0.25">
      <c r="A810" s="1" t="s">
        <v>66</v>
      </c>
      <c r="B810" s="1">
        <f>COUNT(egypt_arabic_world[[#This Row],[1960]:[2023]])</f>
        <v>26</v>
      </c>
      <c r="C810" s="1" t="s">
        <v>1683</v>
      </c>
      <c r="D810" s="1" t="s">
        <v>1684</v>
      </c>
      <c r="P810">
        <v>1975408</v>
      </c>
      <c r="Q810">
        <v>2004985</v>
      </c>
      <c r="R810">
        <v>2058995</v>
      </c>
      <c r="W810">
        <v>2129530</v>
      </c>
      <c r="AM810">
        <v>1341635</v>
      </c>
      <c r="AP810">
        <v>1113951</v>
      </c>
      <c r="AR810">
        <v>1290846</v>
      </c>
      <c r="AS810">
        <v>1213666</v>
      </c>
      <c r="AT810">
        <v>1229131</v>
      </c>
      <c r="AU810">
        <v>1227283</v>
      </c>
      <c r="AV810">
        <v>1196638</v>
      </c>
      <c r="AW810">
        <v>1112033</v>
      </c>
      <c r="AX810">
        <v>1318249</v>
      </c>
      <c r="AY810">
        <v>1590277</v>
      </c>
      <c r="AZ810">
        <v>1151254</v>
      </c>
      <c r="BB810">
        <v>1148407</v>
      </c>
      <c r="BC810">
        <v>1072507</v>
      </c>
      <c r="BD810">
        <v>1327667</v>
      </c>
      <c r="BE810">
        <v>1088668</v>
      </c>
      <c r="BG810">
        <v>1120588</v>
      </c>
      <c r="BI810">
        <v>774836</v>
      </c>
      <c r="BJ810">
        <v>680258</v>
      </c>
      <c r="BK810">
        <v>555951</v>
      </c>
      <c r="BL810">
        <v>345486</v>
      </c>
      <c r="BM810">
        <v>173745</v>
      </c>
      <c r="BN810">
        <v>66544</v>
      </c>
    </row>
    <row r="811" spans="1:66" hidden="1" x14ac:dyDescent="0.25">
      <c r="A811" s="1" t="s">
        <v>66</v>
      </c>
      <c r="B811" s="1">
        <f>COUNT(egypt_arabic_world[[#This Row],[1960]:[2023]])</f>
        <v>26</v>
      </c>
      <c r="C811" s="1" t="s">
        <v>1685</v>
      </c>
      <c r="D811" s="1" t="s">
        <v>1686</v>
      </c>
      <c r="P811">
        <v>35.882320399999998</v>
      </c>
      <c r="Q811">
        <v>35.601871490000001</v>
      </c>
      <c r="R811">
        <v>35.728080749999997</v>
      </c>
      <c r="W811">
        <v>33.466331480000001</v>
      </c>
      <c r="AM811">
        <v>15.940600399999999</v>
      </c>
      <c r="AP811">
        <v>12.740240099999999</v>
      </c>
      <c r="AR811">
        <v>14.733730319999999</v>
      </c>
      <c r="AS811">
        <v>13.880519870000001</v>
      </c>
      <c r="AT811">
        <v>14.07977009</v>
      </c>
      <c r="AU811">
        <v>14.05018044</v>
      </c>
      <c r="AV811">
        <v>13.66442966</v>
      </c>
      <c r="AW811">
        <v>12.685649870000001</v>
      </c>
      <c r="AX811">
        <v>12.47087002</v>
      </c>
      <c r="AY811">
        <v>14.94729996</v>
      </c>
      <c r="AZ811">
        <v>10.727689740000001</v>
      </c>
      <c r="BB811">
        <v>10.445179939999999</v>
      </c>
      <c r="BC811">
        <v>9.6218299869999999</v>
      </c>
      <c r="BD811">
        <v>11.7718401</v>
      </c>
      <c r="BE811">
        <v>9.5150804519999994</v>
      </c>
      <c r="BG811">
        <v>9.4700298309999997</v>
      </c>
      <c r="BI811">
        <v>6.2851300239999999</v>
      </c>
      <c r="BJ811">
        <v>5.3581800460000002</v>
      </c>
      <c r="BK811">
        <v>4.24695015</v>
      </c>
      <c r="BL811">
        <v>2.547630072</v>
      </c>
      <c r="BM811">
        <v>1.235049963</v>
      </c>
      <c r="BN811">
        <v>0.45603001100000001</v>
      </c>
    </row>
    <row r="812" spans="1:66" hidden="1" x14ac:dyDescent="0.25">
      <c r="A812" s="1" t="s">
        <v>66</v>
      </c>
      <c r="B812" s="1">
        <f>COUNT(egypt_arabic_world[[#This Row],[1960]:[2023]])</f>
        <v>20</v>
      </c>
      <c r="C812" s="1" t="s">
        <v>1687</v>
      </c>
      <c r="D812" s="1" t="s">
        <v>1688</v>
      </c>
      <c r="P812">
        <v>1316615</v>
      </c>
      <c r="Q812">
        <v>1343668</v>
      </c>
      <c r="R812">
        <v>1377750</v>
      </c>
      <c r="W812">
        <v>1398363</v>
      </c>
      <c r="AM812">
        <v>904432</v>
      </c>
      <c r="AP812">
        <v>747103</v>
      </c>
      <c r="AR812">
        <v>724172</v>
      </c>
      <c r="AS812">
        <v>665530</v>
      </c>
      <c r="AT812">
        <v>652531</v>
      </c>
      <c r="AU812">
        <v>632955</v>
      </c>
      <c r="AV812">
        <v>610612</v>
      </c>
      <c r="AW812">
        <v>554112</v>
      </c>
      <c r="BE812">
        <v>555302</v>
      </c>
      <c r="BG812">
        <v>569399</v>
      </c>
      <c r="BI812">
        <v>387762</v>
      </c>
      <c r="BJ812">
        <v>334047</v>
      </c>
      <c r="BK812">
        <v>264622</v>
      </c>
      <c r="BL812">
        <v>157627</v>
      </c>
      <c r="BM812">
        <v>72393</v>
      </c>
      <c r="BN812">
        <v>22733</v>
      </c>
    </row>
    <row r="813" spans="1:66" hidden="1" x14ac:dyDescent="0.25">
      <c r="A813" s="1" t="s">
        <v>66</v>
      </c>
      <c r="B813" s="1">
        <f>COUNT(egypt_arabic_world[[#This Row],[1960]:[2023]])</f>
        <v>22</v>
      </c>
      <c r="C813" s="1" t="s">
        <v>1689</v>
      </c>
      <c r="D813" s="1" t="s">
        <v>1690</v>
      </c>
      <c r="P813">
        <v>65.010999999999996</v>
      </c>
      <c r="Q813">
        <v>65.417230000000004</v>
      </c>
      <c r="R813">
        <v>65.247420000000005</v>
      </c>
      <c r="W813">
        <v>66.926640000000006</v>
      </c>
      <c r="AM813">
        <v>87.387500000000003</v>
      </c>
      <c r="AP813">
        <v>89.252080000000007</v>
      </c>
      <c r="AR813">
        <v>87.033680000000004</v>
      </c>
      <c r="AS813">
        <v>88.713189999999997</v>
      </c>
      <c r="AT813">
        <v>89.515820000000005</v>
      </c>
      <c r="AU813">
        <v>90.373599999999996</v>
      </c>
      <c r="AV813">
        <v>91.288319999999999</v>
      </c>
      <c r="AX813">
        <v>92.397620000000003</v>
      </c>
      <c r="AY813">
        <v>89.645690000000002</v>
      </c>
      <c r="AZ813">
        <v>94.166920000000005</v>
      </c>
      <c r="BB813">
        <v>95.629019999999997</v>
      </c>
      <c r="BC813">
        <v>97.744110000000006</v>
      </c>
      <c r="BD813">
        <v>95.643119999999996</v>
      </c>
      <c r="BE813">
        <v>98.53698</v>
      </c>
      <c r="BG813">
        <v>98.940219999999997</v>
      </c>
      <c r="BI813">
        <v>98.644289999999998</v>
      </c>
      <c r="BJ813">
        <v>98.593249999999998</v>
      </c>
      <c r="BK813">
        <v>98.457830000000001</v>
      </c>
    </row>
    <row r="814" spans="1:66" hidden="1" x14ac:dyDescent="0.25">
      <c r="A814" s="1" t="s">
        <v>66</v>
      </c>
      <c r="B814" s="1">
        <f>COUNT(egypt_arabic_world[[#This Row],[1960]:[2023]])</f>
        <v>23</v>
      </c>
      <c r="C814" s="1" t="s">
        <v>1691</v>
      </c>
      <c r="D814" s="1" t="s">
        <v>1692</v>
      </c>
      <c r="P814">
        <v>65.010999999999996</v>
      </c>
      <c r="Q814">
        <v>65.417230000000004</v>
      </c>
      <c r="R814">
        <v>65.247420000000005</v>
      </c>
      <c r="W814">
        <v>66.926640000000006</v>
      </c>
      <c r="AM814">
        <v>87.387500000000003</v>
      </c>
      <c r="AP814">
        <v>89.252080000000007</v>
      </c>
      <c r="AR814">
        <v>87.033680000000004</v>
      </c>
      <c r="AS814">
        <v>86.649829999999994</v>
      </c>
      <c r="AT814">
        <v>87.374849999999995</v>
      </c>
      <c r="AU814">
        <v>88.294740000000004</v>
      </c>
      <c r="AV814">
        <v>89.504390000000001</v>
      </c>
      <c r="AW814">
        <v>90.665480000000002</v>
      </c>
      <c r="AX814">
        <v>89.132220000000004</v>
      </c>
      <c r="AY814">
        <v>88.246099999999998</v>
      </c>
      <c r="AZ814">
        <v>92.409170000000003</v>
      </c>
      <c r="BB814">
        <v>93.558009999999996</v>
      </c>
      <c r="BC814">
        <v>95.94726</v>
      </c>
      <c r="BD814">
        <v>93.513890000000004</v>
      </c>
      <c r="BE814">
        <v>98.53698</v>
      </c>
      <c r="BG814">
        <v>98.026899999999998</v>
      </c>
      <c r="BI814">
        <v>97.456059999999994</v>
      </c>
      <c r="BJ814">
        <v>97.025310000000005</v>
      </c>
      <c r="BK814">
        <v>97.032570000000007</v>
      </c>
    </row>
    <row r="815" spans="1:66" hidden="1" x14ac:dyDescent="0.25">
      <c r="A815" s="1" t="s">
        <v>66</v>
      </c>
      <c r="B815" s="1">
        <f>COUNT(egypt_arabic_world[[#This Row],[1960]:[2023]])</f>
        <v>20</v>
      </c>
      <c r="C815" s="1" t="s">
        <v>1693</v>
      </c>
      <c r="D815" s="1" t="s">
        <v>1694</v>
      </c>
      <c r="P815">
        <v>658793</v>
      </c>
      <c r="Q815">
        <v>661317</v>
      </c>
      <c r="R815">
        <v>681245</v>
      </c>
      <c r="W815">
        <v>731167</v>
      </c>
      <c r="AM815">
        <v>437203</v>
      </c>
      <c r="AP815">
        <v>366848</v>
      </c>
      <c r="AR815">
        <v>566674</v>
      </c>
      <c r="AS815">
        <v>548136</v>
      </c>
      <c r="AT815">
        <v>576600</v>
      </c>
      <c r="AU815">
        <v>594328</v>
      </c>
      <c r="AV815">
        <v>586026</v>
      </c>
      <c r="AW815">
        <v>557921</v>
      </c>
      <c r="BE815">
        <v>533366</v>
      </c>
      <c r="BG815">
        <v>551189</v>
      </c>
      <c r="BI815">
        <v>387074</v>
      </c>
      <c r="BJ815">
        <v>346211</v>
      </c>
      <c r="BK815">
        <v>291329</v>
      </c>
      <c r="BL815">
        <v>187859</v>
      </c>
      <c r="BM815">
        <v>101352</v>
      </c>
      <c r="BN815">
        <v>43811</v>
      </c>
    </row>
    <row r="816" spans="1:66" hidden="1" x14ac:dyDescent="0.25">
      <c r="A816" s="1" t="s">
        <v>66</v>
      </c>
      <c r="B816" s="1">
        <f>COUNT(egypt_arabic_world[[#This Row],[1960]:[2023]])</f>
        <v>12</v>
      </c>
      <c r="C816" s="1" t="s">
        <v>1695</v>
      </c>
      <c r="D816" s="1" t="s">
        <v>1696</v>
      </c>
      <c r="P816">
        <v>77.54768</v>
      </c>
      <c r="Q816">
        <v>78.233500000000006</v>
      </c>
      <c r="R816">
        <v>78.146889999999999</v>
      </c>
      <c r="W816">
        <v>78.589820000000003</v>
      </c>
      <c r="AM816">
        <v>93.585359999999994</v>
      </c>
      <c r="AP816">
        <v>94.084850000000003</v>
      </c>
      <c r="AR816">
        <v>89.655079999999998</v>
      </c>
      <c r="AS816">
        <v>90.993570000000005</v>
      </c>
      <c r="AT816">
        <v>91.40155</v>
      </c>
      <c r="AU816">
        <v>91.870379999999997</v>
      </c>
      <c r="AV816">
        <v>92.561940000000007</v>
      </c>
      <c r="BE816">
        <v>98.316659999999999</v>
      </c>
    </row>
    <row r="817" spans="1:68" hidden="1" x14ac:dyDescent="0.25">
      <c r="A817" s="1" t="s">
        <v>66</v>
      </c>
      <c r="B817" s="1">
        <f>COUNT(egypt_arabic_world[[#This Row],[1960]:[2023]])</f>
        <v>13</v>
      </c>
      <c r="C817" s="1" t="s">
        <v>1697</v>
      </c>
      <c r="D817" s="1" t="s">
        <v>1698</v>
      </c>
      <c r="P817">
        <v>77.54768</v>
      </c>
      <c r="Q817">
        <v>78.233500000000006</v>
      </c>
      <c r="R817">
        <v>78.146889999999999</v>
      </c>
      <c r="W817">
        <v>78.589820000000003</v>
      </c>
      <c r="AM817">
        <v>93.585359999999994</v>
      </c>
      <c r="AP817">
        <v>94.084850000000003</v>
      </c>
      <c r="AR817">
        <v>89.655079999999998</v>
      </c>
      <c r="AS817">
        <v>88.856999999999999</v>
      </c>
      <c r="AT817">
        <v>89.1922</v>
      </c>
      <c r="AU817">
        <v>89.75788</v>
      </c>
      <c r="AV817">
        <v>90.720410000000001</v>
      </c>
      <c r="AW817">
        <v>91.414749999999998</v>
      </c>
      <c r="BE817">
        <v>98.316659999999999</v>
      </c>
    </row>
    <row r="818" spans="1:68" hidden="1" x14ac:dyDescent="0.25">
      <c r="A818" s="1" t="s">
        <v>66</v>
      </c>
      <c r="B818" s="1">
        <f>COUNT(egypt_arabic_world[[#This Row],[1960]:[2023]])</f>
        <v>20</v>
      </c>
      <c r="C818" s="1" t="s">
        <v>1699</v>
      </c>
      <c r="D818" s="1" t="s">
        <v>1700</v>
      </c>
      <c r="P818">
        <v>49.536659239999999</v>
      </c>
      <c r="Q818">
        <v>49.435749049999998</v>
      </c>
      <c r="R818">
        <v>49.554199220000001</v>
      </c>
      <c r="W818">
        <v>45.675960539999998</v>
      </c>
      <c r="AM818">
        <v>22.098709110000001</v>
      </c>
      <c r="AP818">
        <v>17.584859850000001</v>
      </c>
      <c r="AR818">
        <v>17.055780410000001</v>
      </c>
      <c r="AS818">
        <v>15.72325039</v>
      </c>
      <c r="AT818">
        <v>15.448800090000001</v>
      </c>
      <c r="AU818">
        <v>14.97797012</v>
      </c>
      <c r="AV818">
        <v>14.40431976</v>
      </c>
      <c r="AW818">
        <v>13.04508972</v>
      </c>
      <c r="BE818">
        <v>9.9344196320000009</v>
      </c>
      <c r="BG818">
        <v>9.8414602280000008</v>
      </c>
      <c r="BI818">
        <v>6.44137001</v>
      </c>
      <c r="BJ818">
        <v>5.3927202220000003</v>
      </c>
      <c r="BK818">
        <v>4.1451001170000001</v>
      </c>
      <c r="BL818">
        <v>2.3835299019999998</v>
      </c>
      <c r="BM818">
        <v>1.054990053</v>
      </c>
      <c r="BN818">
        <v>0.31927999899999998</v>
      </c>
    </row>
    <row r="819" spans="1:68" hidden="1" x14ac:dyDescent="0.25">
      <c r="A819" s="1" t="s">
        <v>66</v>
      </c>
      <c r="B819" s="1">
        <f>COUNT(egypt_arabic_world[[#This Row],[1960]:[2023]])</f>
        <v>12</v>
      </c>
      <c r="C819" s="1" t="s">
        <v>1701</v>
      </c>
      <c r="D819" s="1" t="s">
        <v>1702</v>
      </c>
      <c r="P819">
        <v>51.441029999999998</v>
      </c>
      <c r="Q819">
        <v>51.571350000000002</v>
      </c>
      <c r="R819">
        <v>51.34122</v>
      </c>
      <c r="W819">
        <v>54.439430000000002</v>
      </c>
      <c r="AM819">
        <v>80.859539999999996</v>
      </c>
      <c r="AP819">
        <v>84.155640000000005</v>
      </c>
      <c r="AR819">
        <v>84.270300000000006</v>
      </c>
      <c r="AS819">
        <v>86.309929999999994</v>
      </c>
      <c r="AT819">
        <v>87.528350000000003</v>
      </c>
      <c r="AU819">
        <v>88.79665</v>
      </c>
      <c r="AV819">
        <v>89.946520000000007</v>
      </c>
      <c r="BE819">
        <v>98.770740000000004</v>
      </c>
    </row>
    <row r="820" spans="1:68" hidden="1" x14ac:dyDescent="0.25">
      <c r="A820" s="1" t="s">
        <v>66</v>
      </c>
      <c r="B820" s="1">
        <f>COUNT(egypt_arabic_world[[#This Row],[1960]:[2023]])</f>
        <v>13</v>
      </c>
      <c r="C820" s="1" t="s">
        <v>1703</v>
      </c>
      <c r="D820" s="1" t="s">
        <v>1704</v>
      </c>
      <c r="P820">
        <v>51.441029999999998</v>
      </c>
      <c r="Q820">
        <v>51.571350000000002</v>
      </c>
      <c r="R820">
        <v>51.34122</v>
      </c>
      <c r="W820">
        <v>54.439430000000002</v>
      </c>
      <c r="AM820">
        <v>80.859539999999996</v>
      </c>
      <c r="AP820">
        <v>84.155640000000005</v>
      </c>
      <c r="AR820">
        <v>84.270300000000006</v>
      </c>
      <c r="AS820">
        <v>84.323740000000001</v>
      </c>
      <c r="AT820">
        <v>85.459460000000007</v>
      </c>
      <c r="AU820">
        <v>86.753230000000002</v>
      </c>
      <c r="AV820">
        <v>88.223269999999999</v>
      </c>
      <c r="AW820">
        <v>89.875910000000005</v>
      </c>
      <c r="BE820">
        <v>98.770740000000004</v>
      </c>
    </row>
    <row r="821" spans="1:68" hidden="1" x14ac:dyDescent="0.25">
      <c r="A821" s="1" t="s">
        <v>66</v>
      </c>
      <c r="B821" s="1">
        <f>COUNT(egypt_arabic_world[[#This Row],[1960]:[2023]])</f>
        <v>15</v>
      </c>
      <c r="C821" s="1" t="s">
        <v>1705</v>
      </c>
      <c r="D821" s="1" t="s">
        <v>1706</v>
      </c>
      <c r="AE821">
        <v>19.420000080000001</v>
      </c>
      <c r="AO821">
        <v>47.709999080000003</v>
      </c>
      <c r="AY821">
        <v>44.430000309999997</v>
      </c>
      <c r="BC821">
        <v>37.099578860000001</v>
      </c>
      <c r="BD821">
        <v>41.450645450000003</v>
      </c>
      <c r="BE821">
        <v>42.677738189999999</v>
      </c>
      <c r="BF821">
        <v>42.081989290000003</v>
      </c>
      <c r="BG821">
        <v>42.253871920000002</v>
      </c>
      <c r="BH821">
        <v>45.429138180000002</v>
      </c>
      <c r="BI821">
        <v>46.103084559999999</v>
      </c>
      <c r="BJ821">
        <v>72.959999080000003</v>
      </c>
      <c r="BK821">
        <v>49.445613860000002</v>
      </c>
      <c r="BL821">
        <v>55.862461089999996</v>
      </c>
      <c r="BM821">
        <v>52.602588650000001</v>
      </c>
      <c r="BN821">
        <v>51.78754807</v>
      </c>
    </row>
    <row r="822" spans="1:68" hidden="1" x14ac:dyDescent="0.25">
      <c r="A822" s="1" t="s">
        <v>66</v>
      </c>
      <c r="B822" s="1">
        <f>COUNT(egypt_arabic_world[[#This Row],[1960]:[2023]])</f>
        <v>16</v>
      </c>
      <c r="C822" s="1" t="s">
        <v>1707</v>
      </c>
      <c r="D822" s="1" t="s">
        <v>1708</v>
      </c>
      <c r="AE822">
        <v>1.7599999900000001</v>
      </c>
      <c r="AO822">
        <v>6.7800002099999999</v>
      </c>
      <c r="AY822">
        <v>12.81000042</v>
      </c>
      <c r="BC822">
        <v>14.71367931</v>
      </c>
      <c r="BD822">
        <v>14.918035509999999</v>
      </c>
      <c r="BE822">
        <v>15.260351180000001</v>
      </c>
      <c r="BF822">
        <v>14.33178139</v>
      </c>
      <c r="BG822">
        <v>14.106108669999999</v>
      </c>
      <c r="BH822">
        <v>15.610833169999999</v>
      </c>
      <c r="BI822">
        <v>14.846792219999999</v>
      </c>
      <c r="BJ822">
        <v>12.670000079999999</v>
      </c>
      <c r="BK822">
        <v>16.171434399999999</v>
      </c>
      <c r="BL822">
        <v>3.4105465000000001E-2</v>
      </c>
      <c r="BM822">
        <v>18.201950069999999</v>
      </c>
      <c r="BN822">
        <v>18.677412029999999</v>
      </c>
      <c r="BO822">
        <v>19.036642069999999</v>
      </c>
    </row>
    <row r="823" spans="1:68" hidden="1" x14ac:dyDescent="0.25">
      <c r="A823" s="1" t="s">
        <v>66</v>
      </c>
      <c r="B823" s="1">
        <f>COUNT(egypt_arabic_world[[#This Row],[1960]:[2023]])</f>
        <v>16</v>
      </c>
      <c r="C823" s="1" t="s">
        <v>1709</v>
      </c>
      <c r="D823" s="1" t="s">
        <v>1710</v>
      </c>
      <c r="AE823">
        <v>4.6300001140000004</v>
      </c>
      <c r="AO823">
        <v>6.4699997900000001</v>
      </c>
      <c r="AY823">
        <v>16.420000080000001</v>
      </c>
      <c r="BC823">
        <v>18.031541820000001</v>
      </c>
      <c r="BD823">
        <v>18.050588609999998</v>
      </c>
      <c r="BE823">
        <v>18.440698619999999</v>
      </c>
      <c r="BF823">
        <v>17.454664229999999</v>
      </c>
      <c r="BG823">
        <v>17.34485626</v>
      </c>
      <c r="BH823">
        <v>18.55596542</v>
      </c>
      <c r="BI823">
        <v>18.031276699999999</v>
      </c>
      <c r="BJ823">
        <v>12.97999954</v>
      </c>
      <c r="BK823">
        <v>19.002830509999999</v>
      </c>
      <c r="BL823">
        <v>0.14158228</v>
      </c>
      <c r="BM823">
        <v>20.28959656</v>
      </c>
      <c r="BN823">
        <v>20.588127140000001</v>
      </c>
      <c r="BO823">
        <v>20.845161439999998</v>
      </c>
    </row>
    <row r="824" spans="1:68" hidden="1" x14ac:dyDescent="0.25">
      <c r="A824" s="1" t="s">
        <v>66</v>
      </c>
      <c r="B824" s="1">
        <f>COUNT(egypt_arabic_world[[#This Row],[1960]:[2023]])</f>
        <v>15</v>
      </c>
      <c r="C824" s="1" t="s">
        <v>1711</v>
      </c>
      <c r="D824" s="1" t="s">
        <v>1712</v>
      </c>
      <c r="AE824">
        <v>27.75</v>
      </c>
      <c r="AO824">
        <v>49.16999817</v>
      </c>
      <c r="AY824">
        <v>52.180000309999997</v>
      </c>
      <c r="BC824">
        <v>43.507579800000002</v>
      </c>
      <c r="BD824">
        <v>48.227500919999997</v>
      </c>
      <c r="BE824">
        <v>49.38177872</v>
      </c>
      <c r="BF824">
        <v>48.670154570000001</v>
      </c>
      <c r="BG824">
        <v>48.679962160000002</v>
      </c>
      <c r="BH824">
        <v>51.692955019999999</v>
      </c>
      <c r="BI824">
        <v>52.522369380000001</v>
      </c>
      <c r="BJ824">
        <v>72.540000919999997</v>
      </c>
      <c r="BK824">
        <v>55.118190769999998</v>
      </c>
      <c r="BL824">
        <v>64.089981080000001</v>
      </c>
      <c r="BM824">
        <v>57.316535950000002</v>
      </c>
      <c r="BN824">
        <v>56.604755400000002</v>
      </c>
    </row>
    <row r="825" spans="1:68" hidden="1" x14ac:dyDescent="0.25">
      <c r="A825" s="1" t="s">
        <v>66</v>
      </c>
      <c r="B825" s="1">
        <f>COUNT(egypt_arabic_world[[#This Row],[1960]:[2023]])</f>
        <v>20</v>
      </c>
      <c r="C825" s="1" t="s">
        <v>1713</v>
      </c>
      <c r="D825" s="1" t="s">
        <v>1714</v>
      </c>
      <c r="AE825">
        <v>93.909769999999995</v>
      </c>
      <c r="AP825">
        <v>88.594530000000006</v>
      </c>
      <c r="AR825">
        <v>87.102099999999993</v>
      </c>
      <c r="AS825">
        <v>90.825329999999994</v>
      </c>
      <c r="AT825">
        <v>92.094629999999995</v>
      </c>
      <c r="AU825">
        <v>93.721609999999998</v>
      </c>
      <c r="AV825">
        <v>93.337609999999998</v>
      </c>
      <c r="AW825">
        <v>93.729399999999998</v>
      </c>
      <c r="AX825">
        <v>98.82432</v>
      </c>
      <c r="AY825">
        <v>98.894440000000003</v>
      </c>
      <c r="AZ825">
        <v>99.49051</v>
      </c>
      <c r="BB825">
        <v>101.16359</v>
      </c>
      <c r="BC825">
        <v>100.94548</v>
      </c>
      <c r="BD825">
        <v>102.15718</v>
      </c>
      <c r="BE825">
        <v>100.45896</v>
      </c>
      <c r="BF825">
        <v>102.12858</v>
      </c>
      <c r="BG825">
        <v>103.13719</v>
      </c>
      <c r="BI825">
        <v>102.23186</v>
      </c>
      <c r="BJ825">
        <v>104.96672</v>
      </c>
      <c r="BK825">
        <v>101.17963</v>
      </c>
    </row>
    <row r="826" spans="1:68" hidden="1" x14ac:dyDescent="0.25">
      <c r="A826" s="1" t="s">
        <v>66</v>
      </c>
      <c r="B826" s="1">
        <f>COUNT(egypt_arabic_world[[#This Row],[1960]:[2023]])</f>
        <v>16</v>
      </c>
      <c r="C826" s="1" t="s">
        <v>1715</v>
      </c>
      <c r="D826" s="1" t="s">
        <v>1716</v>
      </c>
      <c r="AE826">
        <v>7.4899997709999999</v>
      </c>
      <c r="AO826">
        <v>6.3000001909999996</v>
      </c>
      <c r="AY826">
        <v>19.920000080000001</v>
      </c>
      <c r="BC826">
        <v>21.33182716</v>
      </c>
      <c r="BD826">
        <v>21.216814039999999</v>
      </c>
      <c r="BE826">
        <v>21.706026080000001</v>
      </c>
      <c r="BF826">
        <v>20.707490920000001</v>
      </c>
      <c r="BG826">
        <v>20.760986330000001</v>
      </c>
      <c r="BH826">
        <v>21.423549650000002</v>
      </c>
      <c r="BI826">
        <v>21.139579770000001</v>
      </c>
      <c r="BJ826">
        <v>13.22999954</v>
      </c>
      <c r="BK826">
        <v>21.876832960000002</v>
      </c>
      <c r="BL826">
        <v>0.25112953799999999</v>
      </c>
      <c r="BM826">
        <v>22.2871685</v>
      </c>
      <c r="BN826">
        <v>22.437988279999999</v>
      </c>
      <c r="BO826">
        <v>22.638240809999999</v>
      </c>
    </row>
    <row r="827" spans="1:68" hidden="1" x14ac:dyDescent="0.25">
      <c r="A827" s="1" t="s">
        <v>66</v>
      </c>
      <c r="B827" s="1">
        <f>COUNT(egypt_arabic_world[[#This Row],[1960]:[2023]])</f>
        <v>15</v>
      </c>
      <c r="C827" s="1" t="s">
        <v>1717</v>
      </c>
      <c r="D827" s="1" t="s">
        <v>1718</v>
      </c>
      <c r="AE827">
        <v>11.09000015</v>
      </c>
      <c r="AO827">
        <v>45.13999939</v>
      </c>
      <c r="AY827">
        <v>36.450000760000002</v>
      </c>
      <c r="BC827">
        <v>49.88163376</v>
      </c>
      <c r="BD827">
        <v>55.077201840000001</v>
      </c>
      <c r="BE827">
        <v>56.264949799999997</v>
      </c>
      <c r="BF827">
        <v>55.532451629999997</v>
      </c>
      <c r="BG827">
        <v>55.458004000000003</v>
      </c>
      <c r="BH827">
        <v>57.791126249999998</v>
      </c>
      <c r="BI827">
        <v>58.788093570000001</v>
      </c>
      <c r="BJ827">
        <v>73.510002139999997</v>
      </c>
      <c r="BK827">
        <v>60.876129149999997</v>
      </c>
      <c r="BL827">
        <v>72.475997919999998</v>
      </c>
      <c r="BM827">
        <v>47.676074980000003</v>
      </c>
      <c r="BN827">
        <v>46.811862949999998</v>
      </c>
    </row>
    <row r="828" spans="1:68" hidden="1" x14ac:dyDescent="0.25">
      <c r="A828" s="1" t="s">
        <v>66</v>
      </c>
      <c r="B828" s="1">
        <f>COUNT(egypt_arabic_world[[#This Row],[1960]:[2023]])</f>
        <v>20</v>
      </c>
      <c r="C828" s="1" t="s">
        <v>1719</v>
      </c>
      <c r="D828" s="1" t="s">
        <v>1720</v>
      </c>
      <c r="AE828">
        <v>80.234009999999998</v>
      </c>
      <c r="AP828">
        <v>81.488159999999993</v>
      </c>
      <c r="AR828">
        <v>84.500950000000003</v>
      </c>
      <c r="AS828">
        <v>88.093059999999994</v>
      </c>
      <c r="AT828">
        <v>90.386759999999995</v>
      </c>
      <c r="AU828">
        <v>92.731629999999996</v>
      </c>
      <c r="AV828">
        <v>92.696849999999998</v>
      </c>
      <c r="AW828">
        <v>94.379170000000002</v>
      </c>
      <c r="AX828">
        <v>96.612319999999997</v>
      </c>
      <c r="AY828">
        <v>96.59187</v>
      </c>
      <c r="AZ828">
        <v>98.141970000000001</v>
      </c>
      <c r="BB828">
        <v>100.31435999999999</v>
      </c>
      <c r="BC828">
        <v>100.40497000000001</v>
      </c>
      <c r="BD828">
        <v>101.65322</v>
      </c>
      <c r="BE828">
        <v>101.34301000000001</v>
      </c>
      <c r="BF828">
        <v>102.8274</v>
      </c>
      <c r="BG828">
        <v>103.50414000000001</v>
      </c>
      <c r="BI828">
        <v>102.80086</v>
      </c>
      <c r="BJ828">
        <v>105.26716999999999</v>
      </c>
      <c r="BK828">
        <v>102.41373</v>
      </c>
    </row>
    <row r="829" spans="1:68" x14ac:dyDescent="0.25">
      <c r="A829" s="1" t="s">
        <v>66</v>
      </c>
      <c r="B829" s="1">
        <f>COUNT(egypt_arabic_world[[#This Row],[1960]:[2023]])</f>
        <v>64</v>
      </c>
      <c r="C829" s="1" t="s">
        <v>2859</v>
      </c>
      <c r="D829" s="1" t="s">
        <v>2860</v>
      </c>
      <c r="E829">
        <v>4.3846394249999996</v>
      </c>
      <c r="F829">
        <v>4.3785888789999996</v>
      </c>
      <c r="G829">
        <v>4.3764066079999999</v>
      </c>
      <c r="H829">
        <v>4.3777581220000004</v>
      </c>
      <c r="I829">
        <v>4.382020969</v>
      </c>
      <c r="J829">
        <v>4.3890734570000003</v>
      </c>
      <c r="K829">
        <v>4.3979606430000002</v>
      </c>
      <c r="L829">
        <v>4.4076570019999997</v>
      </c>
      <c r="M829">
        <v>4.417156791</v>
      </c>
      <c r="N829">
        <v>4.424351422</v>
      </c>
      <c r="O829">
        <v>4.4290644119999998</v>
      </c>
      <c r="P829">
        <v>4.4302343659999996</v>
      </c>
      <c r="Q829">
        <v>4.4253910899999997</v>
      </c>
      <c r="R829">
        <v>4.4162215979999999</v>
      </c>
      <c r="S829">
        <v>4.4053555639999997</v>
      </c>
      <c r="T829">
        <v>4.3899355959999999</v>
      </c>
      <c r="U829">
        <v>4.3715700420000001</v>
      </c>
      <c r="V829">
        <v>4.3531302900000002</v>
      </c>
      <c r="W829">
        <v>4.326639653</v>
      </c>
      <c r="X829">
        <v>4.2807607110000001</v>
      </c>
      <c r="Y829">
        <v>4.2071707209999998</v>
      </c>
      <c r="Z829">
        <v>4.1146050140000003</v>
      </c>
      <c r="AA829">
        <v>4.0101542410000004</v>
      </c>
      <c r="AB829">
        <v>3.8879014340000002</v>
      </c>
      <c r="AC829">
        <v>3.7511200900000001</v>
      </c>
      <c r="AD829">
        <v>3.616733215</v>
      </c>
      <c r="AE829">
        <v>3.4938573869999998</v>
      </c>
      <c r="AF829">
        <v>3.3903361040000002</v>
      </c>
      <c r="AG829">
        <v>3.3296901019999998</v>
      </c>
      <c r="AH829">
        <v>3.3332538289999998</v>
      </c>
      <c r="AI829">
        <v>3.4086422789999999</v>
      </c>
      <c r="AJ829">
        <v>3.5483661899999999</v>
      </c>
      <c r="AK829">
        <v>3.7315401019999999</v>
      </c>
      <c r="AL829">
        <v>3.9112869250000002</v>
      </c>
      <c r="AM829">
        <v>4.0457657649999996</v>
      </c>
      <c r="AN829">
        <v>4.145428656</v>
      </c>
      <c r="AO829">
        <v>4.2252950550000001</v>
      </c>
      <c r="AP829">
        <v>4.285217211</v>
      </c>
      <c r="AQ829">
        <v>4.3513776809999998</v>
      </c>
      <c r="AR829">
        <v>4.4458992899999998</v>
      </c>
      <c r="AS829">
        <v>4.5452336339999997</v>
      </c>
      <c r="AT829">
        <v>4.6257514799999999</v>
      </c>
      <c r="AU829">
        <v>4.6892576699999999</v>
      </c>
      <c r="AV829">
        <v>4.7357121930000003</v>
      </c>
      <c r="AW829">
        <v>4.7690965350000001</v>
      </c>
      <c r="AX829">
        <v>4.7960904129999999</v>
      </c>
      <c r="AY829">
        <v>4.8211070940000003</v>
      </c>
      <c r="AZ829">
        <v>4.8452176539999998</v>
      </c>
      <c r="BA829">
        <v>4.8688790040000001</v>
      </c>
      <c r="BB829">
        <v>4.8884560949999996</v>
      </c>
      <c r="BC829">
        <v>4.8943485149999999</v>
      </c>
      <c r="BD829">
        <v>4.8881190080000003</v>
      </c>
      <c r="BE829">
        <v>4.8765663769999996</v>
      </c>
      <c r="BF829">
        <v>4.8589692710000003</v>
      </c>
      <c r="BG829">
        <v>4.8416568959999999</v>
      </c>
      <c r="BH829">
        <v>4.8343677380000001</v>
      </c>
      <c r="BI829">
        <v>4.8372273579999998</v>
      </c>
      <c r="BJ829">
        <v>4.8485332269999999</v>
      </c>
      <c r="BK829">
        <v>4.8694664469999998</v>
      </c>
      <c r="BL829">
        <v>4.9042314359999999</v>
      </c>
      <c r="BM829">
        <v>4.9571990890000004</v>
      </c>
      <c r="BN829">
        <v>5.028718778</v>
      </c>
      <c r="BO829">
        <v>5.1095351109999996</v>
      </c>
      <c r="BP829">
        <v>5.1969145330000002</v>
      </c>
    </row>
    <row r="830" spans="1:68" x14ac:dyDescent="0.25">
      <c r="A830" s="1" t="s">
        <v>66</v>
      </c>
      <c r="B830" s="1">
        <f>COUNT(egypt_arabic_world[[#This Row],[1960]:[2023]])</f>
        <v>64</v>
      </c>
      <c r="C830" s="1" t="s">
        <v>2617</v>
      </c>
      <c r="D830" s="1" t="s">
        <v>2618</v>
      </c>
      <c r="E830">
        <v>4.2395612229999999</v>
      </c>
      <c r="F830">
        <v>4.2298763340000001</v>
      </c>
      <c r="G830">
        <v>4.2201682869999999</v>
      </c>
      <c r="H830">
        <v>4.2111692529999996</v>
      </c>
      <c r="I830">
        <v>4.2037031560000004</v>
      </c>
      <c r="J830">
        <v>4.1985878620000001</v>
      </c>
      <c r="K830">
        <v>4.1945436740000002</v>
      </c>
      <c r="L830">
        <v>4.1899459160000001</v>
      </c>
      <c r="M830">
        <v>4.1842813080000001</v>
      </c>
      <c r="N830">
        <v>4.176545237</v>
      </c>
      <c r="O830">
        <v>4.1673572800000001</v>
      </c>
      <c r="P830">
        <v>4.1553722129999997</v>
      </c>
      <c r="Q830">
        <v>4.1380470650000003</v>
      </c>
      <c r="R830">
        <v>4.1185966790000004</v>
      </c>
      <c r="S830">
        <v>4.102180154</v>
      </c>
      <c r="T830">
        <v>4.0861931839999999</v>
      </c>
      <c r="U830">
        <v>4.0723011869999999</v>
      </c>
      <c r="V830">
        <v>4.0648713719999998</v>
      </c>
      <c r="W830">
        <v>4.0533320719999999</v>
      </c>
      <c r="X830">
        <v>4.0209831869999997</v>
      </c>
      <c r="Y830">
        <v>3.9583821440000002</v>
      </c>
      <c r="Z830">
        <v>3.874408909</v>
      </c>
      <c r="AA830">
        <v>3.775899345</v>
      </c>
      <c r="AB830">
        <v>3.6595281439999998</v>
      </c>
      <c r="AC830">
        <v>3.5307281189999999</v>
      </c>
      <c r="AD830">
        <v>3.4062917939999999</v>
      </c>
      <c r="AE830">
        <v>3.2938664059999998</v>
      </c>
      <c r="AF830">
        <v>3.2000429079999999</v>
      </c>
      <c r="AG830">
        <v>3.1461377819999998</v>
      </c>
      <c r="AH830">
        <v>3.1506578840000001</v>
      </c>
      <c r="AI830">
        <v>3.2243187089999998</v>
      </c>
      <c r="AJ830">
        <v>3.3563688809999999</v>
      </c>
      <c r="AK830">
        <v>3.5309990419999999</v>
      </c>
      <c r="AL830">
        <v>3.7194002839999998</v>
      </c>
      <c r="AM830">
        <v>3.882512481</v>
      </c>
      <c r="AN830">
        <v>4.0026604450000001</v>
      </c>
      <c r="AO830">
        <v>4.0895932100000003</v>
      </c>
      <c r="AP830">
        <v>4.1564649180000002</v>
      </c>
      <c r="AQ830">
        <v>4.2181250239999999</v>
      </c>
      <c r="AR830">
        <v>4.2947181060000004</v>
      </c>
      <c r="AS830">
        <v>4.3889619160000004</v>
      </c>
      <c r="AT830">
        <v>4.4819605960000004</v>
      </c>
      <c r="AU830">
        <v>4.5597518990000001</v>
      </c>
      <c r="AV830">
        <v>4.6224314580000003</v>
      </c>
      <c r="AW830">
        <v>4.6735545099999998</v>
      </c>
      <c r="AX830">
        <v>4.7194158640000001</v>
      </c>
      <c r="AY830">
        <v>4.7640217839999996</v>
      </c>
      <c r="AZ830">
        <v>4.8075470290000002</v>
      </c>
      <c r="BA830">
        <v>4.8501286160000001</v>
      </c>
      <c r="BB830">
        <v>4.8883193680000003</v>
      </c>
      <c r="BC830">
        <v>4.9124319429999996</v>
      </c>
      <c r="BD830">
        <v>4.9245085790000003</v>
      </c>
      <c r="BE830">
        <v>4.9314364350000002</v>
      </c>
      <c r="BF830">
        <v>4.9323461560000004</v>
      </c>
      <c r="BG830">
        <v>4.9324923439999999</v>
      </c>
      <c r="BH830">
        <v>4.9397771009999998</v>
      </c>
      <c r="BI830">
        <v>4.9538994389999997</v>
      </c>
      <c r="BJ830">
        <v>4.9721522980000001</v>
      </c>
      <c r="BK830">
        <v>4.9951634330000001</v>
      </c>
      <c r="BL830">
        <v>5.0276369519999999</v>
      </c>
      <c r="BM830">
        <v>5.0743154730000004</v>
      </c>
      <c r="BN830">
        <v>5.1357841689999999</v>
      </c>
      <c r="BO830">
        <v>5.205295059</v>
      </c>
      <c r="BP830">
        <v>5.2816600779999998</v>
      </c>
    </row>
    <row r="831" spans="1:68" x14ac:dyDescent="0.25">
      <c r="A831" s="1" t="s">
        <v>66</v>
      </c>
      <c r="B831" s="1">
        <f>COUNT(egypt_arabic_world[[#This Row],[1960]:[2023]])</f>
        <v>64</v>
      </c>
      <c r="C831" s="1" t="s">
        <v>2699</v>
      </c>
      <c r="D831" s="1" t="s">
        <v>2700</v>
      </c>
      <c r="E831">
        <v>3.7655522690000001</v>
      </c>
      <c r="F831">
        <v>3.7618703409999998</v>
      </c>
      <c r="G831">
        <v>3.7519246970000002</v>
      </c>
      <c r="H831">
        <v>3.7389985619999999</v>
      </c>
      <c r="I831">
        <v>3.728830512</v>
      </c>
      <c r="J831">
        <v>3.7245148069999998</v>
      </c>
      <c r="K831">
        <v>3.7243568300000001</v>
      </c>
      <c r="L831">
        <v>3.7271799890000001</v>
      </c>
      <c r="M831">
        <v>3.7329810989999999</v>
      </c>
      <c r="N831">
        <v>3.740877979</v>
      </c>
      <c r="O831">
        <v>3.7503375490000002</v>
      </c>
      <c r="P831">
        <v>3.7613605350000001</v>
      </c>
      <c r="Q831">
        <v>3.7729499710000001</v>
      </c>
      <c r="R831">
        <v>3.783713401</v>
      </c>
      <c r="S831">
        <v>3.791543876</v>
      </c>
      <c r="T831">
        <v>3.795115134</v>
      </c>
      <c r="U831">
        <v>3.7942552630000002</v>
      </c>
      <c r="V831">
        <v>3.7869456979999998</v>
      </c>
      <c r="W831">
        <v>3.7735588020000002</v>
      </c>
      <c r="X831">
        <v>3.7572395090000001</v>
      </c>
      <c r="Y831">
        <v>3.7358513740000001</v>
      </c>
      <c r="Z831">
        <v>3.7116130159999998</v>
      </c>
      <c r="AA831">
        <v>3.687074403</v>
      </c>
      <c r="AB831">
        <v>3.6538686239999998</v>
      </c>
      <c r="AC831">
        <v>3.6044829090000001</v>
      </c>
      <c r="AD831">
        <v>3.534423409</v>
      </c>
      <c r="AE831">
        <v>3.4518710920000002</v>
      </c>
      <c r="AF831">
        <v>3.3631513970000002</v>
      </c>
      <c r="AG831">
        <v>3.2630446540000002</v>
      </c>
      <c r="AH831">
        <v>3.1536951590000002</v>
      </c>
      <c r="AI831">
        <v>3.0473623459999999</v>
      </c>
      <c r="AJ831">
        <v>2.9539657469999998</v>
      </c>
      <c r="AK831">
        <v>2.880337731</v>
      </c>
      <c r="AL831">
        <v>2.8444882250000001</v>
      </c>
      <c r="AM831">
        <v>2.8638487779999999</v>
      </c>
      <c r="AN831">
        <v>2.9433679690000001</v>
      </c>
      <c r="AO831">
        <v>3.0771463460000001</v>
      </c>
      <c r="AP831">
        <v>3.246385793</v>
      </c>
      <c r="AQ831">
        <v>3.40861262</v>
      </c>
      <c r="AR831">
        <v>3.5280905300000001</v>
      </c>
      <c r="AS831">
        <v>3.6167164180000002</v>
      </c>
      <c r="AT831">
        <v>3.6880587419999999</v>
      </c>
      <c r="AU831">
        <v>3.7424682210000002</v>
      </c>
      <c r="AV831">
        <v>3.8036872869999998</v>
      </c>
      <c r="AW831">
        <v>3.8903876390000001</v>
      </c>
      <c r="AX831">
        <v>3.9806281889999999</v>
      </c>
      <c r="AY831">
        <v>4.0545694790000004</v>
      </c>
      <c r="AZ831">
        <v>4.1141188419999999</v>
      </c>
      <c r="BA831">
        <v>4.1584775860000001</v>
      </c>
      <c r="BB831">
        <v>4.1900756469999996</v>
      </c>
      <c r="BC831">
        <v>4.2143985600000002</v>
      </c>
      <c r="BD831">
        <v>4.2332867829999996</v>
      </c>
      <c r="BE831">
        <v>4.2487843449999998</v>
      </c>
      <c r="BF831">
        <v>4.2622757590000004</v>
      </c>
      <c r="BG831">
        <v>4.27325891</v>
      </c>
      <c r="BH831">
        <v>4.2771303789999999</v>
      </c>
      <c r="BI831">
        <v>4.2761398570000004</v>
      </c>
      <c r="BJ831">
        <v>4.2764078879999996</v>
      </c>
      <c r="BK831">
        <v>4.2793322549999999</v>
      </c>
      <c r="BL831">
        <v>4.2896209880000002</v>
      </c>
      <c r="BM831">
        <v>4.3101502390000004</v>
      </c>
      <c r="BN831">
        <v>4.3395516550000002</v>
      </c>
      <c r="BO831">
        <v>4.3738404529999997</v>
      </c>
      <c r="BP831">
        <v>4.4077142150000004</v>
      </c>
    </row>
    <row r="832" spans="1:68" x14ac:dyDescent="0.25">
      <c r="A832" s="1" t="s">
        <v>66</v>
      </c>
      <c r="B832" s="1">
        <f>COUNT(egypt_arabic_world[[#This Row],[1960]:[2023]])</f>
        <v>64</v>
      </c>
      <c r="C832" s="1" t="s">
        <v>2525</v>
      </c>
      <c r="D832" s="1" t="s">
        <v>2526</v>
      </c>
      <c r="E832">
        <v>3.5518223409999998</v>
      </c>
      <c r="F832">
        <v>3.5535853959999999</v>
      </c>
      <c r="G832">
        <v>3.5493917339999999</v>
      </c>
      <c r="H832">
        <v>3.54123207</v>
      </c>
      <c r="I832">
        <v>3.5325083469999998</v>
      </c>
      <c r="J832">
        <v>3.5256331830000001</v>
      </c>
      <c r="K832">
        <v>3.5194967400000001</v>
      </c>
      <c r="L832">
        <v>3.513020161</v>
      </c>
      <c r="M832">
        <v>3.5069003369999998</v>
      </c>
      <c r="N832">
        <v>3.501409706</v>
      </c>
      <c r="O832">
        <v>3.4964339839999998</v>
      </c>
      <c r="P832">
        <v>3.491529012</v>
      </c>
      <c r="Q832">
        <v>3.485513681</v>
      </c>
      <c r="R832">
        <v>3.4773852189999999</v>
      </c>
      <c r="S832">
        <v>3.4662329120000002</v>
      </c>
      <c r="T832">
        <v>3.452165328</v>
      </c>
      <c r="U832">
        <v>3.4346977220000001</v>
      </c>
      <c r="V832">
        <v>3.4124834000000002</v>
      </c>
      <c r="W832">
        <v>3.3883033149999999</v>
      </c>
      <c r="X832">
        <v>3.3671978189999998</v>
      </c>
      <c r="Y832">
        <v>3.3474557620000001</v>
      </c>
      <c r="Z832">
        <v>3.331393662</v>
      </c>
      <c r="AA832">
        <v>3.321719496</v>
      </c>
      <c r="AB832">
        <v>3.3077069520000002</v>
      </c>
      <c r="AC832">
        <v>3.2770365809999999</v>
      </c>
      <c r="AD832">
        <v>3.2235565249999998</v>
      </c>
      <c r="AE832">
        <v>3.1548281579999999</v>
      </c>
      <c r="AF832">
        <v>3.0768180620000001</v>
      </c>
      <c r="AG832">
        <v>2.9866299299999999</v>
      </c>
      <c r="AH832">
        <v>2.8882828580000002</v>
      </c>
      <c r="AI832">
        <v>2.7958379189999998</v>
      </c>
      <c r="AJ832">
        <v>2.7163734800000001</v>
      </c>
      <c r="AK832">
        <v>2.6539610659999999</v>
      </c>
      <c r="AL832">
        <v>2.6254696320000002</v>
      </c>
      <c r="AM832">
        <v>2.645400091</v>
      </c>
      <c r="AN832">
        <v>2.718388359</v>
      </c>
      <c r="AO832">
        <v>2.840103617</v>
      </c>
      <c r="AP832">
        <v>2.9986510279999998</v>
      </c>
      <c r="AQ832">
        <v>3.165406312</v>
      </c>
      <c r="AR832">
        <v>3.307756666</v>
      </c>
      <c r="AS832">
        <v>3.41197558</v>
      </c>
      <c r="AT832">
        <v>3.487217899</v>
      </c>
      <c r="AU832">
        <v>3.5458506029999999</v>
      </c>
      <c r="AV832">
        <v>3.6014471010000002</v>
      </c>
      <c r="AW832">
        <v>3.6707701400000001</v>
      </c>
      <c r="AX832">
        <v>3.7548920940000001</v>
      </c>
      <c r="AY832">
        <v>3.8382709359999998</v>
      </c>
      <c r="AZ832">
        <v>3.9092224529999999</v>
      </c>
      <c r="BA832">
        <v>3.966886154</v>
      </c>
      <c r="BB832">
        <v>4.0134095629999997</v>
      </c>
      <c r="BC832">
        <v>4.0542719890000001</v>
      </c>
      <c r="BD832">
        <v>4.0916266539999997</v>
      </c>
      <c r="BE832">
        <v>4.1263890459999999</v>
      </c>
      <c r="BF832">
        <v>4.1597069040000001</v>
      </c>
      <c r="BG832">
        <v>4.1911032390000003</v>
      </c>
      <c r="BH832">
        <v>4.2155363360000004</v>
      </c>
      <c r="BI832">
        <v>4.234927323</v>
      </c>
      <c r="BJ832">
        <v>4.2550169950000001</v>
      </c>
      <c r="BK832">
        <v>4.2777001419999996</v>
      </c>
      <c r="BL832">
        <v>4.30714168</v>
      </c>
      <c r="BM832">
        <v>4.3442365450000002</v>
      </c>
      <c r="BN832">
        <v>4.38663472</v>
      </c>
      <c r="BO832">
        <v>4.4292114690000002</v>
      </c>
      <c r="BP832">
        <v>4.4667841990000001</v>
      </c>
    </row>
    <row r="833" spans="1:68" hidden="1" x14ac:dyDescent="0.25">
      <c r="A833" s="1" t="s">
        <v>66</v>
      </c>
      <c r="B833" s="1">
        <f>COUNT(egypt_arabic_world[[#This Row],[1960]:[2023]])</f>
        <v>21</v>
      </c>
      <c r="C833" s="1" t="s">
        <v>1729</v>
      </c>
      <c r="D833" s="1" t="s">
        <v>1730</v>
      </c>
      <c r="AE833">
        <v>87.261089999999996</v>
      </c>
      <c r="AF833">
        <v>90.309079999999994</v>
      </c>
      <c r="AP833">
        <v>85.136930000000007</v>
      </c>
      <c r="AR833">
        <v>85.836060000000003</v>
      </c>
      <c r="AS833">
        <v>89.495230000000006</v>
      </c>
      <c r="AT833">
        <v>91.263300000000001</v>
      </c>
      <c r="AU833">
        <v>93.239649999999997</v>
      </c>
      <c r="AV833">
        <v>93.025689999999997</v>
      </c>
      <c r="AW833">
        <v>94.045649999999995</v>
      </c>
      <c r="AX833">
        <v>97.748050000000006</v>
      </c>
      <c r="AY833">
        <v>97.774519999999995</v>
      </c>
      <c r="AZ833">
        <v>98.835009999999997</v>
      </c>
      <c r="BB833">
        <v>100.75147</v>
      </c>
      <c r="BC833">
        <v>100.68335999999999</v>
      </c>
      <c r="BD833">
        <v>101.91288</v>
      </c>
      <c r="BE833">
        <v>100.88737</v>
      </c>
      <c r="BF833">
        <v>102.46723</v>
      </c>
      <c r="BG833">
        <v>103.31506</v>
      </c>
      <c r="BI833">
        <v>102.50778</v>
      </c>
      <c r="BJ833">
        <v>105.11241</v>
      </c>
      <c r="BK833">
        <v>101.77791000000001</v>
      </c>
    </row>
    <row r="834" spans="1:68" x14ac:dyDescent="0.25">
      <c r="A834" s="1" t="s">
        <v>66</v>
      </c>
      <c r="B834" s="1">
        <f>COUNT(egypt_arabic_world[[#This Row],[1960]:[2023]])</f>
        <v>64</v>
      </c>
      <c r="C834" s="1" t="s">
        <v>2857</v>
      </c>
      <c r="D834" s="1" t="s">
        <v>2858</v>
      </c>
      <c r="E834">
        <v>3.0866060819999999</v>
      </c>
      <c r="F834">
        <v>3.1039196379999998</v>
      </c>
      <c r="G834">
        <v>3.1196715629999998</v>
      </c>
      <c r="H834">
        <v>3.132836239</v>
      </c>
      <c r="I834">
        <v>3.1415667439999999</v>
      </c>
      <c r="J834">
        <v>3.1467233220000002</v>
      </c>
      <c r="K834">
        <v>3.1478509610000001</v>
      </c>
      <c r="L834">
        <v>3.1437439939999998</v>
      </c>
      <c r="M834">
        <v>3.1372236490000001</v>
      </c>
      <c r="N834">
        <v>3.1327541110000001</v>
      </c>
      <c r="O834">
        <v>3.1327211099999999</v>
      </c>
      <c r="P834">
        <v>3.1365436519999998</v>
      </c>
      <c r="Q834">
        <v>3.14294136</v>
      </c>
      <c r="R834">
        <v>3.151326718</v>
      </c>
      <c r="S834">
        <v>3.1607105209999999</v>
      </c>
      <c r="T834">
        <v>3.1693840610000001</v>
      </c>
      <c r="U834">
        <v>3.1780068589999999</v>
      </c>
      <c r="V834">
        <v>3.1857565769999998</v>
      </c>
      <c r="W834">
        <v>3.1903268929999999</v>
      </c>
      <c r="X834">
        <v>3.190724898</v>
      </c>
      <c r="Y834">
        <v>3.185716105</v>
      </c>
      <c r="Z834">
        <v>3.17547398</v>
      </c>
      <c r="AA834">
        <v>3.1589066159999999</v>
      </c>
      <c r="AB834">
        <v>3.1351407490000001</v>
      </c>
      <c r="AC834">
        <v>3.1085648319999999</v>
      </c>
      <c r="AD834">
        <v>3.0804507769999998</v>
      </c>
      <c r="AE834">
        <v>3.0536764289999998</v>
      </c>
      <c r="AF834">
        <v>3.0305100129999998</v>
      </c>
      <c r="AG834">
        <v>3.004451102</v>
      </c>
      <c r="AH834">
        <v>2.9690155479999998</v>
      </c>
      <c r="AI834">
        <v>2.9165486899999999</v>
      </c>
      <c r="AJ834">
        <v>2.856646086</v>
      </c>
      <c r="AK834">
        <v>2.795931264</v>
      </c>
      <c r="AL834">
        <v>2.7274190539999998</v>
      </c>
      <c r="AM834">
        <v>2.651460438</v>
      </c>
      <c r="AN834">
        <v>2.5770976399999999</v>
      </c>
      <c r="AO834">
        <v>2.5101004979999999</v>
      </c>
      <c r="AP834">
        <v>2.4554539420000001</v>
      </c>
      <c r="AQ834">
        <v>2.4292980239999999</v>
      </c>
      <c r="AR834">
        <v>2.447778102</v>
      </c>
      <c r="AS834">
        <v>2.517204258</v>
      </c>
      <c r="AT834">
        <v>2.6325378769999999</v>
      </c>
      <c r="AU834">
        <v>2.7779342260000002</v>
      </c>
      <c r="AV834">
        <v>2.918053215</v>
      </c>
      <c r="AW834">
        <v>3.0221827760000002</v>
      </c>
      <c r="AX834">
        <v>3.099546514</v>
      </c>
      <c r="AY834">
        <v>3.1628246089999998</v>
      </c>
      <c r="AZ834">
        <v>3.2127303719999998</v>
      </c>
      <c r="BA834">
        <v>3.2689080279999998</v>
      </c>
      <c r="BB834">
        <v>3.346281877</v>
      </c>
      <c r="BC834">
        <v>3.425724969</v>
      </c>
      <c r="BD834">
        <v>3.48774096</v>
      </c>
      <c r="BE834">
        <v>3.5348005050000002</v>
      </c>
      <c r="BF834">
        <v>3.5673736740000002</v>
      </c>
      <c r="BG834">
        <v>3.5901137080000001</v>
      </c>
      <c r="BH834">
        <v>3.6113603030000001</v>
      </c>
      <c r="BI834">
        <v>3.6337184759999999</v>
      </c>
      <c r="BJ834">
        <v>3.658592112</v>
      </c>
      <c r="BK834">
        <v>3.688467953</v>
      </c>
      <c r="BL834">
        <v>3.7219297830000002</v>
      </c>
      <c r="BM834">
        <v>3.7489941280000001</v>
      </c>
      <c r="BN834">
        <v>3.7703789890000001</v>
      </c>
      <c r="BO834">
        <v>3.789733971</v>
      </c>
      <c r="BP834">
        <v>3.803416742</v>
      </c>
    </row>
    <row r="835" spans="1:68" hidden="1" x14ac:dyDescent="0.25">
      <c r="A835" s="1" t="s">
        <v>66</v>
      </c>
      <c r="B835" s="1">
        <f>COUNT(egypt_arabic_world[[#This Row],[1960]:[2023]])</f>
        <v>27</v>
      </c>
      <c r="C835" s="1" t="s">
        <v>1733</v>
      </c>
      <c r="D835" s="1" t="s">
        <v>1734</v>
      </c>
      <c r="AF835">
        <v>9743659553</v>
      </c>
      <c r="AG835">
        <v>13254266888</v>
      </c>
      <c r="AH835">
        <v>12736098991</v>
      </c>
      <c r="AI835">
        <v>14195907980</v>
      </c>
      <c r="AJ835">
        <v>26662026110</v>
      </c>
      <c r="AK835">
        <v>14557225191</v>
      </c>
      <c r="AL835">
        <v>17903561418</v>
      </c>
      <c r="AM835">
        <v>11649266816</v>
      </c>
      <c r="AN835">
        <v>10758893535</v>
      </c>
      <c r="AO835">
        <v>8301251014</v>
      </c>
      <c r="AP835">
        <v>8983360695</v>
      </c>
      <c r="AQ835">
        <v>9563233225</v>
      </c>
      <c r="AR835">
        <v>10004262537</v>
      </c>
      <c r="AS835">
        <v>9152332602</v>
      </c>
      <c r="AT835">
        <v>7787348629</v>
      </c>
      <c r="AU835">
        <v>10117884563</v>
      </c>
      <c r="AV835">
        <v>9259694558</v>
      </c>
      <c r="AW835">
        <v>10930808032</v>
      </c>
      <c r="AX835">
        <v>13820489153</v>
      </c>
      <c r="AY835">
        <v>12657639529</v>
      </c>
      <c r="AZ835">
        <v>14067085684</v>
      </c>
      <c r="BA835">
        <v>15622678009</v>
      </c>
      <c r="BB835">
        <v>12122131295</v>
      </c>
      <c r="BC835">
        <v>14236247648</v>
      </c>
      <c r="BD835">
        <v>18242020180</v>
      </c>
      <c r="BE835">
        <v>23480611145</v>
      </c>
      <c r="BF835">
        <v>24240270965</v>
      </c>
    </row>
    <row r="836" spans="1:68" hidden="1" x14ac:dyDescent="0.25">
      <c r="A836" s="1" t="s">
        <v>66</v>
      </c>
      <c r="B836" s="1">
        <f>COUNT(egypt_arabic_world[[#This Row],[1960]:[2023]])</f>
        <v>24</v>
      </c>
      <c r="C836" s="1" t="s">
        <v>1735</v>
      </c>
      <c r="D836" s="1" t="s">
        <v>1736</v>
      </c>
      <c r="AF836">
        <v>10.639531140000001</v>
      </c>
      <c r="AG836">
        <v>16.132289830000001</v>
      </c>
      <c r="AH836">
        <v>12.27225031</v>
      </c>
      <c r="AJ836">
        <v>10.69743223</v>
      </c>
      <c r="AK836">
        <v>9.1962063080000007</v>
      </c>
      <c r="AL836">
        <v>7.8974296009999998</v>
      </c>
      <c r="AM836">
        <v>6.3004608290000004</v>
      </c>
      <c r="AN836">
        <v>6.3424836600000001</v>
      </c>
      <c r="AO836">
        <v>6.5918245200000003</v>
      </c>
      <c r="AP836">
        <v>6.7962069129999998</v>
      </c>
      <c r="AU836">
        <v>23.751501300000001</v>
      </c>
      <c r="AV836">
        <v>23.800092889999998</v>
      </c>
      <c r="AW836">
        <v>25.525866099999998</v>
      </c>
      <c r="AX836">
        <v>26.696906210000002</v>
      </c>
      <c r="AY836">
        <v>42.521686799999998</v>
      </c>
      <c r="AZ836">
        <v>39.41785574</v>
      </c>
      <c r="BA836">
        <v>45.764058810000002</v>
      </c>
      <c r="BB836">
        <v>44.745964290000003</v>
      </c>
      <c r="BC836">
        <v>41.570288179999999</v>
      </c>
      <c r="BD836">
        <v>41.62265996</v>
      </c>
      <c r="BE836">
        <v>41.378878290000003</v>
      </c>
      <c r="BF836">
        <v>42.797284509999997</v>
      </c>
      <c r="BG836">
        <v>41.703291479999997</v>
      </c>
      <c r="BH836">
        <v>37.212696260000001</v>
      </c>
    </row>
    <row r="837" spans="1:68" hidden="1" x14ac:dyDescent="0.25">
      <c r="A837" s="1" t="s">
        <v>66</v>
      </c>
      <c r="B837" s="1">
        <f>COUNT(egypt_arabic_world[[#This Row],[1960]:[2023]])</f>
        <v>24</v>
      </c>
      <c r="C837" s="1" t="s">
        <v>1737</v>
      </c>
      <c r="D837" s="1" t="s">
        <v>1738</v>
      </c>
      <c r="AF837">
        <v>1652000000</v>
      </c>
      <c r="AG837">
        <v>3195000000</v>
      </c>
      <c r="AH837">
        <v>2573000000</v>
      </c>
      <c r="AJ837">
        <v>3287000000</v>
      </c>
      <c r="AK837">
        <v>4470000000</v>
      </c>
      <c r="AL837">
        <v>3859000000</v>
      </c>
      <c r="AM837">
        <v>3418000000</v>
      </c>
      <c r="AN837">
        <v>3639000000</v>
      </c>
      <c r="AO837">
        <v>4075000000</v>
      </c>
      <c r="AP837">
        <v>4379000000</v>
      </c>
      <c r="AU837">
        <v>24522000000</v>
      </c>
      <c r="AV837">
        <v>27159000000</v>
      </c>
      <c r="AW837">
        <v>33311000000</v>
      </c>
      <c r="AX837">
        <v>39375000000</v>
      </c>
      <c r="AY837">
        <v>86055900000</v>
      </c>
      <c r="AZ837">
        <v>86123600000</v>
      </c>
      <c r="BA837">
        <v>124249000000</v>
      </c>
      <c r="BB837">
        <v>140262000000</v>
      </c>
      <c r="BC837">
        <v>144759000000</v>
      </c>
      <c r="BD837">
        <v>166584000000</v>
      </c>
      <c r="BE837">
        <v>198810000000</v>
      </c>
      <c r="BF837">
        <v>256390000000</v>
      </c>
      <c r="BG837">
        <v>292427000000</v>
      </c>
      <c r="BH837">
        <v>274927000000</v>
      </c>
    </row>
    <row r="838" spans="1:68" hidden="1" x14ac:dyDescent="0.25">
      <c r="A838" s="1" t="s">
        <v>66</v>
      </c>
      <c r="B838" s="1">
        <f>COUNT(egypt_arabic_world[[#This Row],[1960]:[2023]])</f>
        <v>12</v>
      </c>
      <c r="C838" s="1" t="s">
        <v>1739</v>
      </c>
      <c r="D838" s="1" t="s">
        <v>1740</v>
      </c>
      <c r="AE838">
        <v>61</v>
      </c>
      <c r="AF838">
        <v>83</v>
      </c>
      <c r="AH838">
        <v>83</v>
      </c>
      <c r="AK838">
        <v>28.9</v>
      </c>
      <c r="AL838">
        <v>29</v>
      </c>
      <c r="AN838">
        <v>40.200000000000003</v>
      </c>
      <c r="AO838">
        <v>40.200000000000003</v>
      </c>
      <c r="AS838">
        <v>33.700000000000003</v>
      </c>
      <c r="AV838">
        <v>28.2</v>
      </c>
      <c r="AX838">
        <v>33.5</v>
      </c>
      <c r="BA838">
        <v>28.4</v>
      </c>
      <c r="BG838">
        <v>28.4</v>
      </c>
    </row>
    <row r="839" spans="1:68" x14ac:dyDescent="0.25">
      <c r="A839" s="1" t="s">
        <v>66</v>
      </c>
      <c r="B839" s="1">
        <f>COUNT(egypt_arabic_world[[#This Row],[1960]:[2023]])</f>
        <v>64</v>
      </c>
      <c r="C839" s="1" t="s">
        <v>2615</v>
      </c>
      <c r="D839" s="1" t="s">
        <v>2616</v>
      </c>
      <c r="E839">
        <v>2.8297792670000002</v>
      </c>
      <c r="F839">
        <v>2.8391550780000001</v>
      </c>
      <c r="G839">
        <v>2.8509550529999999</v>
      </c>
      <c r="H839">
        <v>2.8635782399999998</v>
      </c>
      <c r="I839">
        <v>2.8730110729999998</v>
      </c>
      <c r="J839">
        <v>2.8787286980000002</v>
      </c>
      <c r="K839">
        <v>2.8811183709999999</v>
      </c>
      <c r="L839">
        <v>2.8792053709999998</v>
      </c>
      <c r="M839">
        <v>2.87428455</v>
      </c>
      <c r="N839">
        <v>2.8686303999999998</v>
      </c>
      <c r="O839">
        <v>2.863461649</v>
      </c>
      <c r="P839">
        <v>2.8582603350000002</v>
      </c>
      <c r="Q839">
        <v>2.8518692539999999</v>
      </c>
      <c r="R839">
        <v>2.8440939360000002</v>
      </c>
      <c r="S839">
        <v>2.8350253470000002</v>
      </c>
      <c r="T839">
        <v>2.8239749889999999</v>
      </c>
      <c r="U839">
        <v>2.8112515239999998</v>
      </c>
      <c r="V839">
        <v>2.796688659</v>
      </c>
      <c r="W839">
        <v>2.7795707369999998</v>
      </c>
      <c r="X839">
        <v>2.7602613520000001</v>
      </c>
      <c r="Y839">
        <v>2.7393781609999999</v>
      </c>
      <c r="Z839">
        <v>2.7172659690000001</v>
      </c>
      <c r="AA839">
        <v>2.6928475029999999</v>
      </c>
      <c r="AB839">
        <v>2.6670158430000002</v>
      </c>
      <c r="AC839">
        <v>2.6447807600000002</v>
      </c>
      <c r="AD839">
        <v>2.6263906220000002</v>
      </c>
      <c r="AE839">
        <v>2.6135861829999998</v>
      </c>
      <c r="AF839">
        <v>2.608135077</v>
      </c>
      <c r="AG839">
        <v>2.6017380459999999</v>
      </c>
      <c r="AH839">
        <v>2.5846029480000001</v>
      </c>
      <c r="AI839">
        <v>2.548873151</v>
      </c>
      <c r="AJ839">
        <v>2.5037360089999998</v>
      </c>
      <c r="AK839">
        <v>2.4552375070000001</v>
      </c>
      <c r="AL839">
        <v>2.3985639910000001</v>
      </c>
      <c r="AM839">
        <v>2.3357483929999998</v>
      </c>
      <c r="AN839">
        <v>2.2755641440000001</v>
      </c>
      <c r="AO839">
        <v>2.222785794</v>
      </c>
      <c r="AP839">
        <v>2.181216204</v>
      </c>
      <c r="AQ839">
        <v>2.1642689900000001</v>
      </c>
      <c r="AR839">
        <v>2.1851432659999999</v>
      </c>
      <c r="AS839">
        <v>2.248749138</v>
      </c>
      <c r="AT839">
        <v>2.351534687</v>
      </c>
      <c r="AU839">
        <v>2.4839419199999999</v>
      </c>
      <c r="AV839">
        <v>2.6230993809999998</v>
      </c>
      <c r="AW839">
        <v>2.7420215909999999</v>
      </c>
      <c r="AX839">
        <v>2.8284710309999999</v>
      </c>
      <c r="AY839">
        <v>2.891159606</v>
      </c>
      <c r="AZ839">
        <v>2.9410197560000002</v>
      </c>
      <c r="BA839">
        <v>2.9887853870000001</v>
      </c>
      <c r="BB839">
        <v>3.0475739900000001</v>
      </c>
      <c r="BC839">
        <v>3.1182819159999999</v>
      </c>
      <c r="BD839">
        <v>3.1861430839999998</v>
      </c>
      <c r="BE839">
        <v>3.241964581</v>
      </c>
      <c r="BF839">
        <v>3.2864502999999998</v>
      </c>
      <c r="BG839">
        <v>3.323916938</v>
      </c>
      <c r="BH839">
        <v>3.3620203499999999</v>
      </c>
      <c r="BI839">
        <v>3.4030523349999999</v>
      </c>
      <c r="BJ839">
        <v>3.4470448849999999</v>
      </c>
      <c r="BK839">
        <v>3.4964264389999999</v>
      </c>
      <c r="BL839">
        <v>3.5500505210000002</v>
      </c>
      <c r="BM839">
        <v>3.5970885950000002</v>
      </c>
      <c r="BN839">
        <v>3.6384633869999998</v>
      </c>
      <c r="BO839">
        <v>3.677327241</v>
      </c>
      <c r="BP839">
        <v>3.7104828599999999</v>
      </c>
    </row>
    <row r="840" spans="1:68" hidden="1" x14ac:dyDescent="0.25">
      <c r="A840" s="1" t="s">
        <v>66</v>
      </c>
      <c r="B840" s="1">
        <f>COUNT(egypt_arabic_world[[#This Row],[1960]:[2023]])</f>
        <v>20</v>
      </c>
      <c r="C840" s="1" t="s">
        <v>1743</v>
      </c>
      <c r="D840" s="1" t="s">
        <v>1744</v>
      </c>
      <c r="AF840">
        <v>64</v>
      </c>
      <c r="AJ840">
        <v>39</v>
      </c>
      <c r="AK840">
        <v>38</v>
      </c>
      <c r="AL840">
        <v>138</v>
      </c>
      <c r="AS840">
        <v>27</v>
      </c>
      <c r="AT840">
        <v>28</v>
      </c>
      <c r="AU840">
        <v>35</v>
      </c>
      <c r="AV840">
        <v>38</v>
      </c>
      <c r="AW840">
        <v>29</v>
      </c>
      <c r="AX840">
        <v>30</v>
      </c>
      <c r="AY840">
        <v>31</v>
      </c>
      <c r="AZ840">
        <v>28</v>
      </c>
      <c r="BA840">
        <v>21</v>
      </c>
      <c r="BB840">
        <v>26</v>
      </c>
      <c r="BC840">
        <v>23</v>
      </c>
      <c r="BD840">
        <v>23</v>
      </c>
      <c r="BE840">
        <v>21</v>
      </c>
      <c r="BF840">
        <v>19</v>
      </c>
      <c r="BG840">
        <v>19</v>
      </c>
      <c r="BH840">
        <v>15</v>
      </c>
    </row>
    <row r="841" spans="1:68" x14ac:dyDescent="0.25">
      <c r="A841" s="1" t="s">
        <v>66</v>
      </c>
      <c r="B841" s="1">
        <f>COUNT(egypt_arabic_world[[#This Row],[1960]:[2023]])</f>
        <v>64</v>
      </c>
      <c r="C841" s="1" t="s">
        <v>2697</v>
      </c>
      <c r="D841" s="1" t="s">
        <v>2698</v>
      </c>
      <c r="E841">
        <v>2.4209511159999999</v>
      </c>
      <c r="F841">
        <v>2.432839526</v>
      </c>
      <c r="G841">
        <v>2.4494088569999999</v>
      </c>
      <c r="H841">
        <v>2.469100069</v>
      </c>
      <c r="I841">
        <v>2.4887157339999999</v>
      </c>
      <c r="J841">
        <v>2.5067606059999998</v>
      </c>
      <c r="K841">
        <v>2.5234317709999998</v>
      </c>
      <c r="L841">
        <v>2.538787283</v>
      </c>
      <c r="M841">
        <v>2.5520000660000002</v>
      </c>
      <c r="N841">
        <v>2.5612807829999999</v>
      </c>
      <c r="O841">
        <v>2.5672977320000001</v>
      </c>
      <c r="P841">
        <v>2.5705306349999999</v>
      </c>
      <c r="Q841">
        <v>2.5697822179999998</v>
      </c>
      <c r="R841">
        <v>2.5668916070000001</v>
      </c>
      <c r="S841">
        <v>2.5659179270000001</v>
      </c>
      <c r="T841">
        <v>2.5675061229999998</v>
      </c>
      <c r="U841">
        <v>2.570420167</v>
      </c>
      <c r="V841">
        <v>2.573740806</v>
      </c>
      <c r="W841">
        <v>2.5766701090000002</v>
      </c>
      <c r="X841">
        <v>2.5791802879999999</v>
      </c>
      <c r="Y841">
        <v>2.5796903590000002</v>
      </c>
      <c r="Z841">
        <v>2.5785627600000001</v>
      </c>
      <c r="AA841">
        <v>2.5756386999999998</v>
      </c>
      <c r="AB841">
        <v>2.568044172</v>
      </c>
      <c r="AC841">
        <v>2.5564093809999999</v>
      </c>
      <c r="AD841">
        <v>2.5428093719999998</v>
      </c>
      <c r="AE841">
        <v>2.5285120920000002</v>
      </c>
      <c r="AF841">
        <v>2.5127482649999999</v>
      </c>
      <c r="AG841">
        <v>2.4952906189999999</v>
      </c>
      <c r="AH841">
        <v>2.4792830609999998</v>
      </c>
      <c r="AI841">
        <v>2.4616246240000001</v>
      </c>
      <c r="AJ841">
        <v>2.4473893360000001</v>
      </c>
      <c r="AK841">
        <v>2.440283982</v>
      </c>
      <c r="AL841">
        <v>2.4329365599999999</v>
      </c>
      <c r="AM841">
        <v>2.4191493039999998</v>
      </c>
      <c r="AN841">
        <v>2.392547397</v>
      </c>
      <c r="AO841">
        <v>2.3568822460000001</v>
      </c>
      <c r="AP841">
        <v>2.3155228550000002</v>
      </c>
      <c r="AQ841">
        <v>2.2638445040000001</v>
      </c>
      <c r="AR841">
        <v>2.2029064900000002</v>
      </c>
      <c r="AS841">
        <v>2.1428093920000002</v>
      </c>
      <c r="AT841">
        <v>2.0885221239999998</v>
      </c>
      <c r="AU841">
        <v>2.0446026019999999</v>
      </c>
      <c r="AV841">
        <v>2.0252529099999999</v>
      </c>
      <c r="AW841">
        <v>2.0434806449999998</v>
      </c>
      <c r="AX841">
        <v>2.103610159</v>
      </c>
      <c r="AY841">
        <v>2.2024592670000001</v>
      </c>
      <c r="AZ841">
        <v>2.3272534980000001</v>
      </c>
      <c r="BA841">
        <v>2.4475638499999999</v>
      </c>
      <c r="BB841">
        <v>2.5366070710000002</v>
      </c>
      <c r="BC841">
        <v>2.6022469319999999</v>
      </c>
      <c r="BD841">
        <v>2.6523506800000001</v>
      </c>
      <c r="BE841">
        <v>2.6892027000000001</v>
      </c>
      <c r="BF841">
        <v>2.73077609</v>
      </c>
      <c r="BG841">
        <v>2.7913827439999999</v>
      </c>
      <c r="BH841">
        <v>2.858854751</v>
      </c>
      <c r="BI841">
        <v>2.9167769790000002</v>
      </c>
      <c r="BJ841">
        <v>2.966579656</v>
      </c>
      <c r="BK841">
        <v>3.0094811159999999</v>
      </c>
      <c r="BL841">
        <v>3.0484766109999999</v>
      </c>
      <c r="BM841">
        <v>3.0845825140000001</v>
      </c>
      <c r="BN841">
        <v>3.119060347</v>
      </c>
      <c r="BO841">
        <v>3.1555746199999999</v>
      </c>
      <c r="BP841">
        <v>3.1912434460000001</v>
      </c>
    </row>
    <row r="842" spans="1:68" x14ac:dyDescent="0.25">
      <c r="A842" s="1" t="s">
        <v>66</v>
      </c>
      <c r="B842" s="1">
        <f>COUNT(egypt_arabic_world[[#This Row],[1960]:[2023]])</f>
        <v>64</v>
      </c>
      <c r="C842" s="1" t="s">
        <v>2523</v>
      </c>
      <c r="D842" s="1" t="s">
        <v>2524</v>
      </c>
      <c r="E842">
        <v>2.166610554</v>
      </c>
      <c r="F842">
        <v>2.1746484760000002</v>
      </c>
      <c r="G842">
        <v>2.1769789679999998</v>
      </c>
      <c r="H842">
        <v>2.176666489</v>
      </c>
      <c r="I842">
        <v>2.1783110639999999</v>
      </c>
      <c r="J842">
        <v>2.1833681189999998</v>
      </c>
      <c r="K842">
        <v>2.191007902</v>
      </c>
      <c r="L842">
        <v>2.2011584829999999</v>
      </c>
      <c r="M842">
        <v>2.2121920529999999</v>
      </c>
      <c r="N842">
        <v>2.220637671</v>
      </c>
      <c r="O842">
        <v>2.2256532180000002</v>
      </c>
      <c r="P842">
        <v>2.2278674380000001</v>
      </c>
      <c r="Q842">
        <v>2.2262847030000001</v>
      </c>
      <c r="R842">
        <v>2.2212947340000002</v>
      </c>
      <c r="S842">
        <v>2.2152108789999998</v>
      </c>
      <c r="T842">
        <v>2.2081271240000002</v>
      </c>
      <c r="U842">
        <v>2.1984051</v>
      </c>
      <c r="V842">
        <v>2.1859480960000002</v>
      </c>
      <c r="W842">
        <v>2.1716068540000002</v>
      </c>
      <c r="X842">
        <v>2.1564248720000001</v>
      </c>
      <c r="Y842">
        <v>2.140227646</v>
      </c>
      <c r="Z842">
        <v>2.123538339</v>
      </c>
      <c r="AA842">
        <v>2.1063706029999998</v>
      </c>
      <c r="AB842">
        <v>2.087302996</v>
      </c>
      <c r="AC842">
        <v>2.0675193269999999</v>
      </c>
      <c r="AD842">
        <v>2.0492681799999999</v>
      </c>
      <c r="AE842">
        <v>2.032855407</v>
      </c>
      <c r="AF842">
        <v>2.016964942</v>
      </c>
      <c r="AG842">
        <v>2.0023142279999999</v>
      </c>
      <c r="AH842">
        <v>1.992400307</v>
      </c>
      <c r="AI842">
        <v>1.9840512509999999</v>
      </c>
      <c r="AJ842">
        <v>1.9815972180000001</v>
      </c>
      <c r="AK842">
        <v>1.9883450359999999</v>
      </c>
      <c r="AL842">
        <v>1.9960257370000001</v>
      </c>
      <c r="AM842">
        <v>1.996796236</v>
      </c>
      <c r="AN842">
        <v>1.9842964999999999</v>
      </c>
      <c r="AO842">
        <v>1.962098057</v>
      </c>
      <c r="AP842">
        <v>1.933283461</v>
      </c>
      <c r="AQ842">
        <v>1.8946157400000001</v>
      </c>
      <c r="AR842">
        <v>1.848169784</v>
      </c>
      <c r="AS842">
        <v>1.802928045</v>
      </c>
      <c r="AT842">
        <v>1.7629152180000001</v>
      </c>
      <c r="AU842">
        <v>1.731692196</v>
      </c>
      <c r="AV842">
        <v>1.720485711</v>
      </c>
      <c r="AW842">
        <v>1.7393277549999999</v>
      </c>
      <c r="AX842">
        <v>1.7913560310000001</v>
      </c>
      <c r="AY842">
        <v>1.875138959</v>
      </c>
      <c r="AZ842">
        <v>1.9835193449999999</v>
      </c>
      <c r="BA842">
        <v>2.0968684180000001</v>
      </c>
      <c r="BB842">
        <v>2.1925022470000002</v>
      </c>
      <c r="BC842">
        <v>2.2609400709999998</v>
      </c>
      <c r="BD842">
        <v>2.3063736829999999</v>
      </c>
      <c r="BE842">
        <v>2.3398177160000002</v>
      </c>
      <c r="BF842">
        <v>2.372821831</v>
      </c>
      <c r="BG842">
        <v>2.4179482729999999</v>
      </c>
      <c r="BH842">
        <v>2.4790967990000001</v>
      </c>
      <c r="BI842">
        <v>2.5424187730000001</v>
      </c>
      <c r="BJ842">
        <v>2.5992031689999999</v>
      </c>
      <c r="BK842">
        <v>2.6513947949999999</v>
      </c>
      <c r="BL842">
        <v>2.7021551229999998</v>
      </c>
      <c r="BM842">
        <v>2.7517045329999998</v>
      </c>
      <c r="BN842">
        <v>2.8015977360000002</v>
      </c>
      <c r="BO842">
        <v>2.853896497</v>
      </c>
      <c r="BP842">
        <v>2.9057599129999998</v>
      </c>
    </row>
    <row r="843" spans="1:68" x14ac:dyDescent="0.25">
      <c r="A843" s="1" t="s">
        <v>66</v>
      </c>
      <c r="B843" s="1">
        <f>COUNT(egypt_arabic_world[[#This Row],[1960]:[2023]])</f>
        <v>64</v>
      </c>
      <c r="C843" s="1" t="s">
        <v>2519</v>
      </c>
      <c r="D843" s="1" t="s">
        <v>2520</v>
      </c>
      <c r="E843">
        <v>3.639141763</v>
      </c>
      <c r="F843">
        <v>3.6825830810000002</v>
      </c>
      <c r="G843">
        <v>3.7208438959999999</v>
      </c>
      <c r="H843">
        <v>3.754748449</v>
      </c>
      <c r="I843">
        <v>3.7856156329999999</v>
      </c>
      <c r="J843">
        <v>3.815097985</v>
      </c>
      <c r="K843">
        <v>3.8424288139999998</v>
      </c>
      <c r="L843">
        <v>3.8665597599999999</v>
      </c>
      <c r="M843">
        <v>3.8884163140000001</v>
      </c>
      <c r="N843">
        <v>3.9087885020000002</v>
      </c>
      <c r="O843">
        <v>3.9280583189999998</v>
      </c>
      <c r="P843">
        <v>3.9464693839999998</v>
      </c>
      <c r="Q843">
        <v>3.9633818750000001</v>
      </c>
      <c r="R843">
        <v>3.9778686040000002</v>
      </c>
      <c r="S843">
        <v>3.9902983609999998</v>
      </c>
      <c r="T843">
        <v>3.9994506539999999</v>
      </c>
      <c r="U843">
        <v>4.0029958619999997</v>
      </c>
      <c r="V843">
        <v>4.0013907629999999</v>
      </c>
      <c r="W843">
        <v>3.996684165</v>
      </c>
      <c r="X843">
        <v>3.9904851689999998</v>
      </c>
      <c r="Y843">
        <v>3.9826053510000001</v>
      </c>
      <c r="Z843">
        <v>3.9741081309999999</v>
      </c>
      <c r="AA843">
        <v>3.9649099799999998</v>
      </c>
      <c r="AB843">
        <v>3.952748943</v>
      </c>
      <c r="AC843">
        <v>3.939819322</v>
      </c>
      <c r="AD843">
        <v>3.9283064099999998</v>
      </c>
      <c r="AE843">
        <v>3.9189344890000002</v>
      </c>
      <c r="AF843">
        <v>3.91078736</v>
      </c>
      <c r="AG843">
        <v>3.9017837700000002</v>
      </c>
      <c r="AH843">
        <v>3.8932966059999998</v>
      </c>
      <c r="AI843">
        <v>3.8808899860000001</v>
      </c>
      <c r="AJ843">
        <v>3.8728282940000001</v>
      </c>
      <c r="AK843">
        <v>3.8733570529999999</v>
      </c>
      <c r="AL843">
        <v>3.8785648990000001</v>
      </c>
      <c r="AM843">
        <v>3.8922448080000001</v>
      </c>
      <c r="AN843">
        <v>3.911845258</v>
      </c>
      <c r="AO843">
        <v>3.9368131380000002</v>
      </c>
      <c r="AP843">
        <v>3.9661865679999999</v>
      </c>
      <c r="AQ843">
        <v>3.993110476</v>
      </c>
      <c r="AR843">
        <v>4.0137279210000001</v>
      </c>
      <c r="AS843">
        <v>4.0258467309999997</v>
      </c>
      <c r="AT843">
        <v>4.0313679889999996</v>
      </c>
      <c r="AU843">
        <v>4.032847329</v>
      </c>
      <c r="AV843">
        <v>4.0250811689999999</v>
      </c>
      <c r="AW843">
        <v>4.0052062069999996</v>
      </c>
      <c r="AX843">
        <v>3.9761406899999998</v>
      </c>
      <c r="AY843">
        <v>3.9461784729999998</v>
      </c>
      <c r="AZ843">
        <v>3.921954264</v>
      </c>
      <c r="BA843">
        <v>3.9077991330000001</v>
      </c>
      <c r="BB843">
        <v>3.9086583699999999</v>
      </c>
      <c r="BC843">
        <v>3.9298658579999999</v>
      </c>
      <c r="BD843">
        <v>3.968255144</v>
      </c>
      <c r="BE843">
        <v>4.0227739500000004</v>
      </c>
      <c r="BF843">
        <v>4.0827488089999999</v>
      </c>
      <c r="BG843">
        <v>4.1385534760000002</v>
      </c>
      <c r="BH843">
        <v>4.2012943480000002</v>
      </c>
      <c r="BI843">
        <v>4.2770048489999999</v>
      </c>
      <c r="BJ843">
        <v>4.36669398</v>
      </c>
      <c r="BK843">
        <v>4.4722571660000003</v>
      </c>
      <c r="BL843">
        <v>4.5935289969999999</v>
      </c>
      <c r="BM843">
        <v>4.6911816369999997</v>
      </c>
      <c r="BN843">
        <v>4.7409119029999998</v>
      </c>
      <c r="BO843">
        <v>4.8284035000000003</v>
      </c>
      <c r="BP843">
        <v>4.9696853880000003</v>
      </c>
    </row>
    <row r="844" spans="1:68" x14ac:dyDescent="0.25">
      <c r="A844" s="1" t="s">
        <v>66</v>
      </c>
      <c r="B844" s="1">
        <f>COUNT(egypt_arabic_world[[#This Row],[1960]:[2023]])</f>
        <v>64</v>
      </c>
      <c r="C844" s="1" t="s">
        <v>2695</v>
      </c>
      <c r="D844" s="1" t="s">
        <v>2696</v>
      </c>
      <c r="E844">
        <v>565048</v>
      </c>
      <c r="F844">
        <v>588505</v>
      </c>
      <c r="G844">
        <v>611599</v>
      </c>
      <c r="H844">
        <v>634376</v>
      </c>
      <c r="I844">
        <v>657196</v>
      </c>
      <c r="J844">
        <v>680199</v>
      </c>
      <c r="K844">
        <v>703278</v>
      </c>
      <c r="L844">
        <v>726370</v>
      </c>
      <c r="M844">
        <v>749426</v>
      </c>
      <c r="N844">
        <v>772371</v>
      </c>
      <c r="O844">
        <v>794995</v>
      </c>
      <c r="P844">
        <v>817290</v>
      </c>
      <c r="Q844">
        <v>839520</v>
      </c>
      <c r="R844">
        <v>861686</v>
      </c>
      <c r="S844">
        <v>883831</v>
      </c>
      <c r="T844">
        <v>905970</v>
      </c>
      <c r="U844">
        <v>927401</v>
      </c>
      <c r="V844">
        <v>948520</v>
      </c>
      <c r="W844">
        <v>970234</v>
      </c>
      <c r="X844">
        <v>992740</v>
      </c>
      <c r="Y844">
        <v>1016608</v>
      </c>
      <c r="Z844">
        <v>1041843</v>
      </c>
      <c r="AA844">
        <v>1068351</v>
      </c>
      <c r="AB844">
        <v>1096579</v>
      </c>
      <c r="AC844">
        <v>1126324</v>
      </c>
      <c r="AD844">
        <v>1157065</v>
      </c>
      <c r="AE844">
        <v>1188151</v>
      </c>
      <c r="AF844">
        <v>1219512</v>
      </c>
      <c r="AG844">
        <v>1251413</v>
      </c>
      <c r="AH844">
        <v>1283540</v>
      </c>
      <c r="AI844">
        <v>1316801</v>
      </c>
      <c r="AJ844">
        <v>1350264</v>
      </c>
      <c r="AK844">
        <v>1383456</v>
      </c>
      <c r="AL844">
        <v>1417824</v>
      </c>
      <c r="AM844">
        <v>1453902</v>
      </c>
      <c r="AN844">
        <v>1492022</v>
      </c>
      <c r="AO844">
        <v>1532412</v>
      </c>
      <c r="AP844">
        <v>1575320</v>
      </c>
      <c r="AQ844">
        <v>1619924</v>
      </c>
      <c r="AR844">
        <v>1664247</v>
      </c>
      <c r="AS844">
        <v>1705912</v>
      </c>
      <c r="AT844">
        <v>1745781</v>
      </c>
      <c r="AU844">
        <v>1784849</v>
      </c>
      <c r="AV844">
        <v>1820705</v>
      </c>
      <c r="AW844">
        <v>1851227</v>
      </c>
      <c r="AX844">
        <v>1877027</v>
      </c>
      <c r="AY844">
        <v>1900853</v>
      </c>
      <c r="AZ844">
        <v>1925677</v>
      </c>
      <c r="BA844">
        <v>1954672</v>
      </c>
      <c r="BB844">
        <v>1991418</v>
      </c>
      <c r="BC844">
        <v>2039330</v>
      </c>
      <c r="BD844">
        <v>2100657</v>
      </c>
      <c r="BE844">
        <v>2174386</v>
      </c>
      <c r="BF844">
        <v>2252956</v>
      </c>
      <c r="BG844">
        <v>2329636</v>
      </c>
      <c r="BH844">
        <v>2410456</v>
      </c>
      <c r="BI844">
        <v>2501720</v>
      </c>
      <c r="BJ844">
        <v>2602590</v>
      </c>
      <c r="BK844">
        <v>2712869</v>
      </c>
      <c r="BL844">
        <v>2831569</v>
      </c>
      <c r="BM844">
        <v>2937252</v>
      </c>
      <c r="BN844">
        <v>3010442</v>
      </c>
      <c r="BO844">
        <v>3106673</v>
      </c>
      <c r="BP844">
        <v>3246612</v>
      </c>
    </row>
    <row r="845" spans="1:68" x14ac:dyDescent="0.25">
      <c r="A845" s="1" t="s">
        <v>66</v>
      </c>
      <c r="B845" s="1">
        <f>COUNT(egypt_arabic_world[[#This Row],[1960]:[2023]])</f>
        <v>64</v>
      </c>
      <c r="C845" s="1" t="s">
        <v>2521</v>
      </c>
      <c r="D845" s="1" t="s">
        <v>2522</v>
      </c>
      <c r="E845">
        <v>4.2192010580000003</v>
      </c>
      <c r="F845">
        <v>4.2807293189999998</v>
      </c>
      <c r="G845">
        <v>4.3326058109999996</v>
      </c>
      <c r="H845">
        <v>4.376954316</v>
      </c>
      <c r="I845">
        <v>4.4174881570000002</v>
      </c>
      <c r="J845">
        <v>4.4566139930000004</v>
      </c>
      <c r="K845">
        <v>4.4928513800000003</v>
      </c>
      <c r="L845">
        <v>4.5251098389999997</v>
      </c>
      <c r="M845">
        <v>4.5539937530000003</v>
      </c>
      <c r="N845">
        <v>4.5794410479999996</v>
      </c>
      <c r="O845">
        <v>4.6019240779999997</v>
      </c>
      <c r="P845">
        <v>4.6222440479999998</v>
      </c>
      <c r="Q845">
        <v>4.6397019520000002</v>
      </c>
      <c r="R845">
        <v>4.6535843139999997</v>
      </c>
      <c r="S845">
        <v>4.6641714399999996</v>
      </c>
      <c r="T845">
        <v>4.6704612409999999</v>
      </c>
      <c r="U845">
        <v>4.6716370129999998</v>
      </c>
      <c r="V845">
        <v>4.6678610100000002</v>
      </c>
      <c r="W845">
        <v>4.6608136829999998</v>
      </c>
      <c r="X845">
        <v>4.6531780720000002</v>
      </c>
      <c r="Y845">
        <v>4.6445176479999999</v>
      </c>
      <c r="Z845">
        <v>4.6359197759999997</v>
      </c>
      <c r="AA845">
        <v>4.6271267009999999</v>
      </c>
      <c r="AB845">
        <v>4.6147912699999996</v>
      </c>
      <c r="AC845">
        <v>4.6018020469999996</v>
      </c>
      <c r="AD845">
        <v>4.5909901580000003</v>
      </c>
      <c r="AE845">
        <v>4.5838517879999996</v>
      </c>
      <c r="AF845">
        <v>4.5793323790000002</v>
      </c>
      <c r="AG845">
        <v>4.5740522090000004</v>
      </c>
      <c r="AH845">
        <v>4.5692945030000001</v>
      </c>
      <c r="AI845">
        <v>4.5602204449999997</v>
      </c>
      <c r="AJ845">
        <v>4.5555524030000001</v>
      </c>
      <c r="AK845">
        <v>4.5600043440000002</v>
      </c>
      <c r="AL845">
        <v>4.5692748989999998</v>
      </c>
      <c r="AM845">
        <v>4.5868234169999997</v>
      </c>
      <c r="AN845">
        <v>4.6098846829999998</v>
      </c>
      <c r="AO845">
        <v>4.6379876790000001</v>
      </c>
      <c r="AP845">
        <v>4.670160364</v>
      </c>
      <c r="AQ845">
        <v>4.6997500499999996</v>
      </c>
      <c r="AR845">
        <v>4.7234155309999997</v>
      </c>
      <c r="AS845">
        <v>4.7389662330000002</v>
      </c>
      <c r="AT845">
        <v>4.7481039269999998</v>
      </c>
      <c r="AU845">
        <v>4.7529566900000004</v>
      </c>
      <c r="AV845">
        <v>4.7471700840000004</v>
      </c>
      <c r="AW845">
        <v>4.7272042499999998</v>
      </c>
      <c r="AX845">
        <v>4.6959262439999998</v>
      </c>
      <c r="AY845">
        <v>4.661559563</v>
      </c>
      <c r="AZ845">
        <v>4.6312865529999998</v>
      </c>
      <c r="BA845">
        <v>4.6108810340000002</v>
      </c>
      <c r="BB845">
        <v>4.6067600730000002</v>
      </c>
      <c r="BC845">
        <v>4.6251617789999999</v>
      </c>
      <c r="BD845">
        <v>4.6635145260000002</v>
      </c>
      <c r="BE845">
        <v>4.7199415900000004</v>
      </c>
      <c r="BF845">
        <v>4.7788753919999998</v>
      </c>
      <c r="BG845">
        <v>4.829442512</v>
      </c>
      <c r="BH845">
        <v>4.8909746250000001</v>
      </c>
      <c r="BI845">
        <v>4.9718898290000002</v>
      </c>
      <c r="BJ845">
        <v>5.0695318489999996</v>
      </c>
      <c r="BK845">
        <v>5.1850583260000001</v>
      </c>
      <c r="BL845">
        <v>5.3177127290000001</v>
      </c>
      <c r="BM845">
        <v>5.4271374110000004</v>
      </c>
      <c r="BN845">
        <v>5.4804201580000003</v>
      </c>
      <c r="BO845">
        <v>5.5724026220000002</v>
      </c>
      <c r="BP845">
        <v>5.7254226399999997</v>
      </c>
    </row>
    <row r="846" spans="1:68" x14ac:dyDescent="0.25">
      <c r="A846" s="1" t="s">
        <v>66</v>
      </c>
      <c r="B846" s="1">
        <f>COUNT(egypt_arabic_world[[#This Row],[1960]:[2023]])</f>
        <v>64</v>
      </c>
      <c r="C846" s="1" t="s">
        <v>2853</v>
      </c>
      <c r="D846" s="1" t="s">
        <v>2854</v>
      </c>
      <c r="E846">
        <v>413753</v>
      </c>
      <c r="F846">
        <v>427921</v>
      </c>
      <c r="G846">
        <v>442777</v>
      </c>
      <c r="H846">
        <v>457950</v>
      </c>
      <c r="I846">
        <v>473149</v>
      </c>
      <c r="J846">
        <v>488334</v>
      </c>
      <c r="K846">
        <v>503496</v>
      </c>
      <c r="L846">
        <v>518522</v>
      </c>
      <c r="M846">
        <v>533687</v>
      </c>
      <c r="N846">
        <v>549254</v>
      </c>
      <c r="O846">
        <v>565055</v>
      </c>
      <c r="P846">
        <v>581077</v>
      </c>
      <c r="Q846">
        <v>597536</v>
      </c>
      <c r="R846">
        <v>614185</v>
      </c>
      <c r="S846">
        <v>631272</v>
      </c>
      <c r="T846">
        <v>648830</v>
      </c>
      <c r="U846">
        <v>665613</v>
      </c>
      <c r="V846">
        <v>682002</v>
      </c>
      <c r="W846">
        <v>698838</v>
      </c>
      <c r="X846">
        <v>715931</v>
      </c>
      <c r="Y846">
        <v>733763</v>
      </c>
      <c r="Z846">
        <v>752357</v>
      </c>
      <c r="AA846">
        <v>771669</v>
      </c>
      <c r="AB846">
        <v>792297</v>
      </c>
      <c r="AC846">
        <v>813932</v>
      </c>
      <c r="AD846">
        <v>835960</v>
      </c>
      <c r="AE846">
        <v>857780</v>
      </c>
      <c r="AF846">
        <v>879581</v>
      </c>
      <c r="AG846">
        <v>901891</v>
      </c>
      <c r="AH846">
        <v>924374</v>
      </c>
      <c r="AI846">
        <v>949508</v>
      </c>
      <c r="AJ846">
        <v>974556</v>
      </c>
      <c r="AK846">
        <v>997910</v>
      </c>
      <c r="AL846">
        <v>1022402</v>
      </c>
      <c r="AM846">
        <v>1048251</v>
      </c>
      <c r="AN846">
        <v>1076207</v>
      </c>
      <c r="AO846">
        <v>1106357</v>
      </c>
      <c r="AP846">
        <v>1138810</v>
      </c>
      <c r="AQ846">
        <v>1172989</v>
      </c>
      <c r="AR846">
        <v>1206410</v>
      </c>
      <c r="AS846">
        <v>1236309</v>
      </c>
      <c r="AT846">
        <v>1263717</v>
      </c>
      <c r="AU846">
        <v>1289759</v>
      </c>
      <c r="AV846">
        <v>1312963</v>
      </c>
      <c r="AW846">
        <v>1332008</v>
      </c>
      <c r="AX846">
        <v>1347663</v>
      </c>
      <c r="AY846">
        <v>1362652</v>
      </c>
      <c r="AZ846">
        <v>1379598</v>
      </c>
      <c r="BA846">
        <v>1400752</v>
      </c>
      <c r="BB846">
        <v>1428722</v>
      </c>
      <c r="BC846">
        <v>1465956</v>
      </c>
      <c r="BD846">
        <v>1514147</v>
      </c>
      <c r="BE846">
        <v>1573271</v>
      </c>
      <c r="BF846">
        <v>1639274</v>
      </c>
      <c r="BG846">
        <v>1706639</v>
      </c>
      <c r="BH846">
        <v>1773921</v>
      </c>
      <c r="BI846">
        <v>1845624</v>
      </c>
      <c r="BJ846">
        <v>1925499</v>
      </c>
      <c r="BK846">
        <v>2013506</v>
      </c>
      <c r="BL846">
        <v>2108917</v>
      </c>
      <c r="BM846">
        <v>2190919</v>
      </c>
      <c r="BN846">
        <v>2249932</v>
      </c>
      <c r="BO846">
        <v>2330991</v>
      </c>
      <c r="BP846">
        <v>2445456</v>
      </c>
    </row>
    <row r="847" spans="1:68" x14ac:dyDescent="0.25">
      <c r="A847" s="1" t="s">
        <v>66</v>
      </c>
      <c r="B847" s="1">
        <f>COUNT(egypt_arabic_world[[#This Row],[1960]:[2023]])</f>
        <v>64</v>
      </c>
      <c r="C847" s="1" t="s">
        <v>2611</v>
      </c>
      <c r="D847" s="1" t="s">
        <v>2612</v>
      </c>
      <c r="E847">
        <v>3.063888253</v>
      </c>
      <c r="F847">
        <v>3.0889866050000001</v>
      </c>
      <c r="G847">
        <v>3.1135838690000002</v>
      </c>
      <c r="H847">
        <v>3.13700717</v>
      </c>
      <c r="I847">
        <v>3.1581572310000001</v>
      </c>
      <c r="J847">
        <v>3.1779154740000002</v>
      </c>
      <c r="K847">
        <v>3.1961354069999999</v>
      </c>
      <c r="L847">
        <v>3.2117792039999999</v>
      </c>
      <c r="M847">
        <v>3.22627613</v>
      </c>
      <c r="N847">
        <v>3.2412825770000002</v>
      </c>
      <c r="O847">
        <v>3.2570443519999999</v>
      </c>
      <c r="P847">
        <v>3.2733612600000002</v>
      </c>
      <c r="Q847">
        <v>3.2896597989999998</v>
      </c>
      <c r="R847">
        <v>3.3046559630000001</v>
      </c>
      <c r="S847">
        <v>3.3189375650000001</v>
      </c>
      <c r="T847">
        <v>3.3311818720000002</v>
      </c>
      <c r="U847">
        <v>3.3374420410000001</v>
      </c>
      <c r="V847">
        <v>3.3384574300000001</v>
      </c>
      <c r="W847">
        <v>3.336604983</v>
      </c>
      <c r="X847">
        <v>3.3323974409999999</v>
      </c>
      <c r="Y847">
        <v>3.3259051999999998</v>
      </c>
      <c r="Z847">
        <v>3.318153798</v>
      </c>
      <c r="AA847">
        <v>3.309220963</v>
      </c>
      <c r="AB847">
        <v>3.2979230410000002</v>
      </c>
      <c r="AC847">
        <v>3.2857441270000001</v>
      </c>
      <c r="AD847">
        <v>3.274163573</v>
      </c>
      <c r="AE847">
        <v>3.2632644860000002</v>
      </c>
      <c r="AF847">
        <v>3.25244892</v>
      </c>
      <c r="AG847">
        <v>3.240863649</v>
      </c>
      <c r="AH847">
        <v>3.2298067979999998</v>
      </c>
      <c r="AI847">
        <v>3.2164022600000002</v>
      </c>
      <c r="AJ847">
        <v>3.206933459</v>
      </c>
      <c r="AK847">
        <v>3.2044117750000001</v>
      </c>
      <c r="AL847">
        <v>3.2064112950000001</v>
      </c>
      <c r="AM847">
        <v>3.2166539279999999</v>
      </c>
      <c r="AN847">
        <v>3.2331237229999998</v>
      </c>
      <c r="AO847">
        <v>3.2551785510000002</v>
      </c>
      <c r="AP847">
        <v>3.2818617300000001</v>
      </c>
      <c r="AQ847">
        <v>3.3065239869999998</v>
      </c>
      <c r="AR847">
        <v>3.324634621</v>
      </c>
      <c r="AS847">
        <v>3.3336516500000002</v>
      </c>
      <c r="AT847">
        <v>3.3357478930000002</v>
      </c>
      <c r="AU847">
        <v>3.3338529769999998</v>
      </c>
      <c r="AV847">
        <v>3.3239526320000001</v>
      </c>
      <c r="AW847">
        <v>3.3038949049999999</v>
      </c>
      <c r="AX847">
        <v>3.276624897</v>
      </c>
      <c r="AY847">
        <v>3.2503532110000002</v>
      </c>
      <c r="AZ847">
        <v>3.231174802</v>
      </c>
      <c r="BA847">
        <v>3.2221781790000001</v>
      </c>
      <c r="BB847">
        <v>3.2270392220000002</v>
      </c>
      <c r="BC847">
        <v>3.2501693199999999</v>
      </c>
      <c r="BD847">
        <v>3.2881549959999998</v>
      </c>
      <c r="BE847">
        <v>3.3407787519999999</v>
      </c>
      <c r="BF847">
        <v>3.4017243709999998</v>
      </c>
      <c r="BG847">
        <v>3.4624133499999998</v>
      </c>
      <c r="BH847">
        <v>3.5257306050000001</v>
      </c>
      <c r="BI847">
        <v>3.5957938060000001</v>
      </c>
      <c r="BJ847">
        <v>3.6775523200000002</v>
      </c>
      <c r="BK847">
        <v>3.773352386</v>
      </c>
      <c r="BL847">
        <v>3.8834462580000002</v>
      </c>
      <c r="BM847">
        <v>3.969519773</v>
      </c>
      <c r="BN847">
        <v>4.0158604540000002</v>
      </c>
      <c r="BO847">
        <v>4.0990070569999997</v>
      </c>
      <c r="BP847">
        <v>4.2286550219999999</v>
      </c>
    </row>
    <row r="848" spans="1:68" x14ac:dyDescent="0.25">
      <c r="A848" s="1" t="s">
        <v>66</v>
      </c>
      <c r="B848" s="1">
        <f>COUNT(egypt_arabic_world[[#This Row],[1960]:[2023]])</f>
        <v>64</v>
      </c>
      <c r="C848" s="1" t="s">
        <v>2693</v>
      </c>
      <c r="D848" s="1" t="s">
        <v>2694</v>
      </c>
      <c r="E848">
        <v>978801</v>
      </c>
      <c r="F848">
        <v>1016426</v>
      </c>
      <c r="G848">
        <v>1054376</v>
      </c>
      <c r="H848">
        <v>1092327</v>
      </c>
      <c r="I848">
        <v>1130344</v>
      </c>
      <c r="J848">
        <v>1168533</v>
      </c>
      <c r="K848">
        <v>1206774</v>
      </c>
      <c r="L848">
        <v>1244892</v>
      </c>
      <c r="M848">
        <v>1283112</v>
      </c>
      <c r="N848">
        <v>1321625</v>
      </c>
      <c r="O848">
        <v>1360051</v>
      </c>
      <c r="P848">
        <v>1398367</v>
      </c>
      <c r="Q848">
        <v>1437056</v>
      </c>
      <c r="R848">
        <v>1475871</v>
      </c>
      <c r="S848">
        <v>1515103</v>
      </c>
      <c r="T848">
        <v>1554800</v>
      </c>
      <c r="U848">
        <v>1593015</v>
      </c>
      <c r="V848">
        <v>1630522</v>
      </c>
      <c r="W848">
        <v>1669072</v>
      </c>
      <c r="X848">
        <v>1708671</v>
      </c>
      <c r="Y848">
        <v>1750372</v>
      </c>
      <c r="Z848">
        <v>1794199</v>
      </c>
      <c r="AA848">
        <v>1840020</v>
      </c>
      <c r="AB848">
        <v>1888877</v>
      </c>
      <c r="AC848">
        <v>1940256</v>
      </c>
      <c r="AD848">
        <v>1993025</v>
      </c>
      <c r="AE848">
        <v>2045930</v>
      </c>
      <c r="AF848">
        <v>2099093</v>
      </c>
      <c r="AG848">
        <v>2153304</v>
      </c>
      <c r="AH848">
        <v>2207914</v>
      </c>
      <c r="AI848">
        <v>2266309</v>
      </c>
      <c r="AJ848">
        <v>2324820</v>
      </c>
      <c r="AK848">
        <v>2381365</v>
      </c>
      <c r="AL848">
        <v>2440226</v>
      </c>
      <c r="AM848">
        <v>2502152</v>
      </c>
      <c r="AN848">
        <v>2568229</v>
      </c>
      <c r="AO848">
        <v>2638769</v>
      </c>
      <c r="AP848">
        <v>2714130</v>
      </c>
      <c r="AQ848">
        <v>2792913</v>
      </c>
      <c r="AR848">
        <v>2870656</v>
      </c>
      <c r="AS848">
        <v>2942221</v>
      </c>
      <c r="AT848">
        <v>3009498</v>
      </c>
      <c r="AU848">
        <v>3074608</v>
      </c>
      <c r="AV848">
        <v>3133669</v>
      </c>
      <c r="AW848">
        <v>3183235</v>
      </c>
      <c r="AX848">
        <v>3224690</v>
      </c>
      <c r="AY848">
        <v>3263505</v>
      </c>
      <c r="AZ848">
        <v>3305275</v>
      </c>
      <c r="BA848">
        <v>3355423</v>
      </c>
      <c r="BB848">
        <v>3420140</v>
      </c>
      <c r="BC848">
        <v>3505286</v>
      </c>
      <c r="BD848">
        <v>3614805</v>
      </c>
      <c r="BE848">
        <v>3747656</v>
      </c>
      <c r="BF848">
        <v>3892229</v>
      </c>
      <c r="BG848">
        <v>4036276</v>
      </c>
      <c r="BH848">
        <v>4184377</v>
      </c>
      <c r="BI848">
        <v>4347344</v>
      </c>
      <c r="BJ848">
        <v>4528089</v>
      </c>
      <c r="BK848">
        <v>4726375</v>
      </c>
      <c r="BL848">
        <v>4940485</v>
      </c>
      <c r="BM848">
        <v>5128171</v>
      </c>
      <c r="BN848">
        <v>5260374</v>
      </c>
      <c r="BO848">
        <v>5437664</v>
      </c>
      <c r="BP848">
        <v>5692068</v>
      </c>
    </row>
    <row r="849" spans="1:68" x14ac:dyDescent="0.25">
      <c r="A849" s="1" t="s">
        <v>66</v>
      </c>
      <c r="B849" s="1">
        <f>COUNT(egypt_arabic_world[[#This Row],[1960]:[2023]])</f>
        <v>64</v>
      </c>
      <c r="C849" s="1" t="s">
        <v>2855</v>
      </c>
      <c r="D849" s="1" t="s">
        <v>2856</v>
      </c>
      <c r="E849">
        <v>1.866725865</v>
      </c>
      <c r="F849">
        <v>1.8712172250000001</v>
      </c>
      <c r="G849">
        <v>1.871086738</v>
      </c>
      <c r="H849">
        <v>1.8693785380000001</v>
      </c>
      <c r="I849">
        <v>1.8709689389999999</v>
      </c>
      <c r="J849">
        <v>1.8775823599999999</v>
      </c>
      <c r="K849">
        <v>1.887986127</v>
      </c>
      <c r="L849">
        <v>1.9016849950000001</v>
      </c>
      <c r="M849">
        <v>1.9174219610000001</v>
      </c>
      <c r="N849">
        <v>1.932606761</v>
      </c>
      <c r="O849">
        <v>1.9461386599999999</v>
      </c>
      <c r="P849">
        <v>1.95886297</v>
      </c>
      <c r="Q849">
        <v>1.9706894610000001</v>
      </c>
      <c r="R849">
        <v>1.9806770119999999</v>
      </c>
      <c r="S849">
        <v>1.987859391</v>
      </c>
      <c r="T849">
        <v>1.9918939550000001</v>
      </c>
      <c r="U849">
        <v>1.9928358909999999</v>
      </c>
      <c r="V849">
        <v>1.9899210780000001</v>
      </c>
      <c r="W849">
        <v>1.9843373980000001</v>
      </c>
      <c r="X849">
        <v>1.979147459</v>
      </c>
      <c r="Y849">
        <v>1.974468694</v>
      </c>
      <c r="Z849">
        <v>1.970315853</v>
      </c>
      <c r="AA849">
        <v>1.966483859</v>
      </c>
      <c r="AB849">
        <v>1.9609640349999999</v>
      </c>
      <c r="AC849">
        <v>1.954676219</v>
      </c>
      <c r="AD849">
        <v>1.948829326</v>
      </c>
      <c r="AE849">
        <v>1.944500197</v>
      </c>
      <c r="AF849">
        <v>1.9414394580000001</v>
      </c>
      <c r="AG849">
        <v>1.9378168920000001</v>
      </c>
      <c r="AH849">
        <v>1.9337826899999999</v>
      </c>
      <c r="AI849">
        <v>1.927386759</v>
      </c>
      <c r="AJ849">
        <v>1.922029156</v>
      </c>
      <c r="AK849">
        <v>1.919050645</v>
      </c>
      <c r="AL849">
        <v>1.9168537859999999</v>
      </c>
      <c r="AM849">
        <v>1.9174024940000001</v>
      </c>
      <c r="AN849">
        <v>1.9188454740000001</v>
      </c>
      <c r="AO849">
        <v>1.9213781889999999</v>
      </c>
      <c r="AP849">
        <v>1.925611068</v>
      </c>
      <c r="AQ849">
        <v>1.926759321</v>
      </c>
      <c r="AR849">
        <v>1.9201623409999999</v>
      </c>
      <c r="AS849">
        <v>1.9029583830000001</v>
      </c>
      <c r="AT849">
        <v>1.8781011540000001</v>
      </c>
      <c r="AU849">
        <v>1.848523168</v>
      </c>
      <c r="AV849">
        <v>1.8112084559999999</v>
      </c>
      <c r="AW849">
        <v>1.7663041500000001</v>
      </c>
      <c r="AX849">
        <v>1.7207749859999999</v>
      </c>
      <c r="AY849">
        <v>1.6797086800000001</v>
      </c>
      <c r="AZ849">
        <v>1.647430857</v>
      </c>
      <c r="BA849">
        <v>1.634922846</v>
      </c>
      <c r="BB849">
        <v>1.6520724950000001</v>
      </c>
      <c r="BC849">
        <v>1.7023447199999999</v>
      </c>
      <c r="BD849">
        <v>1.7804287599999999</v>
      </c>
      <c r="BE849">
        <v>1.876344499</v>
      </c>
      <c r="BF849">
        <v>1.9665948529999999</v>
      </c>
      <c r="BG849">
        <v>2.0317908789999999</v>
      </c>
      <c r="BH849">
        <v>2.0822428789999998</v>
      </c>
      <c r="BI849">
        <v>2.1261490749999998</v>
      </c>
      <c r="BJ849">
        <v>2.1644107149999998</v>
      </c>
      <c r="BK849">
        <v>2.2110630310000001</v>
      </c>
      <c r="BL849">
        <v>2.2763133949999999</v>
      </c>
      <c r="BM849">
        <v>2.3406286779999999</v>
      </c>
      <c r="BN849">
        <v>2.3889071629999998</v>
      </c>
      <c r="BO849">
        <v>2.4359540989999999</v>
      </c>
      <c r="BP849">
        <v>2.4813542179999999</v>
      </c>
    </row>
    <row r="850" spans="1:68" hidden="1" x14ac:dyDescent="0.25">
      <c r="A850" s="1" t="s">
        <v>66</v>
      </c>
      <c r="B850" s="1">
        <f>COUNT(egypt_arabic_world[[#This Row],[1960]:[2023]])</f>
        <v>28</v>
      </c>
      <c r="C850" s="1" t="s">
        <v>1763</v>
      </c>
      <c r="D850" s="1" t="s">
        <v>1764</v>
      </c>
      <c r="P850">
        <v>10.92434025</v>
      </c>
      <c r="Q850">
        <v>10.40198994</v>
      </c>
      <c r="Z850">
        <v>4.9549899100000001</v>
      </c>
      <c r="AA850">
        <v>4.8784098629999999</v>
      </c>
      <c r="AB850">
        <v>4.7856202129999996</v>
      </c>
      <c r="AC850">
        <v>7.3367500310000002</v>
      </c>
      <c r="AE850">
        <v>4.8086400029999998</v>
      </c>
      <c r="AF850">
        <v>4.8712301250000003</v>
      </c>
      <c r="AI850">
        <v>5.5373401639999997</v>
      </c>
      <c r="AJ850">
        <v>5.7623400690000004</v>
      </c>
      <c r="AM850">
        <v>6.248549938</v>
      </c>
      <c r="AO850">
        <v>6.5168099399999999</v>
      </c>
      <c r="AP850">
        <v>6.690450191</v>
      </c>
      <c r="AT850">
        <v>8.8701200490000005</v>
      </c>
      <c r="AV850">
        <v>8.9500904079999994</v>
      </c>
      <c r="AW850">
        <v>7.9706602100000001</v>
      </c>
      <c r="AX850">
        <v>7.26252985</v>
      </c>
      <c r="AY850">
        <v>7.8143401150000003</v>
      </c>
      <c r="AZ850">
        <v>7.7879700659999997</v>
      </c>
      <c r="BG850">
        <v>8.4487695689999995</v>
      </c>
      <c r="BI850">
        <v>8.9333696370000002</v>
      </c>
      <c r="BJ850">
        <v>9.1088800429999992</v>
      </c>
      <c r="BK850">
        <v>9.2201204299999997</v>
      </c>
      <c r="BL850">
        <v>9.3517999649999997</v>
      </c>
      <c r="BM850">
        <v>9.4142704009999996</v>
      </c>
      <c r="BN850">
        <v>8.8901100159999995</v>
      </c>
      <c r="BO850">
        <v>8.6868600849999993</v>
      </c>
      <c r="BP850">
        <v>8.8817300800000005</v>
      </c>
    </row>
    <row r="851" spans="1:68" x14ac:dyDescent="0.25">
      <c r="A851" s="1" t="s">
        <v>66</v>
      </c>
      <c r="B851" s="1">
        <f>COUNT(egypt_arabic_world[[#This Row],[1960]:[2023]])</f>
        <v>64</v>
      </c>
      <c r="C851" s="1" t="s">
        <v>2613</v>
      </c>
      <c r="D851" s="1" t="s">
        <v>2614</v>
      </c>
      <c r="E851">
        <v>1.4902274150000001</v>
      </c>
      <c r="F851">
        <v>1.499173238</v>
      </c>
      <c r="G851">
        <v>1.5116064600000001</v>
      </c>
      <c r="H851">
        <v>1.5253513270000001</v>
      </c>
      <c r="I851">
        <v>1.536625412</v>
      </c>
      <c r="J851">
        <v>1.545034233</v>
      </c>
      <c r="K851">
        <v>1.5508330809999999</v>
      </c>
      <c r="L851">
        <v>1.553218038</v>
      </c>
      <c r="M851">
        <v>1.5540380460000001</v>
      </c>
      <c r="N851">
        <v>1.5563102799999999</v>
      </c>
      <c r="O851">
        <v>1.5607447809999999</v>
      </c>
      <c r="P851">
        <v>1.566984516</v>
      </c>
      <c r="Q851">
        <v>1.5748166100000001</v>
      </c>
      <c r="R851">
        <v>1.582612135</v>
      </c>
      <c r="S851">
        <v>1.5885063989999999</v>
      </c>
      <c r="T851">
        <v>1.5914398270000001</v>
      </c>
      <c r="U851">
        <v>1.5908510410000001</v>
      </c>
      <c r="V851">
        <v>1.5864931600000001</v>
      </c>
      <c r="W851">
        <v>1.5792579879999999</v>
      </c>
      <c r="X851">
        <v>1.5705808830000001</v>
      </c>
      <c r="Y851">
        <v>1.5605449330000001</v>
      </c>
      <c r="Z851">
        <v>1.5495580410000001</v>
      </c>
      <c r="AA851">
        <v>1.5377827509999999</v>
      </c>
      <c r="AB851">
        <v>1.5244710889999999</v>
      </c>
      <c r="AC851">
        <v>1.5109327640000001</v>
      </c>
      <c r="AD851">
        <v>1.498446049</v>
      </c>
      <c r="AE851">
        <v>1.4874419999999999</v>
      </c>
      <c r="AF851">
        <v>1.477509344</v>
      </c>
      <c r="AG851">
        <v>1.467769417</v>
      </c>
      <c r="AH851">
        <v>1.45883652</v>
      </c>
      <c r="AI851">
        <v>1.4495740459999999</v>
      </c>
      <c r="AJ851">
        <v>1.4426793550000001</v>
      </c>
      <c r="AK851">
        <v>1.4389700540000001</v>
      </c>
      <c r="AL851">
        <v>1.437625199</v>
      </c>
      <c r="AM851">
        <v>1.4410602720000001</v>
      </c>
      <c r="AN851">
        <v>1.4475464760000001</v>
      </c>
      <c r="AO851">
        <v>1.4571491640000001</v>
      </c>
      <c r="AP851">
        <v>1.470399115</v>
      </c>
      <c r="AQ851">
        <v>1.481765886</v>
      </c>
      <c r="AR851">
        <v>1.4853013390000001</v>
      </c>
      <c r="AS851">
        <v>1.4780416139999999</v>
      </c>
      <c r="AT851">
        <v>1.4628180900000001</v>
      </c>
      <c r="AU851">
        <v>1.442491143</v>
      </c>
      <c r="AV851">
        <v>1.415457111</v>
      </c>
      <c r="AW851">
        <v>1.382674194</v>
      </c>
      <c r="AX851">
        <v>1.3499491269999999</v>
      </c>
      <c r="AY851">
        <v>1.321776077</v>
      </c>
      <c r="AZ851">
        <v>1.3014748780000001</v>
      </c>
      <c r="BA851">
        <v>1.2965191460000001</v>
      </c>
      <c r="BB851">
        <v>1.313678135</v>
      </c>
      <c r="BC851">
        <v>1.3554362049999999</v>
      </c>
      <c r="BD851">
        <v>1.417291283</v>
      </c>
      <c r="BE851">
        <v>1.49371959</v>
      </c>
      <c r="BF851">
        <v>1.5720924359999999</v>
      </c>
      <c r="BG851">
        <v>1.637869115</v>
      </c>
      <c r="BH851">
        <v>1.6875432020000001</v>
      </c>
      <c r="BI851">
        <v>1.7259956000000001</v>
      </c>
      <c r="BJ851">
        <v>1.760280786</v>
      </c>
      <c r="BK851">
        <v>1.798282374</v>
      </c>
      <c r="BL851">
        <v>1.848043938</v>
      </c>
      <c r="BM851">
        <v>1.902467667</v>
      </c>
      <c r="BN851">
        <v>1.9516087470000001</v>
      </c>
      <c r="BO851">
        <v>2.0013496709999998</v>
      </c>
      <c r="BP851">
        <v>2.0509821389999998</v>
      </c>
    </row>
    <row r="852" spans="1:68" x14ac:dyDescent="0.25">
      <c r="A852" s="1" t="s">
        <v>66</v>
      </c>
      <c r="B852" s="1">
        <f>COUNT(egypt_arabic_world[[#This Row],[1960]:[2023]])</f>
        <v>64</v>
      </c>
      <c r="C852" s="1" t="s">
        <v>2851</v>
      </c>
      <c r="D852" s="1" t="s">
        <v>2852</v>
      </c>
      <c r="E852">
        <v>1.263618041</v>
      </c>
      <c r="F852">
        <v>1.281601279</v>
      </c>
      <c r="G852">
        <v>1.2964341669999999</v>
      </c>
      <c r="H852">
        <v>1.308036121</v>
      </c>
      <c r="I852">
        <v>1.316120696</v>
      </c>
      <c r="J852">
        <v>1.3217725899999999</v>
      </c>
      <c r="K852">
        <v>1.324634063</v>
      </c>
      <c r="L852">
        <v>1.3239212</v>
      </c>
      <c r="M852">
        <v>1.3218285809999999</v>
      </c>
      <c r="N852">
        <v>1.3217080889999999</v>
      </c>
      <c r="O852">
        <v>1.3247711980000001</v>
      </c>
      <c r="P852">
        <v>1.330519834</v>
      </c>
      <c r="Q852">
        <v>1.3384038869999999</v>
      </c>
      <c r="R852">
        <v>1.3473398299999999</v>
      </c>
      <c r="S852">
        <v>1.3559837859999999</v>
      </c>
      <c r="T852">
        <v>1.363108424</v>
      </c>
      <c r="U852">
        <v>1.3691548870000001</v>
      </c>
      <c r="V852">
        <v>1.3743768030000001</v>
      </c>
      <c r="W852">
        <v>1.3780496449999999</v>
      </c>
      <c r="X852">
        <v>1.3795364779999999</v>
      </c>
      <c r="Y852">
        <v>1.3783911659999999</v>
      </c>
      <c r="Z852">
        <v>1.375246821</v>
      </c>
      <c r="AA852">
        <v>1.3700017870000001</v>
      </c>
      <c r="AB852">
        <v>1.362508917</v>
      </c>
      <c r="AC852">
        <v>1.3553393090000001</v>
      </c>
      <c r="AD852">
        <v>1.350070077</v>
      </c>
      <c r="AE852">
        <v>1.3470239850000001</v>
      </c>
      <c r="AF852">
        <v>1.3457284380000001</v>
      </c>
      <c r="AG852">
        <v>1.3449269770000001</v>
      </c>
      <c r="AH852">
        <v>1.344974144</v>
      </c>
      <c r="AI852">
        <v>1.3442567560000001</v>
      </c>
      <c r="AJ852">
        <v>1.3453041809999999</v>
      </c>
      <c r="AK852">
        <v>1.349616825</v>
      </c>
      <c r="AL852">
        <v>1.355351357</v>
      </c>
      <c r="AM852">
        <v>1.36256767</v>
      </c>
      <c r="AN852">
        <v>1.3706125170000001</v>
      </c>
      <c r="AO852">
        <v>1.379003615</v>
      </c>
      <c r="AP852">
        <v>1.3867395689999999</v>
      </c>
      <c r="AQ852">
        <v>1.3933705240000001</v>
      </c>
      <c r="AR852">
        <v>1.400304717</v>
      </c>
      <c r="AS852">
        <v>1.4076997529999999</v>
      </c>
      <c r="AT852">
        <v>1.4154333990000001</v>
      </c>
      <c r="AU852">
        <v>1.4239375970000001</v>
      </c>
      <c r="AV852">
        <v>1.430266507</v>
      </c>
      <c r="AW852">
        <v>1.430433004</v>
      </c>
      <c r="AX852">
        <v>1.4211943819999999</v>
      </c>
      <c r="AY852">
        <v>1.4056473730000001</v>
      </c>
      <c r="AZ852">
        <v>1.3865670450000001</v>
      </c>
      <c r="BA852">
        <v>1.361162684</v>
      </c>
      <c r="BB852">
        <v>1.3289081309999999</v>
      </c>
      <c r="BC852">
        <v>1.2950821299999999</v>
      </c>
      <c r="BD852">
        <v>1.262102611</v>
      </c>
      <c r="BE852">
        <v>1.2344778709999999</v>
      </c>
      <c r="BF852">
        <v>1.2215507059999999</v>
      </c>
      <c r="BG852">
        <v>1.23171969</v>
      </c>
      <c r="BH852">
        <v>1.269186951</v>
      </c>
      <c r="BI852">
        <v>1.330762368</v>
      </c>
      <c r="BJ852">
        <v>1.4085652719999999</v>
      </c>
      <c r="BK852">
        <v>1.4849506640000001</v>
      </c>
      <c r="BL852">
        <v>1.5446532049999999</v>
      </c>
      <c r="BM852">
        <v>1.5841271640000001</v>
      </c>
      <c r="BN852">
        <v>1.604740635</v>
      </c>
      <c r="BO852">
        <v>1.6311674700000001</v>
      </c>
      <c r="BP852">
        <v>1.677378356</v>
      </c>
    </row>
    <row r="853" spans="1:68" x14ac:dyDescent="0.25">
      <c r="A853" s="1" t="s">
        <v>66</v>
      </c>
      <c r="B853" s="1">
        <f>COUNT(egypt_arabic_world[[#This Row],[1960]:[2023]])</f>
        <v>64</v>
      </c>
      <c r="C853" s="1" t="s">
        <v>2609</v>
      </c>
      <c r="D853" s="1" t="s">
        <v>2610</v>
      </c>
      <c r="E853">
        <v>0.93720977699999997</v>
      </c>
      <c r="F853">
        <v>0.938946277</v>
      </c>
      <c r="G853">
        <v>0.93701275299999998</v>
      </c>
      <c r="H853">
        <v>0.93415956600000005</v>
      </c>
      <c r="I853">
        <v>0.934060585</v>
      </c>
      <c r="J853">
        <v>0.93759550000000003</v>
      </c>
      <c r="K853">
        <v>0.94396561999999995</v>
      </c>
      <c r="L853">
        <v>0.95283592399999995</v>
      </c>
      <c r="M853">
        <v>0.962575399</v>
      </c>
      <c r="N853">
        <v>0.97064950999999999</v>
      </c>
      <c r="O853">
        <v>0.97662623699999995</v>
      </c>
      <c r="P853">
        <v>0.98091130100000001</v>
      </c>
      <c r="Q853">
        <v>0.98300205799999996</v>
      </c>
      <c r="R853">
        <v>0.98382903899999996</v>
      </c>
      <c r="S853">
        <v>0.98577632000000004</v>
      </c>
      <c r="T853">
        <v>0.98898693500000001</v>
      </c>
      <c r="U853">
        <v>0.99236746099999995</v>
      </c>
      <c r="V853">
        <v>0.99607700300000002</v>
      </c>
      <c r="W853">
        <v>0.99959020399999998</v>
      </c>
      <c r="X853">
        <v>1.001568053</v>
      </c>
      <c r="Y853">
        <v>1.0013951999999999</v>
      </c>
      <c r="Z853">
        <v>0.99971778200000005</v>
      </c>
      <c r="AA853">
        <v>0.99653557599999998</v>
      </c>
      <c r="AB853">
        <v>0.991559093</v>
      </c>
      <c r="AC853">
        <v>0.98591054899999997</v>
      </c>
      <c r="AD853">
        <v>0.98042978700000005</v>
      </c>
      <c r="AE853">
        <v>0.97532777299999995</v>
      </c>
      <c r="AF853">
        <v>0.97038295799999996</v>
      </c>
      <c r="AG853">
        <v>0.96517900000000001</v>
      </c>
      <c r="AH853">
        <v>0.96034947699999995</v>
      </c>
      <c r="AI853">
        <v>0.95507711299999998</v>
      </c>
      <c r="AJ853">
        <v>0.95114369600000004</v>
      </c>
      <c r="AK853">
        <v>0.94958366699999996</v>
      </c>
      <c r="AL853">
        <v>0.94934285299999999</v>
      </c>
      <c r="AM853">
        <v>0.95081881899999998</v>
      </c>
      <c r="AN853">
        <v>0.95390348700000005</v>
      </c>
      <c r="AO853">
        <v>0.95806123200000004</v>
      </c>
      <c r="AP853">
        <v>0.96230168999999999</v>
      </c>
      <c r="AQ853">
        <v>0.96654113100000005</v>
      </c>
      <c r="AR853">
        <v>0.97221234700000003</v>
      </c>
      <c r="AS853">
        <v>0.97921360800000001</v>
      </c>
      <c r="AT853">
        <v>0.98751670499999999</v>
      </c>
      <c r="AU853">
        <v>0.99770324499999996</v>
      </c>
      <c r="AV853">
        <v>1.0068299510000001</v>
      </c>
      <c r="AW853">
        <v>1.0107054849999999</v>
      </c>
      <c r="AX853">
        <v>1.006632105</v>
      </c>
      <c r="AY853">
        <v>0.99771098199999997</v>
      </c>
      <c r="AZ853">
        <v>0.98638803600000002</v>
      </c>
      <c r="BA853">
        <v>0.97059482200000002</v>
      </c>
      <c r="BB853">
        <v>0.95009138400000004</v>
      </c>
      <c r="BC853">
        <v>0.92881997800000005</v>
      </c>
      <c r="BD853">
        <v>0.90799070699999995</v>
      </c>
      <c r="BE853">
        <v>0.89065151200000003</v>
      </c>
      <c r="BF853">
        <v>0.88362089499999996</v>
      </c>
      <c r="BG853">
        <v>0.89271356099999999</v>
      </c>
      <c r="BH853">
        <v>0.921069311</v>
      </c>
      <c r="BI853">
        <v>0.96621479399999999</v>
      </c>
      <c r="BJ853">
        <v>1.0237626479999999</v>
      </c>
      <c r="BK853">
        <v>1.084879149</v>
      </c>
      <c r="BL853">
        <v>1.1389379820000001</v>
      </c>
      <c r="BM853">
        <v>1.171627781</v>
      </c>
      <c r="BN853">
        <v>1.1847425680000001</v>
      </c>
      <c r="BO853">
        <v>1.2057900020000001</v>
      </c>
      <c r="BP853">
        <v>1.2416457160000001</v>
      </c>
    </row>
    <row r="854" spans="1:68" x14ac:dyDescent="0.25">
      <c r="A854" s="1" t="s">
        <v>66</v>
      </c>
      <c r="B854" s="1">
        <f>COUNT(egypt_arabic_world[[#This Row],[1960]:[2023]])</f>
        <v>64</v>
      </c>
      <c r="C854" s="1" t="s">
        <v>2691</v>
      </c>
      <c r="D854" s="1" t="s">
        <v>2692</v>
      </c>
      <c r="E854">
        <v>0.68717852999999995</v>
      </c>
      <c r="F854">
        <v>0.70621673900000004</v>
      </c>
      <c r="G854">
        <v>0.72519965799999997</v>
      </c>
      <c r="H854">
        <v>0.74307485500000003</v>
      </c>
      <c r="I854">
        <v>0.75836194499999998</v>
      </c>
      <c r="J854">
        <v>0.77055572000000006</v>
      </c>
      <c r="K854">
        <v>0.78010873999999997</v>
      </c>
      <c r="L854">
        <v>0.78742335399999996</v>
      </c>
      <c r="M854">
        <v>0.79244026300000003</v>
      </c>
      <c r="N854">
        <v>0.79484507800000004</v>
      </c>
      <c r="O854">
        <v>0.79530091700000005</v>
      </c>
      <c r="P854">
        <v>0.79393561499999998</v>
      </c>
      <c r="Q854">
        <v>0.79029410200000005</v>
      </c>
      <c r="R854">
        <v>0.78570588399999997</v>
      </c>
      <c r="S854">
        <v>0.78250587500000002</v>
      </c>
      <c r="T854">
        <v>0.78114762100000001</v>
      </c>
      <c r="U854">
        <v>0.78112064299999995</v>
      </c>
      <c r="V854">
        <v>0.78233128100000005</v>
      </c>
      <c r="W854">
        <v>0.78434064599999997</v>
      </c>
      <c r="X854">
        <v>0.78652977300000004</v>
      </c>
      <c r="Y854">
        <v>0.78818205699999999</v>
      </c>
      <c r="Z854">
        <v>0.789842602</v>
      </c>
      <c r="AA854">
        <v>0.79180774300000001</v>
      </c>
      <c r="AB854">
        <v>0.79301357900000002</v>
      </c>
      <c r="AC854">
        <v>0.793151465</v>
      </c>
      <c r="AD854">
        <v>0.79269685499999998</v>
      </c>
      <c r="AE854">
        <v>0.79207225599999997</v>
      </c>
      <c r="AF854">
        <v>0.79091745800000002</v>
      </c>
      <c r="AG854">
        <v>0.78911632499999995</v>
      </c>
      <c r="AH854">
        <v>0.78783996300000003</v>
      </c>
      <c r="AI854">
        <v>0.78669313799999996</v>
      </c>
      <c r="AJ854">
        <v>0.78692100399999998</v>
      </c>
      <c r="AK854">
        <v>0.78944174199999995</v>
      </c>
      <c r="AL854">
        <v>0.79366684300000001</v>
      </c>
      <c r="AM854">
        <v>0.80007921199999998</v>
      </c>
      <c r="AN854">
        <v>0.80835546000000003</v>
      </c>
      <c r="AO854">
        <v>0.81830301900000002</v>
      </c>
      <c r="AP854">
        <v>0.82953215000000002</v>
      </c>
      <c r="AQ854">
        <v>0.84110495699999999</v>
      </c>
      <c r="AR854">
        <v>0.85274939500000002</v>
      </c>
      <c r="AS854">
        <v>0.86477955399999995</v>
      </c>
      <c r="AT854">
        <v>0.87658790799999997</v>
      </c>
      <c r="AU854">
        <v>0.88742304299999997</v>
      </c>
      <c r="AV854">
        <v>0.89739832399999997</v>
      </c>
      <c r="AW854">
        <v>0.90714907300000003</v>
      </c>
      <c r="AX854">
        <v>0.91609297599999995</v>
      </c>
      <c r="AY854">
        <v>0.92457449899999999</v>
      </c>
      <c r="AZ854">
        <v>0.93310944500000004</v>
      </c>
      <c r="BA854">
        <v>0.93946744000000004</v>
      </c>
      <c r="BB854">
        <v>0.94064499499999998</v>
      </c>
      <c r="BC854">
        <v>0.93447645800000001</v>
      </c>
      <c r="BD854">
        <v>0.92207452999999995</v>
      </c>
      <c r="BE854">
        <v>0.90629061600000005</v>
      </c>
      <c r="BF854">
        <v>0.88610435899999995</v>
      </c>
      <c r="BG854">
        <v>0.86210707600000003</v>
      </c>
      <c r="BH854">
        <v>0.83907464399999998</v>
      </c>
      <c r="BI854">
        <v>0.819294992</v>
      </c>
      <c r="BJ854">
        <v>0.80546475299999998</v>
      </c>
      <c r="BK854">
        <v>0.80345240299999998</v>
      </c>
      <c r="BL854">
        <v>0.81825144000000005</v>
      </c>
      <c r="BM854">
        <v>0.84319060899999998</v>
      </c>
      <c r="BN854">
        <v>0.86869459000000004</v>
      </c>
      <c r="BO854">
        <v>0.91289221499999995</v>
      </c>
      <c r="BP854">
        <v>0.97004004099999996</v>
      </c>
    </row>
    <row r="855" spans="1:68" x14ac:dyDescent="0.25">
      <c r="A855" s="1" t="s">
        <v>66</v>
      </c>
      <c r="B855" s="1">
        <f>COUNT(egypt_arabic_world[[#This Row],[1960]:[2023]])</f>
        <v>64</v>
      </c>
      <c r="C855" s="1" t="s">
        <v>2517</v>
      </c>
      <c r="D855" s="1" t="s">
        <v>2518</v>
      </c>
      <c r="E855">
        <v>0.45006063099999999</v>
      </c>
      <c r="F855">
        <v>0.45782415100000001</v>
      </c>
      <c r="G855">
        <v>0.46546506300000001</v>
      </c>
      <c r="H855">
        <v>0.472177976</v>
      </c>
      <c r="I855">
        <v>0.47677545599999999</v>
      </c>
      <c r="J855">
        <v>0.479579329</v>
      </c>
      <c r="K855">
        <v>0.48094761200000002</v>
      </c>
      <c r="L855">
        <v>0.48080183900000001</v>
      </c>
      <c r="M855">
        <v>0.48048065699999998</v>
      </c>
      <c r="N855">
        <v>0.48170728800000001</v>
      </c>
      <c r="O855">
        <v>0.48467019500000003</v>
      </c>
      <c r="P855">
        <v>0.488921995</v>
      </c>
      <c r="Q855">
        <v>0.49426197700000002</v>
      </c>
      <c r="R855">
        <v>0.49970287200000002</v>
      </c>
      <c r="S855">
        <v>0.50425891300000003</v>
      </c>
      <c r="T855">
        <v>0.50763558399999997</v>
      </c>
      <c r="U855">
        <v>0.50943595500000005</v>
      </c>
      <c r="V855">
        <v>0.50975979000000005</v>
      </c>
      <c r="W855">
        <v>0.50964490399999995</v>
      </c>
      <c r="X855">
        <v>0.51019686200000003</v>
      </c>
      <c r="Y855">
        <v>0.51158166500000002</v>
      </c>
      <c r="Z855">
        <v>0.51374817900000003</v>
      </c>
      <c r="AA855">
        <v>0.516749707</v>
      </c>
      <c r="AB855">
        <v>0.51987718800000005</v>
      </c>
      <c r="AC855">
        <v>0.52245476000000002</v>
      </c>
      <c r="AD855">
        <v>0.52441215299999999</v>
      </c>
      <c r="AE855">
        <v>0.52594481900000001</v>
      </c>
      <c r="AF855">
        <v>0.52685005200000001</v>
      </c>
      <c r="AG855">
        <v>0.52693756300000005</v>
      </c>
      <c r="AH855">
        <v>0.52656520900000003</v>
      </c>
      <c r="AI855">
        <v>0.52573760700000005</v>
      </c>
      <c r="AJ855">
        <v>0.52492762500000001</v>
      </c>
      <c r="AK855">
        <v>0.52468305199999998</v>
      </c>
      <c r="AL855">
        <v>0.52517923</v>
      </c>
      <c r="AM855">
        <v>0.526817545</v>
      </c>
      <c r="AN855">
        <v>0.52958955100000005</v>
      </c>
      <c r="AO855">
        <v>0.53327981599999996</v>
      </c>
      <c r="AP855">
        <v>0.53753823099999998</v>
      </c>
      <c r="AQ855">
        <v>0.54181530899999997</v>
      </c>
      <c r="AR855">
        <v>0.545965798</v>
      </c>
      <c r="AS855">
        <v>0.55028850200000001</v>
      </c>
      <c r="AT855">
        <v>0.55443095499999995</v>
      </c>
      <c r="AU855">
        <v>0.55800882100000004</v>
      </c>
      <c r="AV855">
        <v>0.56160285200000004</v>
      </c>
      <c r="AW855">
        <v>0.566156942</v>
      </c>
      <c r="AX855">
        <v>0.57132421099999997</v>
      </c>
      <c r="AY855">
        <v>0.57766326300000004</v>
      </c>
      <c r="AZ855">
        <v>0.58568055799999996</v>
      </c>
      <c r="BA855">
        <v>0.59303751000000005</v>
      </c>
      <c r="BB855">
        <v>0.59671277700000003</v>
      </c>
      <c r="BC855">
        <v>0.59495272300000002</v>
      </c>
      <c r="BD855">
        <v>0.58837365200000002</v>
      </c>
      <c r="BE855">
        <v>0.57896361600000001</v>
      </c>
      <c r="BF855">
        <v>0.566590221</v>
      </c>
      <c r="BG855">
        <v>0.552019751</v>
      </c>
      <c r="BH855">
        <v>0.53858812599999994</v>
      </c>
      <c r="BI855">
        <v>0.52745513899999996</v>
      </c>
      <c r="BJ855">
        <v>0.52003812000000005</v>
      </c>
      <c r="BK855">
        <v>0.52007172899999998</v>
      </c>
      <c r="BL855">
        <v>0.53062056099999999</v>
      </c>
      <c r="BM855">
        <v>0.54423566499999998</v>
      </c>
      <c r="BN855">
        <v>0.55603511800000005</v>
      </c>
      <c r="BO855">
        <v>0.58359653</v>
      </c>
      <c r="BP855">
        <v>0.62467722000000003</v>
      </c>
    </row>
    <row r="856" spans="1:68" x14ac:dyDescent="0.25">
      <c r="A856" s="1" t="s">
        <v>66</v>
      </c>
      <c r="B856" s="1">
        <f>COUNT(egypt_arabic_world[[#This Row],[1960]:[2023]])</f>
        <v>64</v>
      </c>
      <c r="C856" s="1" t="s">
        <v>2849</v>
      </c>
      <c r="D856" s="1" t="s">
        <v>2850</v>
      </c>
      <c r="E856">
        <v>0.40167862100000001</v>
      </c>
      <c r="F856">
        <v>0.42169407599999997</v>
      </c>
      <c r="G856">
        <v>0.43988524800000001</v>
      </c>
      <c r="H856">
        <v>0.456464802</v>
      </c>
      <c r="I856">
        <v>0.47203657700000001</v>
      </c>
      <c r="J856">
        <v>0.48670332300000002</v>
      </c>
      <c r="K856">
        <v>0.50012245</v>
      </c>
      <c r="L856">
        <v>0.51208028900000002</v>
      </c>
      <c r="M856">
        <v>0.52230294799999999</v>
      </c>
      <c r="N856">
        <v>0.53028112000000005</v>
      </c>
      <c r="O856">
        <v>0.53571330399999995</v>
      </c>
      <c r="P856">
        <v>0.53892562899999996</v>
      </c>
      <c r="Q856">
        <v>0.54031450199999997</v>
      </c>
      <c r="R856">
        <v>0.53986158799999995</v>
      </c>
      <c r="S856">
        <v>0.53782238800000004</v>
      </c>
      <c r="T856">
        <v>0.53431124100000005</v>
      </c>
      <c r="U856">
        <v>0.52852559200000004</v>
      </c>
      <c r="V856">
        <v>0.521231848</v>
      </c>
      <c r="W856">
        <v>0.51408599399999999</v>
      </c>
      <c r="X856">
        <v>0.50796436199999995</v>
      </c>
      <c r="Y856">
        <v>0.50347573099999998</v>
      </c>
      <c r="Z856">
        <v>0.50051449999999997</v>
      </c>
      <c r="AA856">
        <v>0.498833313</v>
      </c>
      <c r="AB856">
        <v>0.498304739</v>
      </c>
      <c r="AC856">
        <v>0.49863505499999999</v>
      </c>
      <c r="AD856">
        <v>0.4993939</v>
      </c>
      <c r="AE856">
        <v>0.50025534900000002</v>
      </c>
      <c r="AF856">
        <v>0.50124702499999996</v>
      </c>
      <c r="AG856">
        <v>0.50219201499999999</v>
      </c>
      <c r="AH856">
        <v>0.50269770499999999</v>
      </c>
      <c r="AI856">
        <v>0.50188379100000002</v>
      </c>
      <c r="AJ856">
        <v>0.50129806200000004</v>
      </c>
      <c r="AK856">
        <v>0.50189513299999999</v>
      </c>
      <c r="AL856">
        <v>0.50340291299999995</v>
      </c>
      <c r="AM856">
        <v>0.50677404199999998</v>
      </c>
      <c r="AN856">
        <v>0.51207123099999996</v>
      </c>
      <c r="AO856">
        <v>0.51930285499999995</v>
      </c>
      <c r="AP856">
        <v>0.52827757600000003</v>
      </c>
      <c r="AQ856">
        <v>0.53851524799999995</v>
      </c>
      <c r="AR856">
        <v>0.55019907800000001</v>
      </c>
      <c r="AS856">
        <v>0.56352854299999999</v>
      </c>
      <c r="AT856">
        <v>0.577981466</v>
      </c>
      <c r="AU856">
        <v>0.59307288199999997</v>
      </c>
      <c r="AV856">
        <v>0.60829679800000003</v>
      </c>
      <c r="AW856">
        <v>0.62331802400000003</v>
      </c>
      <c r="AX856">
        <v>0.63786390000000004</v>
      </c>
      <c r="AY856">
        <v>0.65162901100000004</v>
      </c>
      <c r="AZ856">
        <v>0.66417920500000005</v>
      </c>
      <c r="BA856">
        <v>0.67532806400000001</v>
      </c>
      <c r="BB856">
        <v>0.685134452</v>
      </c>
      <c r="BC856">
        <v>0.69325847100000004</v>
      </c>
      <c r="BD856">
        <v>0.69890862399999998</v>
      </c>
      <c r="BE856">
        <v>0.702828605</v>
      </c>
      <c r="BF856">
        <v>0.70462547399999997</v>
      </c>
      <c r="BG856">
        <v>0.70382486700000002</v>
      </c>
      <c r="BH856">
        <v>0.70047015099999999</v>
      </c>
      <c r="BI856">
        <v>0.69568339499999998</v>
      </c>
      <c r="BJ856">
        <v>0.69109110900000004</v>
      </c>
      <c r="BK856">
        <v>0.68559222799999997</v>
      </c>
      <c r="BL856">
        <v>0.67849468800000001</v>
      </c>
      <c r="BM856">
        <v>0.65919095999999999</v>
      </c>
      <c r="BN856">
        <v>0.61807777100000005</v>
      </c>
      <c r="BO856">
        <v>0.59238883799999997</v>
      </c>
      <c r="BP856">
        <v>0.596650024</v>
      </c>
    </row>
    <row r="857" spans="1:68" x14ac:dyDescent="0.25">
      <c r="A857" s="1" t="s">
        <v>66</v>
      </c>
      <c r="B857" s="1">
        <f>COUNT(egypt_arabic_world[[#This Row],[1960]:[2023]])</f>
        <v>64</v>
      </c>
      <c r="C857" s="1" t="s">
        <v>2607</v>
      </c>
      <c r="D857" s="1" t="s">
        <v>2608</v>
      </c>
      <c r="E857">
        <v>0.186390429</v>
      </c>
      <c r="F857">
        <v>0.19304294</v>
      </c>
      <c r="G857">
        <v>0.199499593</v>
      </c>
      <c r="H857">
        <v>0.20531830100000001</v>
      </c>
      <c r="I857">
        <v>0.210695778</v>
      </c>
      <c r="J857">
        <v>0.21570641300000001</v>
      </c>
      <c r="K857">
        <v>0.22038909400000001</v>
      </c>
      <c r="L857">
        <v>0.22492340199999999</v>
      </c>
      <c r="M857">
        <v>0.22918202800000001</v>
      </c>
      <c r="N857">
        <v>0.232615498</v>
      </c>
      <c r="O857">
        <v>0.235003138</v>
      </c>
      <c r="P857">
        <v>0.23654344899999999</v>
      </c>
      <c r="Q857">
        <v>0.23757915499999999</v>
      </c>
      <c r="R857">
        <v>0.23851191699999999</v>
      </c>
      <c r="S857">
        <v>0.24039593300000001</v>
      </c>
      <c r="T857">
        <v>0.243119526</v>
      </c>
      <c r="U857">
        <v>0.244787584</v>
      </c>
      <c r="V857">
        <v>0.24612747700000001</v>
      </c>
      <c r="W857">
        <v>0.248111886</v>
      </c>
      <c r="X857">
        <v>0.25005164299999999</v>
      </c>
      <c r="Y857">
        <v>0.25238340100000001</v>
      </c>
      <c r="Z857">
        <v>0.25512979699999999</v>
      </c>
      <c r="AA857">
        <v>0.25815292899999998</v>
      </c>
      <c r="AB857">
        <v>0.26201567199999998</v>
      </c>
      <c r="AC857">
        <v>0.26644605399999999</v>
      </c>
      <c r="AD857">
        <v>0.27087558299999998</v>
      </c>
      <c r="AE857">
        <v>0.27454989499999999</v>
      </c>
      <c r="AF857">
        <v>0.27770656599999999</v>
      </c>
      <c r="AG857">
        <v>0.28097766899999999</v>
      </c>
      <c r="AH857">
        <v>0.284055591</v>
      </c>
      <c r="AI857">
        <v>0.28601349399999998</v>
      </c>
      <c r="AJ857">
        <v>0.288182783</v>
      </c>
      <c r="AK857">
        <v>0.29117500200000002</v>
      </c>
      <c r="AL857">
        <v>0.29426401299999999</v>
      </c>
      <c r="AM857">
        <v>0.29795729100000001</v>
      </c>
      <c r="AN857">
        <v>0.30208420800000002</v>
      </c>
      <c r="AO857">
        <v>0.30668834</v>
      </c>
      <c r="AP857">
        <v>0.31162269300000001</v>
      </c>
      <c r="AQ857">
        <v>0.31640165999999997</v>
      </c>
      <c r="AR857">
        <v>0.32115513600000001</v>
      </c>
      <c r="AS857">
        <v>0.32610792599999999</v>
      </c>
      <c r="AT857">
        <v>0.33098214300000001</v>
      </c>
      <c r="AU857">
        <v>0.33564976800000002</v>
      </c>
      <c r="AV857">
        <v>0.34006271900000001</v>
      </c>
      <c r="AW857">
        <v>0.34435828400000001</v>
      </c>
      <c r="AX857">
        <v>0.34871945300000001</v>
      </c>
      <c r="AY857">
        <v>0.35320288999999999</v>
      </c>
      <c r="AZ857">
        <v>0.35763133000000003</v>
      </c>
      <c r="BA857">
        <v>0.36202669999999998</v>
      </c>
      <c r="BB857">
        <v>0.36655692600000001</v>
      </c>
      <c r="BC857">
        <v>0.37096041400000002</v>
      </c>
      <c r="BD857">
        <v>0.37449935400000001</v>
      </c>
      <c r="BE857">
        <v>0.37744403399999998</v>
      </c>
      <c r="BF857">
        <v>0.37942081999999999</v>
      </c>
      <c r="BG857">
        <v>0.37981092300000002</v>
      </c>
      <c r="BH857">
        <v>0.378529966</v>
      </c>
      <c r="BI857">
        <v>0.37612827300000001</v>
      </c>
      <c r="BJ857">
        <v>0.37347076699999998</v>
      </c>
      <c r="BK857">
        <v>0.37011913400000002</v>
      </c>
      <c r="BL857">
        <v>0.36584377699999998</v>
      </c>
      <c r="BM857">
        <v>0.35118866100000001</v>
      </c>
      <c r="BN857">
        <v>0.323474021</v>
      </c>
      <c r="BO857">
        <v>0.30827085399999998</v>
      </c>
      <c r="BP857">
        <v>0.31134994599999999</v>
      </c>
    </row>
    <row r="858" spans="1:68" x14ac:dyDescent="0.25">
      <c r="A858" s="1" t="s">
        <v>66</v>
      </c>
      <c r="B858" s="1">
        <f>COUNT(egypt_arabic_world[[#This Row],[1960]:[2023]])</f>
        <v>64</v>
      </c>
      <c r="C858" s="1" t="s">
        <v>2803</v>
      </c>
      <c r="D858" s="1" t="s">
        <v>2804</v>
      </c>
      <c r="E858">
        <v>3680160</v>
      </c>
      <c r="F858">
        <v>3862355</v>
      </c>
      <c r="G858">
        <v>4064782</v>
      </c>
      <c r="H858">
        <v>4277817</v>
      </c>
      <c r="I858">
        <v>4502334</v>
      </c>
      <c r="J858">
        <v>4737968</v>
      </c>
      <c r="K858">
        <v>4976560</v>
      </c>
      <c r="L858">
        <v>5122042</v>
      </c>
      <c r="M858">
        <v>5271987</v>
      </c>
      <c r="N858">
        <v>5425890</v>
      </c>
      <c r="O858">
        <v>5584507</v>
      </c>
      <c r="P858">
        <v>5747762</v>
      </c>
      <c r="Q858">
        <v>5916024</v>
      </c>
      <c r="R858">
        <v>6088729</v>
      </c>
      <c r="S858">
        <v>6266723</v>
      </c>
      <c r="T858">
        <v>6449922</v>
      </c>
      <c r="U858">
        <v>6638739</v>
      </c>
      <c r="V858">
        <v>6816915</v>
      </c>
      <c r="W858">
        <v>6989701</v>
      </c>
      <c r="X858">
        <v>7166868</v>
      </c>
      <c r="Y858">
        <v>7348778</v>
      </c>
      <c r="Z858">
        <v>7534786</v>
      </c>
      <c r="AA858">
        <v>7725769</v>
      </c>
      <c r="AB858">
        <v>7921592</v>
      </c>
      <c r="AC858">
        <v>8122659</v>
      </c>
      <c r="AD858">
        <v>8328255</v>
      </c>
      <c r="AE858">
        <v>8539349</v>
      </c>
      <c r="AF858">
        <v>8826380</v>
      </c>
      <c r="AG858">
        <v>9168704</v>
      </c>
      <c r="AH858">
        <v>9523307</v>
      </c>
      <c r="AI858">
        <v>9892143</v>
      </c>
      <c r="AJ858">
        <v>10275264</v>
      </c>
      <c r="AK858">
        <v>10673781</v>
      </c>
      <c r="AL858">
        <v>11086594</v>
      </c>
      <c r="AM858">
        <v>11515975</v>
      </c>
      <c r="AN858">
        <v>11961986</v>
      </c>
      <c r="AO858">
        <v>12425922</v>
      </c>
      <c r="AP858">
        <v>12772788</v>
      </c>
      <c r="AQ858">
        <v>13050816</v>
      </c>
      <c r="AR858">
        <v>13334896</v>
      </c>
      <c r="AS858">
        <v>13625565</v>
      </c>
      <c r="AT858">
        <v>13921743</v>
      </c>
      <c r="AU858">
        <v>14224781</v>
      </c>
      <c r="AV858">
        <v>14534415</v>
      </c>
      <c r="AW858">
        <v>14851230</v>
      </c>
      <c r="AX858">
        <v>15174050</v>
      </c>
      <c r="AY858">
        <v>15504347</v>
      </c>
      <c r="AZ858">
        <v>15841834</v>
      </c>
      <c r="BA858">
        <v>16186667</v>
      </c>
      <c r="BB858">
        <v>16539006</v>
      </c>
      <c r="BC858">
        <v>16899015</v>
      </c>
      <c r="BD858">
        <v>17266860</v>
      </c>
      <c r="BE858">
        <v>17642712</v>
      </c>
      <c r="BF858">
        <v>18026746</v>
      </c>
      <c r="BG858">
        <v>18419138</v>
      </c>
      <c r="BH858">
        <v>18820072</v>
      </c>
      <c r="BI858">
        <v>19229733</v>
      </c>
      <c r="BJ858">
        <v>19648312</v>
      </c>
      <c r="BK858">
        <v>20076002</v>
      </c>
      <c r="BL858">
        <v>20484965</v>
      </c>
      <c r="BM858">
        <v>20900604</v>
      </c>
      <c r="BN858">
        <v>21322750</v>
      </c>
      <c r="BO858">
        <v>21750020</v>
      </c>
      <c r="BP858">
        <v>22183201</v>
      </c>
    </row>
    <row r="859" spans="1:68" x14ac:dyDescent="0.25">
      <c r="A859" s="1" t="s">
        <v>66</v>
      </c>
      <c r="B859" s="1">
        <f>COUNT(egypt_arabic_world[[#This Row],[1960]:[2023]])</f>
        <v>64</v>
      </c>
      <c r="C859" s="1" t="s">
        <v>2837</v>
      </c>
      <c r="D859" s="1" t="s">
        <v>2838</v>
      </c>
      <c r="E859">
        <v>36.136390480000003</v>
      </c>
      <c r="F859">
        <v>36.563503699999998</v>
      </c>
      <c r="G859">
        <v>37.138634949999997</v>
      </c>
      <c r="H859">
        <v>37.726121689999999</v>
      </c>
      <c r="I859">
        <v>38.33792313</v>
      </c>
      <c r="J859">
        <v>38.97799629</v>
      </c>
      <c r="K859">
        <v>39.572490260000002</v>
      </c>
      <c r="L859">
        <v>39.379097739999999</v>
      </c>
      <c r="M859">
        <v>39.198517709999997</v>
      </c>
      <c r="N859">
        <v>39.028660100000003</v>
      </c>
      <c r="O859">
        <v>38.886638189999999</v>
      </c>
      <c r="P859">
        <v>38.771750740000002</v>
      </c>
      <c r="Q859">
        <v>38.664261070000002</v>
      </c>
      <c r="R859">
        <v>38.556408879999999</v>
      </c>
      <c r="S859">
        <v>38.448844790000003</v>
      </c>
      <c r="T859">
        <v>38.325054819999998</v>
      </c>
      <c r="U859">
        <v>38.212642870000003</v>
      </c>
      <c r="V859">
        <v>38.185550370000001</v>
      </c>
      <c r="W859">
        <v>38.190151929999999</v>
      </c>
      <c r="X859">
        <v>38.177395570000002</v>
      </c>
      <c r="Y859">
        <v>38.124428950000002</v>
      </c>
      <c r="Z859">
        <v>38.039310890000003</v>
      </c>
      <c r="AA859">
        <v>37.930357469999997</v>
      </c>
      <c r="AB859">
        <v>37.755850529999996</v>
      </c>
      <c r="AC859">
        <v>37.552027440000003</v>
      </c>
      <c r="AD859">
        <v>37.359954930000001</v>
      </c>
      <c r="AE859">
        <v>37.213754190000003</v>
      </c>
      <c r="AF859">
        <v>37.47815567</v>
      </c>
      <c r="AG859">
        <v>37.979331600000002</v>
      </c>
      <c r="AH859">
        <v>38.505891009999999</v>
      </c>
      <c r="AI859">
        <v>38.961271750000002</v>
      </c>
      <c r="AJ859">
        <v>39.490523459999999</v>
      </c>
      <c r="AK859">
        <v>40.176804910000001</v>
      </c>
      <c r="AL859">
        <v>40.904739569999997</v>
      </c>
      <c r="AM859">
        <v>41.712322069999999</v>
      </c>
      <c r="AN859">
        <v>42.55645105</v>
      </c>
      <c r="AO859">
        <v>43.434764129999998</v>
      </c>
      <c r="AP859">
        <v>43.754993730000002</v>
      </c>
      <c r="AQ859">
        <v>43.694123560000001</v>
      </c>
      <c r="AR859">
        <v>43.613426930000003</v>
      </c>
      <c r="AS859">
        <v>43.563537609999997</v>
      </c>
      <c r="AT859">
        <v>43.528341419999997</v>
      </c>
      <c r="AU859">
        <v>43.503250010000002</v>
      </c>
      <c r="AV859">
        <v>43.481816379999998</v>
      </c>
      <c r="AW859">
        <v>43.475243120000002</v>
      </c>
      <c r="AX859">
        <v>43.48447324</v>
      </c>
      <c r="AY859">
        <v>43.525195220000001</v>
      </c>
      <c r="AZ859">
        <v>43.635992129999998</v>
      </c>
      <c r="BA859">
        <v>43.781281559999996</v>
      </c>
      <c r="BB859">
        <v>43.916837749999999</v>
      </c>
      <c r="BC859">
        <v>44.040815649999999</v>
      </c>
      <c r="BD859">
        <v>44.081831469999997</v>
      </c>
      <c r="BE859">
        <v>44.096943070000002</v>
      </c>
      <c r="BF859">
        <v>44.084420540000004</v>
      </c>
      <c r="BG859">
        <v>44.085700680000002</v>
      </c>
      <c r="BH859">
        <v>44.16538225</v>
      </c>
      <c r="BI859">
        <v>44.272675489999997</v>
      </c>
      <c r="BJ859">
        <v>44.369473790000001</v>
      </c>
      <c r="BK859">
        <v>44.484351940000003</v>
      </c>
      <c r="BL859">
        <v>44.573749759999998</v>
      </c>
      <c r="BM859">
        <v>44.689690390000003</v>
      </c>
      <c r="BN859">
        <v>44.834883300000001</v>
      </c>
      <c r="BO859">
        <v>44.948567830000002</v>
      </c>
      <c r="BP859">
        <v>44.937177859999998</v>
      </c>
    </row>
    <row r="860" spans="1:68" x14ac:dyDescent="0.25">
      <c r="A860" s="1" t="s">
        <v>66</v>
      </c>
      <c r="B860" s="1">
        <f>COUNT(egypt_arabic_world[[#This Row],[1960]:[2023]])</f>
        <v>64</v>
      </c>
      <c r="C860" s="1" t="s">
        <v>2795</v>
      </c>
      <c r="D860" s="1" t="s">
        <v>2796</v>
      </c>
      <c r="E860">
        <v>5183989</v>
      </c>
      <c r="F860">
        <v>5414670</v>
      </c>
      <c r="G860">
        <v>5664781</v>
      </c>
      <c r="H860">
        <v>5926965</v>
      </c>
      <c r="I860">
        <v>6202211</v>
      </c>
      <c r="J860">
        <v>6489989</v>
      </c>
      <c r="K860">
        <v>6781419</v>
      </c>
      <c r="L860">
        <v>6970852</v>
      </c>
      <c r="M860">
        <v>7165881</v>
      </c>
      <c r="N860">
        <v>7365838</v>
      </c>
      <c r="O860">
        <v>7571695</v>
      </c>
      <c r="P860">
        <v>7783341</v>
      </c>
      <c r="Q860">
        <v>8001241</v>
      </c>
      <c r="R860">
        <v>8224653</v>
      </c>
      <c r="S860">
        <v>8454660</v>
      </c>
      <c r="T860">
        <v>8691138</v>
      </c>
      <c r="U860">
        <v>8934608</v>
      </c>
      <c r="V860">
        <v>9167620</v>
      </c>
      <c r="W860">
        <v>9395969</v>
      </c>
      <c r="X860">
        <v>9630012</v>
      </c>
      <c r="Y860">
        <v>9870223</v>
      </c>
      <c r="Z860">
        <v>10115746</v>
      </c>
      <c r="AA860">
        <v>10367734</v>
      </c>
      <c r="AB860">
        <v>10626004</v>
      </c>
      <c r="AC860">
        <v>10891083</v>
      </c>
      <c r="AD860">
        <v>11162024</v>
      </c>
      <c r="AE860">
        <v>11440099</v>
      </c>
      <c r="AF860">
        <v>11774844</v>
      </c>
      <c r="AG860">
        <v>12152604</v>
      </c>
      <c r="AH860">
        <v>12542970</v>
      </c>
      <c r="AI860">
        <v>12948048</v>
      </c>
      <c r="AJ860">
        <v>13367845</v>
      </c>
      <c r="AK860">
        <v>13803531</v>
      </c>
      <c r="AL860">
        <v>14253855</v>
      </c>
      <c r="AM860">
        <v>14721249</v>
      </c>
      <c r="AN860">
        <v>15205730</v>
      </c>
      <c r="AO860">
        <v>15708651</v>
      </c>
      <c r="AP860">
        <v>16111368</v>
      </c>
      <c r="AQ860">
        <v>16457001</v>
      </c>
      <c r="AR860">
        <v>16810055</v>
      </c>
      <c r="AS860">
        <v>17171193</v>
      </c>
      <c r="AT860">
        <v>17539069</v>
      </c>
      <c r="AU860">
        <v>17915357</v>
      </c>
      <c r="AV860">
        <v>18299724</v>
      </c>
      <c r="AW860">
        <v>18692891</v>
      </c>
      <c r="AX860">
        <v>19093395</v>
      </c>
      <c r="AY860">
        <v>19503058</v>
      </c>
      <c r="AZ860">
        <v>19921517</v>
      </c>
      <c r="BA860">
        <v>20348962</v>
      </c>
      <c r="BB860">
        <v>20785585</v>
      </c>
      <c r="BC860">
        <v>21231585</v>
      </c>
      <c r="BD860">
        <v>21687163</v>
      </c>
      <c r="BE860">
        <v>22152524</v>
      </c>
      <c r="BF860">
        <v>22627879</v>
      </c>
      <c r="BG860">
        <v>23113442</v>
      </c>
      <c r="BH860">
        <v>23609434</v>
      </c>
      <c r="BI860">
        <v>24116077</v>
      </c>
      <c r="BJ860">
        <v>24633602</v>
      </c>
      <c r="BK860">
        <v>25162242</v>
      </c>
      <c r="BL860">
        <v>25667415</v>
      </c>
      <c r="BM860">
        <v>26181268</v>
      </c>
      <c r="BN860">
        <v>26703851</v>
      </c>
      <c r="BO860">
        <v>27233625</v>
      </c>
      <c r="BP860">
        <v>27771678</v>
      </c>
    </row>
    <row r="861" spans="1:68" x14ac:dyDescent="0.25">
      <c r="A861" s="1" t="s">
        <v>66</v>
      </c>
      <c r="B861" s="1">
        <f>COUNT(egypt_arabic_world[[#This Row],[1960]:[2023]])</f>
        <v>64</v>
      </c>
      <c r="C861" s="1" t="s">
        <v>2755</v>
      </c>
      <c r="D861" s="1" t="s">
        <v>2756</v>
      </c>
      <c r="E861">
        <v>19.273857370000002</v>
      </c>
      <c r="F861">
        <v>19.617731280000001</v>
      </c>
      <c r="G861">
        <v>19.990748499999999</v>
      </c>
      <c r="H861">
        <v>20.373269929999999</v>
      </c>
      <c r="I861">
        <v>20.771717750000001</v>
      </c>
      <c r="J861">
        <v>21.188912899999998</v>
      </c>
      <c r="K861">
        <v>21.592377840000001</v>
      </c>
      <c r="L861">
        <v>21.65105621</v>
      </c>
      <c r="M861">
        <v>21.715897099999999</v>
      </c>
      <c r="N861">
        <v>21.78493396</v>
      </c>
      <c r="O861">
        <v>21.868349080000002</v>
      </c>
      <c r="P861">
        <v>21.966133729999999</v>
      </c>
      <c r="Q861">
        <v>22.067319269999999</v>
      </c>
      <c r="R861">
        <v>22.1676553</v>
      </c>
      <c r="S861">
        <v>22.266879509999999</v>
      </c>
      <c r="T861">
        <v>22.356437029999999</v>
      </c>
      <c r="U861">
        <v>22.451270130000001</v>
      </c>
      <c r="V861">
        <v>22.49785086</v>
      </c>
      <c r="W861">
        <v>22.499154780000001</v>
      </c>
      <c r="X861">
        <v>22.49023953</v>
      </c>
      <c r="Y861">
        <v>22.457634240000001</v>
      </c>
      <c r="Z861">
        <v>22.406130659999999</v>
      </c>
      <c r="AA861">
        <v>22.340589779999998</v>
      </c>
      <c r="AB861">
        <v>22.23645965</v>
      </c>
      <c r="AC861">
        <v>22.115071239999999</v>
      </c>
      <c r="AD861">
        <v>22.00065249</v>
      </c>
      <c r="AE861">
        <v>21.91325586</v>
      </c>
      <c r="AF861">
        <v>21.93752761</v>
      </c>
      <c r="AG861">
        <v>22.020501280000001</v>
      </c>
      <c r="AH861">
        <v>22.117488989999998</v>
      </c>
      <c r="AI861">
        <v>22.172599099999999</v>
      </c>
      <c r="AJ861">
        <v>22.268979439999999</v>
      </c>
      <c r="AK861">
        <v>22.451826310000001</v>
      </c>
      <c r="AL861">
        <v>22.655488699999999</v>
      </c>
      <c r="AM861">
        <v>22.899765299999999</v>
      </c>
      <c r="AN861">
        <v>23.16088762</v>
      </c>
      <c r="AO861">
        <v>23.435936850000001</v>
      </c>
      <c r="AP861">
        <v>23.54370647</v>
      </c>
      <c r="AQ861">
        <v>23.529061989999999</v>
      </c>
      <c r="AR861">
        <v>23.50367838</v>
      </c>
      <c r="AS861">
        <v>23.49537686</v>
      </c>
      <c r="AT861">
        <v>23.49443041</v>
      </c>
      <c r="AU861">
        <v>23.49889795</v>
      </c>
      <c r="AV861">
        <v>23.505317959999999</v>
      </c>
      <c r="AW861">
        <v>23.519743829999999</v>
      </c>
      <c r="AX861">
        <v>23.542735669999999</v>
      </c>
      <c r="AY861">
        <v>23.582784719999999</v>
      </c>
      <c r="AZ861">
        <v>23.638359449999999</v>
      </c>
      <c r="BA861">
        <v>23.698843539999999</v>
      </c>
      <c r="BB861">
        <v>23.754510140000001</v>
      </c>
      <c r="BC861">
        <v>23.803273529999998</v>
      </c>
      <c r="BD861">
        <v>23.807700870000001</v>
      </c>
      <c r="BE861">
        <v>23.778752659999999</v>
      </c>
      <c r="BF861">
        <v>23.73548272</v>
      </c>
      <c r="BG861">
        <v>23.699129490000001</v>
      </c>
      <c r="BH861">
        <v>23.70488361</v>
      </c>
      <c r="BI861">
        <v>23.72588373</v>
      </c>
      <c r="BJ861">
        <v>23.755582140000001</v>
      </c>
      <c r="BK861">
        <v>23.80937115</v>
      </c>
      <c r="BL861">
        <v>23.864864109999999</v>
      </c>
      <c r="BM861">
        <v>23.9502706</v>
      </c>
      <c r="BN861">
        <v>24.066844880000001</v>
      </c>
      <c r="BO861">
        <v>24.182248439999999</v>
      </c>
      <c r="BP861">
        <v>24.247165330000001</v>
      </c>
    </row>
    <row r="862" spans="1:68" x14ac:dyDescent="0.25">
      <c r="A862" s="1" t="s">
        <v>66</v>
      </c>
      <c r="B862" s="1">
        <f>COUNT(egypt_arabic_world[[#This Row],[1960]:[2023]])</f>
        <v>64</v>
      </c>
      <c r="C862" s="1" t="s">
        <v>2687</v>
      </c>
      <c r="D862" s="1" t="s">
        <v>2688</v>
      </c>
      <c r="E862">
        <v>13392299</v>
      </c>
      <c r="F862">
        <v>13747763</v>
      </c>
      <c r="G862">
        <v>14116182</v>
      </c>
      <c r="H862">
        <v>14493560</v>
      </c>
      <c r="I862">
        <v>14877131</v>
      </c>
      <c r="J862">
        <v>15262686</v>
      </c>
      <c r="K862">
        <v>15653266</v>
      </c>
      <c r="L862">
        <v>16051975</v>
      </c>
      <c r="M862">
        <v>16456446</v>
      </c>
      <c r="N862">
        <v>16866054</v>
      </c>
      <c r="O862">
        <v>17275285</v>
      </c>
      <c r="P862">
        <v>17681661</v>
      </c>
      <c r="Q862">
        <v>18094276</v>
      </c>
      <c r="R862">
        <v>18516598</v>
      </c>
      <c r="S862">
        <v>18949378</v>
      </c>
      <c r="T862">
        <v>19397870</v>
      </c>
      <c r="U862">
        <v>19851735</v>
      </c>
      <c r="V862">
        <v>20320228</v>
      </c>
      <c r="W862">
        <v>20816848</v>
      </c>
      <c r="X862">
        <v>21334666</v>
      </c>
      <c r="Y862">
        <v>21888344</v>
      </c>
      <c r="Z862">
        <v>22473275</v>
      </c>
      <c r="AA862">
        <v>23088875</v>
      </c>
      <c r="AB862">
        <v>23762267</v>
      </c>
      <c r="AC862">
        <v>24475716</v>
      </c>
      <c r="AD862">
        <v>25202951</v>
      </c>
      <c r="AE862">
        <v>25920362</v>
      </c>
      <c r="AF862">
        <v>26630782</v>
      </c>
      <c r="AG862">
        <v>27358958</v>
      </c>
      <c r="AH862">
        <v>28090540</v>
      </c>
      <c r="AI862">
        <v>28875808</v>
      </c>
      <c r="AJ862">
        <v>29639951</v>
      </c>
      <c r="AK862">
        <v>30338908</v>
      </c>
      <c r="AL862">
        <v>31029518</v>
      </c>
      <c r="AM862">
        <v>31697361</v>
      </c>
      <c r="AN862">
        <v>32365712</v>
      </c>
      <c r="AO862">
        <v>33040450</v>
      </c>
      <c r="AP862">
        <v>33731604</v>
      </c>
      <c r="AQ862">
        <v>34468291</v>
      </c>
      <c r="AR862">
        <v>35233974</v>
      </c>
      <c r="AS862">
        <v>35997556</v>
      </c>
      <c r="AT862">
        <v>36767961</v>
      </c>
      <c r="AU862">
        <v>37552383</v>
      </c>
      <c r="AV862">
        <v>38353482</v>
      </c>
      <c r="AW862">
        <v>39161149</v>
      </c>
      <c r="AX862">
        <v>39971380</v>
      </c>
      <c r="AY862">
        <v>40777190</v>
      </c>
      <c r="AZ862">
        <v>41579742</v>
      </c>
      <c r="BA862">
        <v>42392582</v>
      </c>
      <c r="BB862">
        <v>43228158</v>
      </c>
      <c r="BC862">
        <v>44092069</v>
      </c>
      <c r="BD862">
        <v>45044515</v>
      </c>
      <c r="BE862">
        <v>46068060</v>
      </c>
      <c r="BF862">
        <v>47144052</v>
      </c>
      <c r="BG862">
        <v>48238207</v>
      </c>
      <c r="BH862">
        <v>49283756</v>
      </c>
      <c r="BI862">
        <v>50317285</v>
      </c>
      <c r="BJ862">
        <v>51337876</v>
      </c>
      <c r="BK862">
        <v>52320897</v>
      </c>
      <c r="BL862">
        <v>53247874</v>
      </c>
      <c r="BM862">
        <v>54121571</v>
      </c>
      <c r="BN862">
        <v>54930870</v>
      </c>
      <c r="BO862">
        <v>55751050</v>
      </c>
      <c r="BP862">
        <v>56705185</v>
      </c>
    </row>
    <row r="863" spans="1:68" x14ac:dyDescent="0.25">
      <c r="A863" s="1" t="s">
        <v>66</v>
      </c>
      <c r="B863" s="1">
        <f>COUNT(egypt_arabic_world[[#This Row],[1960]:[2023]])</f>
        <v>64</v>
      </c>
      <c r="C863" s="1" t="s">
        <v>2513</v>
      </c>
      <c r="D863" s="1" t="s">
        <v>2514</v>
      </c>
      <c r="E863">
        <v>49.792013679999997</v>
      </c>
      <c r="F863">
        <v>49.809113099999998</v>
      </c>
      <c r="G863">
        <v>49.815349269999999</v>
      </c>
      <c r="H863">
        <v>49.819968600000003</v>
      </c>
      <c r="I863">
        <v>49.824744170000002</v>
      </c>
      <c r="J863">
        <v>49.830550440000003</v>
      </c>
      <c r="K863">
        <v>49.840783170000002</v>
      </c>
      <c r="L863">
        <v>49.85648999</v>
      </c>
      <c r="M863">
        <v>49.870558559999999</v>
      </c>
      <c r="N863">
        <v>49.882427970000002</v>
      </c>
      <c r="O863">
        <v>49.893976690000002</v>
      </c>
      <c r="P863">
        <v>49.90115814</v>
      </c>
      <c r="Q863">
        <v>49.903779350000001</v>
      </c>
      <c r="R863">
        <v>49.907219390000002</v>
      </c>
      <c r="S863">
        <v>49.906622830000003</v>
      </c>
      <c r="T863">
        <v>49.89763816</v>
      </c>
      <c r="U863">
        <v>49.884299900000002</v>
      </c>
      <c r="V863">
        <v>49.866973000000002</v>
      </c>
      <c r="W863">
        <v>49.847065819999997</v>
      </c>
      <c r="X863">
        <v>49.825664660000001</v>
      </c>
      <c r="Y863">
        <v>49.80236249</v>
      </c>
      <c r="Z863">
        <v>49.777755990000003</v>
      </c>
      <c r="AA863">
        <v>49.752345579999997</v>
      </c>
      <c r="AB863">
        <v>49.726000509999999</v>
      </c>
      <c r="AC863">
        <v>49.699574609999999</v>
      </c>
      <c r="AD863">
        <v>49.675700990000003</v>
      </c>
      <c r="AE863">
        <v>49.649879380000002</v>
      </c>
      <c r="AF863">
        <v>49.615393249999997</v>
      </c>
      <c r="AG863">
        <v>49.574392340000003</v>
      </c>
      <c r="AH863">
        <v>49.533101739999999</v>
      </c>
      <c r="AI863">
        <v>49.447740279999998</v>
      </c>
      <c r="AJ863">
        <v>49.376054889999999</v>
      </c>
      <c r="AK863">
        <v>49.347075169999997</v>
      </c>
      <c r="AL863">
        <v>49.319212640000003</v>
      </c>
      <c r="AM863">
        <v>49.307102090000001</v>
      </c>
      <c r="AN863">
        <v>49.298430150000002</v>
      </c>
      <c r="AO863">
        <v>49.293468910000001</v>
      </c>
      <c r="AP863">
        <v>49.292336429999999</v>
      </c>
      <c r="AQ863">
        <v>49.280337009999997</v>
      </c>
      <c r="AR863">
        <v>49.263847910000003</v>
      </c>
      <c r="AS863">
        <v>49.255526070000002</v>
      </c>
      <c r="AT863">
        <v>49.252460370000001</v>
      </c>
      <c r="AU863">
        <v>49.256044180000004</v>
      </c>
      <c r="AV863">
        <v>49.263627020000001</v>
      </c>
      <c r="AW863">
        <v>49.273286900000002</v>
      </c>
      <c r="AX863">
        <v>49.285924989999998</v>
      </c>
      <c r="AY863">
        <v>49.307123689999997</v>
      </c>
      <c r="AZ863">
        <v>49.33745193</v>
      </c>
      <c r="BA863">
        <v>49.371322050000003</v>
      </c>
      <c r="BB863">
        <v>49.40268545</v>
      </c>
      <c r="BC863">
        <v>49.432746889999997</v>
      </c>
      <c r="BD863">
        <v>49.448899279999999</v>
      </c>
      <c r="BE863">
        <v>49.449940439999999</v>
      </c>
      <c r="BF863">
        <v>49.451688849999996</v>
      </c>
      <c r="BG863">
        <v>49.460548789999997</v>
      </c>
      <c r="BH863">
        <v>49.483003269999998</v>
      </c>
      <c r="BI863">
        <v>49.50316145</v>
      </c>
      <c r="BJ863">
        <v>49.508030959999999</v>
      </c>
      <c r="BK863">
        <v>49.507816339999998</v>
      </c>
      <c r="BL863">
        <v>49.508424939999998</v>
      </c>
      <c r="BM863">
        <v>49.509682669999997</v>
      </c>
      <c r="BN863">
        <v>49.506445319999997</v>
      </c>
      <c r="BO863">
        <v>49.50445465</v>
      </c>
      <c r="BP863">
        <v>49.508712000000003</v>
      </c>
    </row>
    <row r="864" spans="1:68" x14ac:dyDescent="0.25">
      <c r="A864" s="1" t="s">
        <v>66</v>
      </c>
      <c r="B864" s="1">
        <f>COUNT(egypt_arabic_world[[#This Row],[1960]:[2023]])</f>
        <v>64</v>
      </c>
      <c r="C864" s="1" t="s">
        <v>2845</v>
      </c>
      <c r="D864" s="1" t="s">
        <v>2846</v>
      </c>
      <c r="E864">
        <v>13504180</v>
      </c>
      <c r="F864">
        <v>13853135</v>
      </c>
      <c r="G864">
        <v>14220831</v>
      </c>
      <c r="H864">
        <v>14598309</v>
      </c>
      <c r="I864">
        <v>14981791</v>
      </c>
      <c r="J864">
        <v>15366488</v>
      </c>
      <c r="K864">
        <v>15753275</v>
      </c>
      <c r="L864">
        <v>16144385</v>
      </c>
      <c r="M864">
        <v>16541873</v>
      </c>
      <c r="N864">
        <v>16945561</v>
      </c>
      <c r="O864">
        <v>17348705</v>
      </c>
      <c r="P864">
        <v>17751707</v>
      </c>
      <c r="Q864">
        <v>18164052</v>
      </c>
      <c r="R864">
        <v>18585445</v>
      </c>
      <c r="S864">
        <v>19020289</v>
      </c>
      <c r="T864">
        <v>19477457</v>
      </c>
      <c r="U864">
        <v>19943822</v>
      </c>
      <c r="V864">
        <v>20428642</v>
      </c>
      <c r="W864">
        <v>20944583</v>
      </c>
      <c r="X864">
        <v>21483962</v>
      </c>
      <c r="Y864">
        <v>22062069</v>
      </c>
      <c r="Z864">
        <v>22673949</v>
      </c>
      <c r="AA864">
        <v>23318736</v>
      </c>
      <c r="AB864">
        <v>24024135</v>
      </c>
      <c r="AC864">
        <v>24771618</v>
      </c>
      <c r="AD864">
        <v>25532017</v>
      </c>
      <c r="AE864">
        <v>26285933</v>
      </c>
      <c r="AF864">
        <v>27043653</v>
      </c>
      <c r="AG864">
        <v>27828723</v>
      </c>
      <c r="AH864">
        <v>28620102</v>
      </c>
      <c r="AI864">
        <v>29520810</v>
      </c>
      <c r="AJ864">
        <v>30389046</v>
      </c>
      <c r="AK864">
        <v>31141752</v>
      </c>
      <c r="AL864">
        <v>31886163</v>
      </c>
      <c r="AM864">
        <v>32588228</v>
      </c>
      <c r="AN864">
        <v>33286910</v>
      </c>
      <c r="AO864">
        <v>33987598</v>
      </c>
      <c r="AP864">
        <v>34700136</v>
      </c>
      <c r="AQ864">
        <v>35475003</v>
      </c>
      <c r="AR864">
        <v>36286980</v>
      </c>
      <c r="AS864">
        <v>37085728</v>
      </c>
      <c r="AT864">
        <v>37884068</v>
      </c>
      <c r="AU864">
        <v>38686754</v>
      </c>
      <c r="AV864">
        <v>39500066</v>
      </c>
      <c r="AW864">
        <v>40316294</v>
      </c>
      <c r="AX864">
        <v>41129624</v>
      </c>
      <c r="AY864">
        <v>41923213</v>
      </c>
      <c r="AZ864">
        <v>42696483</v>
      </c>
      <c r="BA864">
        <v>43472207</v>
      </c>
      <c r="BB864">
        <v>44273478</v>
      </c>
      <c r="BC864">
        <v>45104003</v>
      </c>
      <c r="BD864">
        <v>46048544</v>
      </c>
      <c r="BE864">
        <v>47092941</v>
      </c>
      <c r="BF864">
        <v>48189501</v>
      </c>
      <c r="BG864">
        <v>49290447</v>
      </c>
      <c r="BH864">
        <v>50313586</v>
      </c>
      <c r="BI864">
        <v>51327304</v>
      </c>
      <c r="BJ864">
        <v>52358181</v>
      </c>
      <c r="BK864">
        <v>53361197</v>
      </c>
      <c r="BL864">
        <v>54305284</v>
      </c>
      <c r="BM864">
        <v>55193553</v>
      </c>
      <c r="BN864">
        <v>56026138</v>
      </c>
      <c r="BO864">
        <v>56867200</v>
      </c>
      <c r="BP864">
        <v>57830587</v>
      </c>
    </row>
    <row r="865" spans="1:68" x14ac:dyDescent="0.25">
      <c r="A865" s="1" t="s">
        <v>66</v>
      </c>
      <c r="B865" s="1">
        <f>COUNT(egypt_arabic_world[[#This Row],[1960]:[2023]])</f>
        <v>64</v>
      </c>
      <c r="C865" s="1" t="s">
        <v>2601</v>
      </c>
      <c r="D865" s="1" t="s">
        <v>2602</v>
      </c>
      <c r="E865">
        <v>50.207986320000003</v>
      </c>
      <c r="F865">
        <v>50.190886900000002</v>
      </c>
      <c r="G865">
        <v>50.184650730000001</v>
      </c>
      <c r="H865">
        <v>50.180031399999997</v>
      </c>
      <c r="I865">
        <v>50.175255829999998</v>
      </c>
      <c r="J865">
        <v>50.169449559999997</v>
      </c>
      <c r="K865">
        <v>50.159216829999998</v>
      </c>
      <c r="L865">
        <v>50.14351001</v>
      </c>
      <c r="M865">
        <v>50.129441440000001</v>
      </c>
      <c r="N865">
        <v>50.117572029999998</v>
      </c>
      <c r="O865">
        <v>50.106023309999998</v>
      </c>
      <c r="P865">
        <v>50.09884186</v>
      </c>
      <c r="Q865">
        <v>50.096220649999999</v>
      </c>
      <c r="R865">
        <v>50.092780609999998</v>
      </c>
      <c r="S865">
        <v>50.093377169999997</v>
      </c>
      <c r="T865">
        <v>50.10236184</v>
      </c>
      <c r="U865">
        <v>50.115700099999998</v>
      </c>
      <c r="V865">
        <v>50.133026999999998</v>
      </c>
      <c r="W865">
        <v>50.152934180000003</v>
      </c>
      <c r="X865">
        <v>50.174335339999999</v>
      </c>
      <c r="Y865">
        <v>50.19763751</v>
      </c>
      <c r="Z865">
        <v>50.222244009999997</v>
      </c>
      <c r="AA865">
        <v>50.247654420000003</v>
      </c>
      <c r="AB865">
        <v>50.273999490000001</v>
      </c>
      <c r="AC865">
        <v>50.300425390000001</v>
      </c>
      <c r="AD865">
        <v>50.324299009999997</v>
      </c>
      <c r="AE865">
        <v>50.350120619999998</v>
      </c>
      <c r="AF865">
        <v>50.384606750000003</v>
      </c>
      <c r="AG865">
        <v>50.425607659999997</v>
      </c>
      <c r="AH865">
        <v>50.466898260000001</v>
      </c>
      <c r="AI865">
        <v>50.552259720000002</v>
      </c>
      <c r="AJ865">
        <v>50.623945110000001</v>
      </c>
      <c r="AK865">
        <v>50.652924830000003</v>
      </c>
      <c r="AL865">
        <v>50.680787359999997</v>
      </c>
      <c r="AM865">
        <v>50.692897909999999</v>
      </c>
      <c r="AN865">
        <v>50.701569849999998</v>
      </c>
      <c r="AO865">
        <v>50.706531089999999</v>
      </c>
      <c r="AP865">
        <v>50.707663570000001</v>
      </c>
      <c r="AQ865">
        <v>50.719662990000003</v>
      </c>
      <c r="AR865">
        <v>50.736152089999997</v>
      </c>
      <c r="AS865">
        <v>50.744473929999998</v>
      </c>
      <c r="AT865">
        <v>50.747539629999999</v>
      </c>
      <c r="AU865">
        <v>50.743955819999996</v>
      </c>
      <c r="AV865">
        <v>50.736372979999999</v>
      </c>
      <c r="AW865">
        <v>50.726713099999998</v>
      </c>
      <c r="AX865">
        <v>50.714075010000002</v>
      </c>
      <c r="AY865">
        <v>50.692876310000003</v>
      </c>
      <c r="AZ865">
        <v>50.66254807</v>
      </c>
      <c r="BA865">
        <v>50.628677949999997</v>
      </c>
      <c r="BB865">
        <v>50.59731455</v>
      </c>
      <c r="BC865">
        <v>50.567253110000003</v>
      </c>
      <c r="BD865">
        <v>50.551100720000001</v>
      </c>
      <c r="BE865">
        <v>50.550059560000001</v>
      </c>
      <c r="BF865">
        <v>50.548311150000004</v>
      </c>
      <c r="BG865">
        <v>50.539451210000003</v>
      </c>
      <c r="BH865">
        <v>50.516996730000002</v>
      </c>
      <c r="BI865">
        <v>50.49683855</v>
      </c>
      <c r="BJ865">
        <v>50.491969040000001</v>
      </c>
      <c r="BK865">
        <v>50.492183660000002</v>
      </c>
      <c r="BL865">
        <v>50.491575060000002</v>
      </c>
      <c r="BM865">
        <v>50.490317330000003</v>
      </c>
      <c r="BN865">
        <v>50.493554680000003</v>
      </c>
      <c r="BO865">
        <v>50.49554535</v>
      </c>
      <c r="BP865">
        <v>50.491287999999997</v>
      </c>
    </row>
    <row r="866" spans="1:68" x14ac:dyDescent="0.25">
      <c r="A866" s="1" t="s">
        <v>66</v>
      </c>
      <c r="B866" s="1">
        <f>COUNT(egypt_arabic_world[[#This Row],[1960]:[2023]])</f>
        <v>64</v>
      </c>
      <c r="C866" s="1" t="s">
        <v>2603</v>
      </c>
      <c r="D866" s="1" t="s">
        <v>2604</v>
      </c>
      <c r="E866">
        <v>26896479</v>
      </c>
      <c r="F866">
        <v>27600898</v>
      </c>
      <c r="G866">
        <v>28337013</v>
      </c>
      <c r="H866">
        <v>29091869</v>
      </c>
      <c r="I866">
        <v>29858922</v>
      </c>
      <c r="J866">
        <v>30629174</v>
      </c>
      <c r="K866">
        <v>31406541</v>
      </c>
      <c r="L866">
        <v>32196360</v>
      </c>
      <c r="M866">
        <v>32998319</v>
      </c>
      <c r="N866">
        <v>33811615</v>
      </c>
      <c r="O866">
        <v>34623990</v>
      </c>
      <c r="P866">
        <v>35433368</v>
      </c>
      <c r="Q866">
        <v>36258328</v>
      </c>
      <c r="R866">
        <v>37102043</v>
      </c>
      <c r="S866">
        <v>37969667</v>
      </c>
      <c r="T866">
        <v>38875327</v>
      </c>
      <c r="U866">
        <v>39795557</v>
      </c>
      <c r="V866">
        <v>40748870</v>
      </c>
      <c r="W866">
        <v>41761431</v>
      </c>
      <c r="X866">
        <v>42818628</v>
      </c>
      <c r="Y866">
        <v>43950413</v>
      </c>
      <c r="Z866">
        <v>45147224</v>
      </c>
      <c r="AA866">
        <v>46407611</v>
      </c>
      <c r="AB866">
        <v>47786402</v>
      </c>
      <c r="AC866">
        <v>49247334</v>
      </c>
      <c r="AD866">
        <v>50734968</v>
      </c>
      <c r="AE866">
        <v>52206295</v>
      </c>
      <c r="AF866">
        <v>53674435</v>
      </c>
      <c r="AG866">
        <v>55187681</v>
      </c>
      <c r="AH866">
        <v>56710642</v>
      </c>
      <c r="AI866">
        <v>58396618</v>
      </c>
      <c r="AJ866">
        <v>60028997</v>
      </c>
      <c r="AK866">
        <v>61480660</v>
      </c>
      <c r="AL866">
        <v>62915681</v>
      </c>
      <c r="AM866">
        <v>64285589</v>
      </c>
      <c r="AN866">
        <v>65652622</v>
      </c>
      <c r="AO866">
        <v>67028048</v>
      </c>
      <c r="AP866">
        <v>68431740</v>
      </c>
      <c r="AQ866">
        <v>69943294</v>
      </c>
      <c r="AR866">
        <v>71520954</v>
      </c>
      <c r="AS866">
        <v>73083284</v>
      </c>
      <c r="AT866">
        <v>74652029</v>
      </c>
      <c r="AU866">
        <v>76239137</v>
      </c>
      <c r="AV866">
        <v>77853548</v>
      </c>
      <c r="AW866">
        <v>79477443</v>
      </c>
      <c r="AX866">
        <v>81101004</v>
      </c>
      <c r="AY866">
        <v>82700403</v>
      </c>
      <c r="AZ866">
        <v>84276225</v>
      </c>
      <c r="BA866">
        <v>85864789</v>
      </c>
      <c r="BB866">
        <v>87501636</v>
      </c>
      <c r="BC866">
        <v>89196072</v>
      </c>
      <c r="BD866">
        <v>91093059</v>
      </c>
      <c r="BE866">
        <v>93161001</v>
      </c>
      <c r="BF866">
        <v>95333553</v>
      </c>
      <c r="BG866">
        <v>97528654</v>
      </c>
      <c r="BH866">
        <v>99597342</v>
      </c>
      <c r="BI866">
        <v>101644589</v>
      </c>
      <c r="BJ866">
        <v>103696057</v>
      </c>
      <c r="BK866">
        <v>105682094</v>
      </c>
      <c r="BL866">
        <v>107553158</v>
      </c>
      <c r="BM866">
        <v>109315124</v>
      </c>
      <c r="BN866">
        <v>110957008</v>
      </c>
      <c r="BO866">
        <v>112618250</v>
      </c>
      <c r="BP866">
        <v>114535772</v>
      </c>
    </row>
    <row r="867" spans="1:68" x14ac:dyDescent="0.25">
      <c r="A867" s="1" t="s">
        <v>66</v>
      </c>
      <c r="B867" s="1">
        <f>COUNT(egypt_arabic_world[[#This Row],[1960]:[2023]])</f>
        <v>64</v>
      </c>
      <c r="C867" s="1" t="s">
        <v>2843</v>
      </c>
      <c r="D867" s="1" t="s">
        <v>2844</v>
      </c>
      <c r="E867">
        <v>16712396</v>
      </c>
      <c r="F867">
        <v>17037482</v>
      </c>
      <c r="G867">
        <v>17392125</v>
      </c>
      <c r="H867">
        <v>17752731</v>
      </c>
      <c r="I867">
        <v>18115109</v>
      </c>
      <c r="J867">
        <v>18473680</v>
      </c>
      <c r="K867">
        <v>18830734</v>
      </c>
      <c r="L867">
        <v>19189353</v>
      </c>
      <c r="M867">
        <v>19548864</v>
      </c>
      <c r="N867">
        <v>19909293</v>
      </c>
      <c r="O867">
        <v>20262998</v>
      </c>
      <c r="P867">
        <v>20608755</v>
      </c>
      <c r="Q867">
        <v>20957314</v>
      </c>
      <c r="R867">
        <v>21310300</v>
      </c>
      <c r="S867">
        <v>21670808</v>
      </c>
      <c r="T867">
        <v>22045809</v>
      </c>
      <c r="U867">
        <v>22422409</v>
      </c>
      <c r="V867">
        <v>22896790</v>
      </c>
      <c r="W867">
        <v>23459066</v>
      </c>
      <c r="X867">
        <v>24046085</v>
      </c>
      <c r="Y867">
        <v>24674641</v>
      </c>
      <c r="Z867">
        <v>25339331</v>
      </c>
      <c r="AA867">
        <v>26039311</v>
      </c>
      <c r="AB867">
        <v>26805304</v>
      </c>
      <c r="AC867">
        <v>27616920</v>
      </c>
      <c r="AD867">
        <v>28443038</v>
      </c>
      <c r="AE867">
        <v>29259540</v>
      </c>
      <c r="AF867">
        <v>30123703</v>
      </c>
      <c r="AG867">
        <v>31046382</v>
      </c>
      <c r="AH867">
        <v>31978564</v>
      </c>
      <c r="AI867">
        <v>33006936</v>
      </c>
      <c r="AJ867">
        <v>34009428</v>
      </c>
      <c r="AK867">
        <v>34913637</v>
      </c>
      <c r="AL867">
        <v>35812235</v>
      </c>
      <c r="AM867">
        <v>36677500</v>
      </c>
      <c r="AN867">
        <v>37544108</v>
      </c>
      <c r="AO867">
        <v>38419807</v>
      </c>
      <c r="AP867">
        <v>39240128</v>
      </c>
      <c r="AQ867">
        <v>40074710</v>
      </c>
      <c r="AR867">
        <v>40945746</v>
      </c>
      <c r="AS867">
        <v>41805831</v>
      </c>
      <c r="AT867">
        <v>42668860</v>
      </c>
      <c r="AU867">
        <v>43540934</v>
      </c>
      <c r="AV867">
        <v>44427127</v>
      </c>
      <c r="AW867">
        <v>45317243</v>
      </c>
      <c r="AX867">
        <v>46205675</v>
      </c>
      <c r="AY867">
        <v>47078858</v>
      </c>
      <c r="AZ867">
        <v>47971713</v>
      </c>
      <c r="BA867">
        <v>48893128</v>
      </c>
      <c r="BB867">
        <v>49841807</v>
      </c>
      <c r="BC867">
        <v>50824814</v>
      </c>
      <c r="BD867">
        <v>51923044</v>
      </c>
      <c r="BE867">
        <v>53152078</v>
      </c>
      <c r="BF867">
        <v>54442132</v>
      </c>
      <c r="BG867">
        <v>55748354</v>
      </c>
      <c r="BH867">
        <v>56984619</v>
      </c>
      <c r="BI867">
        <v>58209823</v>
      </c>
      <c r="BJ867">
        <v>59412656</v>
      </c>
      <c r="BK867">
        <v>60551613</v>
      </c>
      <c r="BL867">
        <v>61595694</v>
      </c>
      <c r="BM867">
        <v>62546834</v>
      </c>
      <c r="BN867">
        <v>63398615</v>
      </c>
      <c r="BO867">
        <v>64229567</v>
      </c>
      <c r="BP867">
        <v>65170854</v>
      </c>
    </row>
    <row r="868" spans="1:68" x14ac:dyDescent="0.25">
      <c r="A868" s="1" t="s">
        <v>66</v>
      </c>
      <c r="B868" s="1">
        <f>COUNT(egypt_arabic_world[[#This Row],[1960]:[2023]])</f>
        <v>64</v>
      </c>
      <c r="C868" s="1" t="s">
        <v>2685</v>
      </c>
      <c r="D868" s="1" t="s">
        <v>2686</v>
      </c>
      <c r="E868">
        <v>62.136000000000003</v>
      </c>
      <c r="F868">
        <v>61.728000000000002</v>
      </c>
      <c r="G868">
        <v>61.375999999999998</v>
      </c>
      <c r="H868">
        <v>61.023000000000003</v>
      </c>
      <c r="I868">
        <v>60.668999999999997</v>
      </c>
      <c r="J868">
        <v>60.314</v>
      </c>
      <c r="K868">
        <v>59.957999999999998</v>
      </c>
      <c r="L868">
        <v>59.600999999999999</v>
      </c>
      <c r="M868">
        <v>59.241999999999997</v>
      </c>
      <c r="N868">
        <v>58.883000000000003</v>
      </c>
      <c r="O868">
        <v>58.523000000000003</v>
      </c>
      <c r="P868">
        <v>58.161999999999999</v>
      </c>
      <c r="Q868">
        <v>57.8</v>
      </c>
      <c r="R868">
        <v>57.436999999999998</v>
      </c>
      <c r="S868">
        <v>57.073999999999998</v>
      </c>
      <c r="T868">
        <v>56.709000000000003</v>
      </c>
      <c r="U868">
        <v>56.344000000000001</v>
      </c>
      <c r="V868">
        <v>56.19</v>
      </c>
      <c r="W868">
        <v>56.173999999999999</v>
      </c>
      <c r="X868">
        <v>56.158000000000001</v>
      </c>
      <c r="Y868">
        <v>56.142000000000003</v>
      </c>
      <c r="Z868">
        <v>56.125999999999998</v>
      </c>
      <c r="AA868">
        <v>56.11</v>
      </c>
      <c r="AB868">
        <v>56.094000000000001</v>
      </c>
      <c r="AC868">
        <v>56.078000000000003</v>
      </c>
      <c r="AD868">
        <v>56.061999999999998</v>
      </c>
      <c r="AE868">
        <v>56.045999999999999</v>
      </c>
      <c r="AF868">
        <v>56.122999999999998</v>
      </c>
      <c r="AG868">
        <v>56.256</v>
      </c>
      <c r="AH868">
        <v>56.389000000000003</v>
      </c>
      <c r="AI868">
        <v>56.521999999999998</v>
      </c>
      <c r="AJ868">
        <v>56.655000000000001</v>
      </c>
      <c r="AK868">
        <v>56.787999999999997</v>
      </c>
      <c r="AL868">
        <v>56.920999999999999</v>
      </c>
      <c r="AM868">
        <v>57.054000000000002</v>
      </c>
      <c r="AN868">
        <v>57.186</v>
      </c>
      <c r="AO868">
        <v>57.319000000000003</v>
      </c>
      <c r="AP868">
        <v>57.341999999999999</v>
      </c>
      <c r="AQ868">
        <v>57.295999999999999</v>
      </c>
      <c r="AR868">
        <v>57.25</v>
      </c>
      <c r="AS868">
        <v>57.203000000000003</v>
      </c>
      <c r="AT868">
        <v>57.156999999999996</v>
      </c>
      <c r="AU868">
        <v>57.110999999999997</v>
      </c>
      <c r="AV868">
        <v>57.064999999999998</v>
      </c>
      <c r="AW868">
        <v>57.018999999999998</v>
      </c>
      <c r="AX868">
        <v>56.972999999999999</v>
      </c>
      <c r="AY868">
        <v>56.927</v>
      </c>
      <c r="AZ868">
        <v>56.921999999999997</v>
      </c>
      <c r="BA868">
        <v>56.942</v>
      </c>
      <c r="BB868">
        <v>56.960999999999999</v>
      </c>
      <c r="BC868">
        <v>56.981000000000002</v>
      </c>
      <c r="BD868">
        <v>57</v>
      </c>
      <c r="BE868">
        <v>57.054000000000002</v>
      </c>
      <c r="BF868">
        <v>57.106999999999999</v>
      </c>
      <c r="BG868">
        <v>57.161000000000001</v>
      </c>
      <c r="BH868">
        <v>57.215000000000003</v>
      </c>
      <c r="BI868">
        <v>57.268000000000001</v>
      </c>
      <c r="BJ868">
        <v>57.295000000000002</v>
      </c>
      <c r="BK868">
        <v>57.295999999999999</v>
      </c>
      <c r="BL868">
        <v>57.27</v>
      </c>
      <c r="BM868">
        <v>57.216999999999999</v>
      </c>
      <c r="BN868">
        <v>57.137999999999998</v>
      </c>
      <c r="BO868">
        <v>57.033000000000001</v>
      </c>
      <c r="BP868">
        <v>56.9</v>
      </c>
    </row>
    <row r="869" spans="1:68" hidden="1" x14ac:dyDescent="0.25">
      <c r="A869" s="1" t="s">
        <v>66</v>
      </c>
      <c r="B869" s="1">
        <f>COUNT(egypt_arabic_world[[#This Row],[1960]:[2023]])</f>
        <v>16</v>
      </c>
      <c r="C869" s="1" t="s">
        <v>1801</v>
      </c>
      <c r="D869" s="1" t="s">
        <v>1802</v>
      </c>
      <c r="V869">
        <v>51.169528960000001</v>
      </c>
      <c r="W869">
        <v>59.134159089999997</v>
      </c>
      <c r="X869">
        <v>56.734298709999997</v>
      </c>
      <c r="Y869">
        <v>59.108520509999998</v>
      </c>
      <c r="AM869">
        <v>70.094589229999997</v>
      </c>
      <c r="AV869">
        <v>79.317863459999998</v>
      </c>
      <c r="AW869">
        <v>76.342597960000006</v>
      </c>
      <c r="BB869">
        <v>63.242771150000003</v>
      </c>
      <c r="BF869">
        <v>72.096916199999995</v>
      </c>
      <c r="BG869">
        <v>70.362022400000001</v>
      </c>
      <c r="BI869">
        <v>74.404167180000002</v>
      </c>
      <c r="BJ869">
        <v>72.630943299999998</v>
      </c>
      <c r="BK869">
        <v>74.511520390000001</v>
      </c>
      <c r="BL869">
        <v>78.628273010000001</v>
      </c>
      <c r="BM869">
        <v>78.398262020000004</v>
      </c>
      <c r="BN869">
        <v>85.624252319999997</v>
      </c>
    </row>
    <row r="870" spans="1:68" x14ac:dyDescent="0.25">
      <c r="A870" s="1" t="s">
        <v>66</v>
      </c>
      <c r="B870" s="1">
        <f>COUNT(egypt_arabic_world[[#This Row],[1960]:[2023]])</f>
        <v>64</v>
      </c>
      <c r="C870" s="1" t="s">
        <v>2821</v>
      </c>
      <c r="D870" s="1" t="s">
        <v>2822</v>
      </c>
      <c r="E870">
        <v>41.193336969999997</v>
      </c>
      <c r="F870">
        <v>40.940454889999998</v>
      </c>
      <c r="G870">
        <v>40.709428410000001</v>
      </c>
      <c r="H870">
        <v>40.07690195</v>
      </c>
      <c r="I870">
        <v>39.53113553</v>
      </c>
      <c r="J870">
        <v>38.397704699999998</v>
      </c>
      <c r="K870">
        <v>38.964544230000001</v>
      </c>
      <c r="L870">
        <v>39.577086950000002</v>
      </c>
      <c r="M870">
        <v>38.062229219999999</v>
      </c>
      <c r="N870">
        <v>37.152081940000002</v>
      </c>
      <c r="O870">
        <v>42.057096450000003</v>
      </c>
      <c r="P870">
        <v>43.134757239999999</v>
      </c>
      <c r="Q870">
        <v>43.818631680000003</v>
      </c>
      <c r="R870">
        <v>41.148361270000002</v>
      </c>
      <c r="S870">
        <v>42.46155924</v>
      </c>
      <c r="T870">
        <v>42.303923419999997</v>
      </c>
      <c r="U870">
        <v>42.150165559999998</v>
      </c>
      <c r="V870">
        <v>40.613162160000002</v>
      </c>
      <c r="W870">
        <v>42.690740849999997</v>
      </c>
      <c r="X870">
        <v>40.880263829999997</v>
      </c>
      <c r="Y870">
        <v>40.811564310000001</v>
      </c>
      <c r="Z870">
        <v>41.685642250000001</v>
      </c>
      <c r="AA870">
        <v>47.76451728</v>
      </c>
      <c r="AB870">
        <v>47.90225564</v>
      </c>
      <c r="AC870">
        <v>48.316455699999999</v>
      </c>
      <c r="AD870">
        <v>48.844504020000002</v>
      </c>
      <c r="AE870">
        <v>48.675736960000002</v>
      </c>
      <c r="AF870">
        <v>50.221362139999997</v>
      </c>
      <c r="AG870">
        <v>49.683442530000001</v>
      </c>
      <c r="AH870">
        <v>49.741561949999998</v>
      </c>
      <c r="AI870">
        <v>49.629436640000002</v>
      </c>
      <c r="AJ870">
        <v>48.667553509999998</v>
      </c>
      <c r="AK870">
        <v>47.220704529999999</v>
      </c>
      <c r="AL870">
        <v>47.289304119999997</v>
      </c>
      <c r="AM870">
        <v>46.90685714</v>
      </c>
      <c r="AN870">
        <v>47.676470590000001</v>
      </c>
      <c r="AO870">
        <v>47.733653009999998</v>
      </c>
      <c r="AP870">
        <v>48.151936820000003</v>
      </c>
      <c r="AQ870">
        <v>48.287891440000003</v>
      </c>
      <c r="AR870">
        <v>47.555819249999999</v>
      </c>
      <c r="AS870">
        <v>46.525992359999996</v>
      </c>
      <c r="AT870">
        <v>46.457987180000003</v>
      </c>
      <c r="AU870">
        <v>45.588783319999997</v>
      </c>
      <c r="AV870">
        <v>44.904239519999997</v>
      </c>
      <c r="AW870">
        <v>45.091077679999998</v>
      </c>
      <c r="AX870">
        <v>45.929229339999999</v>
      </c>
      <c r="AY870">
        <v>44.689995140000001</v>
      </c>
      <c r="AZ870">
        <v>46.89399839</v>
      </c>
      <c r="BA870">
        <v>46.668297039999999</v>
      </c>
      <c r="BB870">
        <v>46.566062180000003</v>
      </c>
      <c r="BC870">
        <v>46.232720039999997</v>
      </c>
      <c r="BD870">
        <v>45.716023630000002</v>
      </c>
      <c r="BE870">
        <v>51.771630350000002</v>
      </c>
      <c r="BF870">
        <v>52.300742270000001</v>
      </c>
      <c r="BG870">
        <v>52.32099109</v>
      </c>
      <c r="BH870">
        <v>53.170546999999999</v>
      </c>
      <c r="BI870">
        <v>54.483281300000002</v>
      </c>
      <c r="BJ870">
        <v>53.16995052</v>
      </c>
      <c r="BK870">
        <v>51.642245989999999</v>
      </c>
      <c r="BL870">
        <v>50.761752110000003</v>
      </c>
      <c r="BM870">
        <v>52.027108890000001</v>
      </c>
      <c r="BN870">
        <v>52.47730499</v>
      </c>
      <c r="BO870">
        <v>51.428849960000001</v>
      </c>
      <c r="BP870">
        <v>51.28026663</v>
      </c>
    </row>
    <row r="871" spans="1:68" x14ac:dyDescent="0.25">
      <c r="A871" s="1" t="s">
        <v>66</v>
      </c>
      <c r="B871" s="1">
        <f>COUNT(egypt_arabic_world[[#This Row],[1960]:[2023]])</f>
        <v>64</v>
      </c>
      <c r="C871" s="1" t="s">
        <v>2823</v>
      </c>
      <c r="D871" s="1" t="s">
        <v>2824</v>
      </c>
      <c r="E871">
        <v>603400000</v>
      </c>
      <c r="F871">
        <v>640800000</v>
      </c>
      <c r="G871">
        <v>664500000</v>
      </c>
      <c r="H871">
        <v>729600000</v>
      </c>
      <c r="I871">
        <v>809400000</v>
      </c>
      <c r="J871">
        <v>869900000</v>
      </c>
      <c r="K871">
        <v>952800000</v>
      </c>
      <c r="L871">
        <v>1003200000</v>
      </c>
      <c r="M871">
        <v>966400000</v>
      </c>
      <c r="N871">
        <v>1001100000</v>
      </c>
      <c r="O871">
        <v>1346500000</v>
      </c>
      <c r="P871">
        <v>1456100000</v>
      </c>
      <c r="Q871">
        <v>1576200000</v>
      </c>
      <c r="R871">
        <v>1644700000</v>
      </c>
      <c r="S871">
        <v>1886100000</v>
      </c>
      <c r="T871">
        <v>2244900000</v>
      </c>
      <c r="U871">
        <v>2826000000</v>
      </c>
      <c r="V871">
        <v>3334300000</v>
      </c>
      <c r="W871">
        <v>4170800000</v>
      </c>
      <c r="X871">
        <v>5156800000</v>
      </c>
      <c r="Y871">
        <v>6367556528</v>
      </c>
      <c r="Z871">
        <v>6828400000</v>
      </c>
      <c r="AA871">
        <v>10726000000</v>
      </c>
      <c r="AB871">
        <v>12742000000</v>
      </c>
      <c r="AC871">
        <v>15268000000</v>
      </c>
      <c r="AD871">
        <v>18219000000</v>
      </c>
      <c r="AE871">
        <v>21466000000</v>
      </c>
      <c r="AF871">
        <v>25864001500</v>
      </c>
      <c r="AG871">
        <v>30605000600</v>
      </c>
      <c r="AH871">
        <v>38301002700</v>
      </c>
      <c r="AI871">
        <v>47545000300</v>
      </c>
      <c r="AJ871">
        <v>54750997700</v>
      </c>
      <c r="AK871">
        <v>65684000000</v>
      </c>
      <c r="AL871">
        <v>73393000000</v>
      </c>
      <c r="AM871">
        <v>82087000000</v>
      </c>
      <c r="AN871">
        <v>97260000000</v>
      </c>
      <c r="AO871">
        <v>109501000000</v>
      </c>
      <c r="AP871">
        <v>128036000000</v>
      </c>
      <c r="AQ871">
        <v>138779000000</v>
      </c>
      <c r="AR871">
        <v>146282000000</v>
      </c>
      <c r="AS871">
        <v>158235000000</v>
      </c>
      <c r="AT871">
        <v>166645000000</v>
      </c>
      <c r="AU871">
        <v>172736000000</v>
      </c>
      <c r="AV871">
        <v>187475000000</v>
      </c>
      <c r="AW871">
        <v>218827000000</v>
      </c>
      <c r="AX871">
        <v>247329000000</v>
      </c>
      <c r="AY871">
        <v>276050000000</v>
      </c>
      <c r="AZ871">
        <v>349267000000</v>
      </c>
      <c r="BA871">
        <v>417915000000</v>
      </c>
      <c r="BB871">
        <v>485312000000</v>
      </c>
      <c r="BC871">
        <v>557844000000</v>
      </c>
      <c r="BD871">
        <v>626812000000</v>
      </c>
      <c r="BE871">
        <v>867019000000</v>
      </c>
      <c r="BF871">
        <v>973003000000</v>
      </c>
      <c r="BG871">
        <v>1114440000000</v>
      </c>
      <c r="BH871">
        <v>1299430000000</v>
      </c>
      <c r="BI871">
        <v>1476170000000</v>
      </c>
      <c r="BJ871">
        <v>1943840000000</v>
      </c>
      <c r="BK871">
        <v>2409730000000</v>
      </c>
      <c r="BL871">
        <v>2840630000000</v>
      </c>
      <c r="BM871">
        <v>3201020000000</v>
      </c>
      <c r="BN871">
        <v>3496620000000</v>
      </c>
      <c r="BO871">
        <v>4033310000000</v>
      </c>
      <c r="BP871">
        <v>5208720000000</v>
      </c>
    </row>
    <row r="872" spans="1:68" x14ac:dyDescent="0.25">
      <c r="A872" s="1" t="s">
        <v>66</v>
      </c>
      <c r="B872" s="1">
        <f>COUNT(egypt_arabic_world[[#This Row],[1960]:[2023]])</f>
        <v>64</v>
      </c>
      <c r="C872" s="1" t="s">
        <v>2651</v>
      </c>
      <c r="D872" s="1" t="s">
        <v>2652</v>
      </c>
      <c r="E872">
        <v>1732703047</v>
      </c>
      <c r="F872">
        <v>1840099623</v>
      </c>
      <c r="G872">
        <v>1642813482</v>
      </c>
      <c r="H872">
        <v>1678078445</v>
      </c>
      <c r="I872">
        <v>1861618275</v>
      </c>
      <c r="J872">
        <v>1900174749</v>
      </c>
      <c r="K872">
        <v>2056550831</v>
      </c>
      <c r="L872">
        <v>2218487395</v>
      </c>
      <c r="M872">
        <v>2257943925</v>
      </c>
      <c r="N872">
        <v>2423970944</v>
      </c>
      <c r="O872">
        <v>3382316001</v>
      </c>
      <c r="P872">
        <v>3713593471</v>
      </c>
      <c r="Q872">
        <v>4074974147</v>
      </c>
      <c r="R872">
        <v>4155381506</v>
      </c>
      <c r="S872">
        <v>3918761687</v>
      </c>
      <c r="T872">
        <v>4920868040</v>
      </c>
      <c r="U872">
        <v>5612711023</v>
      </c>
      <c r="V872">
        <v>5848623049</v>
      </c>
      <c r="W872">
        <v>6323226198</v>
      </c>
      <c r="X872">
        <v>7366857143</v>
      </c>
      <c r="Y872">
        <v>8843828511</v>
      </c>
      <c r="Z872">
        <v>9227567568</v>
      </c>
      <c r="AA872">
        <v>13209359606</v>
      </c>
      <c r="AB872">
        <v>14833527357</v>
      </c>
      <c r="AC872">
        <v>16413674479</v>
      </c>
      <c r="AD872">
        <v>19075489478</v>
      </c>
      <c r="AE872">
        <v>20080449018</v>
      </c>
      <c r="AF872">
        <v>20317361744</v>
      </c>
      <c r="AG872">
        <v>17379330267</v>
      </c>
      <c r="AH872">
        <v>19775404120</v>
      </c>
      <c r="AI872">
        <v>21330193046</v>
      </c>
      <c r="AJ872">
        <v>18195745331</v>
      </c>
      <c r="AK872">
        <v>19764691722</v>
      </c>
      <c r="AL872">
        <v>22026710684</v>
      </c>
      <c r="AM872">
        <v>24343712930</v>
      </c>
      <c r="AN872">
        <v>28681804777</v>
      </c>
      <c r="AO872">
        <v>32282134434</v>
      </c>
      <c r="AP872">
        <v>37768731563</v>
      </c>
      <c r="AQ872">
        <v>40962042503</v>
      </c>
      <c r="AR872">
        <v>43138218815</v>
      </c>
      <c r="AS872">
        <v>46450873330</v>
      </c>
      <c r="AT872">
        <v>44917735849</v>
      </c>
      <c r="AU872">
        <v>38817056180</v>
      </c>
      <c r="AV872">
        <v>36052923077</v>
      </c>
      <c r="AW872">
        <v>35523863636</v>
      </c>
      <c r="AX872">
        <v>41152895175</v>
      </c>
      <c r="AY872">
        <v>48008713043</v>
      </c>
      <c r="AZ872">
        <v>61167513135</v>
      </c>
      <c r="BA872">
        <v>75984472727</v>
      </c>
      <c r="BB872">
        <v>88078312160</v>
      </c>
      <c r="BC872">
        <v>101242000000</v>
      </c>
      <c r="BD872">
        <v>107885000000</v>
      </c>
      <c r="BE872">
        <v>144503000000</v>
      </c>
      <c r="BF872">
        <v>150853000000</v>
      </c>
      <c r="BG872">
        <v>159891000000</v>
      </c>
      <c r="BH872">
        <v>175126000000</v>
      </c>
      <c r="BI872">
        <v>181125000000</v>
      </c>
      <c r="BJ872">
        <v>132054000000</v>
      </c>
      <c r="BK872">
        <v>135607000000</v>
      </c>
      <c r="BL872">
        <v>161767000000</v>
      </c>
      <c r="BM872">
        <v>199689000000</v>
      </c>
      <c r="BN872">
        <v>222856000000</v>
      </c>
      <c r="BO872">
        <v>245186000000</v>
      </c>
      <c r="BP872">
        <v>203071000000</v>
      </c>
    </row>
    <row r="873" spans="1:68" x14ac:dyDescent="0.25">
      <c r="A873" s="1" t="s">
        <v>66</v>
      </c>
      <c r="B873" s="1">
        <f>COUNT(egypt_arabic_world[[#This Row],[1960]:[2023]])</f>
        <v>64</v>
      </c>
      <c r="C873" s="1" t="s">
        <v>2717</v>
      </c>
      <c r="D873" s="1" t="s">
        <v>2718</v>
      </c>
      <c r="E873">
        <v>140600000</v>
      </c>
      <c r="F873">
        <v>154200000</v>
      </c>
      <c r="G873">
        <v>161700000</v>
      </c>
      <c r="H873">
        <v>190300000</v>
      </c>
      <c r="I873">
        <v>250400000</v>
      </c>
      <c r="J873">
        <v>268200000</v>
      </c>
      <c r="K873">
        <v>297300000</v>
      </c>
      <c r="L873">
        <v>315800000</v>
      </c>
      <c r="M873">
        <v>351100000</v>
      </c>
      <c r="N873">
        <v>355300000</v>
      </c>
      <c r="O873">
        <v>397400000</v>
      </c>
      <c r="P873">
        <v>398700000</v>
      </c>
      <c r="Q873">
        <v>387200000</v>
      </c>
      <c r="R873">
        <v>470900000</v>
      </c>
      <c r="S873">
        <v>242300000</v>
      </c>
      <c r="T873">
        <v>245300000</v>
      </c>
      <c r="U873">
        <v>540400000</v>
      </c>
      <c r="V873">
        <v>810000000</v>
      </c>
      <c r="W873">
        <v>756800000</v>
      </c>
      <c r="X873">
        <v>546700100</v>
      </c>
      <c r="Y873">
        <v>1438210124</v>
      </c>
      <c r="Z873">
        <v>886600000</v>
      </c>
      <c r="AA873">
        <v>930000000</v>
      </c>
      <c r="AB873">
        <v>1188000000</v>
      </c>
      <c r="AC873">
        <v>1520000000</v>
      </c>
      <c r="AD873">
        <v>1662000000</v>
      </c>
      <c r="AE873">
        <v>2667000000</v>
      </c>
      <c r="AF873">
        <v>2164998900</v>
      </c>
      <c r="AG873">
        <v>2969999400</v>
      </c>
      <c r="AH873">
        <v>3829998100</v>
      </c>
      <c r="AI873">
        <v>4265000000</v>
      </c>
      <c r="AJ873">
        <v>2489000000</v>
      </c>
      <c r="AK873">
        <v>8043000000</v>
      </c>
      <c r="AL873">
        <v>9040000000</v>
      </c>
      <c r="AM873">
        <v>12033000000</v>
      </c>
      <c r="AN873">
        <v>12990000000</v>
      </c>
      <c r="AO873">
        <v>15215000000</v>
      </c>
      <c r="AP873">
        <v>18872000000</v>
      </c>
      <c r="AQ873">
        <v>20642600000</v>
      </c>
      <c r="AR873">
        <v>25022300000</v>
      </c>
      <c r="AS873">
        <v>24433000000</v>
      </c>
      <c r="AT873">
        <v>26156000000</v>
      </c>
      <c r="AU873">
        <v>24336200000</v>
      </c>
      <c r="AV873">
        <v>26880600000</v>
      </c>
      <c r="AW873">
        <v>28977600000</v>
      </c>
      <c r="AX873">
        <v>31989000000</v>
      </c>
      <c r="AY873">
        <v>36555900000</v>
      </c>
      <c r="AZ873">
        <v>34413400000</v>
      </c>
      <c r="BA873">
        <v>40198200000</v>
      </c>
      <c r="BB873">
        <v>48144900000</v>
      </c>
      <c r="BC873">
        <v>56010400000</v>
      </c>
      <c r="BD873">
        <v>61194300000</v>
      </c>
      <c r="BE873">
        <v>-38446037787</v>
      </c>
      <c r="BF873">
        <v>-64407937536</v>
      </c>
      <c r="BG873">
        <v>-75594348123</v>
      </c>
      <c r="BH873">
        <v>-29199951882</v>
      </c>
      <c r="BI873">
        <v>34990478567</v>
      </c>
      <c r="BJ873">
        <v>52930150313</v>
      </c>
      <c r="BK873">
        <v>102546000000</v>
      </c>
      <c r="BL873">
        <v>151970000000</v>
      </c>
      <c r="BM873">
        <v>272968000000</v>
      </c>
      <c r="BN873">
        <v>326367000000</v>
      </c>
      <c r="BO873">
        <v>385378000000</v>
      </c>
      <c r="BP873">
        <v>511400000000</v>
      </c>
    </row>
    <row r="874" spans="1:68" x14ac:dyDescent="0.25">
      <c r="A874" s="1" t="s">
        <v>66</v>
      </c>
      <c r="B874" s="1">
        <f>COUNT(egypt_arabic_world[[#This Row],[1960]:[2023]])</f>
        <v>64</v>
      </c>
      <c r="C874" s="1" t="s">
        <v>2807</v>
      </c>
      <c r="D874" s="1" t="s">
        <v>2808</v>
      </c>
      <c r="E874">
        <v>403742208.30000001</v>
      </c>
      <c r="F874">
        <v>442795508.60000002</v>
      </c>
      <c r="G874">
        <v>399763642</v>
      </c>
      <c r="H874">
        <v>437689594.30000001</v>
      </c>
      <c r="I874">
        <v>575919466.20000005</v>
      </c>
      <c r="J874">
        <v>585845347.29999995</v>
      </c>
      <c r="K874">
        <v>641700841.79999995</v>
      </c>
      <c r="L874">
        <v>698363555.89999998</v>
      </c>
      <c r="M874">
        <v>820327102.79999995</v>
      </c>
      <c r="N874">
        <v>860290556.89999998</v>
      </c>
      <c r="O874">
        <v>998241647.79999995</v>
      </c>
      <c r="P874">
        <v>1016832441</v>
      </c>
      <c r="Q874">
        <v>1001034126</v>
      </c>
      <c r="R874">
        <v>1189742294</v>
      </c>
      <c r="S874">
        <v>503428215.30000001</v>
      </c>
      <c r="T874">
        <v>537702761.89999998</v>
      </c>
      <c r="U874">
        <v>1073286991</v>
      </c>
      <c r="V874">
        <v>1420803368</v>
      </c>
      <c r="W874">
        <v>1147362038</v>
      </c>
      <c r="X874">
        <v>781000142.89999998</v>
      </c>
      <c r="Y874">
        <v>1997514061</v>
      </c>
      <c r="Z874">
        <v>1198108108</v>
      </c>
      <c r="AA874">
        <v>1145320197</v>
      </c>
      <c r="AB874">
        <v>1383003492</v>
      </c>
      <c r="AC874">
        <v>1634057192</v>
      </c>
      <c r="AD874">
        <v>1740131923</v>
      </c>
      <c r="AE874">
        <v>2494855005</v>
      </c>
      <c r="AF874">
        <v>1700706127</v>
      </c>
      <c r="AG874">
        <v>1686541397</v>
      </c>
      <c r="AH874">
        <v>1977487660</v>
      </c>
      <c r="AI874">
        <v>1913414087</v>
      </c>
      <c r="AJ874">
        <v>827185111.29999995</v>
      </c>
      <c r="AK874">
        <v>2420184756</v>
      </c>
      <c r="AL874">
        <v>2713085234</v>
      </c>
      <c r="AM874">
        <v>3568505338</v>
      </c>
      <c r="AN874">
        <v>3830728399</v>
      </c>
      <c r="AO874">
        <v>4485554245</v>
      </c>
      <c r="AP874">
        <v>5566961652</v>
      </c>
      <c r="AQ874">
        <v>6092857143</v>
      </c>
      <c r="AR874">
        <v>7379032734</v>
      </c>
      <c r="AS874">
        <v>7172464406</v>
      </c>
      <c r="AT874">
        <v>7050134771</v>
      </c>
      <c r="AU874">
        <v>5468808989</v>
      </c>
      <c r="AV874">
        <v>5169346154</v>
      </c>
      <c r="AW874">
        <v>4704155844</v>
      </c>
      <c r="AX874">
        <v>5322628952</v>
      </c>
      <c r="AY874">
        <v>6357547826</v>
      </c>
      <c r="AZ874">
        <v>6026865149</v>
      </c>
      <c r="BA874">
        <v>7308763636</v>
      </c>
      <c r="BB874">
        <v>8737731397</v>
      </c>
      <c r="BC874">
        <v>10165226860</v>
      </c>
      <c r="BD874">
        <v>10532581756</v>
      </c>
      <c r="BE874">
        <v>-6407672965</v>
      </c>
      <c r="BF874">
        <v>-9985726750</v>
      </c>
      <c r="BG874">
        <v>-10845674049</v>
      </c>
      <c r="BH874">
        <v>-3935303488</v>
      </c>
      <c r="BI874">
        <v>4293310254</v>
      </c>
      <c r="BJ874">
        <v>3595798255</v>
      </c>
      <c r="BK874">
        <v>5770726294</v>
      </c>
      <c r="BL874">
        <v>8654322579</v>
      </c>
      <c r="BM874">
        <v>17028551095</v>
      </c>
      <c r="BN874">
        <v>20800960817</v>
      </c>
      <c r="BO874">
        <v>23427216577</v>
      </c>
      <c r="BP874">
        <v>19937817876</v>
      </c>
    </row>
    <row r="875" spans="1:68" x14ac:dyDescent="0.25">
      <c r="A875" s="1" t="s">
        <v>66</v>
      </c>
      <c r="B875" s="1">
        <f>COUNT(egypt_arabic_world[[#This Row],[1960]:[2023]])</f>
        <v>64</v>
      </c>
      <c r="C875" s="1" t="s">
        <v>2545</v>
      </c>
      <c r="D875" s="1" t="s">
        <v>2546</v>
      </c>
      <c r="E875">
        <v>61675492328</v>
      </c>
      <c r="F875">
        <v>60160676343</v>
      </c>
      <c r="G875">
        <v>51269445519</v>
      </c>
      <c r="H875">
        <v>58731917923</v>
      </c>
      <c r="I875">
        <v>61881562429</v>
      </c>
      <c r="J875">
        <v>66187589930</v>
      </c>
      <c r="K875">
        <v>64429335335</v>
      </c>
      <c r="L875">
        <v>69796382970</v>
      </c>
      <c r="M875">
        <v>52003031809</v>
      </c>
      <c r="N875">
        <v>66915904327</v>
      </c>
      <c r="O875">
        <v>75014300211</v>
      </c>
      <c r="P875">
        <v>68662042969</v>
      </c>
      <c r="Q875">
        <v>68502835920</v>
      </c>
      <c r="R875">
        <v>77759836871</v>
      </c>
      <c r="S875">
        <v>68980571530</v>
      </c>
      <c r="T875">
        <v>57138979603</v>
      </c>
      <c r="U875">
        <v>56496331940</v>
      </c>
      <c r="V875">
        <v>71257132514</v>
      </c>
      <c r="W875">
        <v>50859685557</v>
      </c>
      <c r="X875">
        <v>62695422098</v>
      </c>
      <c r="Y875">
        <v>83471355502</v>
      </c>
      <c r="Z875">
        <v>95144701218</v>
      </c>
      <c r="AA875">
        <v>75907172642</v>
      </c>
      <c r="AB875">
        <v>73484447366</v>
      </c>
      <c r="AC875">
        <v>91521362436</v>
      </c>
      <c r="AD875">
        <v>94743855073</v>
      </c>
      <c r="AE875">
        <v>72138576074</v>
      </c>
      <c r="AF875">
        <v>47619136120</v>
      </c>
      <c r="AG875">
        <v>24217536145</v>
      </c>
      <c r="AH875">
        <v>23933189100</v>
      </c>
      <c r="AI875">
        <v>41690250930</v>
      </c>
      <c r="AJ875">
        <v>82890942562</v>
      </c>
      <c r="AK875">
        <v>93390066374</v>
      </c>
      <c r="AL875">
        <v>104588000000</v>
      </c>
      <c r="AM875">
        <v>90025247323</v>
      </c>
      <c r="AN875">
        <v>85766433924</v>
      </c>
      <c r="AO875">
        <v>70669759796</v>
      </c>
      <c r="AP875">
        <v>73984152587</v>
      </c>
      <c r="AQ875">
        <v>39849429751</v>
      </c>
      <c r="AR875">
        <v>57180337554</v>
      </c>
      <c r="AS875">
        <v>79509171580</v>
      </c>
      <c r="AT875">
        <v>98471780022</v>
      </c>
      <c r="AU875">
        <v>106493000000</v>
      </c>
      <c r="AV875">
        <v>115365000000</v>
      </c>
      <c r="AW875">
        <v>143871000000</v>
      </c>
      <c r="AX875">
        <v>175577000000</v>
      </c>
      <c r="AY875">
        <v>229111000000</v>
      </c>
      <c r="AZ875">
        <v>245152000000</v>
      </c>
      <c r="BA875">
        <v>279509000000</v>
      </c>
      <c r="BB875">
        <v>140577000000</v>
      </c>
      <c r="BC875">
        <v>147473000000</v>
      </c>
      <c r="BD875">
        <v>234732000000</v>
      </c>
      <c r="BE875">
        <v>160756000000</v>
      </c>
      <c r="BF875">
        <v>200048000000</v>
      </c>
      <c r="BG875">
        <v>155070000000</v>
      </c>
      <c r="BH875">
        <v>139523000000</v>
      </c>
      <c r="BI875">
        <v>108308000000</v>
      </c>
      <c r="BJ875">
        <v>38545186429</v>
      </c>
      <c r="BK875">
        <v>16978149365</v>
      </c>
      <c r="BL875">
        <v>6992685100</v>
      </c>
      <c r="BM875">
        <v>-144846977.59999999</v>
      </c>
      <c r="BN875">
        <v>4185603863</v>
      </c>
      <c r="BO875">
        <v>0</v>
      </c>
      <c r="BP875">
        <v>-3.4179689999999999E-3</v>
      </c>
    </row>
    <row r="876" spans="1:68" x14ac:dyDescent="0.25">
      <c r="A876" s="1" t="s">
        <v>66</v>
      </c>
      <c r="B876" s="1">
        <f>COUNT(egypt_arabic_world[[#This Row],[1960]:[2023]])</f>
        <v>64</v>
      </c>
      <c r="C876" s="1" t="s">
        <v>2753</v>
      </c>
      <c r="D876" s="1" t="s">
        <v>2754</v>
      </c>
      <c r="E876">
        <v>266967600</v>
      </c>
      <c r="F876">
        <v>203625200</v>
      </c>
      <c r="G876">
        <v>223227760</v>
      </c>
      <c r="H876">
        <v>216277440</v>
      </c>
      <c r="I876">
        <v>223742480</v>
      </c>
      <c r="J876">
        <v>193777600</v>
      </c>
      <c r="K876">
        <v>156816540</v>
      </c>
      <c r="L876">
        <v>196019200</v>
      </c>
      <c r="M876">
        <v>187040600</v>
      </c>
      <c r="N876">
        <v>145124800</v>
      </c>
      <c r="O876">
        <v>165038580</v>
      </c>
      <c r="P876">
        <v>163240183.19999999</v>
      </c>
      <c r="Q876">
        <v>209341387.19999999</v>
      </c>
      <c r="R876">
        <v>532593785.39999998</v>
      </c>
      <c r="S876">
        <v>705412654.5</v>
      </c>
      <c r="T876">
        <v>535004017</v>
      </c>
      <c r="U876">
        <v>567297179.70000005</v>
      </c>
      <c r="V876">
        <v>831886353</v>
      </c>
      <c r="W876">
        <v>1050567898</v>
      </c>
      <c r="X876">
        <v>1795125066</v>
      </c>
      <c r="Y876">
        <v>2479664000</v>
      </c>
      <c r="Z876">
        <v>1682922621</v>
      </c>
      <c r="AA876">
        <v>1809313173</v>
      </c>
      <c r="AB876">
        <v>1698907670</v>
      </c>
      <c r="AC876">
        <v>1485991444</v>
      </c>
      <c r="AD876">
        <v>1587362858</v>
      </c>
      <c r="AE876">
        <v>1779681032</v>
      </c>
      <c r="AF876">
        <v>2555643305</v>
      </c>
      <c r="AG876">
        <v>2261158623</v>
      </c>
      <c r="AH876">
        <v>2495363416</v>
      </c>
      <c r="AI876">
        <v>3619931743</v>
      </c>
      <c r="AJ876">
        <v>6185285501</v>
      </c>
      <c r="AK876">
        <v>11620220748</v>
      </c>
      <c r="AL876">
        <v>13854276439</v>
      </c>
      <c r="AM876">
        <v>14412967685</v>
      </c>
      <c r="AN876">
        <v>17121798674</v>
      </c>
      <c r="AO876">
        <v>18296476061</v>
      </c>
      <c r="AP876">
        <v>19370588198</v>
      </c>
      <c r="AQ876">
        <v>18823907998</v>
      </c>
      <c r="AR876">
        <v>15190021677</v>
      </c>
      <c r="AS876">
        <v>13785040868</v>
      </c>
      <c r="AT876">
        <v>13598234040</v>
      </c>
      <c r="AU876">
        <v>14076054423</v>
      </c>
      <c r="AV876">
        <v>14603576021</v>
      </c>
      <c r="AW876">
        <v>15338514717</v>
      </c>
      <c r="AX876">
        <v>21856784929</v>
      </c>
      <c r="AY876">
        <v>26006845068</v>
      </c>
      <c r="AZ876">
        <v>32214421786</v>
      </c>
      <c r="BA876">
        <v>34330505048</v>
      </c>
      <c r="BB876">
        <v>34896678266</v>
      </c>
      <c r="BC876">
        <v>37028506135</v>
      </c>
      <c r="BD876">
        <v>18637541110</v>
      </c>
      <c r="BE876">
        <v>15672467971</v>
      </c>
      <c r="BF876">
        <v>16536236826</v>
      </c>
      <c r="BG876">
        <v>14926998052</v>
      </c>
      <c r="BH876">
        <v>15858887326</v>
      </c>
      <c r="BI876">
        <v>23642691706</v>
      </c>
      <c r="BJ876">
        <v>36400242556</v>
      </c>
      <c r="BK876">
        <v>41839242991</v>
      </c>
      <c r="BL876">
        <v>44568837112</v>
      </c>
      <c r="BM876">
        <v>38972812937</v>
      </c>
      <c r="BN876">
        <v>39824388217</v>
      </c>
      <c r="BO876">
        <v>32143926008</v>
      </c>
      <c r="BP876">
        <v>33070180836</v>
      </c>
    </row>
    <row r="877" spans="1:68" x14ac:dyDescent="0.25">
      <c r="A877" s="1" t="s">
        <v>66</v>
      </c>
      <c r="B877" s="1">
        <f>COUNT(egypt_arabic_world[[#This Row],[1960]:[2023]])</f>
        <v>64</v>
      </c>
      <c r="C877" s="1" t="s">
        <v>2793</v>
      </c>
      <c r="D877" s="1" t="s">
        <v>2794</v>
      </c>
      <c r="E877">
        <v>90000000</v>
      </c>
      <c r="F877">
        <v>29000000</v>
      </c>
      <c r="G877">
        <v>49000000</v>
      </c>
      <c r="H877">
        <v>42000000</v>
      </c>
      <c r="I877">
        <v>84000000</v>
      </c>
      <c r="J877">
        <v>54000000</v>
      </c>
      <c r="K877">
        <v>63000000</v>
      </c>
      <c r="L877">
        <v>102000000</v>
      </c>
      <c r="M877">
        <v>75000000</v>
      </c>
      <c r="N877">
        <v>51000000</v>
      </c>
      <c r="O877">
        <v>74080000</v>
      </c>
      <c r="P877">
        <v>57132023.240000002</v>
      </c>
      <c r="Q877">
        <v>51504587.159999996</v>
      </c>
      <c r="R877">
        <v>259601785.40000001</v>
      </c>
      <c r="S877">
        <v>251844654.5</v>
      </c>
      <c r="T877">
        <v>193916017</v>
      </c>
      <c r="U877">
        <v>239585179.69999999</v>
      </c>
      <c r="V877">
        <v>430727953</v>
      </c>
      <c r="W877">
        <v>491669897.60000002</v>
      </c>
      <c r="X877">
        <v>529461066.19999999</v>
      </c>
      <c r="Y877">
        <v>1046000000</v>
      </c>
      <c r="Z877">
        <v>716202621.29999995</v>
      </c>
      <c r="AA877">
        <v>698132372.89999998</v>
      </c>
      <c r="AB877">
        <v>771099670.20000005</v>
      </c>
      <c r="AC877">
        <v>736205844</v>
      </c>
      <c r="AD877">
        <v>792098857.60000002</v>
      </c>
      <c r="AE877">
        <v>829012232</v>
      </c>
      <c r="AF877">
        <v>1378312105</v>
      </c>
      <c r="AG877">
        <v>1263430623</v>
      </c>
      <c r="AH877">
        <v>1520131416</v>
      </c>
      <c r="AI877">
        <v>2683611743</v>
      </c>
      <c r="AJ877">
        <v>5325330301</v>
      </c>
      <c r="AK877">
        <v>10809756748</v>
      </c>
      <c r="AL877">
        <v>12904091827</v>
      </c>
      <c r="AM877">
        <v>13480782195</v>
      </c>
      <c r="AN877">
        <v>16181222674</v>
      </c>
      <c r="AO877">
        <v>17398343008</v>
      </c>
      <c r="AP877">
        <v>18664757639</v>
      </c>
      <c r="AQ877">
        <v>18123914819</v>
      </c>
      <c r="AR877">
        <v>14484069531</v>
      </c>
      <c r="AS877">
        <v>13117578468</v>
      </c>
      <c r="AT877">
        <v>12925786040</v>
      </c>
      <c r="AU877">
        <v>13242410675</v>
      </c>
      <c r="AV877">
        <v>13588731809</v>
      </c>
      <c r="AW877">
        <v>14273201919</v>
      </c>
      <c r="AX877">
        <v>20609055556</v>
      </c>
      <c r="AY877">
        <v>24461557537</v>
      </c>
      <c r="AZ877">
        <v>30187705601</v>
      </c>
      <c r="BA877">
        <v>32216142798</v>
      </c>
      <c r="BB877">
        <v>32252965766</v>
      </c>
      <c r="BC877">
        <v>33611735635</v>
      </c>
      <c r="BD877">
        <v>14915680110</v>
      </c>
      <c r="BE877">
        <v>11627543555</v>
      </c>
      <c r="BF877">
        <v>13608097326</v>
      </c>
      <c r="BG877">
        <v>11995212052</v>
      </c>
      <c r="BH877">
        <v>13282027326</v>
      </c>
      <c r="BI877">
        <v>20858154706</v>
      </c>
      <c r="BJ877">
        <v>33213917119</v>
      </c>
      <c r="BK877">
        <v>38609411065</v>
      </c>
      <c r="BL877">
        <v>40685367786</v>
      </c>
      <c r="BM877">
        <v>34094946984</v>
      </c>
      <c r="BN877">
        <v>35089750384</v>
      </c>
      <c r="BO877">
        <v>24823644493</v>
      </c>
      <c r="BP877">
        <v>24695657741</v>
      </c>
    </row>
    <row r="878" spans="1:68" x14ac:dyDescent="0.25">
      <c r="A878" s="1" t="s">
        <v>66</v>
      </c>
      <c r="B878" s="1">
        <f>COUNT(egypt_arabic_world[[#This Row],[1960]:[2023]])</f>
        <v>64</v>
      </c>
      <c r="C878" s="1" t="s">
        <v>2733</v>
      </c>
      <c r="D878" s="1" t="s">
        <v>2734</v>
      </c>
      <c r="E878">
        <v>41.691698529999996</v>
      </c>
      <c r="F878">
        <v>37.388193200000003</v>
      </c>
      <c r="G878">
        <v>34.570850950000001</v>
      </c>
      <c r="H878">
        <v>41.345784129999998</v>
      </c>
      <c r="I878">
        <v>43.272283270000003</v>
      </c>
      <c r="J878">
        <v>37.263297289999997</v>
      </c>
      <c r="K878">
        <v>36.817568399999999</v>
      </c>
      <c r="L878">
        <v>35.939719109999999</v>
      </c>
      <c r="M878">
        <v>29.26348956</v>
      </c>
      <c r="N878">
        <v>29.985897720000001</v>
      </c>
      <c r="O878">
        <v>30.662793600000001</v>
      </c>
      <c r="P878">
        <v>31.024676360000001</v>
      </c>
      <c r="Q878">
        <v>30.085346529999999</v>
      </c>
      <c r="R878">
        <v>31.696272199999999</v>
      </c>
      <c r="S878">
        <v>51.664828110000002</v>
      </c>
      <c r="T878">
        <v>53.714242640000002</v>
      </c>
      <c r="U878">
        <v>45.085463709999999</v>
      </c>
      <c r="V878">
        <v>52.951923899999997</v>
      </c>
      <c r="W878">
        <v>53.83938259</v>
      </c>
      <c r="X878">
        <v>69.464263059999993</v>
      </c>
      <c r="Y878">
        <v>73.383037560000005</v>
      </c>
      <c r="Z878">
        <v>74.459577429999996</v>
      </c>
      <c r="AA878">
        <v>64.201995010000005</v>
      </c>
      <c r="AB878">
        <v>57.142857139999997</v>
      </c>
      <c r="AC878">
        <v>52.531645570000002</v>
      </c>
      <c r="AD878">
        <v>46.112600540000003</v>
      </c>
      <c r="AE878">
        <v>36.054421769999998</v>
      </c>
      <c r="AF878">
        <v>35.339805830000003</v>
      </c>
      <c r="AG878">
        <v>52.597402600000002</v>
      </c>
      <c r="AH878">
        <v>50.12987013</v>
      </c>
      <c r="AI878">
        <v>52.922755739999999</v>
      </c>
      <c r="AJ878">
        <v>62.844444439999997</v>
      </c>
      <c r="AK878">
        <v>59.309849030000002</v>
      </c>
      <c r="AL878">
        <v>55.927835049999999</v>
      </c>
      <c r="AM878">
        <v>50.628571430000001</v>
      </c>
      <c r="AN878">
        <v>50.245098040000002</v>
      </c>
      <c r="AO878">
        <v>46.948561460000001</v>
      </c>
      <c r="AP878">
        <v>43.738247459999997</v>
      </c>
      <c r="AQ878">
        <v>41.927627000000001</v>
      </c>
      <c r="AR878">
        <v>38.361508450000002</v>
      </c>
      <c r="AS878">
        <v>39.017935899999998</v>
      </c>
      <c r="AT878">
        <v>39.810426540000002</v>
      </c>
      <c r="AU878">
        <v>40.987067830000001</v>
      </c>
      <c r="AV878">
        <v>46.179640720000002</v>
      </c>
      <c r="AW878">
        <v>57.819905210000002</v>
      </c>
      <c r="AX878">
        <v>62.95264624</v>
      </c>
      <c r="AY878">
        <v>61.518536509999997</v>
      </c>
      <c r="AZ878">
        <v>65.077873249999996</v>
      </c>
      <c r="BA878">
        <v>71.68062535</v>
      </c>
      <c r="BB878">
        <v>56.553444640000002</v>
      </c>
      <c r="BC878">
        <v>47.936350070000003</v>
      </c>
      <c r="BD878">
        <v>45.25563416</v>
      </c>
      <c r="BE878">
        <v>40.711769269999998</v>
      </c>
      <c r="BF878">
        <v>40.373038059999999</v>
      </c>
      <c r="BG878">
        <v>36.92018779</v>
      </c>
      <c r="BH878">
        <v>34.845942960000002</v>
      </c>
      <c r="BI878">
        <v>30.246549049999999</v>
      </c>
      <c r="BJ878">
        <v>42.832134359999998</v>
      </c>
      <c r="BK878">
        <v>45.911019670000002</v>
      </c>
      <c r="BL878">
        <v>41.124017160000001</v>
      </c>
      <c r="BM878">
        <v>32.126255569999998</v>
      </c>
      <c r="BN878">
        <v>29.856973480000001</v>
      </c>
      <c r="BO878">
        <v>36.983104879999999</v>
      </c>
      <c r="BP878">
        <v>40.44243822</v>
      </c>
    </row>
    <row r="879" spans="1:68" x14ac:dyDescent="0.25">
      <c r="A879" s="1" t="s">
        <v>66</v>
      </c>
      <c r="B879" s="1">
        <f>COUNT(egypt_arabic_world[[#This Row],[1960]:[2023]])</f>
        <v>64</v>
      </c>
      <c r="C879" s="1" t="s">
        <v>2841</v>
      </c>
      <c r="D879" s="1" t="s">
        <v>2842</v>
      </c>
      <c r="E879">
        <v>10184083</v>
      </c>
      <c r="F879">
        <v>10563416</v>
      </c>
      <c r="G879">
        <v>10944888</v>
      </c>
      <c r="H879">
        <v>11339138</v>
      </c>
      <c r="I879">
        <v>11743813</v>
      </c>
      <c r="J879">
        <v>12155494</v>
      </c>
      <c r="K879">
        <v>12575807</v>
      </c>
      <c r="L879">
        <v>13007007</v>
      </c>
      <c r="M879">
        <v>13449455</v>
      </c>
      <c r="N879">
        <v>13902322</v>
      </c>
      <c r="O879">
        <v>14360992</v>
      </c>
      <c r="P879">
        <v>14824613</v>
      </c>
      <c r="Q879">
        <v>15301014</v>
      </c>
      <c r="R879">
        <v>15791743</v>
      </c>
      <c r="S879">
        <v>16298859</v>
      </c>
      <c r="T879">
        <v>16829518</v>
      </c>
      <c r="U879">
        <v>17373148</v>
      </c>
      <c r="V879">
        <v>17852080</v>
      </c>
      <c r="W879">
        <v>18302365</v>
      </c>
      <c r="X879">
        <v>18772543</v>
      </c>
      <c r="Y879">
        <v>19275772</v>
      </c>
      <c r="Z879">
        <v>19807893</v>
      </c>
      <c r="AA879">
        <v>20368300</v>
      </c>
      <c r="AB879">
        <v>20981098</v>
      </c>
      <c r="AC879">
        <v>21630414</v>
      </c>
      <c r="AD879">
        <v>22291930</v>
      </c>
      <c r="AE879">
        <v>22946755</v>
      </c>
      <c r="AF879">
        <v>23550732</v>
      </c>
      <c r="AG879">
        <v>24141299</v>
      </c>
      <c r="AH879">
        <v>24732078</v>
      </c>
      <c r="AI879">
        <v>25389682</v>
      </c>
      <c r="AJ879">
        <v>26019569</v>
      </c>
      <c r="AK879">
        <v>26567023</v>
      </c>
      <c r="AL879">
        <v>27103446</v>
      </c>
      <c r="AM879">
        <v>27608089</v>
      </c>
      <c r="AN879">
        <v>28108514</v>
      </c>
      <c r="AO879">
        <v>28608241</v>
      </c>
      <c r="AP879">
        <v>29191612</v>
      </c>
      <c r="AQ879">
        <v>29868584</v>
      </c>
      <c r="AR879">
        <v>30575208</v>
      </c>
      <c r="AS879">
        <v>31277453</v>
      </c>
      <c r="AT879">
        <v>31983169</v>
      </c>
      <c r="AU879">
        <v>32698203</v>
      </c>
      <c r="AV879">
        <v>33426421</v>
      </c>
      <c r="AW879">
        <v>34160200</v>
      </c>
      <c r="AX879">
        <v>34895329</v>
      </c>
      <c r="AY879">
        <v>35621545</v>
      </c>
      <c r="AZ879">
        <v>36304512</v>
      </c>
      <c r="BA879">
        <v>36971661</v>
      </c>
      <c r="BB879">
        <v>37659829</v>
      </c>
      <c r="BC879">
        <v>38371258</v>
      </c>
      <c r="BD879">
        <v>39170015</v>
      </c>
      <c r="BE879">
        <v>40008923</v>
      </c>
      <c r="BF879">
        <v>40891421</v>
      </c>
      <c r="BG879">
        <v>41780300</v>
      </c>
      <c r="BH879">
        <v>42612723</v>
      </c>
      <c r="BI879">
        <v>43434766</v>
      </c>
      <c r="BJ879">
        <v>44283401</v>
      </c>
      <c r="BK879">
        <v>45130481</v>
      </c>
      <c r="BL879">
        <v>45957464</v>
      </c>
      <c r="BM879">
        <v>46768290</v>
      </c>
      <c r="BN879">
        <v>47558393</v>
      </c>
      <c r="BO879">
        <v>48388683</v>
      </c>
      <c r="BP879">
        <v>49364918</v>
      </c>
    </row>
    <row r="880" spans="1:68" x14ac:dyDescent="0.25">
      <c r="A880" s="1" t="s">
        <v>66</v>
      </c>
      <c r="B880" s="1">
        <f>COUNT(egypt_arabic_world[[#This Row],[1960]:[2023]])</f>
        <v>64</v>
      </c>
      <c r="C880" s="1" t="s">
        <v>2597</v>
      </c>
      <c r="D880" s="1" t="s">
        <v>2598</v>
      </c>
      <c r="E880">
        <v>37.863999999999997</v>
      </c>
      <c r="F880">
        <v>38.271999999999998</v>
      </c>
      <c r="G880">
        <v>38.624000000000002</v>
      </c>
      <c r="H880">
        <v>38.976999999999997</v>
      </c>
      <c r="I880">
        <v>39.331000000000003</v>
      </c>
      <c r="J880">
        <v>39.686</v>
      </c>
      <c r="K880">
        <v>40.042000000000002</v>
      </c>
      <c r="L880">
        <v>40.399000000000001</v>
      </c>
      <c r="M880">
        <v>40.758000000000003</v>
      </c>
      <c r="N880">
        <v>41.116999999999997</v>
      </c>
      <c r="O880">
        <v>41.476999999999997</v>
      </c>
      <c r="P880">
        <v>41.838000000000001</v>
      </c>
      <c r="Q880">
        <v>42.2</v>
      </c>
      <c r="R880">
        <v>42.563000000000002</v>
      </c>
      <c r="S880">
        <v>42.926000000000002</v>
      </c>
      <c r="T880">
        <v>43.290999999999997</v>
      </c>
      <c r="U880">
        <v>43.655999999999999</v>
      </c>
      <c r="V880">
        <v>43.81</v>
      </c>
      <c r="W880">
        <v>43.826000000000001</v>
      </c>
      <c r="X880">
        <v>43.841999999999999</v>
      </c>
      <c r="Y880">
        <v>43.857999999999997</v>
      </c>
      <c r="Z880">
        <v>43.874000000000002</v>
      </c>
      <c r="AA880">
        <v>43.89</v>
      </c>
      <c r="AB880">
        <v>43.905999999999999</v>
      </c>
      <c r="AC880">
        <v>43.921999999999997</v>
      </c>
      <c r="AD880">
        <v>43.938000000000002</v>
      </c>
      <c r="AE880">
        <v>43.954000000000001</v>
      </c>
      <c r="AF880">
        <v>43.877000000000002</v>
      </c>
      <c r="AG880">
        <v>43.744</v>
      </c>
      <c r="AH880">
        <v>43.610999999999997</v>
      </c>
      <c r="AI880">
        <v>43.478000000000002</v>
      </c>
      <c r="AJ880">
        <v>43.344999999999999</v>
      </c>
      <c r="AK880">
        <v>43.212000000000003</v>
      </c>
      <c r="AL880">
        <v>43.079000000000001</v>
      </c>
      <c r="AM880">
        <v>42.945999999999998</v>
      </c>
      <c r="AN880">
        <v>42.814</v>
      </c>
      <c r="AO880">
        <v>42.680999999999997</v>
      </c>
      <c r="AP880">
        <v>42.658000000000001</v>
      </c>
      <c r="AQ880">
        <v>42.704000000000001</v>
      </c>
      <c r="AR880">
        <v>42.75</v>
      </c>
      <c r="AS880">
        <v>42.796999999999997</v>
      </c>
      <c r="AT880">
        <v>42.843000000000004</v>
      </c>
      <c r="AU880">
        <v>42.889000000000003</v>
      </c>
      <c r="AV880">
        <v>42.935000000000002</v>
      </c>
      <c r="AW880">
        <v>42.981000000000002</v>
      </c>
      <c r="AX880">
        <v>43.027000000000001</v>
      </c>
      <c r="AY880">
        <v>43.073</v>
      </c>
      <c r="AZ880">
        <v>43.078000000000003</v>
      </c>
      <c r="BA880">
        <v>43.058</v>
      </c>
      <c r="BB880">
        <v>43.039000000000001</v>
      </c>
      <c r="BC880">
        <v>43.018999999999998</v>
      </c>
      <c r="BD880">
        <v>43</v>
      </c>
      <c r="BE880">
        <v>42.945999999999998</v>
      </c>
      <c r="BF880">
        <v>42.893000000000001</v>
      </c>
      <c r="BG880">
        <v>42.838999999999999</v>
      </c>
      <c r="BH880">
        <v>42.784999999999997</v>
      </c>
      <c r="BI880">
        <v>42.731999999999999</v>
      </c>
      <c r="BJ880">
        <v>42.704999999999998</v>
      </c>
      <c r="BK880">
        <v>42.704000000000001</v>
      </c>
      <c r="BL880">
        <v>42.73</v>
      </c>
      <c r="BM880">
        <v>42.783000000000001</v>
      </c>
      <c r="BN880">
        <v>42.862000000000002</v>
      </c>
      <c r="BO880">
        <v>42.966999999999999</v>
      </c>
      <c r="BP880">
        <v>43.1</v>
      </c>
    </row>
    <row r="881" spans="1:68" x14ac:dyDescent="0.25">
      <c r="A881" s="1" t="s">
        <v>66</v>
      </c>
      <c r="B881" s="1">
        <f>COUNT(egypt_arabic_world[[#This Row],[1960]:[2023]])</f>
        <v>63</v>
      </c>
      <c r="C881" s="1" t="s">
        <v>2951</v>
      </c>
      <c r="D881" s="1" t="s">
        <v>2952</v>
      </c>
      <c r="E881">
        <v>158.88</v>
      </c>
      <c r="F881">
        <v>154.553</v>
      </c>
      <c r="G881">
        <v>147.131</v>
      </c>
      <c r="H881">
        <v>148.16800000000001</v>
      </c>
      <c r="I881">
        <v>146.41300000000001</v>
      </c>
      <c r="J881">
        <v>144.453</v>
      </c>
      <c r="K881">
        <v>150.792</v>
      </c>
      <c r="L881">
        <v>144.422</v>
      </c>
      <c r="M881">
        <v>138.95599999999999</v>
      </c>
      <c r="N881">
        <v>135.93700000000001</v>
      </c>
      <c r="O881">
        <v>126.09</v>
      </c>
      <c r="P881">
        <v>128.4</v>
      </c>
      <c r="Q881">
        <v>127.64400000000001</v>
      </c>
      <c r="R881">
        <v>121.892</v>
      </c>
      <c r="S881">
        <v>122.798</v>
      </c>
      <c r="T881">
        <v>123.791</v>
      </c>
      <c r="U881">
        <v>118.877</v>
      </c>
      <c r="V881">
        <v>113.869</v>
      </c>
      <c r="W881">
        <v>113.855</v>
      </c>
      <c r="X881">
        <v>108.369</v>
      </c>
      <c r="Y881">
        <v>107.89</v>
      </c>
      <c r="Z881">
        <v>106.682</v>
      </c>
      <c r="AA881">
        <v>106.94</v>
      </c>
      <c r="AB881">
        <v>109.163</v>
      </c>
      <c r="AC881">
        <v>102.264</v>
      </c>
      <c r="AD881">
        <v>99.995000000000005</v>
      </c>
      <c r="AE881">
        <v>93.858999999999995</v>
      </c>
      <c r="AF881">
        <v>91.495000000000005</v>
      </c>
      <c r="AG881">
        <v>90.164000000000001</v>
      </c>
      <c r="AH881">
        <v>84.721000000000004</v>
      </c>
      <c r="AI881">
        <v>78.683999999999997</v>
      </c>
      <c r="AJ881">
        <v>75.284999999999997</v>
      </c>
      <c r="AK881">
        <v>71.799000000000007</v>
      </c>
      <c r="AL881">
        <v>67.63</v>
      </c>
      <c r="AM881">
        <v>64.322000000000003</v>
      </c>
      <c r="AN881">
        <v>62.302</v>
      </c>
      <c r="AO881">
        <v>60.439</v>
      </c>
      <c r="AP881">
        <v>59.951000000000001</v>
      </c>
      <c r="AQ881">
        <v>58.064999999999998</v>
      </c>
      <c r="AR881">
        <v>57.213000000000001</v>
      </c>
      <c r="AS881">
        <v>55.973999999999997</v>
      </c>
      <c r="AT881">
        <v>54.317</v>
      </c>
      <c r="AU881">
        <v>52.45</v>
      </c>
      <c r="AV881">
        <v>52.280999999999999</v>
      </c>
      <c r="AW881">
        <v>52.034999999999997</v>
      </c>
      <c r="AX881">
        <v>52.884999999999998</v>
      </c>
      <c r="AY881">
        <v>53.981000000000002</v>
      </c>
      <c r="AZ881">
        <v>55.204999999999998</v>
      </c>
      <c r="BA881">
        <v>55.887</v>
      </c>
      <c r="BB881">
        <v>56.753999999999998</v>
      </c>
      <c r="BC881">
        <v>56.558</v>
      </c>
      <c r="BD881">
        <v>55.618000000000002</v>
      </c>
      <c r="BE881">
        <v>56.183999999999997</v>
      </c>
      <c r="BF881">
        <v>57.537999999999997</v>
      </c>
      <c r="BG881">
        <v>57.09</v>
      </c>
      <c r="BH881">
        <v>57.09</v>
      </c>
      <c r="BI881">
        <v>54.024999999999999</v>
      </c>
      <c r="BJ881">
        <v>53.207000000000001</v>
      </c>
      <c r="BK881">
        <v>47.174999999999997</v>
      </c>
      <c r="BL881">
        <v>43.988999999999997</v>
      </c>
      <c r="BM881">
        <v>43.847999999999999</v>
      </c>
      <c r="BN881">
        <v>41.901000000000003</v>
      </c>
      <c r="BO881">
        <v>41.851999999999997</v>
      </c>
    </row>
    <row r="882" spans="1:68" x14ac:dyDescent="0.25">
      <c r="A882" s="1" t="s">
        <v>66</v>
      </c>
      <c r="B882" s="1">
        <f>COUNT(egypt_arabic_world[[#This Row],[1960]:[2023]])</f>
        <v>63</v>
      </c>
      <c r="C882" s="1" t="s">
        <v>2731</v>
      </c>
      <c r="D882" s="1" t="s">
        <v>2732</v>
      </c>
      <c r="F882">
        <v>8671332639</v>
      </c>
      <c r="G882">
        <v>8622088034</v>
      </c>
      <c r="H882">
        <v>7986190307</v>
      </c>
      <c r="I882">
        <v>9129521574</v>
      </c>
      <c r="J882">
        <v>9696905068</v>
      </c>
      <c r="K882">
        <v>10212902887</v>
      </c>
      <c r="L882">
        <v>10392752749</v>
      </c>
      <c r="M882">
        <v>9923858465</v>
      </c>
      <c r="N882">
        <v>10073733351</v>
      </c>
      <c r="O882">
        <v>10277134980</v>
      </c>
      <c r="P882">
        <v>10524162488</v>
      </c>
      <c r="Q882">
        <v>10382367838</v>
      </c>
      <c r="R882">
        <v>10792754276</v>
      </c>
      <c r="S882">
        <v>11117245877</v>
      </c>
      <c r="T882">
        <v>11144514079</v>
      </c>
      <c r="U882">
        <v>11829340966</v>
      </c>
      <c r="V882">
        <v>12069457008</v>
      </c>
      <c r="W882">
        <v>11660937434</v>
      </c>
      <c r="X882">
        <v>12311990325</v>
      </c>
      <c r="Y882">
        <v>12827675784</v>
      </c>
      <c r="Z882">
        <v>13276221454</v>
      </c>
      <c r="AA882">
        <v>13295015730</v>
      </c>
      <c r="AB882">
        <v>13830506892</v>
      </c>
      <c r="AC882">
        <v>14007952329</v>
      </c>
      <c r="AD882">
        <v>14571000352</v>
      </c>
      <c r="AE882">
        <v>14878117456</v>
      </c>
      <c r="AF882">
        <v>15492351663</v>
      </c>
      <c r="AG882">
        <v>16021275563</v>
      </c>
      <c r="AH882">
        <v>16601217557</v>
      </c>
      <c r="AI882">
        <v>17086086562</v>
      </c>
      <c r="AJ882">
        <v>17559863787</v>
      </c>
      <c r="AK882">
        <v>17989273927</v>
      </c>
      <c r="AL882">
        <v>18341041642</v>
      </c>
      <c r="AM882">
        <v>18797875703</v>
      </c>
      <c r="AN882">
        <v>19518658330</v>
      </c>
      <c r="AO882">
        <v>20084624980</v>
      </c>
      <c r="AP882">
        <v>20701350965</v>
      </c>
      <c r="AQ882">
        <v>21411981722</v>
      </c>
      <c r="AR882">
        <v>22446231261</v>
      </c>
      <c r="AS882">
        <v>23277005100</v>
      </c>
      <c r="AT882">
        <v>24161459733</v>
      </c>
      <c r="AU882">
        <v>25031392714</v>
      </c>
      <c r="AV882">
        <v>25902510397</v>
      </c>
      <c r="AW882">
        <v>26617270325</v>
      </c>
      <c r="AX882">
        <v>27483970880</v>
      </c>
      <c r="AY882">
        <v>28376831124</v>
      </c>
      <c r="AZ882">
        <v>29421098510</v>
      </c>
      <c r="BA882">
        <v>30405990380</v>
      </c>
      <c r="BB882">
        <v>31370012904</v>
      </c>
      <c r="BC882">
        <v>32459957945</v>
      </c>
      <c r="BD882">
        <v>33343505443</v>
      </c>
      <c r="BE882">
        <v>34316917701</v>
      </c>
      <c r="BF882">
        <v>35347256957</v>
      </c>
      <c r="BG882">
        <v>36409927019</v>
      </c>
      <c r="BH882">
        <v>37528228896</v>
      </c>
      <c r="BI882">
        <v>38690421883</v>
      </c>
      <c r="BJ882">
        <v>39944452352</v>
      </c>
      <c r="BK882">
        <v>41172293714</v>
      </c>
      <c r="BL882">
        <v>42547813158</v>
      </c>
      <c r="BM882">
        <v>44004044337</v>
      </c>
      <c r="BN882">
        <v>45683266832</v>
      </c>
      <c r="BO882">
        <v>47498689113</v>
      </c>
      <c r="BP882">
        <v>49461575072</v>
      </c>
    </row>
    <row r="883" spans="1:68" x14ac:dyDescent="0.25">
      <c r="A883" s="1" t="s">
        <v>66</v>
      </c>
      <c r="B883" s="1">
        <f>COUNT(egypt_arabic_world[[#This Row],[1960]:[2023]])</f>
        <v>63</v>
      </c>
      <c r="C883" s="1" t="s">
        <v>2757</v>
      </c>
      <c r="D883" s="1" t="s">
        <v>2758</v>
      </c>
      <c r="F883">
        <v>156713000000</v>
      </c>
      <c r="G883">
        <v>155823000000</v>
      </c>
      <c r="H883">
        <v>144331000000</v>
      </c>
      <c r="I883">
        <v>164993000000</v>
      </c>
      <c r="J883">
        <v>175247000000</v>
      </c>
      <c r="K883">
        <v>184573000000</v>
      </c>
      <c r="L883">
        <v>187823000000</v>
      </c>
      <c r="M883">
        <v>179349000000</v>
      </c>
      <c r="N883">
        <v>182058000000</v>
      </c>
      <c r="O883">
        <v>185734000000</v>
      </c>
      <c r="P883">
        <v>190198000000</v>
      </c>
      <c r="Q883">
        <v>187635000000</v>
      </c>
      <c r="R883">
        <v>195052000000</v>
      </c>
      <c r="S883">
        <v>200917000000</v>
      </c>
      <c r="T883">
        <v>201409000000</v>
      </c>
      <c r="U883">
        <v>213786000000</v>
      </c>
      <c r="V883">
        <v>218125000000</v>
      </c>
      <c r="W883">
        <v>210742000000</v>
      </c>
      <c r="X883">
        <v>222509000000</v>
      </c>
      <c r="Y883">
        <v>231828000000</v>
      </c>
      <c r="Z883">
        <v>239935000000</v>
      </c>
      <c r="AA883">
        <v>240274000000</v>
      </c>
      <c r="AB883">
        <v>249952000000</v>
      </c>
      <c r="AC883">
        <v>253159000000</v>
      </c>
      <c r="AD883">
        <v>263335000000</v>
      </c>
      <c r="AE883">
        <v>268885000000</v>
      </c>
      <c r="AF883">
        <v>279986000000</v>
      </c>
      <c r="AG883">
        <v>289545000000</v>
      </c>
      <c r="AH883">
        <v>300026000000</v>
      </c>
      <c r="AI883">
        <v>308789000000</v>
      </c>
      <c r="AJ883">
        <v>317351000000</v>
      </c>
      <c r="AK883">
        <v>325111000000</v>
      </c>
      <c r="AL883">
        <v>331469000000</v>
      </c>
      <c r="AM883">
        <v>339725000000</v>
      </c>
      <c r="AN883">
        <v>352751000000</v>
      </c>
      <c r="AO883">
        <v>362980000000</v>
      </c>
      <c r="AP883">
        <v>374125000000</v>
      </c>
      <c r="AQ883">
        <v>386968000000</v>
      </c>
      <c r="AR883">
        <v>405660000000</v>
      </c>
      <c r="AS883">
        <v>420674000000</v>
      </c>
      <c r="AT883">
        <v>436658000000</v>
      </c>
      <c r="AU883">
        <v>452380000000</v>
      </c>
      <c r="AV883">
        <v>468123000000</v>
      </c>
      <c r="AW883">
        <v>481041000000</v>
      </c>
      <c r="AX883">
        <v>496704000000</v>
      </c>
      <c r="AY883">
        <v>512841000000</v>
      </c>
      <c r="AZ883">
        <v>531713000000</v>
      </c>
      <c r="BA883">
        <v>549513000000</v>
      </c>
      <c r="BB883">
        <v>566935000000</v>
      </c>
      <c r="BC883">
        <v>586633000000</v>
      </c>
      <c r="BD883">
        <v>602601000000</v>
      </c>
      <c r="BE883">
        <v>620193000000</v>
      </c>
      <c r="BF883">
        <v>638814000000</v>
      </c>
      <c r="BG883">
        <v>658019000000</v>
      </c>
      <c r="BH883">
        <v>678229000000</v>
      </c>
      <c r="BI883">
        <v>699233000000</v>
      </c>
      <c r="BJ883">
        <v>721897000000</v>
      </c>
      <c r="BK883">
        <v>744087000000</v>
      </c>
      <c r="BL883">
        <v>768946000000</v>
      </c>
      <c r="BM883">
        <v>795264000000</v>
      </c>
      <c r="BN883">
        <v>825611000000</v>
      </c>
      <c r="BO883">
        <v>858421000000</v>
      </c>
      <c r="BP883">
        <v>893895000000</v>
      </c>
    </row>
    <row r="884" spans="1:68" x14ac:dyDescent="0.25">
      <c r="A884" s="1" t="s">
        <v>66</v>
      </c>
      <c r="B884" s="1">
        <f>COUNT(egypt_arabic_world[[#This Row],[1960]:[2023]])</f>
        <v>63</v>
      </c>
      <c r="C884" s="1" t="s">
        <v>3003</v>
      </c>
      <c r="D884" s="1" t="s">
        <v>3004</v>
      </c>
      <c r="E884">
        <v>4600</v>
      </c>
      <c r="F884">
        <v>5200</v>
      </c>
      <c r="G884">
        <v>5200</v>
      </c>
      <c r="H884">
        <v>6000</v>
      </c>
      <c r="I884">
        <v>7000</v>
      </c>
      <c r="J884">
        <v>6200</v>
      </c>
      <c r="K884">
        <v>5900</v>
      </c>
      <c r="L884">
        <v>5600</v>
      </c>
      <c r="M884">
        <v>5600</v>
      </c>
      <c r="N884">
        <v>5900</v>
      </c>
      <c r="O884">
        <v>6000</v>
      </c>
      <c r="P884">
        <v>7000</v>
      </c>
      <c r="Q884">
        <v>8000</v>
      </c>
      <c r="R884">
        <v>9000</v>
      </c>
      <c r="S884">
        <v>9000</v>
      </c>
      <c r="T884">
        <v>9000</v>
      </c>
      <c r="U884">
        <v>11000</v>
      </c>
      <c r="V884">
        <v>13000</v>
      </c>
      <c r="W884">
        <v>15000</v>
      </c>
      <c r="X884">
        <v>17000</v>
      </c>
      <c r="Y884">
        <v>19000</v>
      </c>
      <c r="Z884">
        <v>21000</v>
      </c>
      <c r="AA884">
        <v>24000</v>
      </c>
      <c r="AB884">
        <v>25000</v>
      </c>
      <c r="AC884">
        <v>27000</v>
      </c>
      <c r="AD884">
        <v>41846</v>
      </c>
      <c r="AE884">
        <v>45500</v>
      </c>
      <c r="AF884">
        <v>46400</v>
      </c>
      <c r="AG884">
        <v>52200</v>
      </c>
      <c r="AH884">
        <v>60500</v>
      </c>
      <c r="AI884">
        <v>61916</v>
      </c>
      <c r="AJ884">
        <v>61617</v>
      </c>
      <c r="AK884">
        <v>63895</v>
      </c>
      <c r="AL884">
        <v>51210</v>
      </c>
      <c r="AM884">
        <v>56603</v>
      </c>
      <c r="AN884">
        <v>71815</v>
      </c>
      <c r="AO884">
        <v>91137</v>
      </c>
      <c r="AP884">
        <v>85704</v>
      </c>
      <c r="AQ884">
        <v>139389</v>
      </c>
      <c r="AR884">
        <v>226276</v>
      </c>
      <c r="AS884">
        <v>340093</v>
      </c>
      <c r="AT884">
        <v>342864</v>
      </c>
      <c r="AU884">
        <v>376296</v>
      </c>
      <c r="AV884">
        <v>445181</v>
      </c>
      <c r="AW884">
        <v>471535</v>
      </c>
      <c r="AX884">
        <v>539748</v>
      </c>
      <c r="AY884">
        <v>595030</v>
      </c>
      <c r="AZ884">
        <v>635516</v>
      </c>
      <c r="BA884">
        <v>693765</v>
      </c>
      <c r="BB884">
        <v>705490</v>
      </c>
      <c r="BC884">
        <v>919585</v>
      </c>
      <c r="BD884">
        <v>986820</v>
      </c>
      <c r="BE884">
        <v>1017738</v>
      </c>
      <c r="BF884">
        <v>1097544</v>
      </c>
      <c r="BG884">
        <v>1137091</v>
      </c>
      <c r="BH884">
        <v>1174831</v>
      </c>
      <c r="BI884">
        <v>1370660</v>
      </c>
      <c r="BJ884">
        <v>1406864.5</v>
      </c>
      <c r="BK884">
        <v>1594231</v>
      </c>
      <c r="BL884">
        <v>1641949</v>
      </c>
      <c r="BM884">
        <v>1591896</v>
      </c>
      <c r="BN884">
        <v>1576189.4</v>
      </c>
      <c r="BO884">
        <v>1552430</v>
      </c>
    </row>
    <row r="885" spans="1:68" x14ac:dyDescent="0.25">
      <c r="A885" s="1" t="s">
        <v>66</v>
      </c>
      <c r="B885" s="1">
        <f>COUNT(egypt_arabic_world[[#This Row],[1960]:[2023]])</f>
        <v>63</v>
      </c>
      <c r="C885" s="1" t="s">
        <v>3027</v>
      </c>
      <c r="D885" s="1" t="s">
        <v>3028</v>
      </c>
      <c r="E885">
        <v>47.405000000000001</v>
      </c>
      <c r="F885">
        <v>46.793999999999997</v>
      </c>
      <c r="G885">
        <v>46.167999999999999</v>
      </c>
      <c r="H885">
        <v>45.685000000000002</v>
      </c>
      <c r="I885">
        <v>45.014000000000003</v>
      </c>
      <c r="J885">
        <v>44.078000000000003</v>
      </c>
      <c r="K885">
        <v>43.692999999999998</v>
      </c>
      <c r="L885">
        <v>43.122</v>
      </c>
      <c r="M885">
        <v>42.609000000000002</v>
      </c>
      <c r="N885">
        <v>42.152999999999999</v>
      </c>
      <c r="O885">
        <v>41.677</v>
      </c>
      <c r="P885">
        <v>41.417000000000002</v>
      </c>
      <c r="Q885">
        <v>41.225000000000001</v>
      </c>
      <c r="R885">
        <v>40.738999999999997</v>
      </c>
      <c r="S885">
        <v>40.709000000000003</v>
      </c>
      <c r="T885">
        <v>40.780999999999999</v>
      </c>
      <c r="U885">
        <v>40.692999999999998</v>
      </c>
      <c r="V885">
        <v>40.622</v>
      </c>
      <c r="W885">
        <v>40.700000000000003</v>
      </c>
      <c r="X885">
        <v>40.779000000000003</v>
      </c>
      <c r="Y885">
        <v>40.195</v>
      </c>
      <c r="Z885">
        <v>39.482999999999997</v>
      </c>
      <c r="AA885">
        <v>39.207999999999998</v>
      </c>
      <c r="AB885">
        <v>39.125</v>
      </c>
      <c r="AC885">
        <v>38.481000000000002</v>
      </c>
      <c r="AD885">
        <v>38.018000000000001</v>
      </c>
      <c r="AE885">
        <v>37.356999999999999</v>
      </c>
      <c r="AF885">
        <v>36.771999999999998</v>
      </c>
      <c r="AG885">
        <v>35.914000000000001</v>
      </c>
      <c r="AH885">
        <v>34.604999999999997</v>
      </c>
      <c r="AI885">
        <v>33.207000000000001</v>
      </c>
      <c r="AJ885">
        <v>32.027999999999999</v>
      </c>
      <c r="AK885">
        <v>31.728999999999999</v>
      </c>
      <c r="AL885">
        <v>30.701000000000001</v>
      </c>
      <c r="AM885">
        <v>29.786999999999999</v>
      </c>
      <c r="AN885">
        <v>29.01</v>
      </c>
      <c r="AO885">
        <v>28.335999999999999</v>
      </c>
      <c r="AP885">
        <v>27.934999999999999</v>
      </c>
      <c r="AQ885">
        <v>27.798999999999999</v>
      </c>
      <c r="AR885">
        <v>27.356000000000002</v>
      </c>
      <c r="AS885">
        <v>26.986000000000001</v>
      </c>
      <c r="AT885">
        <v>26.832999999999998</v>
      </c>
      <c r="AU885">
        <v>26.477</v>
      </c>
      <c r="AV885">
        <v>26.335999999999999</v>
      </c>
      <c r="AW885">
        <v>25.97</v>
      </c>
      <c r="AX885">
        <v>25.977</v>
      </c>
      <c r="AY885">
        <v>25.882000000000001</v>
      </c>
      <c r="AZ885">
        <v>26.16</v>
      </c>
      <c r="BA885">
        <v>26.146000000000001</v>
      </c>
      <c r="BB885">
        <v>26.291</v>
      </c>
      <c r="BC885">
        <v>27.16</v>
      </c>
      <c r="BD885">
        <v>27.379000000000001</v>
      </c>
      <c r="BE885">
        <v>27.978000000000002</v>
      </c>
      <c r="BF885">
        <v>28.454999999999998</v>
      </c>
      <c r="BG885">
        <v>28.416</v>
      </c>
      <c r="BH885">
        <v>28.077999999999999</v>
      </c>
      <c r="BI885">
        <v>25.913</v>
      </c>
      <c r="BJ885">
        <v>25.231000000000002</v>
      </c>
      <c r="BK885">
        <v>24.562000000000001</v>
      </c>
      <c r="BL885">
        <v>23.568000000000001</v>
      </c>
      <c r="BM885">
        <v>23.050999999999998</v>
      </c>
      <c r="BN885">
        <v>22.558</v>
      </c>
      <c r="BO885">
        <v>22.106999999999999</v>
      </c>
    </row>
    <row r="886" spans="1:68" x14ac:dyDescent="0.25">
      <c r="A886" s="1" t="s">
        <v>66</v>
      </c>
      <c r="B886" s="1">
        <f>COUNT(egypt_arabic_world[[#This Row],[1960]:[2023]])</f>
        <v>63</v>
      </c>
      <c r="C886" s="1" t="s">
        <v>2799</v>
      </c>
      <c r="D886" s="1" t="s">
        <v>2800</v>
      </c>
      <c r="F886">
        <v>11.62886598</v>
      </c>
      <c r="G886">
        <v>6.6494274100000004</v>
      </c>
      <c r="H886">
        <v>19.293384140000001</v>
      </c>
      <c r="I886">
        <v>16.202090590000001</v>
      </c>
      <c r="J886">
        <v>6.4342828589999996</v>
      </c>
      <c r="K886">
        <v>1.5377391709999999</v>
      </c>
      <c r="L886">
        <v>5.9537572250000004</v>
      </c>
      <c r="M886">
        <v>3.0551009269999998</v>
      </c>
      <c r="N886">
        <v>5.7384859710000002</v>
      </c>
      <c r="O886">
        <v>5.4070291380000004</v>
      </c>
      <c r="P886">
        <v>3.0208036479999998</v>
      </c>
      <c r="Q886">
        <v>15.749193180000001</v>
      </c>
      <c r="R886">
        <v>22.37712101</v>
      </c>
      <c r="S886">
        <v>30.21741961</v>
      </c>
      <c r="T886">
        <v>21.465706860000001</v>
      </c>
      <c r="U886">
        <v>25.977446700000002</v>
      </c>
      <c r="V886">
        <v>34.034629209999999</v>
      </c>
      <c r="W886">
        <v>27.0278834</v>
      </c>
      <c r="X886">
        <v>31.32567109</v>
      </c>
      <c r="Y886">
        <v>51.419429309999998</v>
      </c>
      <c r="Z886">
        <v>30.897564549999998</v>
      </c>
      <c r="AA886">
        <v>31.152096830000001</v>
      </c>
      <c r="AB886">
        <v>22.625718729999999</v>
      </c>
      <c r="AC886">
        <v>18.847973159999999</v>
      </c>
      <c r="AD886">
        <v>18.304389239999999</v>
      </c>
      <c r="AE886">
        <v>20.950595750000002</v>
      </c>
      <c r="AF886">
        <v>20.95886497</v>
      </c>
      <c r="AG886">
        <v>21.547559629999999</v>
      </c>
      <c r="AH886">
        <v>17.497974280000001</v>
      </c>
      <c r="AI886">
        <v>28.73037047</v>
      </c>
      <c r="AJ886">
        <v>19.338898870000001</v>
      </c>
      <c r="AK886">
        <v>19.428237150000001</v>
      </c>
      <c r="AL886">
        <v>13.249009089999999</v>
      </c>
      <c r="AM886">
        <v>11.214676770000001</v>
      </c>
      <c r="AN886">
        <v>9.8965151949999992</v>
      </c>
      <c r="AO886">
        <v>10.83590399</v>
      </c>
      <c r="AP886">
        <v>10.771963960000001</v>
      </c>
      <c r="AQ886">
        <v>10.776409709999999</v>
      </c>
      <c r="AR886">
        <v>5.663641739</v>
      </c>
      <c r="AS886">
        <v>11.58132166</v>
      </c>
      <c r="AT886">
        <v>13.21525123</v>
      </c>
      <c r="AU886">
        <v>12.630372039999999</v>
      </c>
      <c r="AV886">
        <v>21.27975962</v>
      </c>
      <c r="AW886">
        <v>16.239251110000001</v>
      </c>
      <c r="AX886">
        <v>11.48935434</v>
      </c>
      <c r="AY886">
        <v>15.00211258</v>
      </c>
      <c r="AZ886">
        <v>19.11424882</v>
      </c>
      <c r="BA886">
        <v>10.48289527</v>
      </c>
      <c r="BB886">
        <v>9.4725920979999998</v>
      </c>
      <c r="BC886">
        <v>12.418513340000001</v>
      </c>
      <c r="BD886">
        <v>6.6648857359999996</v>
      </c>
      <c r="BE886">
        <v>12.347304790000001</v>
      </c>
      <c r="BF886">
        <v>18.890716579999999</v>
      </c>
      <c r="BG886">
        <v>15.766385209999999</v>
      </c>
      <c r="BH886">
        <v>18.60496444</v>
      </c>
      <c r="BI886">
        <v>39.509141990000003</v>
      </c>
      <c r="BJ886">
        <v>20.450493699999999</v>
      </c>
      <c r="BK886">
        <v>13.302139820000001</v>
      </c>
      <c r="BL886">
        <v>13.27851085</v>
      </c>
      <c r="BM886">
        <v>19.705786400000001</v>
      </c>
      <c r="BN886">
        <v>18.33390897</v>
      </c>
      <c r="BO886">
        <v>27.13697496</v>
      </c>
      <c r="BP886">
        <v>19.92307108</v>
      </c>
    </row>
    <row r="887" spans="1:68" x14ac:dyDescent="0.25">
      <c r="A887" s="1" t="s">
        <v>66</v>
      </c>
      <c r="B887" s="1">
        <f>COUNT(egypt_arabic_world[[#This Row],[1960]:[2023]])</f>
        <v>63</v>
      </c>
      <c r="C887" s="1" t="s">
        <v>3005</v>
      </c>
      <c r="D887" s="1" t="s">
        <v>3006</v>
      </c>
      <c r="E887">
        <v>83900</v>
      </c>
      <c r="F887">
        <v>86800</v>
      </c>
      <c r="G887">
        <v>112800</v>
      </c>
      <c r="H887">
        <v>109000</v>
      </c>
      <c r="I887">
        <v>128000</v>
      </c>
      <c r="J887">
        <v>96200</v>
      </c>
      <c r="K887">
        <v>93100</v>
      </c>
      <c r="L887">
        <v>74700</v>
      </c>
      <c r="M887">
        <v>74900</v>
      </c>
      <c r="N887">
        <v>74100</v>
      </c>
      <c r="O887">
        <v>70758</v>
      </c>
      <c r="P887">
        <v>77268</v>
      </c>
      <c r="Q887">
        <v>71209</v>
      </c>
      <c r="R887">
        <v>78514</v>
      </c>
      <c r="S887">
        <v>89344</v>
      </c>
      <c r="T887">
        <v>97574</v>
      </c>
      <c r="U887">
        <v>91764</v>
      </c>
      <c r="V887">
        <v>91541</v>
      </c>
      <c r="W887">
        <v>84915</v>
      </c>
      <c r="X887">
        <v>120481</v>
      </c>
      <c r="Y887">
        <v>121397</v>
      </c>
      <c r="Z887">
        <v>120715.58</v>
      </c>
      <c r="AA887">
        <v>131732.64000000001</v>
      </c>
      <c r="AB887">
        <v>132306.39000000001</v>
      </c>
      <c r="AC887">
        <v>136839.54</v>
      </c>
      <c r="AD887">
        <v>174109.77</v>
      </c>
      <c r="AE887">
        <v>183653.98</v>
      </c>
      <c r="AF887">
        <v>184712.89</v>
      </c>
      <c r="AG887">
        <v>232128.79</v>
      </c>
      <c r="AH887">
        <v>233105.8</v>
      </c>
      <c r="AI887">
        <v>251036</v>
      </c>
      <c r="AJ887">
        <v>284431</v>
      </c>
      <c r="AK887">
        <v>282401.8</v>
      </c>
      <c r="AL887">
        <v>302830.7</v>
      </c>
      <c r="AM887">
        <v>311601.59999999998</v>
      </c>
      <c r="AN887">
        <v>335301.5</v>
      </c>
      <c r="AO887">
        <v>340435.4</v>
      </c>
      <c r="AP887">
        <v>371333.2</v>
      </c>
      <c r="AQ887">
        <v>406205</v>
      </c>
      <c r="AR887">
        <v>422666</v>
      </c>
      <c r="AS887">
        <v>384315</v>
      </c>
      <c r="AT887">
        <v>428634</v>
      </c>
      <c r="AU887">
        <v>425163</v>
      </c>
      <c r="AV887">
        <v>431124</v>
      </c>
      <c r="AW887">
        <v>393495</v>
      </c>
      <c r="AX887">
        <v>349554</v>
      </c>
      <c r="AY887">
        <v>375895</v>
      </c>
      <c r="AZ887">
        <v>372492</v>
      </c>
      <c r="BA887">
        <v>373816</v>
      </c>
      <c r="BB887">
        <v>387399</v>
      </c>
      <c r="BC887">
        <v>385210</v>
      </c>
      <c r="BD887">
        <v>375355</v>
      </c>
      <c r="BE887">
        <v>354237.7</v>
      </c>
      <c r="BF887">
        <v>356858.09</v>
      </c>
      <c r="BG887">
        <v>344792.08</v>
      </c>
      <c r="BH887">
        <v>344113</v>
      </c>
      <c r="BI887">
        <v>335614.33</v>
      </c>
      <c r="BJ887">
        <v>370959.67</v>
      </c>
      <c r="BK887">
        <v>373286</v>
      </c>
      <c r="BL887">
        <v>397043.34</v>
      </c>
      <c r="BM887">
        <v>418684</v>
      </c>
      <c r="BN887">
        <v>425770</v>
      </c>
      <c r="BO887">
        <v>440197</v>
      </c>
    </row>
    <row r="888" spans="1:68" x14ac:dyDescent="0.25">
      <c r="A888" s="1" t="s">
        <v>66</v>
      </c>
      <c r="B888" s="1">
        <f>COUNT(egypt_arabic_world[[#This Row],[1960]:[2023]])</f>
        <v>63</v>
      </c>
      <c r="C888" s="1" t="s">
        <v>2751</v>
      </c>
      <c r="D888" s="1" t="s">
        <v>2752</v>
      </c>
      <c r="F888">
        <v>7.546391753</v>
      </c>
      <c r="G888">
        <v>8.6811968969999995</v>
      </c>
      <c r="H888">
        <v>20.904052650000001</v>
      </c>
      <c r="I888">
        <v>13.40832814</v>
      </c>
      <c r="J888">
        <v>8.3871101330000002</v>
      </c>
      <c r="K888">
        <v>13.027145340000001</v>
      </c>
      <c r="L888">
        <v>9.5159589619999991</v>
      </c>
      <c r="M888">
        <v>3.4151662859999998</v>
      </c>
      <c r="N888">
        <v>2.8425429179999999</v>
      </c>
      <c r="O888">
        <v>10.396123599999999</v>
      </c>
      <c r="P888">
        <v>12.51217409</v>
      </c>
      <c r="Q888">
        <v>10.41494952</v>
      </c>
      <c r="R888">
        <v>15.23063945</v>
      </c>
      <c r="S888">
        <v>17.629450500000001</v>
      </c>
      <c r="T888">
        <v>47.281481370000002</v>
      </c>
      <c r="U888">
        <v>13.18742656</v>
      </c>
      <c r="V888">
        <v>10.75921831</v>
      </c>
      <c r="W888">
        <v>63.187572469999999</v>
      </c>
      <c r="X888">
        <v>26.2638879</v>
      </c>
      <c r="Y888">
        <v>14.686060599999999</v>
      </c>
      <c r="Z888">
        <v>2.6935886710000001</v>
      </c>
      <c r="AA888">
        <v>21.10431496</v>
      </c>
      <c r="AB888">
        <v>5.9058185859999996</v>
      </c>
      <c r="AC888">
        <v>10.504992059999999</v>
      </c>
      <c r="AD888">
        <v>8.9460632219999994</v>
      </c>
      <c r="AE888">
        <v>7.9259765609999997</v>
      </c>
      <c r="AF888">
        <v>10.725774599999999</v>
      </c>
      <c r="AG888">
        <v>12.751030180000001</v>
      </c>
      <c r="AH888">
        <v>16.050563950000001</v>
      </c>
      <c r="AI888">
        <v>15.23289376</v>
      </c>
      <c r="AJ888">
        <v>2.598062842</v>
      </c>
      <c r="AK888">
        <v>2.5491372700000001</v>
      </c>
      <c r="AL888">
        <v>-3.090518721</v>
      </c>
      <c r="AM888">
        <v>2.4249781459999999</v>
      </c>
      <c r="AN888">
        <v>0.58532511499999995</v>
      </c>
      <c r="AO888">
        <v>-0.21683327199999999</v>
      </c>
      <c r="AP888">
        <v>2.7556129440000001</v>
      </c>
      <c r="AQ888">
        <v>4.9106282090000004</v>
      </c>
      <c r="AR888">
        <v>0.61939192799999998</v>
      </c>
      <c r="AS888">
        <v>7.7367202500000003</v>
      </c>
      <c r="AT888">
        <v>2.8094956720000002</v>
      </c>
      <c r="AU888">
        <v>11.21093746</v>
      </c>
      <c r="AV888">
        <v>9.3025051639999994</v>
      </c>
      <c r="AW888">
        <v>6.9895648320000001</v>
      </c>
      <c r="AX888">
        <v>-1.5594219439999999</v>
      </c>
      <c r="AY888">
        <v>2.2982049419999999</v>
      </c>
      <c r="AZ888">
        <v>0.82597615099999999</v>
      </c>
      <c r="BA888">
        <v>4.6020838680000002</v>
      </c>
      <c r="BB888">
        <v>10.475891450000001</v>
      </c>
      <c r="BC888">
        <v>2.4593655120000002</v>
      </c>
      <c r="BD888">
        <v>17.3086977</v>
      </c>
      <c r="BE888">
        <v>15.58556216</v>
      </c>
      <c r="BF888">
        <v>21.308873680000001</v>
      </c>
      <c r="BG888">
        <v>18.695574199999999</v>
      </c>
      <c r="BH888">
        <v>19.2856874</v>
      </c>
      <c r="BI888">
        <v>20.80911639</v>
      </c>
      <c r="BJ888">
        <v>1.439578274</v>
      </c>
      <c r="BK888">
        <v>10.173623340000001</v>
      </c>
      <c r="BL888">
        <v>6.3169912889999997</v>
      </c>
      <c r="BM888">
        <v>13.601952320000001</v>
      </c>
      <c r="BN888">
        <v>6.8859286900000001</v>
      </c>
      <c r="BO888">
        <v>18.201611740000001</v>
      </c>
      <c r="BP888">
        <v>21.07065514</v>
      </c>
    </row>
    <row r="889" spans="1:68" x14ac:dyDescent="0.25">
      <c r="A889" s="1" t="s">
        <v>66</v>
      </c>
      <c r="B889" s="1">
        <f>COUNT(egypt_arabic_world[[#This Row],[1960]:[2023]])</f>
        <v>63</v>
      </c>
      <c r="C889" s="1" t="s">
        <v>2801</v>
      </c>
      <c r="D889" s="1" t="s">
        <v>2802</v>
      </c>
      <c r="F889">
        <v>1.3402061860000001</v>
      </c>
      <c r="G889">
        <v>5.3195419279999996</v>
      </c>
      <c r="H889">
        <v>4.502944233</v>
      </c>
      <c r="I889">
        <v>1.7421602789999999</v>
      </c>
      <c r="J889">
        <v>1.0494752620000001</v>
      </c>
      <c r="K889">
        <v>-0.58692334800000001</v>
      </c>
      <c r="L889">
        <v>-1.005780347</v>
      </c>
      <c r="M889">
        <v>3.9279869070000002</v>
      </c>
      <c r="N889">
        <v>3.9915299100000001</v>
      </c>
      <c r="O889">
        <v>-0.40052067699999999</v>
      </c>
      <c r="P889">
        <v>2.2798518099999998</v>
      </c>
      <c r="Q889">
        <v>0.74688796700000004</v>
      </c>
      <c r="R889">
        <v>-1.1790010360000001</v>
      </c>
      <c r="S889">
        <v>11.476370259999999</v>
      </c>
      <c r="T889">
        <v>14.68706259</v>
      </c>
      <c r="U889">
        <v>10.935056380000001</v>
      </c>
      <c r="V889">
        <v>12.744201240000001</v>
      </c>
      <c r="W889">
        <v>6.171395145</v>
      </c>
      <c r="X889">
        <v>11.633440139999999</v>
      </c>
      <c r="Y889">
        <v>-3.2406528059999999</v>
      </c>
      <c r="Z889">
        <v>19.948666490000001</v>
      </c>
      <c r="AA889">
        <v>9.6331188220000001</v>
      </c>
      <c r="AB889">
        <v>7.4585340359999996</v>
      </c>
      <c r="AC889">
        <v>6.4563738700000002</v>
      </c>
      <c r="AD889">
        <v>7.1768231309999999</v>
      </c>
      <c r="AE889">
        <v>8.9413375500000001</v>
      </c>
      <c r="AF889">
        <v>5.3719186460000001</v>
      </c>
      <c r="AG889">
        <v>5.4571909869999997</v>
      </c>
      <c r="AH889">
        <v>5.6795224810000002</v>
      </c>
      <c r="AI889">
        <v>6.2805120639999998</v>
      </c>
      <c r="AJ889">
        <v>0.43918272000000003</v>
      </c>
      <c r="AK889">
        <v>6.2583748970000004</v>
      </c>
      <c r="AL889">
        <v>5.0226330150000003</v>
      </c>
      <c r="AM889">
        <v>8.9709154279999996</v>
      </c>
      <c r="AN889">
        <v>12.116506319999999</v>
      </c>
      <c r="AO889">
        <v>10.464635489999999</v>
      </c>
      <c r="AP889">
        <v>12.048214140000001</v>
      </c>
      <c r="AQ889">
        <v>14.13845819</v>
      </c>
      <c r="AR889">
        <v>11.81655108</v>
      </c>
      <c r="AS889">
        <v>7.1546932270000001</v>
      </c>
      <c r="AT889">
        <v>7.7950047360000001</v>
      </c>
      <c r="AU889">
        <v>3.4015599129999998</v>
      </c>
      <c r="AV889">
        <v>5.3884093899999996</v>
      </c>
      <c r="AW889">
        <v>9.2280740829999992</v>
      </c>
      <c r="AX889">
        <v>2.8252612290000001</v>
      </c>
      <c r="AY889">
        <v>5.5334014930000004</v>
      </c>
      <c r="AZ889">
        <v>5.7395615810000002</v>
      </c>
      <c r="BA889">
        <v>6.1760730600000002</v>
      </c>
      <c r="BB889">
        <v>-0.89602565599999995</v>
      </c>
      <c r="BC889">
        <v>2.6414393820000002</v>
      </c>
      <c r="BD889">
        <v>2.8857162230000002</v>
      </c>
      <c r="BE889">
        <v>3.0320343809999999</v>
      </c>
      <c r="BF889">
        <v>2.4982678690000002</v>
      </c>
      <c r="BG889">
        <v>4.1481823450000004</v>
      </c>
      <c r="BH889">
        <v>6.0814191219999998</v>
      </c>
      <c r="BI889">
        <v>14.78063296</v>
      </c>
      <c r="BJ889">
        <v>2.4369379539999998</v>
      </c>
      <c r="BK889">
        <v>4.496907373</v>
      </c>
      <c r="BL889">
        <v>3.9945280109999999</v>
      </c>
      <c r="BM889">
        <v>7.4956099939999996</v>
      </c>
      <c r="BN889">
        <v>5.9814797640000004</v>
      </c>
      <c r="BO889">
        <v>9.2420597620000002</v>
      </c>
      <c r="BP889">
        <v>7.4576796740000004</v>
      </c>
    </row>
    <row r="890" spans="1:68" x14ac:dyDescent="0.25">
      <c r="A890" s="1" t="s">
        <v>66</v>
      </c>
      <c r="B890" s="1">
        <f>COUNT(egypt_arabic_world[[#This Row],[1960]:[2023]])</f>
        <v>63</v>
      </c>
      <c r="C890" s="1" t="s">
        <v>2949</v>
      </c>
      <c r="D890" s="1" t="s">
        <v>2950</v>
      </c>
      <c r="E890">
        <v>21.364000000000001</v>
      </c>
      <c r="F890">
        <v>20.738</v>
      </c>
      <c r="G890">
        <v>20.024000000000001</v>
      </c>
      <c r="H890">
        <v>19.349</v>
      </c>
      <c r="I890">
        <v>18.704999999999998</v>
      </c>
      <c r="J890">
        <v>18.126999999999999</v>
      </c>
      <c r="K890">
        <v>17.774000000000001</v>
      </c>
      <c r="L890">
        <v>17.63</v>
      </c>
      <c r="M890">
        <v>17.341000000000001</v>
      </c>
      <c r="N890">
        <v>17.303999999999998</v>
      </c>
      <c r="O890">
        <v>17.09</v>
      </c>
      <c r="P890">
        <v>16.812999999999999</v>
      </c>
      <c r="Q890">
        <v>16.536999999999999</v>
      </c>
      <c r="R890">
        <v>16.378</v>
      </c>
      <c r="S890">
        <v>15.772</v>
      </c>
      <c r="T890">
        <v>15.31</v>
      </c>
      <c r="U890">
        <v>14.839</v>
      </c>
      <c r="V890">
        <v>14.38</v>
      </c>
      <c r="W890">
        <v>13.875999999999999</v>
      </c>
      <c r="X890">
        <v>13.411</v>
      </c>
      <c r="Y890">
        <v>12.891999999999999</v>
      </c>
      <c r="Z890">
        <v>12.521000000000001</v>
      </c>
      <c r="AA890">
        <v>11.992000000000001</v>
      </c>
      <c r="AB890">
        <v>11.427</v>
      </c>
      <c r="AC890">
        <v>10.901</v>
      </c>
      <c r="AD890">
        <v>10.397</v>
      </c>
      <c r="AE890">
        <v>9.9440000000000008</v>
      </c>
      <c r="AF890">
        <v>9.4280000000000008</v>
      </c>
      <c r="AG890">
        <v>8.9350000000000005</v>
      </c>
      <c r="AH890">
        <v>8.5359999999999996</v>
      </c>
      <c r="AI890">
        <v>8.1940000000000008</v>
      </c>
      <c r="AJ890">
        <v>7.8339999999999996</v>
      </c>
      <c r="AK890">
        <v>7.6840000000000002</v>
      </c>
      <c r="AL890">
        <v>7.4530000000000003</v>
      </c>
      <c r="AM890">
        <v>7.2640000000000002</v>
      </c>
      <c r="AN890">
        <v>7.0250000000000004</v>
      </c>
      <c r="AO890">
        <v>6.8360000000000003</v>
      </c>
      <c r="AP890">
        <v>6.6529999999999996</v>
      </c>
      <c r="AQ890">
        <v>6.57</v>
      </c>
      <c r="AR890">
        <v>6.48</v>
      </c>
      <c r="AS890">
        <v>6.3840000000000003</v>
      </c>
      <c r="AT890">
        <v>6.2850000000000001</v>
      </c>
      <c r="AU890">
        <v>6.202</v>
      </c>
      <c r="AV890">
        <v>6.3179999999999996</v>
      </c>
      <c r="AW890">
        <v>6.2480000000000002</v>
      </c>
      <c r="AX890">
        <v>6.2060000000000004</v>
      </c>
      <c r="AY890">
        <v>6.1509999999999998</v>
      </c>
      <c r="AZ890">
        <v>6.1280000000000001</v>
      </c>
      <c r="BA890">
        <v>6.08</v>
      </c>
      <c r="BB890">
        <v>6.05</v>
      </c>
      <c r="BC890">
        <v>6.0179999999999998</v>
      </c>
      <c r="BD890">
        <v>5.9560000000000004</v>
      </c>
      <c r="BE890">
        <v>5.91</v>
      </c>
      <c r="BF890">
        <v>5.9640000000000004</v>
      </c>
      <c r="BG890">
        <v>5.8230000000000004</v>
      </c>
      <c r="BH890">
        <v>5.8230000000000004</v>
      </c>
      <c r="BI890">
        <v>5.6619999999999999</v>
      </c>
      <c r="BJ890">
        <v>5.4820000000000002</v>
      </c>
      <c r="BK890">
        <v>5.5110000000000001</v>
      </c>
      <c r="BL890">
        <v>5.5810000000000004</v>
      </c>
      <c r="BM890">
        <v>5.851</v>
      </c>
      <c r="BN890">
        <v>6.327</v>
      </c>
      <c r="BO890">
        <v>6.39</v>
      </c>
    </row>
    <row r="891" spans="1:68" x14ac:dyDescent="0.25">
      <c r="A891" s="1" t="s">
        <v>66</v>
      </c>
      <c r="B891" s="1">
        <f>COUNT(egypt_arabic_world[[#This Row],[1960]:[2023]])</f>
        <v>63</v>
      </c>
      <c r="C891" s="1" t="s">
        <v>2769</v>
      </c>
      <c r="D891" s="1" t="s">
        <v>2770</v>
      </c>
      <c r="F891">
        <v>-6.735395187</v>
      </c>
      <c r="G891">
        <v>-8.1061164340000005</v>
      </c>
      <c r="H891">
        <v>23.015236569999999</v>
      </c>
      <c r="I891">
        <v>15.482398959999999</v>
      </c>
      <c r="J891">
        <v>5.6449328999999999E-2</v>
      </c>
      <c r="K891">
        <v>4.456981667</v>
      </c>
      <c r="L891">
        <v>6.805293002</v>
      </c>
      <c r="M891">
        <v>-34.563843230000003</v>
      </c>
      <c r="N891">
        <v>15.340030909999999</v>
      </c>
      <c r="O891">
        <v>9.8925388109999997</v>
      </c>
      <c r="P891">
        <v>5.1104972379999998</v>
      </c>
      <c r="Q891">
        <v>-1.7520805989999999</v>
      </c>
      <c r="R891">
        <v>4.4137316130000004</v>
      </c>
      <c r="S891">
        <v>4.6968403040000002</v>
      </c>
      <c r="T891">
        <v>23.299594169999999</v>
      </c>
      <c r="U891">
        <v>12.3846074</v>
      </c>
      <c r="V891">
        <v>40.646054450000001</v>
      </c>
      <c r="W891">
        <v>2.6773410339999999</v>
      </c>
      <c r="X891">
        <v>14.3541893</v>
      </c>
      <c r="Y891">
        <v>17.0123189</v>
      </c>
      <c r="Z891">
        <v>29.69853157</v>
      </c>
      <c r="AA891">
        <v>-10.4123982</v>
      </c>
      <c r="AB891">
        <v>7.4677850299999999</v>
      </c>
      <c r="AC891">
        <v>5.8064516130000001</v>
      </c>
      <c r="AD891">
        <v>1.1005353959999999</v>
      </c>
      <c r="AE891">
        <v>1.8534863189999999</v>
      </c>
      <c r="AF891">
        <v>-7.1634893130000004</v>
      </c>
      <c r="AG891">
        <v>11.179740580000001</v>
      </c>
      <c r="AH891">
        <v>16.666666670000001</v>
      </c>
      <c r="AI891">
        <v>7.1428571429999996</v>
      </c>
      <c r="AJ891">
        <v>3.3333332859999998</v>
      </c>
      <c r="AK891">
        <v>12.90322587</v>
      </c>
      <c r="AL891">
        <v>1.2493359660000001</v>
      </c>
      <c r="AM891">
        <v>0.52239874200000003</v>
      </c>
      <c r="AN891">
        <v>11.290635229999999</v>
      </c>
      <c r="AO891">
        <v>1.780302812</v>
      </c>
      <c r="AP891">
        <v>-0.94698759499999996</v>
      </c>
      <c r="AQ891">
        <v>-2.6530611949999998</v>
      </c>
      <c r="AR891">
        <v>9.1614255900000003</v>
      </c>
      <c r="AS891">
        <v>7.0289993659999999</v>
      </c>
      <c r="AT891">
        <v>3.290676457</v>
      </c>
      <c r="AU891">
        <v>4.9735990210000001</v>
      </c>
      <c r="AV891">
        <v>13.832853030000001</v>
      </c>
      <c r="AW891">
        <v>25.316455699999999</v>
      </c>
      <c r="AX891">
        <v>20.2020202</v>
      </c>
      <c r="AY891">
        <v>21.2605042</v>
      </c>
      <c r="AZ891">
        <v>23.284823280000001</v>
      </c>
      <c r="BA891">
        <v>28.761651130000001</v>
      </c>
      <c r="BB891">
        <v>-14.51223716</v>
      </c>
      <c r="BC891">
        <v>-2.9838709680000002</v>
      </c>
      <c r="BD891">
        <v>1.2468827929999999</v>
      </c>
      <c r="BE891">
        <v>-2.2988505749999999</v>
      </c>
      <c r="BF891">
        <v>4.5156591410000004</v>
      </c>
      <c r="BG891">
        <v>-10.940766549999999</v>
      </c>
      <c r="BH891">
        <v>-3.9123630999999999E-2</v>
      </c>
      <c r="BI891">
        <v>-15.029354209999999</v>
      </c>
      <c r="BJ891">
        <v>86.043298019999995</v>
      </c>
      <c r="BK891">
        <v>31.590453629999999</v>
      </c>
      <c r="BL891">
        <v>-2.6858645989999999</v>
      </c>
      <c r="BM891">
        <v>-23.659126480000001</v>
      </c>
      <c r="BN891">
        <v>-13.846440550000001</v>
      </c>
      <c r="BO891">
        <v>57.343716200000003</v>
      </c>
      <c r="BP891">
        <v>31.371851750000001</v>
      </c>
    </row>
    <row r="892" spans="1:68" x14ac:dyDescent="0.25">
      <c r="A892" s="1" t="s">
        <v>66</v>
      </c>
      <c r="B892" s="1">
        <f>COUNT(egypt_arabic_world[[#This Row],[1960]:[2023]])</f>
        <v>63</v>
      </c>
      <c r="C892" s="1" t="s">
        <v>2975</v>
      </c>
      <c r="D892" s="1" t="s">
        <v>2976</v>
      </c>
      <c r="E892">
        <v>6.7939999999999996</v>
      </c>
      <c r="F892">
        <v>6.7789999999999999</v>
      </c>
      <c r="G892">
        <v>6.7549999999999999</v>
      </c>
      <c r="H892">
        <v>6.718</v>
      </c>
      <c r="I892">
        <v>6.6429999999999998</v>
      </c>
      <c r="J892">
        <v>6.5179999999999998</v>
      </c>
      <c r="K892">
        <v>6.4329999999999998</v>
      </c>
      <c r="L892">
        <v>6.3570000000000002</v>
      </c>
      <c r="M892">
        <v>6.2859999999999996</v>
      </c>
      <c r="N892">
        <v>6.1950000000000003</v>
      </c>
      <c r="O892">
        <v>6.1189999999999998</v>
      </c>
      <c r="P892">
        <v>6.0309999999999997</v>
      </c>
      <c r="Q892">
        <v>5.9710000000000001</v>
      </c>
      <c r="R892">
        <v>5.8879999999999999</v>
      </c>
      <c r="S892">
        <v>5.835</v>
      </c>
      <c r="T892">
        <v>5.7990000000000004</v>
      </c>
      <c r="U892">
        <v>5.7649999999999997</v>
      </c>
      <c r="V892">
        <v>5.7389999999999999</v>
      </c>
      <c r="W892">
        <v>5.7169999999999996</v>
      </c>
      <c r="X892">
        <v>5.7009999999999996</v>
      </c>
      <c r="Y892">
        <v>5.5780000000000003</v>
      </c>
      <c r="Z892">
        <v>5.4420000000000002</v>
      </c>
      <c r="AA892">
        <v>5.3710000000000004</v>
      </c>
      <c r="AB892">
        <v>5.3339999999999996</v>
      </c>
      <c r="AC892">
        <v>5.2389999999999999</v>
      </c>
      <c r="AD892">
        <v>5.16</v>
      </c>
      <c r="AE892">
        <v>5.07</v>
      </c>
      <c r="AF892">
        <v>4.9889999999999999</v>
      </c>
      <c r="AG892">
        <v>4.8710000000000004</v>
      </c>
      <c r="AH892">
        <v>4.6849999999999996</v>
      </c>
      <c r="AI892">
        <v>4.484</v>
      </c>
      <c r="AJ892">
        <v>4.3040000000000003</v>
      </c>
      <c r="AK892">
        <v>4.2530000000000001</v>
      </c>
      <c r="AL892">
        <v>4.1029999999999998</v>
      </c>
      <c r="AM892">
        <v>3.9670000000000001</v>
      </c>
      <c r="AN892">
        <v>3.8439999999999999</v>
      </c>
      <c r="AO892">
        <v>3.7330000000000001</v>
      </c>
      <c r="AP892">
        <v>3.6539999999999999</v>
      </c>
      <c r="AQ892">
        <v>3.617</v>
      </c>
      <c r="AR892">
        <v>3.524</v>
      </c>
      <c r="AS892">
        <v>3.4420000000000002</v>
      </c>
      <c r="AT892">
        <v>3.3940000000000001</v>
      </c>
      <c r="AU892">
        <v>3.3180000000000001</v>
      </c>
      <c r="AV892">
        <v>3.2610000000000001</v>
      </c>
      <c r="AW892">
        <v>3.181</v>
      </c>
      <c r="AX892">
        <v>3.1509999999999998</v>
      </c>
      <c r="AY892">
        <v>3.109</v>
      </c>
      <c r="AZ892">
        <v>3.12</v>
      </c>
      <c r="BA892">
        <v>3.101</v>
      </c>
      <c r="BB892">
        <v>3.1080000000000001</v>
      </c>
      <c r="BC892">
        <v>3.2130000000000001</v>
      </c>
      <c r="BD892">
        <v>3.2469999999999999</v>
      </c>
      <c r="BE892">
        <v>3.335</v>
      </c>
      <c r="BF892">
        <v>3.419</v>
      </c>
      <c r="BG892">
        <v>3.4409999999999998</v>
      </c>
      <c r="BH892">
        <v>3.4359999999999999</v>
      </c>
      <c r="BI892">
        <v>3.2029999999999998</v>
      </c>
      <c r="BJ892">
        <v>3.1509999999999998</v>
      </c>
      <c r="BK892">
        <v>3.0979999999999999</v>
      </c>
      <c r="BL892">
        <v>3.0009999999999999</v>
      </c>
      <c r="BM892">
        <v>2.96</v>
      </c>
      <c r="BN892">
        <v>2.9169999999999998</v>
      </c>
      <c r="BO892">
        <v>2.8780000000000001</v>
      </c>
    </row>
    <row r="893" spans="1:68" x14ac:dyDescent="0.25">
      <c r="A893" s="1" t="s">
        <v>66</v>
      </c>
      <c r="B893" s="1">
        <f>COUNT(egypt_arabic_world[[#This Row],[1960]:[2023]])</f>
        <v>63</v>
      </c>
      <c r="C893" s="1" t="s">
        <v>2775</v>
      </c>
      <c r="D893" s="1" t="s">
        <v>2776</v>
      </c>
      <c r="F893">
        <v>4.2412506370000003</v>
      </c>
      <c r="G893">
        <v>5.1541881500000004</v>
      </c>
      <c r="H893">
        <v>7.1771114230000004</v>
      </c>
      <c r="I893">
        <v>6.8517564999999996</v>
      </c>
      <c r="J893">
        <v>5.4011725569999998</v>
      </c>
      <c r="K893">
        <v>6.1993108149999996</v>
      </c>
      <c r="L893">
        <v>1.938915596</v>
      </c>
      <c r="M893">
        <v>3.3609079479999999</v>
      </c>
      <c r="N893">
        <v>3.91535535</v>
      </c>
      <c r="O893">
        <v>3.9600014109999999</v>
      </c>
      <c r="P893">
        <v>3.535846899</v>
      </c>
      <c r="Q893">
        <v>3.3762408499999998</v>
      </c>
      <c r="R893">
        <v>2.3771783100000001</v>
      </c>
      <c r="S893">
        <v>-1.809621294</v>
      </c>
      <c r="T893">
        <v>1.850507189</v>
      </c>
      <c r="U893">
        <v>11.82167572</v>
      </c>
      <c r="V893">
        <v>2.7185671949999999</v>
      </c>
      <c r="W893">
        <v>-1.3115878000000001</v>
      </c>
      <c r="X893">
        <v>-5.0312826790000003</v>
      </c>
      <c r="Y893">
        <v>10.85615522</v>
      </c>
      <c r="Z893">
        <v>2.5673514000000001E-2</v>
      </c>
      <c r="AA893">
        <v>2.0620221330000001</v>
      </c>
      <c r="AB893">
        <v>8.1837607200000004</v>
      </c>
      <c r="AC893">
        <v>6.3059069179999998</v>
      </c>
      <c r="AD893">
        <v>4.8218020470000003</v>
      </c>
      <c r="AE893">
        <v>4.0761112239999999</v>
      </c>
      <c r="AF893">
        <v>4.0894795640000003</v>
      </c>
      <c r="AG893">
        <v>4.8945836250000001</v>
      </c>
      <c r="AH893">
        <v>4.6547434709999997</v>
      </c>
      <c r="AI893">
        <v>4.6071384980000003</v>
      </c>
      <c r="AJ893">
        <v>4.1521286430000002</v>
      </c>
      <c r="AK893">
        <v>3.5117355670000001</v>
      </c>
      <c r="AL893">
        <v>3.1616982010000001</v>
      </c>
      <c r="AM893">
        <v>4.2507932530000003</v>
      </c>
      <c r="AN893">
        <v>3.4779715520000001</v>
      </c>
      <c r="AO893">
        <v>4.0923735030000001</v>
      </c>
      <c r="AP893">
        <v>4.309137819</v>
      </c>
      <c r="AQ893">
        <v>3.9700038850000001</v>
      </c>
      <c r="AR893">
        <v>4.5216252749999999</v>
      </c>
      <c r="AS893">
        <v>4.9459613830000002</v>
      </c>
      <c r="AT893">
        <v>4.0642822870000002</v>
      </c>
      <c r="AU893">
        <v>2.0722284929999999</v>
      </c>
      <c r="AV893">
        <v>2.3623224010000001</v>
      </c>
      <c r="AW893">
        <v>2.092637206</v>
      </c>
      <c r="AX893">
        <v>4.641753478</v>
      </c>
      <c r="AY893">
        <v>6.1348825939999996</v>
      </c>
      <c r="AZ893">
        <v>6.3430741130000001</v>
      </c>
      <c r="BA893">
        <v>5.4324791599999998</v>
      </c>
      <c r="BB893">
        <v>5.6578659169999996</v>
      </c>
      <c r="BC893">
        <v>4.148044048</v>
      </c>
      <c r="BD893">
        <v>5.3918864549999999</v>
      </c>
      <c r="BE893">
        <v>6.2165243329999997</v>
      </c>
      <c r="BF893">
        <v>3.248292958</v>
      </c>
      <c r="BG893">
        <v>4.7020714950000002</v>
      </c>
      <c r="BH893">
        <v>3.391585106</v>
      </c>
      <c r="BI893">
        <v>4.5906454549999998</v>
      </c>
      <c r="BJ893">
        <v>4.0534886930000003</v>
      </c>
      <c r="BK893">
        <v>1.1819779770000001</v>
      </c>
      <c r="BL893">
        <v>1.6304454289999999</v>
      </c>
      <c r="BM893">
        <v>7.4081225440000003</v>
      </c>
      <c r="BN893">
        <v>5.971489525</v>
      </c>
      <c r="BO893">
        <v>2.9426122540000001</v>
      </c>
      <c r="BP893">
        <v>3.2763428600000002</v>
      </c>
    </row>
    <row r="894" spans="1:68" x14ac:dyDescent="0.25">
      <c r="A894" s="1" t="s">
        <v>66</v>
      </c>
      <c r="B894" s="1">
        <f>COUNT(egypt_arabic_world[[#This Row],[1960]:[2023]])</f>
        <v>63</v>
      </c>
      <c r="C894" s="1" t="s">
        <v>2639</v>
      </c>
      <c r="D894" s="1" t="s">
        <v>2640</v>
      </c>
      <c r="F894">
        <v>5.1611141429999998</v>
      </c>
      <c r="G894">
        <v>3.8756167239999999</v>
      </c>
      <c r="H894">
        <v>10.518092619999999</v>
      </c>
      <c r="I894">
        <v>11.507577469999999</v>
      </c>
      <c r="J894">
        <v>4.9140422920000004</v>
      </c>
      <c r="K894">
        <v>5.046403712</v>
      </c>
      <c r="L894">
        <v>0.80526412700000005</v>
      </c>
      <c r="M894">
        <v>-1.6067923500000001</v>
      </c>
      <c r="N894">
        <v>5.2795175140000001</v>
      </c>
      <c r="O894">
        <v>5.5985150389999996</v>
      </c>
      <c r="P894">
        <v>4.0573463270000003</v>
      </c>
      <c r="Q894">
        <v>3.0556806249999999</v>
      </c>
      <c r="R894">
        <v>3.506830162</v>
      </c>
      <c r="S894">
        <v>1.558938572</v>
      </c>
      <c r="T894">
        <v>8.9391471589999991</v>
      </c>
      <c r="U894">
        <v>13.27968944</v>
      </c>
      <c r="V894">
        <v>9.0030442669999999</v>
      </c>
      <c r="W894">
        <v>8.6287676449999999</v>
      </c>
      <c r="X894">
        <v>4.5476896279999997</v>
      </c>
      <c r="Y894">
        <v>10.01132904</v>
      </c>
      <c r="Z894">
        <v>7.3485538960000003</v>
      </c>
      <c r="AA894">
        <v>9.9071711340000004</v>
      </c>
      <c r="AB894">
        <v>5.0944068400000004</v>
      </c>
      <c r="AC894">
        <v>9.7457627119999994</v>
      </c>
      <c r="AD894">
        <v>5.7915057909999996</v>
      </c>
      <c r="AE894">
        <v>4.7445255470000003</v>
      </c>
      <c r="AF894">
        <v>3.8327526129999998</v>
      </c>
      <c r="AG894">
        <v>5.4613204959999999</v>
      </c>
      <c r="AH894">
        <v>4.9208686039999998</v>
      </c>
      <c r="AI894">
        <v>5.667029157</v>
      </c>
      <c r="AJ894">
        <v>1.125404595</v>
      </c>
      <c r="AK894">
        <v>4.4728591839999998</v>
      </c>
      <c r="AL894">
        <v>2.9007907999999998</v>
      </c>
      <c r="AM894">
        <v>3.9731721800000002</v>
      </c>
      <c r="AN894">
        <v>4.6424587720000003</v>
      </c>
      <c r="AO894">
        <v>4.988730565</v>
      </c>
      <c r="AP894">
        <v>5.4923547429999999</v>
      </c>
      <c r="AQ894">
        <v>5.5754974610000003</v>
      </c>
      <c r="AR894">
        <v>6.053438785</v>
      </c>
      <c r="AS894">
        <v>6.3700038299999999</v>
      </c>
      <c r="AT894">
        <v>3.5352519739999999</v>
      </c>
      <c r="AU894">
        <v>2.3902040260000001</v>
      </c>
      <c r="AV894">
        <v>3.1934547370000002</v>
      </c>
      <c r="AW894">
        <v>4.0920716109999997</v>
      </c>
      <c r="AX894">
        <v>4.4717444720000001</v>
      </c>
      <c r="AY894">
        <v>6.8438381939999999</v>
      </c>
      <c r="AZ894">
        <v>7.0878274269999997</v>
      </c>
      <c r="BA894">
        <v>7.1562835659999999</v>
      </c>
      <c r="BB894">
        <v>4.6735997999999999</v>
      </c>
      <c r="BC894">
        <v>5.147234858</v>
      </c>
      <c r="BD894">
        <v>1.764571949</v>
      </c>
      <c r="BE894">
        <v>2.2261997990000002</v>
      </c>
      <c r="BF894">
        <v>2.1854660539999999</v>
      </c>
      <c r="BG894">
        <v>2.9159118799999999</v>
      </c>
      <c r="BH894">
        <v>4.3720190780000001</v>
      </c>
      <c r="BI894">
        <v>4.3466434559999998</v>
      </c>
      <c r="BJ894">
        <v>4.1812209999999999</v>
      </c>
      <c r="BK894">
        <v>5.3311086190000001</v>
      </c>
      <c r="BL894">
        <v>5.5520930719999999</v>
      </c>
      <c r="BM894">
        <v>3.5501648380000002</v>
      </c>
      <c r="BN894">
        <v>3.2906460119999998</v>
      </c>
      <c r="BO894">
        <v>6.5878456090000004</v>
      </c>
      <c r="BP894">
        <v>3.7587005520000001</v>
      </c>
    </row>
    <row r="895" spans="1:68" x14ac:dyDescent="0.25">
      <c r="A895" s="1" t="s">
        <v>66</v>
      </c>
      <c r="B895" s="1">
        <f>COUNT(egypt_arabic_world[[#This Row],[1960]:[2023]])</f>
        <v>63</v>
      </c>
      <c r="C895" s="1" t="s">
        <v>2637</v>
      </c>
      <c r="D895" s="1" t="s">
        <v>2638</v>
      </c>
      <c r="F895">
        <v>2.477234551</v>
      </c>
      <c r="G895">
        <v>1.17722365</v>
      </c>
      <c r="H895">
        <v>7.6504444329999997</v>
      </c>
      <c r="I895">
        <v>8.6430326050000001</v>
      </c>
      <c r="J895">
        <v>2.275699812</v>
      </c>
      <c r="K895">
        <v>2.4463208920000001</v>
      </c>
      <c r="L895">
        <v>-1.6676214069999999</v>
      </c>
      <c r="M895">
        <v>-3.9980450200000002</v>
      </c>
      <c r="N895">
        <v>2.7471507370000001</v>
      </c>
      <c r="O895">
        <v>3.1208804950000002</v>
      </c>
      <c r="P895">
        <v>1.6804419669999999</v>
      </c>
      <c r="Q895">
        <v>0.71092787499999999</v>
      </c>
      <c r="R895">
        <v>1.1530442750000001</v>
      </c>
      <c r="S895">
        <v>-0.76172893699999999</v>
      </c>
      <c r="T895">
        <v>6.4012436700000004</v>
      </c>
      <c r="U895">
        <v>10.660216910000001</v>
      </c>
      <c r="V895">
        <v>6.4529362729999997</v>
      </c>
      <c r="W895">
        <v>5.9949198350000001</v>
      </c>
      <c r="X895">
        <v>1.966394781</v>
      </c>
      <c r="Y895">
        <v>7.1783824620000001</v>
      </c>
      <c r="Z895">
        <v>4.5028433799999998</v>
      </c>
      <c r="AA895">
        <v>6.9221958959999998</v>
      </c>
      <c r="AB895">
        <v>2.0620960529999999</v>
      </c>
      <c r="AC895">
        <v>6.49013274</v>
      </c>
      <c r="AD895">
        <v>2.6895221469999999</v>
      </c>
      <c r="AE895">
        <v>1.7925166269999999</v>
      </c>
      <c r="AF895">
        <v>0.99264786999999999</v>
      </c>
      <c r="AG895">
        <v>2.5695714949999999</v>
      </c>
      <c r="AH895">
        <v>2.1032247659999999</v>
      </c>
      <c r="AI895">
        <v>2.616303255</v>
      </c>
      <c r="AJ895">
        <v>-1.6245161939999999</v>
      </c>
      <c r="AK895">
        <v>2.0060772039999999</v>
      </c>
      <c r="AL895">
        <v>0.55376389999999998</v>
      </c>
      <c r="AM895">
        <v>1.7575328349999999</v>
      </c>
      <c r="AN895">
        <v>2.4635710149999999</v>
      </c>
      <c r="AO895">
        <v>2.8343454380000002</v>
      </c>
      <c r="AP895">
        <v>3.328464501</v>
      </c>
      <c r="AQ895">
        <v>3.2938910859999999</v>
      </c>
      <c r="AR895">
        <v>3.7140367090000002</v>
      </c>
      <c r="AS895">
        <v>4.096090577</v>
      </c>
      <c r="AT895">
        <v>1.3595521159999999</v>
      </c>
      <c r="AU895">
        <v>0.25869626800000001</v>
      </c>
      <c r="AV895">
        <v>1.0535824680000001</v>
      </c>
      <c r="AW895">
        <v>1.965246839</v>
      </c>
      <c r="AX895">
        <v>2.3803246179999999</v>
      </c>
      <c r="AY895">
        <v>4.7775129789999999</v>
      </c>
      <c r="AZ895">
        <v>5.0854672780000003</v>
      </c>
      <c r="BA895">
        <v>5.1738106989999997</v>
      </c>
      <c r="BB895">
        <v>2.7155259209999998</v>
      </c>
      <c r="BC895">
        <v>3.1497785120000001</v>
      </c>
      <c r="BD895">
        <v>-0.35464626799999999</v>
      </c>
      <c r="BE895">
        <v>-4.2967018000000003E-2</v>
      </c>
      <c r="BF895">
        <v>-0.14323388100000001</v>
      </c>
      <c r="BG895">
        <v>0.59955856399999996</v>
      </c>
      <c r="BH895">
        <v>2.2041585800000001</v>
      </c>
      <c r="BI895">
        <v>2.2449737559999998</v>
      </c>
      <c r="BJ895">
        <v>2.1201547719999998</v>
      </c>
      <c r="BK895">
        <v>3.351667532</v>
      </c>
      <c r="BL895">
        <v>3.7158408860000001</v>
      </c>
      <c r="BM895">
        <v>1.8811197589999999</v>
      </c>
      <c r="BN895">
        <v>1.7622048429999999</v>
      </c>
      <c r="BO895">
        <v>5.01555865</v>
      </c>
      <c r="BP895">
        <v>2.0216049040000001</v>
      </c>
    </row>
    <row r="896" spans="1:68" x14ac:dyDescent="0.25">
      <c r="A896" s="1" t="s">
        <v>66</v>
      </c>
      <c r="B896" s="1">
        <f>COUNT(egypt_arabic_world[[#This Row],[1960]:[2023]])</f>
        <v>63</v>
      </c>
      <c r="C896" s="1" t="s">
        <v>2679</v>
      </c>
      <c r="D896" s="1" t="s">
        <v>2680</v>
      </c>
      <c r="F896">
        <v>11.22314774</v>
      </c>
      <c r="G896">
        <v>-5.2818289280000004</v>
      </c>
      <c r="H896">
        <v>26.758218889999998</v>
      </c>
      <c r="I896">
        <v>23.2764281</v>
      </c>
      <c r="J896">
        <v>2.5565912110000002</v>
      </c>
      <c r="K896">
        <v>8.4133991209999994</v>
      </c>
      <c r="L896">
        <v>-0.59880239499999999</v>
      </c>
      <c r="M896">
        <v>14.650602409999999</v>
      </c>
      <c r="N896">
        <v>15.111391340000001</v>
      </c>
      <c r="O896">
        <v>0</v>
      </c>
      <c r="P896">
        <v>13.41924639</v>
      </c>
      <c r="Q896">
        <v>11.69568976</v>
      </c>
      <c r="R896">
        <v>6.7116320229999999</v>
      </c>
      <c r="S896">
        <v>-6.9526473959999997</v>
      </c>
      <c r="T896">
        <v>30.115837079999999</v>
      </c>
      <c r="U896">
        <v>-4.300275278</v>
      </c>
      <c r="V896">
        <v>5.9161937340000001</v>
      </c>
      <c r="W896">
        <v>-3.6553141509999998</v>
      </c>
      <c r="X896">
        <v>0.88374219099999995</v>
      </c>
      <c r="Y896">
        <v>6.6423402190000003</v>
      </c>
      <c r="Z896">
        <v>7.9057825800000003</v>
      </c>
      <c r="AA896">
        <v>-2.2979921189999999</v>
      </c>
      <c r="AB896">
        <v>6.0796294739999999</v>
      </c>
      <c r="AC896">
        <v>5.0762756449999999</v>
      </c>
      <c r="AD896">
        <v>3.5544430550000001</v>
      </c>
      <c r="AE896">
        <v>4.1092579159999998</v>
      </c>
      <c r="AF896">
        <v>5.1079637800000004</v>
      </c>
      <c r="AG896">
        <v>5.4421768740000003</v>
      </c>
      <c r="AH896">
        <v>5.8064516130000001</v>
      </c>
      <c r="AI896">
        <v>6.0975609750000004</v>
      </c>
      <c r="AJ896">
        <v>5.7471264069999997</v>
      </c>
      <c r="AK896">
        <v>5.9782609100000004</v>
      </c>
      <c r="AL896">
        <v>4.8275862299999996</v>
      </c>
      <c r="AM896">
        <v>4.6052631240000004</v>
      </c>
      <c r="AN896">
        <v>5.0314465210000003</v>
      </c>
      <c r="AO896">
        <v>5.1497005959999997</v>
      </c>
      <c r="AP896">
        <v>5.3530752039999996</v>
      </c>
      <c r="AQ896">
        <v>4.0229884829999998</v>
      </c>
      <c r="AR896">
        <v>4.7145487819999996</v>
      </c>
      <c r="AS896">
        <v>4.396764042</v>
      </c>
      <c r="AT896">
        <v>4.8929663369999998</v>
      </c>
      <c r="AU896">
        <v>2.78399573</v>
      </c>
      <c r="AV896">
        <v>2.7253668759999998</v>
      </c>
      <c r="AW896">
        <v>2.0408163269999999</v>
      </c>
      <c r="AX896">
        <v>2.8</v>
      </c>
      <c r="AY896">
        <v>3.1128404669999998</v>
      </c>
      <c r="AZ896">
        <v>0.188679245</v>
      </c>
      <c r="BA896">
        <v>2.1327014219999998</v>
      </c>
      <c r="BB896">
        <v>5.5684454759999999</v>
      </c>
      <c r="BC896">
        <v>4.5054945049999997</v>
      </c>
      <c r="BD896">
        <v>3.7854889589999998</v>
      </c>
      <c r="BE896">
        <v>3.1408307999999998</v>
      </c>
      <c r="BF896">
        <v>2.1901709399999998</v>
      </c>
      <c r="BG896">
        <v>8.4161003660000002</v>
      </c>
      <c r="BH896">
        <v>7.0395371259999999</v>
      </c>
      <c r="BI896">
        <v>3.9189189190000002</v>
      </c>
      <c r="BJ896">
        <v>2.5140875600000001</v>
      </c>
      <c r="BK896">
        <v>1.656196459</v>
      </c>
      <c r="BL896">
        <v>2.5280898879999998</v>
      </c>
      <c r="BM896">
        <v>7.9178082190000003</v>
      </c>
      <c r="BN896">
        <v>3.3764914949999998</v>
      </c>
      <c r="BO896">
        <v>4.9115913559999997</v>
      </c>
      <c r="BP896">
        <v>-2.7829707240000001</v>
      </c>
    </row>
    <row r="897" spans="1:68" x14ac:dyDescent="0.25">
      <c r="A897" s="1" t="s">
        <v>66</v>
      </c>
      <c r="B897" s="1">
        <f>COUNT(egypt_arabic_world[[#This Row],[1960]:[2023]])</f>
        <v>63</v>
      </c>
      <c r="C897" s="1" t="s">
        <v>3001</v>
      </c>
      <c r="D897" s="1" t="s">
        <v>3002</v>
      </c>
      <c r="E897">
        <v>110660000</v>
      </c>
      <c r="F897">
        <v>103320000</v>
      </c>
      <c r="G897">
        <v>170870000</v>
      </c>
      <c r="H897">
        <v>142090000</v>
      </c>
      <c r="I897">
        <v>173990000</v>
      </c>
      <c r="J897">
        <v>76650000</v>
      </c>
      <c r="K897">
        <v>40080000</v>
      </c>
      <c r="L897">
        <v>-210000</v>
      </c>
      <c r="M897">
        <v>3750000</v>
      </c>
      <c r="N897">
        <v>12900000</v>
      </c>
      <c r="O897">
        <v>153400000</v>
      </c>
      <c r="P897">
        <v>127580000</v>
      </c>
      <c r="Q897">
        <v>130700000</v>
      </c>
      <c r="R897">
        <v>642550000</v>
      </c>
      <c r="S897">
        <v>1049560000</v>
      </c>
      <c r="T897">
        <v>1428250000</v>
      </c>
      <c r="U897">
        <v>1293490000</v>
      </c>
      <c r="V897">
        <v>999040000</v>
      </c>
      <c r="W897">
        <v>956240000</v>
      </c>
      <c r="X897">
        <v>379370000</v>
      </c>
      <c r="Y897">
        <v>166990000</v>
      </c>
      <c r="Z897">
        <v>205510000</v>
      </c>
      <c r="AA897">
        <v>312450000</v>
      </c>
      <c r="AB897">
        <v>382950000</v>
      </c>
      <c r="AC897">
        <v>550280000</v>
      </c>
      <c r="AD897">
        <v>749110000</v>
      </c>
      <c r="AE897">
        <v>775520000</v>
      </c>
      <c r="AF897">
        <v>559930000</v>
      </c>
      <c r="AG897">
        <v>443730000</v>
      </c>
      <c r="AH897">
        <v>560310000</v>
      </c>
      <c r="AI897">
        <v>4840610000</v>
      </c>
      <c r="AJ897">
        <v>3726610000</v>
      </c>
      <c r="AK897">
        <v>2576700000</v>
      </c>
      <c r="AL897">
        <v>986270000</v>
      </c>
      <c r="AM897">
        <v>1206360000</v>
      </c>
      <c r="AN897">
        <v>1025750000</v>
      </c>
      <c r="AO897">
        <v>1227950000</v>
      </c>
      <c r="AP897">
        <v>1052890000</v>
      </c>
      <c r="AQ897">
        <v>1394610000</v>
      </c>
      <c r="AR897">
        <v>803200000</v>
      </c>
      <c r="AS897">
        <v>1007480000</v>
      </c>
      <c r="AT897">
        <v>698640000</v>
      </c>
      <c r="AU897">
        <v>729730000</v>
      </c>
      <c r="AV897">
        <v>588050000</v>
      </c>
      <c r="AW897">
        <v>1437320000</v>
      </c>
      <c r="AX897">
        <v>878120000</v>
      </c>
      <c r="AY897">
        <v>677270000</v>
      </c>
      <c r="AZ897">
        <v>1277910000</v>
      </c>
      <c r="BA897">
        <v>1612940000</v>
      </c>
      <c r="BB897">
        <v>835030000</v>
      </c>
      <c r="BC897">
        <v>647800000</v>
      </c>
      <c r="BD897">
        <v>419980000</v>
      </c>
      <c r="BE897">
        <v>564410000</v>
      </c>
      <c r="BF897">
        <v>3189570000</v>
      </c>
      <c r="BG897">
        <v>3546390000</v>
      </c>
      <c r="BH897">
        <v>747560000</v>
      </c>
      <c r="BI897">
        <v>769050000</v>
      </c>
      <c r="BJ897">
        <v>301920000</v>
      </c>
      <c r="BK897">
        <v>362340000</v>
      </c>
      <c r="BL897">
        <v>466500000</v>
      </c>
      <c r="BM897">
        <v>417950000</v>
      </c>
      <c r="BN897">
        <v>5626460000</v>
      </c>
      <c r="BO897">
        <v>5559280000</v>
      </c>
    </row>
    <row r="898" spans="1:68" x14ac:dyDescent="0.25">
      <c r="A898" s="1" t="s">
        <v>66</v>
      </c>
      <c r="B898" s="1">
        <f>COUNT(egypt_arabic_world[[#This Row],[1960]:[2023]])</f>
        <v>63</v>
      </c>
      <c r="C898" s="1" t="s">
        <v>2571</v>
      </c>
      <c r="D898" s="1" t="s">
        <v>2572</v>
      </c>
      <c r="F898">
        <v>10.03980539</v>
      </c>
      <c r="G898">
        <v>14.79099678</v>
      </c>
      <c r="H898">
        <v>12.675070030000001</v>
      </c>
      <c r="I898">
        <v>15.661901800000001</v>
      </c>
      <c r="J898">
        <v>-5.8033315400000003</v>
      </c>
      <c r="K898">
        <v>-0.88419851599999999</v>
      </c>
      <c r="L898">
        <v>-12.805755400000001</v>
      </c>
      <c r="M898">
        <v>-8.4488448829999996</v>
      </c>
      <c r="N898">
        <v>-11.860129779999999</v>
      </c>
      <c r="O898">
        <v>-6.7100689449999997</v>
      </c>
      <c r="P898">
        <v>-9.1764705889999991</v>
      </c>
      <c r="Q898">
        <v>-9.3499764459999994</v>
      </c>
      <c r="R898">
        <v>11.40555988</v>
      </c>
      <c r="S898">
        <v>40.018656710000002</v>
      </c>
      <c r="T898">
        <v>63.941569110000003</v>
      </c>
      <c r="U898">
        <v>-6.0212086009999997</v>
      </c>
      <c r="V898">
        <v>17.196073890000001</v>
      </c>
      <c r="W898">
        <v>40.866525979999999</v>
      </c>
      <c r="X898">
        <v>26.042788259999998</v>
      </c>
      <c r="Y898">
        <v>-2.168535468</v>
      </c>
      <c r="Z898">
        <v>21.354691890000002</v>
      </c>
      <c r="AA898">
        <v>20.464884949999998</v>
      </c>
      <c r="AB898">
        <v>14.59771587</v>
      </c>
      <c r="AC898">
        <v>9.4302406009999995</v>
      </c>
      <c r="AD898">
        <v>6.6156354080000002</v>
      </c>
      <c r="AE898">
        <v>5.560589631</v>
      </c>
      <c r="AF898">
        <v>3.7974334249999999</v>
      </c>
      <c r="AG898">
        <v>1.4607603149999999</v>
      </c>
      <c r="AH898">
        <v>-11.058911269999999</v>
      </c>
      <c r="AI898">
        <v>-1.7376835079999999</v>
      </c>
      <c r="AJ898">
        <v>-3.7454894219999999</v>
      </c>
      <c r="AK898">
        <v>0.76946303299999996</v>
      </c>
      <c r="AL898">
        <v>-15.68568148</v>
      </c>
      <c r="AM898">
        <v>15.16756696</v>
      </c>
      <c r="AN898">
        <v>13.15736461</v>
      </c>
      <c r="AO898">
        <v>28.200967039999998</v>
      </c>
      <c r="AP898">
        <v>22.840541040000002</v>
      </c>
      <c r="AQ898">
        <v>-21.8668321</v>
      </c>
      <c r="AR898">
        <v>13.07329715</v>
      </c>
      <c r="AS898">
        <v>9.0233004139999995</v>
      </c>
      <c r="AT898">
        <v>-2.0279032020000001</v>
      </c>
      <c r="AU898">
        <v>7.6311650550000003</v>
      </c>
      <c r="AV898">
        <v>-6.1583577710000004</v>
      </c>
      <c r="AW898">
        <v>6.25</v>
      </c>
      <c r="AX898">
        <v>10.29411765</v>
      </c>
      <c r="AY898">
        <v>13.33333333</v>
      </c>
      <c r="AZ898">
        <v>23.764705880000001</v>
      </c>
      <c r="BA898">
        <v>15.45396008</v>
      </c>
      <c r="BB898">
        <v>-9.0909090910000003</v>
      </c>
      <c r="BC898">
        <v>7.9754601230000004</v>
      </c>
      <c r="BD898">
        <v>-2.2159090909999999</v>
      </c>
      <c r="BE898">
        <v>5.8105752470000001</v>
      </c>
      <c r="BF898">
        <v>-8.420268256</v>
      </c>
      <c r="BG898">
        <v>1.708706265</v>
      </c>
      <c r="BH898">
        <v>8.6</v>
      </c>
      <c r="BI898">
        <v>11.233885819999999</v>
      </c>
      <c r="BJ898">
        <v>11.324503310000001</v>
      </c>
      <c r="BK898">
        <v>8.5354179959999996</v>
      </c>
      <c r="BL898">
        <v>11.93591063</v>
      </c>
      <c r="BM898">
        <v>-18.778726200000001</v>
      </c>
      <c r="BN898">
        <v>-1.9240097009999999</v>
      </c>
      <c r="BO898">
        <v>15.97428289</v>
      </c>
      <c r="BP898">
        <v>-21.562898029999999</v>
      </c>
    </row>
    <row r="899" spans="1:68" x14ac:dyDescent="0.25">
      <c r="A899" s="1" t="s">
        <v>66</v>
      </c>
      <c r="B899" s="1">
        <f>COUNT(egypt_arabic_world[[#This Row],[1960]:[2023]])</f>
        <v>63</v>
      </c>
      <c r="C899" s="1" t="s">
        <v>2643</v>
      </c>
      <c r="D899" s="1" t="s">
        <v>2644</v>
      </c>
      <c r="F899">
        <v>21398705251</v>
      </c>
      <c r="G899">
        <v>22213849996</v>
      </c>
      <c r="H899">
        <v>24400410287</v>
      </c>
      <c r="I899">
        <v>26668639144</v>
      </c>
      <c r="J899">
        <v>28103232259</v>
      </c>
      <c r="K899">
        <v>29416092983</v>
      </c>
      <c r="L899">
        <v>29551693620</v>
      </c>
      <c r="M899">
        <v>28620980149</v>
      </c>
      <c r="N899">
        <v>30359133784</v>
      </c>
      <c r="O899">
        <v>31897649120</v>
      </c>
      <c r="P899">
        <v>33423030600</v>
      </c>
      <c r="Q899">
        <v>34847174980</v>
      </c>
      <c r="R899">
        <v>35666171748</v>
      </c>
      <c r="S899">
        <v>38795421898</v>
      </c>
      <c r="T899">
        <v>42710345948</v>
      </c>
      <c r="U899">
        <v>46636832022</v>
      </c>
      <c r="V899">
        <v>49838441342</v>
      </c>
      <c r="W899">
        <v>55178394894</v>
      </c>
      <c r="X899">
        <v>60075321327</v>
      </c>
      <c r="Y899">
        <v>66208061756</v>
      </c>
      <c r="Z899">
        <v>70146804521</v>
      </c>
      <c r="AA899">
        <v>78056429734</v>
      </c>
      <c r="AB899">
        <v>82973484399</v>
      </c>
      <c r="AC899">
        <v>89634715535</v>
      </c>
      <c r="AD899">
        <v>96143648517</v>
      </c>
      <c r="AE899">
        <v>99653758336</v>
      </c>
      <c r="AF899">
        <v>103577000000</v>
      </c>
      <c r="AG899">
        <v>108836000000</v>
      </c>
      <c r="AH899">
        <v>113926000000</v>
      </c>
      <c r="AI899">
        <v>119344000000</v>
      </c>
      <c r="AJ899">
        <v>123707000000</v>
      </c>
      <c r="AK899">
        <v>126069000000</v>
      </c>
      <c r="AL899">
        <v>129222000000</v>
      </c>
      <c r="AM899">
        <v>134308000000</v>
      </c>
      <c r="AN899">
        <v>140569000000</v>
      </c>
      <c r="AO899">
        <v>147532000000</v>
      </c>
      <c r="AP899">
        <v>155332000000</v>
      </c>
      <c r="AQ899">
        <v>159144000000</v>
      </c>
      <c r="AR899">
        <v>156948000000</v>
      </c>
      <c r="AS899">
        <v>179742000000</v>
      </c>
      <c r="AT899">
        <v>185900000000</v>
      </c>
      <c r="AU899">
        <v>193811000000</v>
      </c>
      <c r="AV899">
        <v>199815000000</v>
      </c>
      <c r="AW899">
        <v>208262000000</v>
      </c>
      <c r="AX899">
        <v>217843000000</v>
      </c>
      <c r="AY899">
        <v>232941000000</v>
      </c>
      <c r="AZ899">
        <v>249364000000</v>
      </c>
      <c r="BA899">
        <v>267270000000</v>
      </c>
      <c r="BB899">
        <v>279710000000</v>
      </c>
      <c r="BC899">
        <v>294069000000</v>
      </c>
      <c r="BD899">
        <v>299765000000</v>
      </c>
      <c r="BE899">
        <v>306464000000</v>
      </c>
      <c r="BF899">
        <v>313292000000</v>
      </c>
      <c r="BG899">
        <v>322431000000</v>
      </c>
      <c r="BH899">
        <v>333302000000</v>
      </c>
      <c r="BI899">
        <v>340988000000</v>
      </c>
      <c r="BJ899">
        <v>353162000000</v>
      </c>
      <c r="BK899">
        <v>372012000000</v>
      </c>
      <c r="BL899">
        <v>391112000000</v>
      </c>
      <c r="BM899">
        <v>400925000000</v>
      </c>
      <c r="BN899">
        <v>408842000000</v>
      </c>
      <c r="BO899">
        <v>434080000000</v>
      </c>
      <c r="BP899">
        <v>449775000000</v>
      </c>
    </row>
    <row r="900" spans="1:68" x14ac:dyDescent="0.25">
      <c r="A900" s="1" t="s">
        <v>66</v>
      </c>
      <c r="B900" s="1">
        <f>COUNT(egypt_arabic_world[[#This Row],[1960]:[2023]])</f>
        <v>63</v>
      </c>
      <c r="C900" s="1" t="s">
        <v>2819</v>
      </c>
      <c r="D900" s="1" t="s">
        <v>2820</v>
      </c>
      <c r="F900">
        <v>367612000000</v>
      </c>
      <c r="G900">
        <v>381615000000</v>
      </c>
      <c r="H900">
        <v>419179000000</v>
      </c>
      <c r="I900">
        <v>458145000000</v>
      </c>
      <c r="J900">
        <v>482790000000</v>
      </c>
      <c r="K900">
        <v>505344000000</v>
      </c>
      <c r="L900">
        <v>507673000000</v>
      </c>
      <c r="M900">
        <v>491684000000</v>
      </c>
      <c r="N900">
        <v>521544000000</v>
      </c>
      <c r="O900">
        <v>547975000000</v>
      </c>
      <c r="P900">
        <v>574180000000</v>
      </c>
      <c r="Q900">
        <v>598645000000</v>
      </c>
      <c r="R900">
        <v>612715000000</v>
      </c>
      <c r="S900">
        <v>666473000000</v>
      </c>
      <c r="T900">
        <v>733728000000</v>
      </c>
      <c r="U900">
        <v>801182000000</v>
      </c>
      <c r="V900">
        <v>856182000000</v>
      </c>
      <c r="W900">
        <v>947918000000</v>
      </c>
      <c r="X900">
        <v>1032040000000</v>
      </c>
      <c r="Y900">
        <v>1137400000000</v>
      </c>
      <c r="Z900">
        <v>1205060000000</v>
      </c>
      <c r="AA900">
        <v>1340940000000</v>
      </c>
      <c r="AB900">
        <v>1425410000000</v>
      </c>
      <c r="AC900">
        <v>1539850000000</v>
      </c>
      <c r="AD900">
        <v>1651670000000</v>
      </c>
      <c r="AE900">
        <v>1711970000000</v>
      </c>
      <c r="AF900">
        <v>1779370000000</v>
      </c>
      <c r="AG900">
        <v>1869720000000</v>
      </c>
      <c r="AH900">
        <v>1957140000000</v>
      </c>
      <c r="AI900">
        <v>2050230000000</v>
      </c>
      <c r="AJ900">
        <v>2125180000000</v>
      </c>
      <c r="AK900">
        <v>2165760000000</v>
      </c>
      <c r="AL900">
        <v>2219930000000</v>
      </c>
      <c r="AM900">
        <v>2307300000000</v>
      </c>
      <c r="AN900">
        <v>2414860000000</v>
      </c>
      <c r="AO900">
        <v>2534470000000</v>
      </c>
      <c r="AP900">
        <v>2668470000000</v>
      </c>
      <c r="AQ900">
        <v>2733960000000</v>
      </c>
      <c r="AR900">
        <v>2696230000000</v>
      </c>
      <c r="AS900">
        <v>3087810000000</v>
      </c>
      <c r="AT900">
        <v>3193610000000</v>
      </c>
      <c r="AU900">
        <v>3329510000000</v>
      </c>
      <c r="AV900">
        <v>3432660000000</v>
      </c>
      <c r="AW900">
        <v>3577770000000</v>
      </c>
      <c r="AX900">
        <v>3742360000000</v>
      </c>
      <c r="AY900">
        <v>4001740000000</v>
      </c>
      <c r="AZ900">
        <v>4283860000000</v>
      </c>
      <c r="BA900">
        <v>4591480000000</v>
      </c>
      <c r="BB900">
        <v>4805180000000</v>
      </c>
      <c r="BC900">
        <v>5051850000000</v>
      </c>
      <c r="BD900">
        <v>5149720000000</v>
      </c>
      <c r="BE900">
        <v>5264800000000</v>
      </c>
      <c r="BF900">
        <v>5382090000000</v>
      </c>
      <c r="BG900">
        <v>5539090000000</v>
      </c>
      <c r="BH900">
        <v>5725850000000</v>
      </c>
      <c r="BI900">
        <v>5857890000000</v>
      </c>
      <c r="BJ900">
        <v>6067020000000</v>
      </c>
      <c r="BK900">
        <v>6390850000000</v>
      </c>
      <c r="BL900">
        <v>6718980000000</v>
      </c>
      <c r="BM900">
        <v>6887550000000</v>
      </c>
      <c r="BN900">
        <v>7023570000000</v>
      </c>
      <c r="BO900">
        <v>7457120000000</v>
      </c>
      <c r="BP900">
        <v>7726760000000</v>
      </c>
    </row>
    <row r="901" spans="1:68" x14ac:dyDescent="0.25">
      <c r="A901" s="1" t="s">
        <v>66</v>
      </c>
      <c r="B901" s="1">
        <f>COUNT(egypt_arabic_world[[#This Row],[1960]:[2023]])</f>
        <v>63</v>
      </c>
      <c r="C901" s="1" t="s">
        <v>2885</v>
      </c>
      <c r="D901" s="1" t="s">
        <v>2886</v>
      </c>
      <c r="F901">
        <v>3.9449629559999999</v>
      </c>
      <c r="G901">
        <v>5.6280662770000003</v>
      </c>
      <c r="H901">
        <v>6.3798089569999998</v>
      </c>
      <c r="I901">
        <v>6.0548644869999997</v>
      </c>
      <c r="J901">
        <v>5.5615970170000004</v>
      </c>
      <c r="K901">
        <v>6.0779985280000002</v>
      </c>
      <c r="L901">
        <v>2.0810210859999998</v>
      </c>
      <c r="M901">
        <v>2.7453112270000002</v>
      </c>
      <c r="N901">
        <v>3.2341269829999999</v>
      </c>
      <c r="O901">
        <v>4.2286711749999997</v>
      </c>
      <c r="P901">
        <v>2.8925038669999998</v>
      </c>
      <c r="Q901">
        <v>2.7792965199999999</v>
      </c>
      <c r="R901">
        <v>2.0391878710000002</v>
      </c>
      <c r="S901">
        <v>-1.390216353</v>
      </c>
      <c r="T901">
        <v>-0.324460894</v>
      </c>
      <c r="U901">
        <v>13.441090109999999</v>
      </c>
      <c r="V901">
        <v>2.4476051679999999</v>
      </c>
      <c r="W901">
        <v>-1.106259812</v>
      </c>
      <c r="X901">
        <v>-5.5361261989999999</v>
      </c>
      <c r="Y901">
        <v>11.24024354</v>
      </c>
      <c r="Z901">
        <v>-0.66290839400000001</v>
      </c>
      <c r="AA901">
        <v>2.4758736639999999</v>
      </c>
      <c r="AB901">
        <v>8.3741801860000002</v>
      </c>
      <c r="AC901">
        <v>6.4148299150000003</v>
      </c>
      <c r="AD901">
        <v>4.9326548939999997</v>
      </c>
      <c r="AE901">
        <v>4.0732500419999997</v>
      </c>
      <c r="AF901">
        <v>4.0015348360000003</v>
      </c>
      <c r="AG901">
        <v>4.8467966569999996</v>
      </c>
      <c r="AH901">
        <v>4.5536663129999999</v>
      </c>
      <c r="AI901">
        <v>4.474767495</v>
      </c>
      <c r="AJ901">
        <v>4.0082694849999996</v>
      </c>
      <c r="AK901">
        <v>3.285550593</v>
      </c>
      <c r="AL901">
        <v>3.0049504979999999</v>
      </c>
      <c r="AM901">
        <v>4.2168500990000002</v>
      </c>
      <c r="AN901">
        <v>3.3286602319999998</v>
      </c>
      <c r="AO901">
        <v>3.9890744480000002</v>
      </c>
      <c r="AP901">
        <v>4.2060085870000004</v>
      </c>
      <c r="AQ901">
        <v>3.9647119919999998</v>
      </c>
      <c r="AR901">
        <v>4.5023460130000004</v>
      </c>
      <c r="AS901">
        <v>5.0009552900000003</v>
      </c>
      <c r="AT901">
        <v>3.9817794439999998</v>
      </c>
      <c r="AU901">
        <v>2.000744788</v>
      </c>
      <c r="AV901">
        <v>2.3255813949999999</v>
      </c>
      <c r="AW901">
        <v>2.097902098</v>
      </c>
      <c r="AX901">
        <v>4.8287671230000004</v>
      </c>
      <c r="AY901">
        <v>6.4358052920000004</v>
      </c>
      <c r="AZ901">
        <v>6.9367710249999996</v>
      </c>
      <c r="BA901">
        <v>5.730712166</v>
      </c>
      <c r="BB901">
        <v>5.665672689</v>
      </c>
      <c r="BC901">
        <v>4.1168658699999998</v>
      </c>
      <c r="BD901">
        <v>5.5325255100000001</v>
      </c>
      <c r="BE901">
        <v>6.4813415919999997</v>
      </c>
      <c r="BF901">
        <v>3.3365391729999998</v>
      </c>
      <c r="BG901">
        <v>4.3957617410000003</v>
      </c>
      <c r="BH901">
        <v>3.0791386639999998</v>
      </c>
      <c r="BI901">
        <v>4.6503891959999999</v>
      </c>
      <c r="BJ901">
        <v>4.1894469169999997</v>
      </c>
      <c r="BK901">
        <v>1.1407689860000001</v>
      </c>
      <c r="BL901">
        <v>1.552043734</v>
      </c>
      <c r="BM901">
        <v>7.3631779230000003</v>
      </c>
      <c r="BN901">
        <v>6.2015013110000003</v>
      </c>
      <c r="BO901">
        <v>2.7727310630000002</v>
      </c>
      <c r="BP901">
        <v>3.8100133600000001</v>
      </c>
    </row>
    <row r="902" spans="1:68" x14ac:dyDescent="0.25">
      <c r="A902" s="1" t="s">
        <v>66</v>
      </c>
      <c r="B902" s="1">
        <f>COUNT(egypt_arabic_world[[#This Row],[1960]:[2023]])</f>
        <v>63</v>
      </c>
      <c r="C902" s="1" t="s">
        <v>2585</v>
      </c>
      <c r="D902" s="1" t="s">
        <v>2586</v>
      </c>
      <c r="F902">
        <v>1.292121485</v>
      </c>
      <c r="G902">
        <v>2.884149549</v>
      </c>
      <c r="H902">
        <v>3.6195381379999998</v>
      </c>
      <c r="I902">
        <v>3.330395668</v>
      </c>
      <c r="J902">
        <v>2.9069700520000001</v>
      </c>
      <c r="K902">
        <v>3.4523819250000001</v>
      </c>
      <c r="L902">
        <v>-0.42316044200000003</v>
      </c>
      <c r="M902">
        <v>0.24828927100000001</v>
      </c>
      <c r="N902">
        <v>0.75095951100000002</v>
      </c>
      <c r="O902">
        <v>1.7831769740000001</v>
      </c>
      <c r="P902">
        <v>0.54220713600000003</v>
      </c>
      <c r="Q902">
        <v>0.44083214100000001</v>
      </c>
      <c r="R902">
        <v>-0.28122325500000001</v>
      </c>
      <c r="S902">
        <v>-3.643494343</v>
      </c>
      <c r="T902">
        <v>-2.6465545119999998</v>
      </c>
      <c r="U902">
        <v>10.817885349999999</v>
      </c>
      <c r="V902">
        <v>5.0860574999999998E-2</v>
      </c>
      <c r="W902">
        <v>-3.5040690360000002</v>
      </c>
      <c r="X902">
        <v>-7.8684504390000001</v>
      </c>
      <c r="Y902">
        <v>8.3756506900000005</v>
      </c>
      <c r="Z902">
        <v>-3.2962424819999998</v>
      </c>
      <c r="AA902">
        <v>-0.30727453500000002</v>
      </c>
      <c r="AB902">
        <v>5.2472374149999998</v>
      </c>
      <c r="AC902">
        <v>3.2580127299999999</v>
      </c>
      <c r="AD902">
        <v>1.8558541930000001</v>
      </c>
      <c r="AE902">
        <v>1.14015964</v>
      </c>
      <c r="AF902">
        <v>1.1568134450000001</v>
      </c>
      <c r="AG902">
        <v>1.9718978979999999</v>
      </c>
      <c r="AH902">
        <v>1.7458836710000001</v>
      </c>
      <c r="AI902">
        <v>1.4584635269999999</v>
      </c>
      <c r="AJ902">
        <v>1.1799544470000001</v>
      </c>
      <c r="AK902">
        <v>0.84680298899999995</v>
      </c>
      <c r="AL902">
        <v>0.65554785800000004</v>
      </c>
      <c r="AM902">
        <v>1.996018045</v>
      </c>
      <c r="AN902">
        <v>1.1771286700000001</v>
      </c>
      <c r="AO902">
        <v>1.8552024199999999</v>
      </c>
      <c r="AP902">
        <v>2.0685042560000002</v>
      </c>
      <c r="AQ902">
        <v>1.7179165199999999</v>
      </c>
      <c r="AR902">
        <v>2.1971590430000001</v>
      </c>
      <c r="AS902">
        <v>2.7563087240000002</v>
      </c>
      <c r="AT902">
        <v>1.7966962150000001</v>
      </c>
      <c r="AU902">
        <v>-0.122655403</v>
      </c>
      <c r="AV902">
        <v>0.203705791</v>
      </c>
      <c r="AW902">
        <v>1.1822495000000001E-2</v>
      </c>
      <c r="AX902">
        <v>2.730200033</v>
      </c>
      <c r="AY902">
        <v>4.3773713020000002</v>
      </c>
      <c r="AZ902">
        <v>4.9372353750000002</v>
      </c>
      <c r="BA902">
        <v>3.774613456</v>
      </c>
      <c r="BB902">
        <v>3.6890406250000001</v>
      </c>
      <c r="BC902">
        <v>2.138983192</v>
      </c>
      <c r="BD902">
        <v>3.3348407340000001</v>
      </c>
      <c r="BE902">
        <v>4.1177212350000003</v>
      </c>
      <c r="BF902">
        <v>0.98160748499999995</v>
      </c>
      <c r="BG902">
        <v>2.0461010869999998</v>
      </c>
      <c r="BH902">
        <v>0.93813195699999996</v>
      </c>
      <c r="BI902">
        <v>2.5426016840000001</v>
      </c>
      <c r="BJ902">
        <v>2.1282179509999999</v>
      </c>
      <c r="BK902">
        <v>-0.75992489500000004</v>
      </c>
      <c r="BL902">
        <v>-0.214621018</v>
      </c>
      <c r="BM902">
        <v>5.6326738330000001</v>
      </c>
      <c r="BN902">
        <v>4.6299868220000002</v>
      </c>
      <c r="BO902">
        <v>1.256721204</v>
      </c>
      <c r="BP902">
        <v>2.0720586490000001</v>
      </c>
    </row>
    <row r="903" spans="1:68" x14ac:dyDescent="0.25">
      <c r="A903" s="1" t="s">
        <v>66</v>
      </c>
      <c r="B903" s="1">
        <f>COUNT(egypt_arabic_world[[#This Row],[1960]:[2023]])</f>
        <v>63</v>
      </c>
      <c r="C903" s="1" t="s">
        <v>2659</v>
      </c>
      <c r="D903" s="1" t="s">
        <v>2660</v>
      </c>
      <c r="F903">
        <v>-1.8454801380000001</v>
      </c>
      <c r="G903">
        <v>0.79668578700000003</v>
      </c>
      <c r="H903">
        <v>19.728106230000002</v>
      </c>
      <c r="I903">
        <v>10.245576979999999</v>
      </c>
      <c r="J903">
        <v>-8.8862275460000006</v>
      </c>
      <c r="K903">
        <v>6.1251314409999997</v>
      </c>
      <c r="L903">
        <v>-2.3036908600000001</v>
      </c>
      <c r="M903">
        <v>-6.5669371200000004</v>
      </c>
      <c r="N903">
        <v>3.7449118060000002</v>
      </c>
      <c r="O903">
        <v>14.33703455</v>
      </c>
      <c r="P903">
        <v>1.260734515</v>
      </c>
      <c r="Q903">
        <v>1.1187297</v>
      </c>
      <c r="R903">
        <v>8.9221984299999999</v>
      </c>
      <c r="S903">
        <v>6.4056356489999997</v>
      </c>
      <c r="T903">
        <v>20.728902850000001</v>
      </c>
      <c r="U903">
        <v>-13.49202142</v>
      </c>
      <c r="V903">
        <v>18.090452259999999</v>
      </c>
      <c r="W903">
        <v>1.0378828999999999E-2</v>
      </c>
      <c r="X903">
        <v>12.74387713</v>
      </c>
      <c r="Y903">
        <v>8.1273939679999998</v>
      </c>
      <c r="Z903">
        <v>21.567621769999999</v>
      </c>
      <c r="AA903">
        <v>-13.172858270000001</v>
      </c>
      <c r="AB903">
        <v>6.4347703369999998</v>
      </c>
      <c r="AC903">
        <v>18.616727439999998</v>
      </c>
      <c r="AD903">
        <v>0.63338300800000003</v>
      </c>
      <c r="AE903">
        <v>-5.8959644600000001</v>
      </c>
      <c r="AF903">
        <v>-8.173502504</v>
      </c>
      <c r="AG903">
        <v>3.0664395209999999</v>
      </c>
      <c r="AH903">
        <v>1.6528925649999999</v>
      </c>
      <c r="AI903">
        <v>3.6585365849999998</v>
      </c>
      <c r="AJ903">
        <v>1.1764705689999999</v>
      </c>
      <c r="AK903">
        <v>-4.6511627750000004</v>
      </c>
      <c r="AL903">
        <v>12.56507029</v>
      </c>
      <c r="AM903">
        <v>1.2255043210000001</v>
      </c>
      <c r="AN903">
        <v>4.3130032859999998</v>
      </c>
      <c r="AO903">
        <v>-1.796247951</v>
      </c>
      <c r="AP903">
        <v>5.3023485450000001</v>
      </c>
      <c r="AQ903">
        <v>1.7350157639999999</v>
      </c>
      <c r="AR903">
        <v>12.75968992</v>
      </c>
      <c r="AS903">
        <v>3.9873504550000001</v>
      </c>
      <c r="AT903">
        <v>-1.125175722</v>
      </c>
      <c r="AU903">
        <v>2.6765492160000002</v>
      </c>
      <c r="AV903">
        <v>1.2805587890000001</v>
      </c>
      <c r="AW903">
        <v>17.241379309999999</v>
      </c>
      <c r="AX903">
        <v>23.823529409999999</v>
      </c>
      <c r="AY903">
        <v>21.773555030000001</v>
      </c>
      <c r="AZ903">
        <v>28.803641089999999</v>
      </c>
      <c r="BA903">
        <v>26.29144179</v>
      </c>
      <c r="BB903">
        <v>-17.887667889999999</v>
      </c>
      <c r="BC903">
        <v>-3.1598513009999998</v>
      </c>
      <c r="BD903">
        <v>8.4069097890000002</v>
      </c>
      <c r="BE903">
        <v>10.800283289999999</v>
      </c>
      <c r="BF903">
        <v>0.58939096300000005</v>
      </c>
      <c r="BG903">
        <v>9.765625E-2</v>
      </c>
      <c r="BH903">
        <v>0.95121951199999999</v>
      </c>
      <c r="BI903">
        <v>-2.2227591210000002</v>
      </c>
      <c r="BJ903">
        <v>52.508030640000001</v>
      </c>
      <c r="BK903">
        <v>7.2468043260000004</v>
      </c>
      <c r="BL903">
        <v>-8.5816448150000006</v>
      </c>
      <c r="BM903">
        <v>-18.724300469999999</v>
      </c>
      <c r="BN903">
        <v>0.468904245</v>
      </c>
      <c r="BO903">
        <v>24.293785310000001</v>
      </c>
      <c r="BP903">
        <v>1.125252108</v>
      </c>
    </row>
    <row r="904" spans="1:68" x14ac:dyDescent="0.25">
      <c r="A904" s="1" t="s">
        <v>66</v>
      </c>
      <c r="B904" s="1">
        <f>COUNT(egypt_arabic_world[[#This Row],[1960]:[2023]])</f>
        <v>63</v>
      </c>
      <c r="C904" s="1" t="s">
        <v>2825</v>
      </c>
      <c r="D904" s="1" t="s">
        <v>2826</v>
      </c>
      <c r="F904">
        <v>4626072061</v>
      </c>
      <c r="G904">
        <v>5056745014</v>
      </c>
      <c r="H904">
        <v>5919555795</v>
      </c>
      <c r="I904">
        <v>6386850598</v>
      </c>
      <c r="J904">
        <v>7164698686</v>
      </c>
      <c r="K904">
        <v>7394683903</v>
      </c>
      <c r="L904">
        <v>7586582395</v>
      </c>
      <c r="M904">
        <v>7547030798</v>
      </c>
      <c r="N904">
        <v>7170558182</v>
      </c>
      <c r="O904">
        <v>8144699386</v>
      </c>
      <c r="P904">
        <v>8658862857</v>
      </c>
      <c r="Q904">
        <v>9333087524</v>
      </c>
      <c r="R904">
        <v>9631059474</v>
      </c>
      <c r="S904">
        <v>9839387320</v>
      </c>
      <c r="T904">
        <v>10598205718</v>
      </c>
      <c r="U904">
        <v>12358966081</v>
      </c>
      <c r="V904">
        <v>13961240998</v>
      </c>
      <c r="W904">
        <v>15689094670</v>
      </c>
      <c r="X904">
        <v>17775351942</v>
      </c>
      <c r="Y904">
        <v>19503205615</v>
      </c>
      <c r="Z904">
        <v>22261056653</v>
      </c>
      <c r="AA904">
        <v>25579567415</v>
      </c>
      <c r="AB904">
        <v>26169264261</v>
      </c>
      <c r="AC904">
        <v>28864927321</v>
      </c>
      <c r="AD904">
        <v>32328563453</v>
      </c>
      <c r="AE904">
        <v>36067583869</v>
      </c>
      <c r="AF904">
        <v>37107062574</v>
      </c>
      <c r="AG904">
        <v>38053453634</v>
      </c>
      <c r="AH904">
        <v>40192536245</v>
      </c>
      <c r="AI904">
        <v>42659174781</v>
      </c>
      <c r="AJ904">
        <v>44963459519</v>
      </c>
      <c r="AK904">
        <v>47347496982</v>
      </c>
      <c r="AL904">
        <v>48059575097</v>
      </c>
      <c r="AM904">
        <v>49129814408</v>
      </c>
      <c r="AN904">
        <v>51808162546</v>
      </c>
      <c r="AO904">
        <v>54405115309</v>
      </c>
      <c r="AP904">
        <v>57076863819</v>
      </c>
      <c r="AQ904">
        <v>59703514900</v>
      </c>
      <c r="AR904">
        <v>63725043307</v>
      </c>
      <c r="AS904">
        <v>67984270842</v>
      </c>
      <c r="AT904">
        <v>73016833497</v>
      </c>
      <c r="AU904">
        <v>73228841203</v>
      </c>
      <c r="AV904">
        <v>74496295099</v>
      </c>
      <c r="AW904">
        <v>76522539356</v>
      </c>
      <c r="AX904">
        <v>79121471312</v>
      </c>
      <c r="AY904">
        <v>88017739375</v>
      </c>
      <c r="AZ904">
        <v>94138301017</v>
      </c>
      <c r="BA904">
        <v>101097000000</v>
      </c>
      <c r="BB904">
        <v>106541000000</v>
      </c>
      <c r="BC904">
        <v>111684000000</v>
      </c>
      <c r="BD904">
        <v>112162000000</v>
      </c>
      <c r="BE904">
        <v>113504000000</v>
      </c>
      <c r="BF904">
        <v>114925000000</v>
      </c>
      <c r="BG904">
        <v>118023000000</v>
      </c>
      <c r="BH904">
        <v>120648000000</v>
      </c>
      <c r="BI904">
        <v>122182000000</v>
      </c>
      <c r="BJ904">
        <v>125206000000</v>
      </c>
      <c r="BK904">
        <v>133128000000</v>
      </c>
      <c r="BL904">
        <v>140394000000</v>
      </c>
      <c r="BM904">
        <v>141254000000</v>
      </c>
      <c r="BN904">
        <v>139605000000</v>
      </c>
      <c r="BO904">
        <v>149180000000</v>
      </c>
      <c r="BP904">
        <v>148334000000</v>
      </c>
    </row>
    <row r="905" spans="1:68" x14ac:dyDescent="0.25">
      <c r="A905" s="1" t="s">
        <v>66</v>
      </c>
      <c r="B905" s="1">
        <f>COUNT(egypt_arabic_world[[#This Row],[1960]:[2023]])</f>
        <v>63</v>
      </c>
      <c r="C905" s="1" t="s">
        <v>2557</v>
      </c>
      <c r="D905" s="1" t="s">
        <v>2558</v>
      </c>
      <c r="F905">
        <v>79552868494</v>
      </c>
      <c r="G905">
        <v>86958993679</v>
      </c>
      <c r="H905">
        <v>101796000000</v>
      </c>
      <c r="I905">
        <v>109832000000</v>
      </c>
      <c r="J905">
        <v>123209000000</v>
      </c>
      <c r="K905">
        <v>127164000000</v>
      </c>
      <c r="L905">
        <v>130464000000</v>
      </c>
      <c r="M905">
        <v>129784000000</v>
      </c>
      <c r="N905">
        <v>123309000000</v>
      </c>
      <c r="O905">
        <v>140061000000</v>
      </c>
      <c r="P905">
        <v>148903000000</v>
      </c>
      <c r="Q905">
        <v>160498000000</v>
      </c>
      <c r="R905">
        <v>165622000000</v>
      </c>
      <c r="S905">
        <v>169204000000</v>
      </c>
      <c r="T905">
        <v>182253000000</v>
      </c>
      <c r="U905">
        <v>212533000000</v>
      </c>
      <c r="V905">
        <v>240086000000</v>
      </c>
      <c r="W905">
        <v>269800000000</v>
      </c>
      <c r="X905">
        <v>305676000000</v>
      </c>
      <c r="Y905">
        <v>335389000000</v>
      </c>
      <c r="Z905">
        <v>382815000000</v>
      </c>
      <c r="AA905">
        <v>439882000000</v>
      </c>
      <c r="AB905">
        <v>450023000000</v>
      </c>
      <c r="AC905">
        <v>496380000000</v>
      </c>
      <c r="AD905">
        <v>555942000000</v>
      </c>
      <c r="AE905">
        <v>620241000000</v>
      </c>
      <c r="AF905">
        <v>638117000000</v>
      </c>
      <c r="AG905">
        <v>654391000000</v>
      </c>
      <c r="AH905">
        <v>691176000000</v>
      </c>
      <c r="AI905">
        <v>733594000000</v>
      </c>
      <c r="AJ905">
        <v>773220000000</v>
      </c>
      <c r="AK905">
        <v>814218000000</v>
      </c>
      <c r="AL905">
        <v>826463000000</v>
      </c>
      <c r="AM905">
        <v>844867000000</v>
      </c>
      <c r="AN905">
        <v>890926000000</v>
      </c>
      <c r="AO905">
        <v>935585000000</v>
      </c>
      <c r="AP905">
        <v>981530000000</v>
      </c>
      <c r="AQ905">
        <v>1026700000000</v>
      </c>
      <c r="AR905">
        <v>1095860000000</v>
      </c>
      <c r="AS905">
        <v>1169100000000</v>
      </c>
      <c r="AT905">
        <v>1255640000000</v>
      </c>
      <c r="AU905">
        <v>1259290000000</v>
      </c>
      <c r="AV905">
        <v>1281090000000</v>
      </c>
      <c r="AW905">
        <v>1315930000000</v>
      </c>
      <c r="AX905">
        <v>1360620000000</v>
      </c>
      <c r="AY905">
        <v>1513610000000</v>
      </c>
      <c r="AZ905">
        <v>1618860000000</v>
      </c>
      <c r="BA905">
        <v>1738530000000</v>
      </c>
      <c r="BB905">
        <v>1832140000000</v>
      </c>
      <c r="BC905">
        <v>1920580000000</v>
      </c>
      <c r="BD905">
        <v>1928800000000</v>
      </c>
      <c r="BE905">
        <v>1951880000000</v>
      </c>
      <c r="BF905">
        <v>1976330000000</v>
      </c>
      <c r="BG905">
        <v>2029610000000</v>
      </c>
      <c r="BH905">
        <v>2074730000000</v>
      </c>
      <c r="BI905">
        <v>2101110000000</v>
      </c>
      <c r="BJ905">
        <v>2153120000000</v>
      </c>
      <c r="BK905">
        <v>2289350000000</v>
      </c>
      <c r="BL905">
        <v>2414310000000</v>
      </c>
      <c r="BM905">
        <v>2429090000000</v>
      </c>
      <c r="BN905">
        <v>2400730000000</v>
      </c>
      <c r="BO905">
        <v>2565390000000</v>
      </c>
      <c r="BP905">
        <v>2550840000000</v>
      </c>
    </row>
    <row r="906" spans="1:68" x14ac:dyDescent="0.25">
      <c r="A906" s="1" t="s">
        <v>66</v>
      </c>
      <c r="B906" s="1">
        <f>COUNT(egypt_arabic_world[[#This Row],[1960]:[2023]])</f>
        <v>63</v>
      </c>
      <c r="C906" s="1" t="s">
        <v>2647</v>
      </c>
      <c r="D906" s="1" t="s">
        <v>2648</v>
      </c>
      <c r="F906">
        <v>1.6099714380000001</v>
      </c>
      <c r="G906">
        <v>0.39602686999999998</v>
      </c>
      <c r="H906">
        <v>0.91537110899999996</v>
      </c>
      <c r="I906">
        <v>0.86229513999999996</v>
      </c>
      <c r="J906">
        <v>5.4645576790000003</v>
      </c>
      <c r="K906">
        <v>2.7511976210000002</v>
      </c>
      <c r="L906">
        <v>2.8320132930000002</v>
      </c>
      <c r="M906">
        <v>1.801431153</v>
      </c>
      <c r="N906">
        <v>0.80631020499999995</v>
      </c>
      <c r="O906">
        <v>12.51617369</v>
      </c>
      <c r="P906">
        <v>1.326729702</v>
      </c>
      <c r="Q906">
        <v>3.3990936189999998</v>
      </c>
      <c r="R906">
        <v>7.3526150430000001</v>
      </c>
      <c r="S906">
        <v>9.4249799169999999</v>
      </c>
      <c r="T906">
        <v>9.6638792509999991</v>
      </c>
      <c r="U906">
        <v>11.533278989999999</v>
      </c>
      <c r="V906">
        <v>12.33791714</v>
      </c>
      <c r="W906">
        <v>9.5476216919999999</v>
      </c>
      <c r="X906">
        <v>23.499865639999999</v>
      </c>
      <c r="Y906">
        <v>12.43086652</v>
      </c>
      <c r="Z906">
        <v>-2.1982353809999999</v>
      </c>
      <c r="AA906">
        <v>24.73085897</v>
      </c>
      <c r="AB906">
        <v>12.71186441</v>
      </c>
      <c r="AC906">
        <v>8.2474526089999998</v>
      </c>
      <c r="AD906">
        <v>11.576041760000001</v>
      </c>
      <c r="AE906">
        <v>12.87517165</v>
      </c>
      <c r="AF906">
        <v>12.46937254</v>
      </c>
      <c r="AG906">
        <v>13.417554340000001</v>
      </c>
      <c r="AH906">
        <v>19.137404849999999</v>
      </c>
      <c r="AI906">
        <v>17.743051359999999</v>
      </c>
      <c r="AJ906">
        <v>16.125271179999999</v>
      </c>
      <c r="AK906">
        <v>18.35078068</v>
      </c>
      <c r="AL906">
        <v>8.429105388</v>
      </c>
      <c r="AM906">
        <v>8.4488715639999992</v>
      </c>
      <c r="AN906">
        <v>11.399741499999999</v>
      </c>
      <c r="AO906">
        <v>7.107667449</v>
      </c>
      <c r="AP906">
        <v>9.8762774279999999</v>
      </c>
      <c r="AQ906">
        <v>2.377681489</v>
      </c>
      <c r="AR906">
        <v>0.91943541799999995</v>
      </c>
      <c r="AS906">
        <v>3.9444069939999999</v>
      </c>
      <c r="AT906">
        <v>1.8676998419999999</v>
      </c>
      <c r="AU906">
        <v>3.165579068</v>
      </c>
      <c r="AV906">
        <v>6.7774936060000002</v>
      </c>
      <c r="AW906">
        <v>11.669908339999999</v>
      </c>
      <c r="AX906">
        <v>6.2127295059999996</v>
      </c>
      <c r="AY906">
        <v>7.3599777309999999</v>
      </c>
      <c r="AZ906">
        <v>12.59573982</v>
      </c>
      <c r="BA906">
        <v>12.203984459999999</v>
      </c>
      <c r="BB906">
        <v>11.185542269999999</v>
      </c>
      <c r="BC906">
        <v>10.10686463</v>
      </c>
      <c r="BD906">
        <v>11.662976349999999</v>
      </c>
      <c r="BE906">
        <v>19.482877469999998</v>
      </c>
      <c r="BF906">
        <v>8.7126745749999994</v>
      </c>
      <c r="BG906">
        <v>11.247624500000001</v>
      </c>
      <c r="BH906">
        <v>9.9308897300000005</v>
      </c>
      <c r="BI906">
        <v>6.2456631339999999</v>
      </c>
      <c r="BJ906">
        <v>29.51847983</v>
      </c>
      <c r="BK906">
        <v>21.174820820000001</v>
      </c>
      <c r="BL906">
        <v>13.618095909999999</v>
      </c>
      <c r="BM906">
        <v>6.1769340980000003</v>
      </c>
      <c r="BN906">
        <v>4.8471564320000002</v>
      </c>
      <c r="BO906">
        <v>10.42578924</v>
      </c>
      <c r="BP906">
        <v>24.825065370000001</v>
      </c>
    </row>
    <row r="907" spans="1:68" x14ac:dyDescent="0.25">
      <c r="A907" s="1" t="s">
        <v>66</v>
      </c>
      <c r="B907" s="1">
        <f>COUNT(egypt_arabic_world[[#This Row],[1960]:[2023]])</f>
        <v>63</v>
      </c>
      <c r="C907" s="1" t="s">
        <v>2909</v>
      </c>
      <c r="D907" s="1" t="s">
        <v>2910</v>
      </c>
      <c r="E907">
        <v>47.255000000000003</v>
      </c>
      <c r="F907">
        <v>47.817</v>
      </c>
      <c r="G907">
        <v>48.654000000000003</v>
      </c>
      <c r="H907">
        <v>49.5</v>
      </c>
      <c r="I907">
        <v>50.313000000000002</v>
      </c>
      <c r="J907">
        <v>50.948999999999998</v>
      </c>
      <c r="K907">
        <v>51.439</v>
      </c>
      <c r="L907">
        <v>51.72</v>
      </c>
      <c r="M907">
        <v>51.902000000000001</v>
      </c>
      <c r="N907">
        <v>51.994</v>
      </c>
      <c r="O907">
        <v>52.203000000000003</v>
      </c>
      <c r="P907">
        <v>52.454000000000001</v>
      </c>
      <c r="Q907">
        <v>52.817</v>
      </c>
      <c r="R907">
        <v>53.247</v>
      </c>
      <c r="S907">
        <v>53.936999999999998</v>
      </c>
      <c r="T907">
        <v>54.753</v>
      </c>
      <c r="U907">
        <v>55.575000000000003</v>
      </c>
      <c r="V907">
        <v>56.295999999999999</v>
      </c>
      <c r="W907">
        <v>57.076999999999998</v>
      </c>
      <c r="X907">
        <v>57.853000000000002</v>
      </c>
      <c r="Y907">
        <v>58.601999999999997</v>
      </c>
      <c r="Z907">
        <v>58.920999999999999</v>
      </c>
      <c r="AA907">
        <v>59.823</v>
      </c>
      <c r="AB907">
        <v>60.814999999999998</v>
      </c>
      <c r="AC907">
        <v>61.545000000000002</v>
      </c>
      <c r="AD907">
        <v>62.371000000000002</v>
      </c>
      <c r="AE907">
        <v>63.084000000000003</v>
      </c>
      <c r="AF907">
        <v>63.915999999999997</v>
      </c>
      <c r="AG907">
        <v>64.888999999999996</v>
      </c>
      <c r="AH907">
        <v>65.325999999999993</v>
      </c>
      <c r="AI907">
        <v>65.971999999999994</v>
      </c>
      <c r="AJ907">
        <v>66.504000000000005</v>
      </c>
      <c r="AK907">
        <v>66.742999999999995</v>
      </c>
      <c r="AL907">
        <v>67.137</v>
      </c>
      <c r="AM907">
        <v>67.686999999999998</v>
      </c>
      <c r="AN907">
        <v>68.304000000000002</v>
      </c>
      <c r="AO907">
        <v>68.751000000000005</v>
      </c>
      <c r="AP907">
        <v>69.242000000000004</v>
      </c>
      <c r="AQ907">
        <v>69.364000000000004</v>
      </c>
      <c r="AR907">
        <v>69.62</v>
      </c>
      <c r="AS907">
        <v>70.094999999999999</v>
      </c>
      <c r="AT907">
        <v>70.430999999999997</v>
      </c>
      <c r="AU907">
        <v>70.734999999999999</v>
      </c>
      <c r="AV907">
        <v>70.659000000000006</v>
      </c>
      <c r="AW907">
        <v>70.914000000000001</v>
      </c>
      <c r="AX907">
        <v>71.225999999999999</v>
      </c>
      <c r="AY907">
        <v>71.489999999999995</v>
      </c>
      <c r="AZ907">
        <v>71.706000000000003</v>
      </c>
      <c r="BA907">
        <v>71.930000000000007</v>
      </c>
      <c r="BB907">
        <v>72.087000000000003</v>
      </c>
      <c r="BC907">
        <v>72.317999999999998</v>
      </c>
      <c r="BD907">
        <v>72.605000000000004</v>
      </c>
      <c r="BE907">
        <v>72.745000000000005</v>
      </c>
      <c r="BF907">
        <v>72.819999999999993</v>
      </c>
      <c r="BG907">
        <v>73.162999999999997</v>
      </c>
      <c r="BH907">
        <v>73.081000000000003</v>
      </c>
      <c r="BI907">
        <v>73.552000000000007</v>
      </c>
      <c r="BJ907">
        <v>73.974000000000004</v>
      </c>
      <c r="BK907">
        <v>73.927000000000007</v>
      </c>
      <c r="BL907">
        <v>73.710999999999999</v>
      </c>
      <c r="BM907">
        <v>73.39</v>
      </c>
      <c r="BN907">
        <v>72.608000000000004</v>
      </c>
      <c r="BO907">
        <v>72.557000000000002</v>
      </c>
    </row>
    <row r="908" spans="1:68" x14ac:dyDescent="0.25">
      <c r="A908" s="1" t="s">
        <v>66</v>
      </c>
      <c r="B908" s="1">
        <f>COUNT(egypt_arabic_world[[#This Row],[1960]:[2023]])</f>
        <v>63</v>
      </c>
      <c r="C908" s="1" t="s">
        <v>2945</v>
      </c>
      <c r="D908" s="1" t="s">
        <v>2946</v>
      </c>
      <c r="E908">
        <v>43.555</v>
      </c>
      <c r="F908">
        <v>44.274000000000001</v>
      </c>
      <c r="G908">
        <v>45.072000000000003</v>
      </c>
      <c r="H908">
        <v>45.88</v>
      </c>
      <c r="I908">
        <v>46.658000000000001</v>
      </c>
      <c r="J908">
        <v>47.33</v>
      </c>
      <c r="K908">
        <v>47.607999999999997</v>
      </c>
      <c r="L908">
        <v>47.438000000000002</v>
      </c>
      <c r="M908">
        <v>47.939</v>
      </c>
      <c r="N908">
        <v>47.679000000000002</v>
      </c>
      <c r="O908">
        <v>47.896999999999998</v>
      </c>
      <c r="P908">
        <v>48.360999999999997</v>
      </c>
      <c r="Q908">
        <v>48.743000000000002</v>
      </c>
      <c r="R908">
        <v>48.54</v>
      </c>
      <c r="S908">
        <v>49.752000000000002</v>
      </c>
      <c r="T908">
        <v>50.436999999999998</v>
      </c>
      <c r="U908">
        <v>51.156999999999996</v>
      </c>
      <c r="V908">
        <v>51.953000000000003</v>
      </c>
      <c r="W908">
        <v>52.863999999999997</v>
      </c>
      <c r="X908">
        <v>53.698</v>
      </c>
      <c r="Y908">
        <v>54.585999999999999</v>
      </c>
      <c r="Z908">
        <v>55.273000000000003</v>
      </c>
      <c r="AA908">
        <v>55.994999999999997</v>
      </c>
      <c r="AB908">
        <v>56.884999999999998</v>
      </c>
      <c r="AC908">
        <v>57.83</v>
      </c>
      <c r="AD908">
        <v>58.63</v>
      </c>
      <c r="AE908">
        <v>59.357999999999997</v>
      </c>
      <c r="AF908">
        <v>60.27</v>
      </c>
      <c r="AG908">
        <v>60.984000000000002</v>
      </c>
      <c r="AH908">
        <v>61.831000000000003</v>
      </c>
      <c r="AI908">
        <v>62.226999999999997</v>
      </c>
      <c r="AJ908">
        <v>62.911999999999999</v>
      </c>
      <c r="AK908">
        <v>63.228000000000002</v>
      </c>
      <c r="AL908">
        <v>63.713999999999999</v>
      </c>
      <c r="AM908">
        <v>63.875999999999998</v>
      </c>
      <c r="AN908">
        <v>64.263000000000005</v>
      </c>
      <c r="AO908">
        <v>64.680000000000007</v>
      </c>
      <c r="AP908">
        <v>65.103999999999999</v>
      </c>
      <c r="AQ908">
        <v>65.528000000000006</v>
      </c>
      <c r="AR908">
        <v>65.81</v>
      </c>
      <c r="AS908">
        <v>65.897000000000006</v>
      </c>
      <c r="AT908">
        <v>66.168000000000006</v>
      </c>
      <c r="AU908">
        <v>66.382999999999996</v>
      </c>
      <c r="AV908">
        <v>66.159000000000006</v>
      </c>
      <c r="AW908">
        <v>66.335999999999999</v>
      </c>
      <c r="AX908">
        <v>66.38</v>
      </c>
      <c r="AY908">
        <v>66.525000000000006</v>
      </c>
      <c r="AZ908">
        <v>66.623000000000005</v>
      </c>
      <c r="BA908">
        <v>66.784999999999997</v>
      </c>
      <c r="BB908">
        <v>66.950999999999993</v>
      </c>
      <c r="BC908">
        <v>67.096000000000004</v>
      </c>
      <c r="BD908">
        <v>67.253</v>
      </c>
      <c r="BE908">
        <v>67.513000000000005</v>
      </c>
      <c r="BF908">
        <v>67.397999999999996</v>
      </c>
      <c r="BG908">
        <v>67.772999999999996</v>
      </c>
      <c r="BH908">
        <v>67.966999999999999</v>
      </c>
      <c r="BI908">
        <v>68.233000000000004</v>
      </c>
      <c r="BJ908">
        <v>68.712000000000003</v>
      </c>
      <c r="BK908">
        <v>68.875</v>
      </c>
      <c r="BL908">
        <v>69.049000000000007</v>
      </c>
      <c r="BM908">
        <v>68.667000000000002</v>
      </c>
      <c r="BN908">
        <v>67.935000000000002</v>
      </c>
      <c r="BO908">
        <v>67.869</v>
      </c>
    </row>
    <row r="909" spans="1:68" x14ac:dyDescent="0.25">
      <c r="A909" s="1" t="s">
        <v>66</v>
      </c>
      <c r="B909" s="1">
        <f>COUNT(egypt_arabic_world[[#This Row],[1960]:[2023]])</f>
        <v>63</v>
      </c>
      <c r="C909" s="1" t="s">
        <v>3023</v>
      </c>
      <c r="D909" s="1" t="s">
        <v>3024</v>
      </c>
      <c r="E909">
        <v>45.372999999999998</v>
      </c>
      <c r="F909">
        <v>46.024000000000001</v>
      </c>
      <c r="G909">
        <v>46.843000000000004</v>
      </c>
      <c r="H909">
        <v>47.671999999999997</v>
      </c>
      <c r="I909">
        <v>48.47</v>
      </c>
      <c r="J909">
        <v>49.128</v>
      </c>
      <c r="K909">
        <v>49.503999999999998</v>
      </c>
      <c r="L909">
        <v>49.537999999999997</v>
      </c>
      <c r="M909">
        <v>49.896999999999998</v>
      </c>
      <c r="N909">
        <v>49.796999999999997</v>
      </c>
      <c r="O909">
        <v>50.012999999999998</v>
      </c>
      <c r="P909">
        <v>50.386000000000003</v>
      </c>
      <c r="Q909">
        <v>50.765000000000001</v>
      </c>
      <c r="R909">
        <v>50.851999999999997</v>
      </c>
      <c r="S909">
        <v>51.838000000000001</v>
      </c>
      <c r="T909">
        <v>52.591000000000001</v>
      </c>
      <c r="U909">
        <v>53.365000000000002</v>
      </c>
      <c r="V909">
        <v>54.134</v>
      </c>
      <c r="W909">
        <v>54.99</v>
      </c>
      <c r="X909">
        <v>55.802</v>
      </c>
      <c r="Y909">
        <v>56.628</v>
      </c>
      <c r="Z909">
        <v>57.137999999999998</v>
      </c>
      <c r="AA909">
        <v>57.948</v>
      </c>
      <c r="AB909">
        <v>58.887999999999998</v>
      </c>
      <c r="AC909">
        <v>59.73</v>
      </c>
      <c r="AD909">
        <v>60.542000000000002</v>
      </c>
      <c r="AE909">
        <v>61.261000000000003</v>
      </c>
      <c r="AF909">
        <v>62.137</v>
      </c>
      <c r="AG909">
        <v>62.98</v>
      </c>
      <c r="AH909">
        <v>63.628</v>
      </c>
      <c r="AI909">
        <v>64.146000000000001</v>
      </c>
      <c r="AJ909">
        <v>64.754999999999995</v>
      </c>
      <c r="AK909">
        <v>65.031000000000006</v>
      </c>
      <c r="AL909">
        <v>65.468000000000004</v>
      </c>
      <c r="AM909">
        <v>65.816000000000003</v>
      </c>
      <c r="AN909">
        <v>66.311999999999998</v>
      </c>
      <c r="AO909">
        <v>66.742000000000004</v>
      </c>
      <c r="AP909">
        <v>67.197000000000003</v>
      </c>
      <c r="AQ909">
        <v>67.471000000000004</v>
      </c>
      <c r="AR909">
        <v>67.736999999999995</v>
      </c>
      <c r="AS909">
        <v>68.007000000000005</v>
      </c>
      <c r="AT909">
        <v>68.308000000000007</v>
      </c>
      <c r="AU909">
        <v>68.563999999999993</v>
      </c>
      <c r="AV909">
        <v>68.402000000000001</v>
      </c>
      <c r="AW909">
        <v>68.613</v>
      </c>
      <c r="AX909">
        <v>68.778999999999996</v>
      </c>
      <c r="AY909">
        <v>68.977000000000004</v>
      </c>
      <c r="AZ909">
        <v>69.128</v>
      </c>
      <c r="BA909">
        <v>69.319000000000003</v>
      </c>
      <c r="BB909">
        <v>69.48</v>
      </c>
      <c r="BC909">
        <v>69.664000000000001</v>
      </c>
      <c r="BD909">
        <v>69.88</v>
      </c>
      <c r="BE909">
        <v>70.084999999999994</v>
      </c>
      <c r="BF909">
        <v>70.052000000000007</v>
      </c>
      <c r="BG909">
        <v>70.415000000000006</v>
      </c>
      <c r="BH909">
        <v>70.483000000000004</v>
      </c>
      <c r="BI909">
        <v>70.843999999999994</v>
      </c>
      <c r="BJ909">
        <v>71.302000000000007</v>
      </c>
      <c r="BK909">
        <v>71.367000000000004</v>
      </c>
      <c r="BL909">
        <v>71.358000000000004</v>
      </c>
      <c r="BM909">
        <v>70.989999999999995</v>
      </c>
      <c r="BN909">
        <v>70.221000000000004</v>
      </c>
      <c r="BO909">
        <v>70.159000000000006</v>
      </c>
    </row>
    <row r="910" spans="1:68" x14ac:dyDescent="0.25">
      <c r="A910" s="1" t="s">
        <v>66</v>
      </c>
      <c r="B910" s="1">
        <f>COUNT(egypt_arabic_world[[#This Row],[1960]:[2023]])</f>
        <v>63</v>
      </c>
      <c r="C910" s="1" t="s">
        <v>2979</v>
      </c>
      <c r="D910" s="1" t="s">
        <v>2980</v>
      </c>
      <c r="E910">
        <v>198.22</v>
      </c>
      <c r="F910">
        <v>200.22499999999999</v>
      </c>
      <c r="G910">
        <v>197.16900000000001</v>
      </c>
      <c r="H910">
        <v>194.386</v>
      </c>
      <c r="I910">
        <v>190.56899999999999</v>
      </c>
      <c r="J910">
        <v>189.494</v>
      </c>
      <c r="K910">
        <v>189.58</v>
      </c>
      <c r="L910">
        <v>192.12299999999999</v>
      </c>
      <c r="M910">
        <v>194.22399999999999</v>
      </c>
      <c r="N910">
        <v>197.58199999999999</v>
      </c>
      <c r="O910">
        <v>197.928</v>
      </c>
      <c r="P910">
        <v>197.733</v>
      </c>
      <c r="Q910">
        <v>197.096</v>
      </c>
      <c r="R910">
        <v>197.27699999999999</v>
      </c>
      <c r="S910">
        <v>193.92599999999999</v>
      </c>
      <c r="T910">
        <v>190.73099999999999</v>
      </c>
      <c r="U910">
        <v>188.535</v>
      </c>
      <c r="V910">
        <v>188.529</v>
      </c>
      <c r="W910">
        <v>187.435</v>
      </c>
      <c r="X910">
        <v>186.17400000000001</v>
      </c>
      <c r="Y910">
        <v>184.971</v>
      </c>
      <c r="Z910">
        <v>191.239</v>
      </c>
      <c r="AA910">
        <v>187.67400000000001</v>
      </c>
      <c r="AB910">
        <v>183.471</v>
      </c>
      <c r="AC910">
        <v>183.11099999999999</v>
      </c>
      <c r="AD910">
        <v>181.565</v>
      </c>
      <c r="AE910">
        <v>180.36</v>
      </c>
      <c r="AF910">
        <v>175.779</v>
      </c>
      <c r="AG910">
        <v>168.352</v>
      </c>
      <c r="AH910">
        <v>167.54400000000001</v>
      </c>
      <c r="AI910">
        <v>162.99799999999999</v>
      </c>
      <c r="AJ910">
        <v>159.738</v>
      </c>
      <c r="AK910">
        <v>160.37299999999999</v>
      </c>
      <c r="AL910">
        <v>159.38900000000001</v>
      </c>
      <c r="AM910">
        <v>156.17500000000001</v>
      </c>
      <c r="AN910">
        <v>152.52799999999999</v>
      </c>
      <c r="AO910">
        <v>150.864</v>
      </c>
      <c r="AP910">
        <v>148.34800000000001</v>
      </c>
      <c r="AQ910">
        <v>150.31</v>
      </c>
      <c r="AR910">
        <v>150.03200000000001</v>
      </c>
      <c r="AS910">
        <v>146.57300000000001</v>
      </c>
      <c r="AT910">
        <v>144.46</v>
      </c>
      <c r="AU910">
        <v>142.43</v>
      </c>
      <c r="AV910">
        <v>145.041</v>
      </c>
      <c r="AW910">
        <v>143.19999999999999</v>
      </c>
      <c r="AX910">
        <v>140.494</v>
      </c>
      <c r="AY910">
        <v>138.28800000000001</v>
      </c>
      <c r="AZ910">
        <v>136.50299999999999</v>
      </c>
      <c r="BA910">
        <v>133.983</v>
      </c>
      <c r="BB910">
        <v>130.72399999999999</v>
      </c>
      <c r="BC910">
        <v>127.58</v>
      </c>
      <c r="BD910">
        <v>123.872</v>
      </c>
      <c r="BE910">
        <v>121.63200000000001</v>
      </c>
      <c r="BF910">
        <v>119.806</v>
      </c>
      <c r="BG910">
        <v>114.976</v>
      </c>
      <c r="BH910">
        <v>114.943</v>
      </c>
      <c r="BI910">
        <v>108.622</v>
      </c>
      <c r="BJ910">
        <v>102.976</v>
      </c>
      <c r="BK910">
        <v>102.131</v>
      </c>
      <c r="BL910">
        <v>103.044</v>
      </c>
      <c r="BM910">
        <v>105.044</v>
      </c>
      <c r="BN910">
        <v>114.164</v>
      </c>
      <c r="BO910">
        <v>114.676</v>
      </c>
    </row>
    <row r="911" spans="1:68" x14ac:dyDescent="0.25">
      <c r="A911" s="1" t="s">
        <v>66</v>
      </c>
      <c r="B911" s="1">
        <f>COUNT(egypt_arabic_world[[#This Row],[1960]:[2023]])</f>
        <v>63</v>
      </c>
      <c r="C911" s="1" t="s">
        <v>2911</v>
      </c>
      <c r="D911" s="1" t="s">
        <v>2912</v>
      </c>
      <c r="E911">
        <v>334.07</v>
      </c>
      <c r="F911">
        <v>332.01499999999999</v>
      </c>
      <c r="G911">
        <v>328.23200000000003</v>
      </c>
      <c r="H911">
        <v>323.98599999999999</v>
      </c>
      <c r="I911">
        <v>319.846</v>
      </c>
      <c r="J911">
        <v>316.36</v>
      </c>
      <c r="K911">
        <v>320.84500000000003</v>
      </c>
      <c r="L911">
        <v>335.483</v>
      </c>
      <c r="M911">
        <v>329.10199999999998</v>
      </c>
      <c r="N911">
        <v>342.17099999999999</v>
      </c>
      <c r="O911">
        <v>342.42700000000002</v>
      </c>
      <c r="P911">
        <v>335.59500000000003</v>
      </c>
      <c r="Q911">
        <v>332.63499999999999</v>
      </c>
      <c r="R911">
        <v>348.29700000000003</v>
      </c>
      <c r="S911">
        <v>326.92500000000001</v>
      </c>
      <c r="T911">
        <v>322.846</v>
      </c>
      <c r="U911">
        <v>319.18700000000001</v>
      </c>
      <c r="V911">
        <v>314.654</v>
      </c>
      <c r="W911">
        <v>307.46199999999999</v>
      </c>
      <c r="X911">
        <v>301.93599999999998</v>
      </c>
      <c r="Y911">
        <v>294.89600000000002</v>
      </c>
      <c r="Z911">
        <v>292.71899999999999</v>
      </c>
      <c r="AA911">
        <v>289.78100000000001</v>
      </c>
      <c r="AB911">
        <v>283.76</v>
      </c>
      <c r="AC911">
        <v>276.71899999999999</v>
      </c>
      <c r="AD911">
        <v>272.50599999999997</v>
      </c>
      <c r="AE911">
        <v>268.952</v>
      </c>
      <c r="AF911">
        <v>260.27100000000002</v>
      </c>
      <c r="AG911">
        <v>254.066</v>
      </c>
      <c r="AH911">
        <v>244.28100000000001</v>
      </c>
      <c r="AI911">
        <v>242.398</v>
      </c>
      <c r="AJ911">
        <v>234.84</v>
      </c>
      <c r="AK911">
        <v>234.04499999999999</v>
      </c>
      <c r="AL911">
        <v>230.11799999999999</v>
      </c>
      <c r="AM911">
        <v>232.3</v>
      </c>
      <c r="AN911">
        <v>230.61099999999999</v>
      </c>
      <c r="AO911">
        <v>228.06800000000001</v>
      </c>
      <c r="AP911">
        <v>225.11099999999999</v>
      </c>
      <c r="AQ911">
        <v>222.03700000000001</v>
      </c>
      <c r="AR911">
        <v>220.84700000000001</v>
      </c>
      <c r="AS911">
        <v>222.62100000000001</v>
      </c>
      <c r="AT911">
        <v>220.876</v>
      </c>
      <c r="AU911">
        <v>219.834</v>
      </c>
      <c r="AV911">
        <v>226.37100000000001</v>
      </c>
      <c r="AW911">
        <v>225.71</v>
      </c>
      <c r="AX911">
        <v>227.40799999999999</v>
      </c>
      <c r="AY911">
        <v>227.08</v>
      </c>
      <c r="AZ911">
        <v>227.53800000000001</v>
      </c>
      <c r="BA911">
        <v>225.917</v>
      </c>
      <c r="BB911">
        <v>222.50399999999999</v>
      </c>
      <c r="BC911">
        <v>220.48400000000001</v>
      </c>
      <c r="BD911">
        <v>218.292</v>
      </c>
      <c r="BE911">
        <v>213.631</v>
      </c>
      <c r="BF911">
        <v>215.24700000000001</v>
      </c>
      <c r="BG911">
        <v>208.01499999999999</v>
      </c>
      <c r="BH911">
        <v>204.21600000000001</v>
      </c>
      <c r="BI911">
        <v>198.62200000000001</v>
      </c>
      <c r="BJ911">
        <v>189.703</v>
      </c>
      <c r="BK911">
        <v>185.95</v>
      </c>
      <c r="BL911">
        <v>182.01499999999999</v>
      </c>
      <c r="BM911">
        <v>185.84800000000001</v>
      </c>
      <c r="BN911">
        <v>198.911</v>
      </c>
      <c r="BO911">
        <v>199.952</v>
      </c>
    </row>
    <row r="912" spans="1:68" x14ac:dyDescent="0.25">
      <c r="A912" s="1" t="s">
        <v>66</v>
      </c>
      <c r="B912" s="1">
        <f>COUNT(egypt_arabic_world[[#This Row],[1960]:[2023]])</f>
        <v>63</v>
      </c>
      <c r="C912" s="1" t="s">
        <v>2947</v>
      </c>
      <c r="D912" s="1" t="s">
        <v>2948</v>
      </c>
      <c r="E912">
        <v>213.4</v>
      </c>
      <c r="F912">
        <v>206.3</v>
      </c>
      <c r="G912">
        <v>199.3</v>
      </c>
      <c r="H912">
        <v>192.6</v>
      </c>
      <c r="I912">
        <v>186.4</v>
      </c>
      <c r="J912">
        <v>180.8</v>
      </c>
      <c r="K912">
        <v>176.2</v>
      </c>
      <c r="L912">
        <v>172.3</v>
      </c>
      <c r="M912">
        <v>169.2</v>
      </c>
      <c r="N912">
        <v>166.6</v>
      </c>
      <c r="O912">
        <v>164.4</v>
      </c>
      <c r="P912">
        <v>161.9</v>
      </c>
      <c r="Q912">
        <v>159</v>
      </c>
      <c r="R912">
        <v>155.19999999999999</v>
      </c>
      <c r="S912">
        <v>150.5</v>
      </c>
      <c r="T912">
        <v>145.1</v>
      </c>
      <c r="U912">
        <v>139.19999999999999</v>
      </c>
      <c r="V912">
        <v>133</v>
      </c>
      <c r="W912">
        <v>126.7</v>
      </c>
      <c r="X912">
        <v>120.6</v>
      </c>
      <c r="Y912">
        <v>114.8</v>
      </c>
      <c r="Z912">
        <v>108.9</v>
      </c>
      <c r="AA912">
        <v>102.8</v>
      </c>
      <c r="AB912">
        <v>96.6</v>
      </c>
      <c r="AC912">
        <v>90.1</v>
      </c>
      <c r="AD912">
        <v>83.9</v>
      </c>
      <c r="AE912">
        <v>78.3</v>
      </c>
      <c r="AF912">
        <v>73.400000000000006</v>
      </c>
      <c r="AG912">
        <v>69.2</v>
      </c>
      <c r="AH912">
        <v>65.8</v>
      </c>
      <c r="AI912">
        <v>62.9</v>
      </c>
      <c r="AJ912">
        <v>60.2</v>
      </c>
      <c r="AK912">
        <v>57.5</v>
      </c>
      <c r="AL912">
        <v>54.9</v>
      </c>
      <c r="AM912">
        <v>52.1</v>
      </c>
      <c r="AN912">
        <v>49.4</v>
      </c>
      <c r="AO912">
        <v>46.6</v>
      </c>
      <c r="AP912">
        <v>44</v>
      </c>
      <c r="AQ912">
        <v>41.5</v>
      </c>
      <c r="AR912">
        <v>39.299999999999997</v>
      </c>
      <c r="AS912">
        <v>37.200000000000003</v>
      </c>
      <c r="AT912">
        <v>35.299999999999997</v>
      </c>
      <c r="AU912">
        <v>33.6</v>
      </c>
      <c r="AV912">
        <v>32</v>
      </c>
      <c r="AW912">
        <v>30.6</v>
      </c>
      <c r="AX912">
        <v>29.4</v>
      </c>
      <c r="AY912">
        <v>28.2</v>
      </c>
      <c r="AZ912">
        <v>27.1</v>
      </c>
      <c r="BA912">
        <v>26</v>
      </c>
      <c r="BB912">
        <v>25</v>
      </c>
      <c r="BC912">
        <v>24</v>
      </c>
      <c r="BD912">
        <v>23</v>
      </c>
      <c r="BE912">
        <v>22.1</v>
      </c>
      <c r="BF912">
        <v>21.3</v>
      </c>
      <c r="BG912">
        <v>20.5</v>
      </c>
      <c r="BH912">
        <v>19.7</v>
      </c>
      <c r="BI912">
        <v>19.100000000000001</v>
      </c>
      <c r="BJ912">
        <v>18.399999999999999</v>
      </c>
      <c r="BK912">
        <v>17.8</v>
      </c>
      <c r="BL912">
        <v>17.2</v>
      </c>
      <c r="BM912">
        <v>16.600000000000001</v>
      </c>
      <c r="BN912">
        <v>16</v>
      </c>
      <c r="BO912">
        <v>15.5</v>
      </c>
    </row>
    <row r="913" spans="1:67" x14ac:dyDescent="0.25">
      <c r="A913" s="1" t="s">
        <v>66</v>
      </c>
      <c r="B913" s="1">
        <f>COUNT(egypt_arabic_world[[#This Row],[1960]:[2023]])</f>
        <v>63</v>
      </c>
      <c r="C913" s="1" t="s">
        <v>3025</v>
      </c>
      <c r="D913" s="1" t="s">
        <v>3026</v>
      </c>
      <c r="E913">
        <v>208.1</v>
      </c>
      <c r="F913">
        <v>201.6</v>
      </c>
      <c r="G913">
        <v>195</v>
      </c>
      <c r="H913">
        <v>188.8</v>
      </c>
      <c r="I913">
        <v>182.9</v>
      </c>
      <c r="J913">
        <v>177.8</v>
      </c>
      <c r="K913">
        <v>173.4</v>
      </c>
      <c r="L913">
        <v>169.9</v>
      </c>
      <c r="M913">
        <v>167</v>
      </c>
      <c r="N913">
        <v>164.7</v>
      </c>
      <c r="O913">
        <v>162.69999999999999</v>
      </c>
      <c r="P913">
        <v>160.5</v>
      </c>
      <c r="Q913">
        <v>157.6</v>
      </c>
      <c r="R913">
        <v>153.69999999999999</v>
      </c>
      <c r="S913">
        <v>148.80000000000001</v>
      </c>
      <c r="T913">
        <v>142.9</v>
      </c>
      <c r="U913">
        <v>136.6</v>
      </c>
      <c r="V913">
        <v>130.19999999999999</v>
      </c>
      <c r="W913">
        <v>123.8</v>
      </c>
      <c r="X913">
        <v>117.8</v>
      </c>
      <c r="Y913">
        <v>111.8</v>
      </c>
      <c r="Z913">
        <v>106</v>
      </c>
      <c r="AA913">
        <v>100.1</v>
      </c>
      <c r="AB913">
        <v>93.8</v>
      </c>
      <c r="AC913">
        <v>87.4</v>
      </c>
      <c r="AD913">
        <v>81.2</v>
      </c>
      <c r="AE913">
        <v>75.8</v>
      </c>
      <c r="AF913">
        <v>71.099999999999994</v>
      </c>
      <c r="AG913">
        <v>67</v>
      </c>
      <c r="AH913">
        <v>63.8</v>
      </c>
      <c r="AI913">
        <v>61.1</v>
      </c>
      <c r="AJ913">
        <v>58.6</v>
      </c>
      <c r="AK913">
        <v>56.1</v>
      </c>
      <c r="AL913">
        <v>53.4</v>
      </c>
      <c r="AM913">
        <v>50.5</v>
      </c>
      <c r="AN913">
        <v>47.6</v>
      </c>
      <c r="AO913">
        <v>44.7</v>
      </c>
      <c r="AP913">
        <v>41.9</v>
      </c>
      <c r="AQ913">
        <v>39.4</v>
      </c>
      <c r="AR913">
        <v>37.1</v>
      </c>
      <c r="AS913">
        <v>35</v>
      </c>
      <c r="AT913">
        <v>33.1</v>
      </c>
      <c r="AU913">
        <v>31.5</v>
      </c>
      <c r="AV913">
        <v>30.1</v>
      </c>
      <c r="AW913">
        <v>28.8</v>
      </c>
      <c r="AX913">
        <v>27.6</v>
      </c>
      <c r="AY913">
        <v>26.5</v>
      </c>
      <c r="AZ913">
        <v>25.5</v>
      </c>
      <c r="BA913">
        <v>24.4</v>
      </c>
      <c r="BB913">
        <v>23.4</v>
      </c>
      <c r="BC913">
        <v>22.5</v>
      </c>
      <c r="BD913">
        <v>21.5</v>
      </c>
      <c r="BE913">
        <v>20.7</v>
      </c>
      <c r="BF913">
        <v>19.8</v>
      </c>
      <c r="BG913">
        <v>19</v>
      </c>
      <c r="BH913">
        <v>18.3</v>
      </c>
      <c r="BI913">
        <v>17.7</v>
      </c>
      <c r="BJ913">
        <v>17.100000000000001</v>
      </c>
      <c r="BK913">
        <v>16.5</v>
      </c>
      <c r="BL913">
        <v>15.9</v>
      </c>
      <c r="BM913">
        <v>15.4</v>
      </c>
      <c r="BN913">
        <v>14.8</v>
      </c>
      <c r="BO913">
        <v>14.3</v>
      </c>
    </row>
    <row r="914" spans="1:67" x14ac:dyDescent="0.25">
      <c r="A914" s="1" t="s">
        <v>66</v>
      </c>
      <c r="B914" s="1">
        <f>COUNT(egypt_arabic_world[[#This Row],[1960]:[2023]])</f>
        <v>63</v>
      </c>
      <c r="C914" s="1" t="s">
        <v>2977</v>
      </c>
      <c r="D914" s="1" t="s">
        <v>2978</v>
      </c>
      <c r="E914">
        <v>218.4</v>
      </c>
      <c r="F914">
        <v>210.9</v>
      </c>
      <c r="G914">
        <v>203.4</v>
      </c>
      <c r="H914">
        <v>196.4</v>
      </c>
      <c r="I914">
        <v>189.6</v>
      </c>
      <c r="J914">
        <v>183.6</v>
      </c>
      <c r="K914">
        <v>178.7</v>
      </c>
      <c r="L914">
        <v>174.5</v>
      </c>
      <c r="M914">
        <v>171.2</v>
      </c>
      <c r="N914">
        <v>168.6</v>
      </c>
      <c r="O914">
        <v>165.9</v>
      </c>
      <c r="P914">
        <v>163.19999999999999</v>
      </c>
      <c r="Q914">
        <v>160.30000000000001</v>
      </c>
      <c r="R914">
        <v>156.69999999999999</v>
      </c>
      <c r="S914">
        <v>152.19999999999999</v>
      </c>
      <c r="T914">
        <v>147.19999999999999</v>
      </c>
      <c r="U914">
        <v>141.5</v>
      </c>
      <c r="V914">
        <v>135.6</v>
      </c>
      <c r="W914">
        <v>129.4</v>
      </c>
      <c r="X914">
        <v>123.2</v>
      </c>
      <c r="Y914">
        <v>117.5</v>
      </c>
      <c r="Z914">
        <v>111.6</v>
      </c>
      <c r="AA914">
        <v>105.4</v>
      </c>
      <c r="AB914">
        <v>99.2</v>
      </c>
      <c r="AC914">
        <v>92.8</v>
      </c>
      <c r="AD914">
        <v>86.6</v>
      </c>
      <c r="AE914">
        <v>80.7</v>
      </c>
      <c r="AF914">
        <v>75.599999999999994</v>
      </c>
      <c r="AG914">
        <v>71.400000000000006</v>
      </c>
      <c r="AH914">
        <v>67.8</v>
      </c>
      <c r="AI914">
        <v>64.599999999999994</v>
      </c>
      <c r="AJ914">
        <v>61.7</v>
      </c>
      <c r="AK914">
        <v>58.9</v>
      </c>
      <c r="AL914">
        <v>56.3</v>
      </c>
      <c r="AM914">
        <v>53.7</v>
      </c>
      <c r="AN914">
        <v>51.1</v>
      </c>
      <c r="AO914">
        <v>48.5</v>
      </c>
      <c r="AP914">
        <v>46</v>
      </c>
      <c r="AQ914">
        <v>43.5</v>
      </c>
      <c r="AR914">
        <v>41.3</v>
      </c>
      <c r="AS914">
        <v>39.299999999999997</v>
      </c>
      <c r="AT914">
        <v>37.4</v>
      </c>
      <c r="AU914">
        <v>35.5</v>
      </c>
      <c r="AV914">
        <v>33.9</v>
      </c>
      <c r="AW914">
        <v>32.4</v>
      </c>
      <c r="AX914">
        <v>31</v>
      </c>
      <c r="AY914">
        <v>29.8</v>
      </c>
      <c r="AZ914">
        <v>28.6</v>
      </c>
      <c r="BA914">
        <v>27.5</v>
      </c>
      <c r="BB914">
        <v>26.5</v>
      </c>
      <c r="BC914">
        <v>25.5</v>
      </c>
      <c r="BD914">
        <v>24.5</v>
      </c>
      <c r="BE914">
        <v>23.5</v>
      </c>
      <c r="BF914">
        <v>22.6</v>
      </c>
      <c r="BG914">
        <v>21.8</v>
      </c>
      <c r="BH914">
        <v>21.1</v>
      </c>
      <c r="BI914">
        <v>20.3</v>
      </c>
      <c r="BJ914">
        <v>19.7</v>
      </c>
      <c r="BK914">
        <v>19</v>
      </c>
      <c r="BL914">
        <v>18.399999999999999</v>
      </c>
      <c r="BM914">
        <v>17.8</v>
      </c>
      <c r="BN914">
        <v>17.2</v>
      </c>
      <c r="BO914">
        <v>16.600000000000001</v>
      </c>
    </row>
    <row r="915" spans="1:67" x14ac:dyDescent="0.25">
      <c r="A915" s="1" t="s">
        <v>66</v>
      </c>
      <c r="B915" s="1">
        <f>COUNT(egypt_arabic_world[[#This Row],[1960]:[2023]])</f>
        <v>63</v>
      </c>
      <c r="C915" s="1" t="s">
        <v>3047</v>
      </c>
      <c r="D915" s="1" t="s">
        <v>3048</v>
      </c>
      <c r="E915">
        <v>67.5</v>
      </c>
      <c r="F915">
        <v>66.3</v>
      </c>
      <c r="G915">
        <v>65.099999999999994</v>
      </c>
      <c r="H915">
        <v>64</v>
      </c>
      <c r="I915">
        <v>63</v>
      </c>
      <c r="J915">
        <v>62.3</v>
      </c>
      <c r="K915">
        <v>61.7</v>
      </c>
      <c r="L915">
        <v>61.4</v>
      </c>
      <c r="M915">
        <v>61.3</v>
      </c>
      <c r="N915">
        <v>61.2</v>
      </c>
      <c r="O915">
        <v>61.2</v>
      </c>
      <c r="P915">
        <v>61.2</v>
      </c>
      <c r="Q915">
        <v>61</v>
      </c>
      <c r="R915">
        <v>60.5</v>
      </c>
      <c r="S915">
        <v>59.7</v>
      </c>
      <c r="T915">
        <v>58.8</v>
      </c>
      <c r="U915">
        <v>57.7</v>
      </c>
      <c r="V915">
        <v>56.5</v>
      </c>
      <c r="W915">
        <v>55.3</v>
      </c>
      <c r="X915">
        <v>53.9</v>
      </c>
      <c r="Y915">
        <v>52.4</v>
      </c>
      <c r="Z915">
        <v>50.8</v>
      </c>
      <c r="AA915">
        <v>49.1</v>
      </c>
      <c r="AB915">
        <v>47.2</v>
      </c>
      <c r="AC915">
        <v>45</v>
      </c>
      <c r="AD915">
        <v>42.7</v>
      </c>
      <c r="AE915">
        <v>40.5</v>
      </c>
      <c r="AF915">
        <v>38.4</v>
      </c>
      <c r="AG915">
        <v>36.6</v>
      </c>
      <c r="AH915">
        <v>35</v>
      </c>
      <c r="AI915">
        <v>33.5</v>
      </c>
      <c r="AJ915">
        <v>32.200000000000003</v>
      </c>
      <c r="AK915">
        <v>30.9</v>
      </c>
      <c r="AL915">
        <v>29.7</v>
      </c>
      <c r="AM915">
        <v>28.4</v>
      </c>
      <c r="AN915">
        <v>27.3</v>
      </c>
      <c r="AO915">
        <v>26.2</v>
      </c>
      <c r="AP915">
        <v>25.2</v>
      </c>
      <c r="AQ915">
        <v>24.2</v>
      </c>
      <c r="AR915">
        <v>23.4</v>
      </c>
      <c r="AS915">
        <v>22.5</v>
      </c>
      <c r="AT915">
        <v>21.7</v>
      </c>
      <c r="AU915">
        <v>21</v>
      </c>
      <c r="AV915">
        <v>20.3</v>
      </c>
      <c r="AW915">
        <v>19.7</v>
      </c>
      <c r="AX915">
        <v>18.899999999999999</v>
      </c>
      <c r="AY915">
        <v>18.100000000000001</v>
      </c>
      <c r="AZ915">
        <v>17.399999999999999</v>
      </c>
      <c r="BA915">
        <v>16.600000000000001</v>
      </c>
      <c r="BB915">
        <v>15.9</v>
      </c>
      <c r="BC915">
        <v>15.1</v>
      </c>
      <c r="BD915">
        <v>14.5</v>
      </c>
      <c r="BE915">
        <v>13.8</v>
      </c>
      <c r="BF915">
        <v>13.3</v>
      </c>
      <c r="BG915">
        <v>12.7</v>
      </c>
      <c r="BH915">
        <v>12.2</v>
      </c>
      <c r="BI915">
        <v>11.8</v>
      </c>
      <c r="BJ915">
        <v>11.3</v>
      </c>
      <c r="BK915">
        <v>10.9</v>
      </c>
      <c r="BL915">
        <v>10.6</v>
      </c>
      <c r="BM915">
        <v>10.199999999999999</v>
      </c>
      <c r="BN915">
        <v>9.8000000000000007</v>
      </c>
      <c r="BO915">
        <v>9.5</v>
      </c>
    </row>
    <row r="916" spans="1:67" x14ac:dyDescent="0.25">
      <c r="A916" s="1" t="s">
        <v>66</v>
      </c>
      <c r="B916" s="1">
        <f>COUNT(egypt_arabic_world[[#This Row],[1960]:[2023]])</f>
        <v>63</v>
      </c>
      <c r="C916" s="1" t="s">
        <v>2913</v>
      </c>
      <c r="D916" s="1" t="s">
        <v>2914</v>
      </c>
      <c r="E916">
        <v>318.3</v>
      </c>
      <c r="F916">
        <v>308</v>
      </c>
      <c r="G916">
        <v>298</v>
      </c>
      <c r="H916">
        <v>288.3</v>
      </c>
      <c r="I916">
        <v>279.2</v>
      </c>
      <c r="J916">
        <v>271</v>
      </c>
      <c r="K916">
        <v>264.10000000000002</v>
      </c>
      <c r="L916">
        <v>258.39999999999998</v>
      </c>
      <c r="M916">
        <v>253.7</v>
      </c>
      <c r="N916">
        <v>249.9</v>
      </c>
      <c r="O916">
        <v>246.5</v>
      </c>
      <c r="P916">
        <v>242.8</v>
      </c>
      <c r="Q916">
        <v>238.4</v>
      </c>
      <c r="R916">
        <v>232.8</v>
      </c>
      <c r="S916">
        <v>225.6</v>
      </c>
      <c r="T916">
        <v>217</v>
      </c>
      <c r="U916">
        <v>207.5</v>
      </c>
      <c r="V916">
        <v>197.7</v>
      </c>
      <c r="W916">
        <v>187.7</v>
      </c>
      <c r="X916">
        <v>177.9</v>
      </c>
      <c r="Y916">
        <v>168.3</v>
      </c>
      <c r="Z916">
        <v>158.69999999999999</v>
      </c>
      <c r="AA916">
        <v>148.9</v>
      </c>
      <c r="AB916">
        <v>138.80000000000001</v>
      </c>
      <c r="AC916">
        <v>128.69999999999999</v>
      </c>
      <c r="AD916">
        <v>118.9</v>
      </c>
      <c r="AE916">
        <v>110</v>
      </c>
      <c r="AF916">
        <v>102.3</v>
      </c>
      <c r="AG916">
        <v>95.7</v>
      </c>
      <c r="AH916">
        <v>90.3</v>
      </c>
      <c r="AI916">
        <v>85.7</v>
      </c>
      <c r="AJ916">
        <v>81.400000000000006</v>
      </c>
      <c r="AK916">
        <v>77.3</v>
      </c>
      <c r="AL916">
        <v>73.099999999999994</v>
      </c>
      <c r="AM916">
        <v>68.8</v>
      </c>
      <c r="AN916">
        <v>64.599999999999994</v>
      </c>
      <c r="AO916">
        <v>60.4</v>
      </c>
      <c r="AP916">
        <v>56.5</v>
      </c>
      <c r="AQ916">
        <v>52.9</v>
      </c>
      <c r="AR916">
        <v>49.7</v>
      </c>
      <c r="AS916">
        <v>46.7</v>
      </c>
      <c r="AT916">
        <v>44</v>
      </c>
      <c r="AU916">
        <v>41.6</v>
      </c>
      <c r="AV916">
        <v>39.4</v>
      </c>
      <c r="AW916">
        <v>37.5</v>
      </c>
      <c r="AX916">
        <v>35.799999999999997</v>
      </c>
      <c r="AY916">
        <v>34.200000000000003</v>
      </c>
      <c r="AZ916">
        <v>32.700000000000003</v>
      </c>
      <c r="BA916">
        <v>31.3</v>
      </c>
      <c r="BB916">
        <v>30</v>
      </c>
      <c r="BC916">
        <v>28.7</v>
      </c>
      <c r="BD916">
        <v>27.5</v>
      </c>
      <c r="BE916">
        <v>26.3</v>
      </c>
      <c r="BF916">
        <v>25.2</v>
      </c>
      <c r="BG916">
        <v>24.2</v>
      </c>
      <c r="BH916">
        <v>23.2</v>
      </c>
      <c r="BI916">
        <v>22.4</v>
      </c>
      <c r="BJ916">
        <v>21.6</v>
      </c>
      <c r="BK916">
        <v>20.9</v>
      </c>
      <c r="BL916">
        <v>20.100000000000001</v>
      </c>
      <c r="BM916">
        <v>19.399999999999999</v>
      </c>
      <c r="BN916">
        <v>18.7</v>
      </c>
      <c r="BO916">
        <v>18.100000000000001</v>
      </c>
    </row>
    <row r="917" spans="1:67" x14ac:dyDescent="0.25">
      <c r="A917" s="1" t="s">
        <v>66</v>
      </c>
      <c r="B917" s="1">
        <f>COUNT(egypt_arabic_world[[#This Row],[1960]:[2023]])</f>
        <v>63</v>
      </c>
      <c r="C917" s="1" t="s">
        <v>2915</v>
      </c>
      <c r="D917" s="1" t="s">
        <v>2916</v>
      </c>
      <c r="E917">
        <v>321.8</v>
      </c>
      <c r="F917">
        <v>312</v>
      </c>
      <c r="G917">
        <v>302.2</v>
      </c>
      <c r="H917">
        <v>292.60000000000002</v>
      </c>
      <c r="I917">
        <v>283.7</v>
      </c>
      <c r="J917">
        <v>275.8</v>
      </c>
      <c r="K917">
        <v>268.89999999999998</v>
      </c>
      <c r="L917">
        <v>263.5</v>
      </c>
      <c r="M917">
        <v>259.10000000000002</v>
      </c>
      <c r="N917">
        <v>255.5</v>
      </c>
      <c r="O917">
        <v>252.3</v>
      </c>
      <c r="P917">
        <v>248.8</v>
      </c>
      <c r="Q917">
        <v>244.3</v>
      </c>
      <c r="R917">
        <v>238.4</v>
      </c>
      <c r="S917">
        <v>230.8</v>
      </c>
      <c r="T917">
        <v>221.4</v>
      </c>
      <c r="U917">
        <v>211.6</v>
      </c>
      <c r="V917">
        <v>201.1</v>
      </c>
      <c r="W917">
        <v>190.8</v>
      </c>
      <c r="X917">
        <v>180.8</v>
      </c>
      <c r="Y917">
        <v>170.7</v>
      </c>
      <c r="Z917">
        <v>160.69999999999999</v>
      </c>
      <c r="AA917">
        <v>150.69999999999999</v>
      </c>
      <c r="AB917">
        <v>140.30000000000001</v>
      </c>
      <c r="AC917">
        <v>129.80000000000001</v>
      </c>
      <c r="AD917">
        <v>119.6</v>
      </c>
      <c r="AE917">
        <v>110.5</v>
      </c>
      <c r="AF917">
        <v>102.7</v>
      </c>
      <c r="AG917">
        <v>96.1</v>
      </c>
      <c r="AH917">
        <v>90.6</v>
      </c>
      <c r="AI917">
        <v>86</v>
      </c>
      <c r="AJ917">
        <v>81.8</v>
      </c>
      <c r="AK917">
        <v>77.599999999999994</v>
      </c>
      <c r="AL917">
        <v>73.099999999999994</v>
      </c>
      <c r="AM917">
        <v>68.400000000000006</v>
      </c>
      <c r="AN917">
        <v>63.8</v>
      </c>
      <c r="AO917">
        <v>59.3</v>
      </c>
      <c r="AP917">
        <v>55.1</v>
      </c>
      <c r="AQ917">
        <v>51.4</v>
      </c>
      <c r="AR917">
        <v>47.9</v>
      </c>
      <c r="AS917">
        <v>44.8</v>
      </c>
      <c r="AT917">
        <v>42.1</v>
      </c>
      <c r="AU917">
        <v>39.700000000000003</v>
      </c>
      <c r="AV917">
        <v>37.6</v>
      </c>
      <c r="AW917">
        <v>35.700000000000003</v>
      </c>
      <c r="AX917">
        <v>34.1</v>
      </c>
      <c r="AY917">
        <v>32.5</v>
      </c>
      <c r="AZ917">
        <v>31.1</v>
      </c>
      <c r="BA917">
        <v>29.6</v>
      </c>
      <c r="BB917">
        <v>28.3</v>
      </c>
      <c r="BC917">
        <v>27</v>
      </c>
      <c r="BD917">
        <v>25.9</v>
      </c>
      <c r="BE917">
        <v>24.7</v>
      </c>
      <c r="BF917">
        <v>23.6</v>
      </c>
      <c r="BG917">
        <v>22.7</v>
      </c>
      <c r="BH917">
        <v>21.8</v>
      </c>
      <c r="BI917">
        <v>20.9</v>
      </c>
      <c r="BJ917">
        <v>20.2</v>
      </c>
      <c r="BK917">
        <v>19.5</v>
      </c>
      <c r="BL917">
        <v>18.8</v>
      </c>
      <c r="BM917">
        <v>18.100000000000001</v>
      </c>
      <c r="BN917">
        <v>17.399999999999999</v>
      </c>
      <c r="BO917">
        <v>16.8</v>
      </c>
    </row>
    <row r="918" spans="1:67" x14ac:dyDescent="0.25">
      <c r="A918" s="1" t="s">
        <v>66</v>
      </c>
      <c r="B918" s="1">
        <f>COUNT(egypt_arabic_world[[#This Row],[1960]:[2023]])</f>
        <v>63</v>
      </c>
      <c r="C918" s="1" t="s">
        <v>3049</v>
      </c>
      <c r="D918" s="1" t="s">
        <v>3050</v>
      </c>
      <c r="E918">
        <v>314.7</v>
      </c>
      <c r="F918">
        <v>304.39999999999998</v>
      </c>
      <c r="G918">
        <v>294.10000000000002</v>
      </c>
      <c r="H918">
        <v>284.2</v>
      </c>
      <c r="I918">
        <v>274.7</v>
      </c>
      <c r="J918">
        <v>266.2</v>
      </c>
      <c r="K918">
        <v>259.3</v>
      </c>
      <c r="L918">
        <v>253.4</v>
      </c>
      <c r="M918">
        <v>248.6</v>
      </c>
      <c r="N918">
        <v>244.7</v>
      </c>
      <c r="O918">
        <v>240.9</v>
      </c>
      <c r="P918">
        <v>237.1</v>
      </c>
      <c r="Q918">
        <v>232.8</v>
      </c>
      <c r="R918">
        <v>227.4</v>
      </c>
      <c r="S918">
        <v>220.6</v>
      </c>
      <c r="T918">
        <v>212.8</v>
      </c>
      <c r="U918">
        <v>203.7</v>
      </c>
      <c r="V918">
        <v>194.3</v>
      </c>
      <c r="W918">
        <v>184.7</v>
      </c>
      <c r="X918">
        <v>175.2</v>
      </c>
      <c r="Y918">
        <v>166</v>
      </c>
      <c r="Z918">
        <v>156.69999999999999</v>
      </c>
      <c r="AA918">
        <v>147.1</v>
      </c>
      <c r="AB918">
        <v>137.4</v>
      </c>
      <c r="AC918">
        <v>127.6</v>
      </c>
      <c r="AD918">
        <v>118.2</v>
      </c>
      <c r="AE918">
        <v>109.4</v>
      </c>
      <c r="AF918">
        <v>101.8</v>
      </c>
      <c r="AG918">
        <v>95.5</v>
      </c>
      <c r="AH918">
        <v>90.1</v>
      </c>
      <c r="AI918">
        <v>85.4</v>
      </c>
      <c r="AJ918">
        <v>81.099999999999994</v>
      </c>
      <c r="AK918">
        <v>77</v>
      </c>
      <c r="AL918">
        <v>73.099999999999994</v>
      </c>
      <c r="AM918">
        <v>69.2</v>
      </c>
      <c r="AN918">
        <v>65.3</v>
      </c>
      <c r="AO918">
        <v>61.5</v>
      </c>
      <c r="AP918">
        <v>57.9</v>
      </c>
      <c r="AQ918">
        <v>54.5</v>
      </c>
      <c r="AR918">
        <v>51.3</v>
      </c>
      <c r="AS918">
        <v>48.5</v>
      </c>
      <c r="AT918">
        <v>45.9</v>
      </c>
      <c r="AU918">
        <v>43.4</v>
      </c>
      <c r="AV918">
        <v>41.2</v>
      </c>
      <c r="AW918">
        <v>39.200000000000003</v>
      </c>
      <c r="AX918">
        <v>37.4</v>
      </c>
      <c r="AY918">
        <v>35.799999999999997</v>
      </c>
      <c r="AZ918">
        <v>34.299999999999997</v>
      </c>
      <c r="BA918">
        <v>32.9</v>
      </c>
      <c r="BB918">
        <v>31.5</v>
      </c>
      <c r="BC918">
        <v>30.2</v>
      </c>
      <c r="BD918">
        <v>29</v>
      </c>
      <c r="BE918">
        <v>27.8</v>
      </c>
      <c r="BF918">
        <v>26.7</v>
      </c>
      <c r="BG918">
        <v>25.6</v>
      </c>
      <c r="BH918">
        <v>24.7</v>
      </c>
      <c r="BI918">
        <v>23.8</v>
      </c>
      <c r="BJ918">
        <v>22.9</v>
      </c>
      <c r="BK918">
        <v>22.2</v>
      </c>
      <c r="BL918">
        <v>21.4</v>
      </c>
      <c r="BM918">
        <v>20.7</v>
      </c>
      <c r="BN918">
        <v>19.899999999999999</v>
      </c>
      <c r="BO918">
        <v>19.3</v>
      </c>
    </row>
    <row r="919" spans="1:67" x14ac:dyDescent="0.25">
      <c r="A919" s="1" t="s">
        <v>66</v>
      </c>
      <c r="B919" s="1">
        <f>COUNT(egypt_arabic_world[[#This Row],[1960]:[2023]])</f>
        <v>63</v>
      </c>
      <c r="C919" s="1" t="s">
        <v>2985</v>
      </c>
      <c r="D919" s="1" t="s">
        <v>2986</v>
      </c>
      <c r="E919">
        <v>-2690000.057</v>
      </c>
      <c r="F919">
        <v>-4679999.8279999997</v>
      </c>
      <c r="G919">
        <v>3200000.048</v>
      </c>
      <c r="H919">
        <v>10859999.66</v>
      </c>
      <c r="I919">
        <v>21620000.84</v>
      </c>
      <c r="J919">
        <v>9489999.7709999997</v>
      </c>
      <c r="K919">
        <v>6360000.1339999996</v>
      </c>
      <c r="L919">
        <v>8699999.8090000004</v>
      </c>
      <c r="M919">
        <v>8239999.7709999997</v>
      </c>
      <c r="N919">
        <v>3660000.0860000001</v>
      </c>
      <c r="O919">
        <v>10380000.109999999</v>
      </c>
      <c r="P919">
        <v>7539999.9620000003</v>
      </c>
      <c r="Q919">
        <v>7639999.8660000004</v>
      </c>
      <c r="R919">
        <v>21739999.77</v>
      </c>
      <c r="S919">
        <v>58439998.630000003</v>
      </c>
      <c r="T919">
        <v>65309997.560000002</v>
      </c>
      <c r="U919">
        <v>115190002.40000001</v>
      </c>
      <c r="V919">
        <v>54720001.219999999</v>
      </c>
      <c r="W919">
        <v>67379997.25</v>
      </c>
      <c r="X919">
        <v>121900001.5</v>
      </c>
      <c r="Y919">
        <v>106720001.2</v>
      </c>
      <c r="Z919">
        <v>10739999.77</v>
      </c>
      <c r="AA919">
        <v>123519996.59999999</v>
      </c>
      <c r="AB919">
        <v>96989997.859999999</v>
      </c>
      <c r="AC919">
        <v>138860000.59999999</v>
      </c>
      <c r="AD919">
        <v>131449996.90000001</v>
      </c>
      <c r="AE919">
        <v>92160003.659999996</v>
      </c>
      <c r="AF919">
        <v>157389999.40000001</v>
      </c>
      <c r="AG919">
        <v>157669998.19999999</v>
      </c>
      <c r="AH919">
        <v>203289993.30000001</v>
      </c>
      <c r="AI919">
        <v>347079986.60000002</v>
      </c>
      <c r="AJ919">
        <v>185289993.30000001</v>
      </c>
      <c r="AK919">
        <v>714909973.10000002</v>
      </c>
      <c r="AL919">
        <v>110919998.2</v>
      </c>
      <c r="AM919">
        <v>291579986.60000002</v>
      </c>
      <c r="AN919">
        <v>169789993.30000001</v>
      </c>
      <c r="AO919">
        <v>442390014.60000002</v>
      </c>
      <c r="AP919">
        <v>397170013.39999998</v>
      </c>
      <c r="AQ919">
        <v>111900001.5</v>
      </c>
      <c r="AR919">
        <v>103550003.09999999</v>
      </c>
      <c r="AS919">
        <v>65160003.659999996</v>
      </c>
      <c r="AT919">
        <v>106260002.09999999</v>
      </c>
      <c r="AU919">
        <v>61939998.630000003</v>
      </c>
      <c r="AV919">
        <v>98430000.310000002</v>
      </c>
      <c r="AW919">
        <v>107250000</v>
      </c>
      <c r="AX919">
        <v>109180000.3</v>
      </c>
      <c r="AY919">
        <v>140610000.59999999</v>
      </c>
      <c r="AZ919">
        <v>153910003.69999999</v>
      </c>
      <c r="BA919">
        <v>170270004.30000001</v>
      </c>
      <c r="BB919">
        <v>138839996.30000001</v>
      </c>
      <c r="BC919">
        <v>104489997.90000001</v>
      </c>
      <c r="BD919">
        <v>164330001.80000001</v>
      </c>
      <c r="BE919">
        <v>103440002.40000001</v>
      </c>
      <c r="BF919">
        <v>188100006.09999999</v>
      </c>
      <c r="BG919">
        <v>144080001.80000001</v>
      </c>
      <c r="BH919">
        <v>140750000</v>
      </c>
      <c r="BI919">
        <v>13319999.689999999</v>
      </c>
      <c r="BJ919">
        <v>-14079999.92</v>
      </c>
      <c r="BK919">
        <v>269290008.5</v>
      </c>
      <c r="BL919">
        <v>183830001.80000001</v>
      </c>
      <c r="BM919">
        <v>-25239999.77</v>
      </c>
      <c r="BN919">
        <v>-8829999.9240000006</v>
      </c>
      <c r="BO919">
        <v>-119970001.2</v>
      </c>
    </row>
    <row r="920" spans="1:67" x14ac:dyDescent="0.25">
      <c r="A920" s="1" t="s">
        <v>66</v>
      </c>
      <c r="B920" s="1">
        <f>COUNT(egypt_arabic_world[[#This Row],[1960]:[2023]])</f>
        <v>63</v>
      </c>
      <c r="C920" s="1" t="s">
        <v>2999</v>
      </c>
      <c r="D920" s="1" t="s">
        <v>3000</v>
      </c>
      <c r="E920">
        <v>60549999.240000002</v>
      </c>
      <c r="F920">
        <v>-50000.000749999999</v>
      </c>
      <c r="G920">
        <v>-550000.01190000004</v>
      </c>
      <c r="H920">
        <v>8130000.1140000001</v>
      </c>
      <c r="I920">
        <v>16600000.380000001</v>
      </c>
      <c r="J920">
        <v>17280000.690000001</v>
      </c>
      <c r="K920">
        <v>6519999.9809999997</v>
      </c>
      <c r="L920">
        <v>8350000.3810000001</v>
      </c>
      <c r="M920">
        <v>25340000.149999999</v>
      </c>
      <c r="N920">
        <v>-1340000.0330000001</v>
      </c>
      <c r="O920">
        <v>14250000</v>
      </c>
      <c r="P920">
        <v>310000.0024</v>
      </c>
      <c r="Q920">
        <v>-2980000.0189999999</v>
      </c>
      <c r="R920">
        <v>-2890000.105</v>
      </c>
      <c r="S920">
        <v>-12319999.689999999</v>
      </c>
      <c r="T920">
        <v>6039999.9620000003</v>
      </c>
      <c r="U920">
        <v>-1429999.9480000001</v>
      </c>
      <c r="V920">
        <v>-610000.01430000004</v>
      </c>
      <c r="W920">
        <v>-2390000.105</v>
      </c>
      <c r="X920">
        <v>-2940000.057</v>
      </c>
      <c r="Y920">
        <v>-4400000.0949999997</v>
      </c>
      <c r="Z920">
        <v>2369999.8859999999</v>
      </c>
      <c r="AA920">
        <v>8100000.3810000001</v>
      </c>
      <c r="AB920">
        <v>10289999.960000001</v>
      </c>
      <c r="AC920">
        <v>38520000.460000001</v>
      </c>
      <c r="AD920">
        <v>11489999.77</v>
      </c>
      <c r="AE920">
        <v>24180000.309999999</v>
      </c>
      <c r="AF920">
        <v>33270000.460000001</v>
      </c>
      <c r="AG920">
        <v>116569999.7</v>
      </c>
      <c r="AH920">
        <v>56090000.149999999</v>
      </c>
      <c r="AI920">
        <v>86610000.609999999</v>
      </c>
      <c r="AJ920">
        <v>80500000</v>
      </c>
      <c r="AK920">
        <v>138660003.69999999</v>
      </c>
      <c r="AL920">
        <v>145410003.69999999</v>
      </c>
      <c r="AM920">
        <v>616669982.89999998</v>
      </c>
      <c r="AN920">
        <v>22479999.539999999</v>
      </c>
      <c r="AO920">
        <v>24170000.079999998</v>
      </c>
      <c r="AP920">
        <v>16709999.08</v>
      </c>
      <c r="AQ920">
        <v>13250000</v>
      </c>
      <c r="AR920">
        <v>18309999.469999999</v>
      </c>
      <c r="AS920">
        <v>-8079999.9239999996</v>
      </c>
      <c r="AT920">
        <v>-7559999.943</v>
      </c>
      <c r="AU920">
        <v>750000</v>
      </c>
      <c r="AV920">
        <v>3500000</v>
      </c>
      <c r="AW920">
        <v>18840000.149999999</v>
      </c>
      <c r="AX920">
        <v>-2750000</v>
      </c>
      <c r="AY920">
        <v>-10390000.34</v>
      </c>
      <c r="AZ920">
        <v>-11270000.460000001</v>
      </c>
      <c r="BA920">
        <v>6869999.8859999999</v>
      </c>
      <c r="BB920">
        <v>10130000.109999999</v>
      </c>
      <c r="BC920">
        <v>-2150000.0950000002</v>
      </c>
      <c r="BD920">
        <v>14470000.27</v>
      </c>
      <c r="BE920">
        <v>4329999.9239999996</v>
      </c>
      <c r="BF920">
        <v>3869999.8859999999</v>
      </c>
      <c r="BG920">
        <v>8670000.0759999994</v>
      </c>
      <c r="BH920">
        <v>13220000.27</v>
      </c>
      <c r="BI920">
        <v>4619999.8859999999</v>
      </c>
      <c r="BJ920">
        <v>9460000.0380000006</v>
      </c>
      <c r="BK920">
        <v>8050000.1909999996</v>
      </c>
      <c r="BL920">
        <v>10590000.15</v>
      </c>
      <c r="BM920">
        <v>9890000.3430000003</v>
      </c>
      <c r="BN920">
        <v>7059999.943</v>
      </c>
      <c r="BO920">
        <v>9109999.6569999997</v>
      </c>
    </row>
    <row r="921" spans="1:67" x14ac:dyDescent="0.25">
      <c r="A921" s="1" t="s">
        <v>66</v>
      </c>
      <c r="B921" s="1">
        <f>COUNT(egypt_arabic_world[[#This Row],[1960]:[2023]])</f>
        <v>63</v>
      </c>
      <c r="C921" s="1" t="s">
        <v>3055</v>
      </c>
      <c r="D921" s="1" t="s">
        <v>3056</v>
      </c>
      <c r="E921">
        <v>29999.999329999999</v>
      </c>
      <c r="F921">
        <v>39999.999109999997</v>
      </c>
      <c r="G921">
        <v>29999.999329999999</v>
      </c>
      <c r="H921">
        <v>50000.000749999999</v>
      </c>
      <c r="I921">
        <v>59999.998659999997</v>
      </c>
      <c r="J921">
        <v>50000.000749999999</v>
      </c>
      <c r="K921">
        <v>79999.998210000005</v>
      </c>
      <c r="L921">
        <v>70000.0003</v>
      </c>
      <c r="M921">
        <v>59999.998659999997</v>
      </c>
      <c r="N921">
        <v>109999.9994</v>
      </c>
      <c r="O921">
        <v>100000.0015</v>
      </c>
      <c r="P921">
        <v>200000.003</v>
      </c>
      <c r="Q921">
        <v>200000.003</v>
      </c>
      <c r="R921">
        <v>1090000.0330000001</v>
      </c>
      <c r="S921">
        <v>9130000.1140000001</v>
      </c>
      <c r="T921">
        <v>50169998.170000002</v>
      </c>
      <c r="U921">
        <v>30059999.469999999</v>
      </c>
      <c r="V921">
        <v>67260002.140000001</v>
      </c>
      <c r="W921">
        <v>118750000</v>
      </c>
      <c r="X921">
        <v>132660003.7</v>
      </c>
      <c r="Y921">
        <v>122970001.2</v>
      </c>
      <c r="Z921">
        <v>70739997.859999999</v>
      </c>
      <c r="AA921">
        <v>61610000.609999999</v>
      </c>
      <c r="AB921">
        <v>50360000.609999999</v>
      </c>
      <c r="AC921">
        <v>81480003.359999999</v>
      </c>
      <c r="AD921">
        <v>73010002.140000001</v>
      </c>
      <c r="AE921">
        <v>125699996.90000001</v>
      </c>
      <c r="AF921">
        <v>93940002.439999998</v>
      </c>
      <c r="AG921">
        <v>172899993.90000001</v>
      </c>
      <c r="AH921">
        <v>78650001.530000001</v>
      </c>
      <c r="AI921">
        <v>98860000.609999999</v>
      </c>
      <c r="AJ921">
        <v>619559997.60000002</v>
      </c>
      <c r="AK921">
        <v>110589996.3</v>
      </c>
      <c r="AL921">
        <v>275140014.60000002</v>
      </c>
      <c r="AM921">
        <v>188990005.5</v>
      </c>
      <c r="AN921">
        <v>242750000</v>
      </c>
      <c r="AO921">
        <v>201320007.30000001</v>
      </c>
      <c r="AP921">
        <v>125389999.40000001</v>
      </c>
      <c r="AQ921">
        <v>85260002.140000001</v>
      </c>
      <c r="AR921">
        <v>132070007.3</v>
      </c>
      <c r="AS921">
        <v>85919998.170000002</v>
      </c>
      <c r="AT921">
        <v>52680000.310000002</v>
      </c>
      <c r="AU921">
        <v>12930000.310000001</v>
      </c>
      <c r="AV921">
        <v>21680000.309999999</v>
      </c>
      <c r="AW921">
        <v>64849998.469999999</v>
      </c>
      <c r="AX921">
        <v>-36099998.469999999</v>
      </c>
      <c r="AY921">
        <v>-5199999.8090000004</v>
      </c>
      <c r="AZ921">
        <v>-27040000.920000002</v>
      </c>
      <c r="BA921">
        <v>11640000.34</v>
      </c>
      <c r="BB921">
        <v>-18809999.469999999</v>
      </c>
      <c r="BC921">
        <v>-17739999.77</v>
      </c>
      <c r="BD921">
        <v>-89190002.439999998</v>
      </c>
      <c r="BE921">
        <v>-20329999.920000002</v>
      </c>
      <c r="BF921">
        <v>-92459999.079999998</v>
      </c>
      <c r="BG921">
        <v>-58520000.460000001</v>
      </c>
      <c r="BH921">
        <v>-41599998.469999999</v>
      </c>
      <c r="BI921">
        <v>28770000.460000001</v>
      </c>
      <c r="BJ921">
        <v>-43240001.68</v>
      </c>
      <c r="BK921">
        <v>104250000</v>
      </c>
      <c r="BL921">
        <v>161130004.90000001</v>
      </c>
      <c r="BM921">
        <v>92059997.560000002</v>
      </c>
      <c r="BN921">
        <v>177960006.69999999</v>
      </c>
      <c r="BO921">
        <v>295220001.19999999</v>
      </c>
    </row>
    <row r="922" spans="1:67" x14ac:dyDescent="0.25">
      <c r="A922" s="1" t="s">
        <v>66</v>
      </c>
      <c r="B922" s="1">
        <f>COUNT(egypt_arabic_world[[#This Row],[1960]:[2023]])</f>
        <v>63</v>
      </c>
      <c r="C922" s="1" t="s">
        <v>3053</v>
      </c>
      <c r="D922" s="1" t="s">
        <v>3054</v>
      </c>
      <c r="E922">
        <v>170889999.19999999</v>
      </c>
      <c r="F922">
        <v>110320000.2</v>
      </c>
      <c r="G922">
        <v>179680000</v>
      </c>
      <c r="H922">
        <v>199019999.5</v>
      </c>
      <c r="I922">
        <v>226180001.09999999</v>
      </c>
      <c r="J922">
        <v>113029998.59999999</v>
      </c>
      <c r="K922">
        <v>72520000.230000004</v>
      </c>
      <c r="L922">
        <v>30760000.399999999</v>
      </c>
      <c r="M922">
        <v>22200000.059999999</v>
      </c>
      <c r="N922">
        <v>1630000.044</v>
      </c>
      <c r="O922">
        <v>32830000.300000001</v>
      </c>
      <c r="P922">
        <v>19120000.149999999</v>
      </c>
      <c r="Q922">
        <v>14259999.58</v>
      </c>
      <c r="R922">
        <v>28719999.539999999</v>
      </c>
      <c r="S922">
        <v>117309999.09999999</v>
      </c>
      <c r="T922">
        <v>256269996.5</v>
      </c>
      <c r="U922">
        <v>438520002.19999999</v>
      </c>
      <c r="V922">
        <v>632400004.5</v>
      </c>
      <c r="W922">
        <v>886689996.89999998</v>
      </c>
      <c r="X922">
        <v>1040430003</v>
      </c>
      <c r="Y922">
        <v>1218979998</v>
      </c>
      <c r="Z922">
        <v>1162569994</v>
      </c>
      <c r="AA922">
        <v>1271909993</v>
      </c>
      <c r="AB922">
        <v>1276529999</v>
      </c>
      <c r="AC922">
        <v>1688650004</v>
      </c>
      <c r="AD922">
        <v>1715130001</v>
      </c>
      <c r="AE922">
        <v>1588809998</v>
      </c>
      <c r="AF922">
        <v>1644479999</v>
      </c>
      <c r="AG922">
        <v>1512089990</v>
      </c>
      <c r="AH922">
        <v>1474499991</v>
      </c>
      <c r="AI922">
        <v>3211029996</v>
      </c>
      <c r="AJ922">
        <v>4438620009</v>
      </c>
      <c r="AK922">
        <v>3062929984</v>
      </c>
      <c r="AL922">
        <v>1873440008</v>
      </c>
      <c r="AM922">
        <v>2438779972</v>
      </c>
      <c r="AN922">
        <v>1785720001</v>
      </c>
      <c r="AO922">
        <v>2032000021</v>
      </c>
      <c r="AP922">
        <v>1695340021</v>
      </c>
      <c r="AQ922">
        <v>1663050020</v>
      </c>
      <c r="AR922">
        <v>1449580034</v>
      </c>
      <c r="AS922">
        <v>1212070007</v>
      </c>
      <c r="AT922">
        <v>1161890016</v>
      </c>
      <c r="AU922">
        <v>1170059972</v>
      </c>
      <c r="AV922">
        <v>835600010.39999998</v>
      </c>
      <c r="AW922">
        <v>1361689961</v>
      </c>
      <c r="AX922">
        <v>850150012.29999995</v>
      </c>
      <c r="AY922">
        <v>772230008</v>
      </c>
      <c r="AZ922">
        <v>1013770006</v>
      </c>
      <c r="BA922">
        <v>1171190012</v>
      </c>
      <c r="BB922">
        <v>784990000</v>
      </c>
      <c r="BC922">
        <v>500030003</v>
      </c>
      <c r="BD922">
        <v>299679991.80000001</v>
      </c>
      <c r="BE922">
        <v>1073309993</v>
      </c>
      <c r="BF922">
        <v>304440005.69999999</v>
      </c>
      <c r="BG922">
        <v>307580022.30000001</v>
      </c>
      <c r="BH922">
        <v>255029991.5</v>
      </c>
      <c r="BI922">
        <v>481649997.39999998</v>
      </c>
      <c r="BJ922">
        <v>150729993.09999999</v>
      </c>
      <c r="BK922">
        <v>799590008.5</v>
      </c>
      <c r="BL922">
        <v>1028140020</v>
      </c>
      <c r="BM922">
        <v>985290020.39999998</v>
      </c>
      <c r="BN922">
        <v>2676480107</v>
      </c>
      <c r="BO922">
        <v>799289993.29999995</v>
      </c>
    </row>
    <row r="923" spans="1:67" x14ac:dyDescent="0.25">
      <c r="A923" s="1" t="s">
        <v>66</v>
      </c>
      <c r="B923" s="1">
        <f>COUNT(egypt_arabic_world[[#This Row],[1960]:[2023]])</f>
        <v>63</v>
      </c>
      <c r="C923" s="1" t="s">
        <v>3057</v>
      </c>
      <c r="D923" s="1" t="s">
        <v>3058</v>
      </c>
      <c r="E923">
        <v>113000000</v>
      </c>
      <c r="F923">
        <v>115000000</v>
      </c>
      <c r="G923">
        <v>177000000</v>
      </c>
      <c r="H923">
        <v>174000000</v>
      </c>
      <c r="I923">
        <v>185000000</v>
      </c>
      <c r="J923">
        <v>85669998.170000002</v>
      </c>
      <c r="K923">
        <v>57090000.149999999</v>
      </c>
      <c r="L923">
        <v>1629999.9950000001</v>
      </c>
      <c r="M923">
        <v>-3789999.9619999998</v>
      </c>
      <c r="N923">
        <v>-2000000</v>
      </c>
      <c r="O923">
        <v>-2000000</v>
      </c>
      <c r="P923">
        <v>3000000</v>
      </c>
      <c r="Q923">
        <v>-2000000</v>
      </c>
      <c r="R923">
        <v>-9000000</v>
      </c>
      <c r="S923">
        <v>40000000</v>
      </c>
      <c r="T923">
        <v>84000000</v>
      </c>
      <c r="U923">
        <v>245000000</v>
      </c>
      <c r="V923">
        <v>418000000</v>
      </c>
      <c r="W923">
        <v>625000000</v>
      </c>
      <c r="X923">
        <v>621000000</v>
      </c>
      <c r="Y923">
        <v>834000000</v>
      </c>
      <c r="Z923">
        <v>870000000</v>
      </c>
      <c r="AA923">
        <v>901000000</v>
      </c>
      <c r="AB923">
        <v>993000000</v>
      </c>
      <c r="AC923">
        <v>1252000000</v>
      </c>
      <c r="AD923">
        <v>1354000000</v>
      </c>
      <c r="AE923">
        <v>1147000000</v>
      </c>
      <c r="AF923">
        <v>1035000000</v>
      </c>
      <c r="AG923">
        <v>799000000</v>
      </c>
      <c r="AH923">
        <v>905000000</v>
      </c>
      <c r="AI923">
        <v>2346000000</v>
      </c>
      <c r="AJ923">
        <v>2963000000</v>
      </c>
      <c r="AK923">
        <v>1662000000</v>
      </c>
      <c r="AL923">
        <v>939000000</v>
      </c>
      <c r="AM923">
        <v>685000000</v>
      </c>
      <c r="AN923">
        <v>626000000</v>
      </c>
      <c r="AO923">
        <v>725000000</v>
      </c>
      <c r="AP923">
        <v>542000000</v>
      </c>
      <c r="AQ923">
        <v>810000000</v>
      </c>
      <c r="AR923">
        <v>666830017.10000002</v>
      </c>
      <c r="AS923">
        <v>634820007.29999995</v>
      </c>
      <c r="AT923">
        <v>630080017.10000002</v>
      </c>
      <c r="AU923">
        <v>845849975.60000002</v>
      </c>
      <c r="AV923">
        <v>441760009.80000001</v>
      </c>
      <c r="AW923">
        <v>704469970.70000005</v>
      </c>
      <c r="AX923">
        <v>401760009.80000001</v>
      </c>
      <c r="AY923">
        <v>195600006.09999999</v>
      </c>
      <c r="AZ923">
        <v>462410003.69999999</v>
      </c>
      <c r="BA923">
        <v>470779998.80000001</v>
      </c>
      <c r="BB923">
        <v>185070007.30000001</v>
      </c>
      <c r="BC923">
        <v>49389999.390000001</v>
      </c>
      <c r="BD923">
        <v>-98330001.829999998</v>
      </c>
      <c r="BE923">
        <v>-14850000.380000001</v>
      </c>
      <c r="BF923">
        <v>58459999.079999998</v>
      </c>
      <c r="BG923">
        <v>-173179992.69999999</v>
      </c>
      <c r="BH923">
        <v>-154500000</v>
      </c>
      <c r="BI923">
        <v>-129940002.40000001</v>
      </c>
      <c r="BJ923">
        <v>-177110000.59999999</v>
      </c>
      <c r="BK923">
        <v>-68160003.659999996</v>
      </c>
      <c r="BL923">
        <v>-73760002.140000001</v>
      </c>
      <c r="BM923">
        <v>-112599998.5</v>
      </c>
      <c r="BN923">
        <v>46799999.240000002</v>
      </c>
      <c r="BO923">
        <v>123849998.5</v>
      </c>
    </row>
    <row r="924" spans="1:67" x14ac:dyDescent="0.25">
      <c r="A924" s="1" t="s">
        <v>66</v>
      </c>
      <c r="B924" s="1">
        <f>COUNT(egypt_arabic_world[[#This Row],[1960]:[2023]])</f>
        <v>63</v>
      </c>
      <c r="C924" s="1" t="s">
        <v>3033</v>
      </c>
      <c r="D924" s="1" t="s">
        <v>3034</v>
      </c>
      <c r="E924">
        <v>27.478929279999999</v>
      </c>
      <c r="F924">
        <v>16.307141510000001</v>
      </c>
      <c r="G924">
        <v>26.083714279999999</v>
      </c>
      <c r="H924">
        <v>26.781443280000001</v>
      </c>
      <c r="I924">
        <v>25.74992297</v>
      </c>
      <c r="J924">
        <v>14.69268731</v>
      </c>
      <c r="K924">
        <v>11.23753829</v>
      </c>
      <c r="L924">
        <v>4.1846887270000002</v>
      </c>
      <c r="M924">
        <v>3.329176854</v>
      </c>
      <c r="N924">
        <v>1.4118438680000001</v>
      </c>
      <c r="O924">
        <v>14.55640962</v>
      </c>
      <c r="P924">
        <v>12.523185270000001</v>
      </c>
      <c r="Q924">
        <v>13.37173739</v>
      </c>
      <c r="R924">
        <v>66.548422599999995</v>
      </c>
      <c r="S924">
        <v>78.950984550000001</v>
      </c>
      <c r="T924">
        <v>83.282011539999999</v>
      </c>
      <c r="U924">
        <v>84.473830840000005</v>
      </c>
      <c r="V924">
        <v>76.387088340000005</v>
      </c>
      <c r="W924">
        <v>63.687444810000002</v>
      </c>
      <c r="X924">
        <v>27.110215740000001</v>
      </c>
      <c r="Y924">
        <v>23.21023426</v>
      </c>
      <c r="Z924">
        <v>18.263700480000001</v>
      </c>
      <c r="AA924">
        <v>18.198867620000001</v>
      </c>
      <c r="AB924">
        <v>15.260659090000001</v>
      </c>
      <c r="AC924">
        <v>17.13166829</v>
      </c>
      <c r="AD924">
        <v>15.265940260000001</v>
      </c>
      <c r="AE924">
        <v>13.72793306</v>
      </c>
      <c r="AF924">
        <v>16.370020319999998</v>
      </c>
      <c r="AG924">
        <v>12.92099271</v>
      </c>
      <c r="AH924">
        <v>13.051174570000001</v>
      </c>
      <c r="AI924">
        <v>48.806248539999999</v>
      </c>
      <c r="AJ924">
        <v>60.955801829999999</v>
      </c>
      <c r="AK924">
        <v>45.835786890000001</v>
      </c>
      <c r="AL924">
        <v>26.885669790000001</v>
      </c>
      <c r="AM924">
        <v>25.147086519999998</v>
      </c>
      <c r="AN924">
        <v>16.73281068</v>
      </c>
      <c r="AO924">
        <v>17.88872228</v>
      </c>
      <c r="AP924">
        <v>14.58687209</v>
      </c>
      <c r="AQ924">
        <v>10.82263167</v>
      </c>
      <c r="AR924">
        <v>8.2620567670000007</v>
      </c>
      <c r="AS924">
        <v>7.0221537520000004</v>
      </c>
      <c r="AT924">
        <v>7.3655678690000004</v>
      </c>
      <c r="AU924">
        <v>8.5393671750000006</v>
      </c>
      <c r="AV924">
        <v>7.5026042009999996</v>
      </c>
      <c r="AW924">
        <v>11.262158380000001</v>
      </c>
      <c r="AX924">
        <v>6.4962019130000002</v>
      </c>
      <c r="AY924">
        <v>4.517651399</v>
      </c>
      <c r="AZ924">
        <v>4.3091196680000001</v>
      </c>
      <c r="BA924">
        <v>4.7715310110000004</v>
      </c>
      <c r="BB924">
        <v>2.6911666969999999</v>
      </c>
      <c r="BC924">
        <v>1.4030477910000001</v>
      </c>
      <c r="BD924">
        <v>1.0498385349999999</v>
      </c>
      <c r="BE924">
        <v>4.0538674820000002</v>
      </c>
      <c r="BF924">
        <v>13.44768835</v>
      </c>
      <c r="BG924">
        <v>8.4848839229999999</v>
      </c>
      <c r="BH924">
        <v>5.3642648389999996</v>
      </c>
      <c r="BI924">
        <v>4.874700195</v>
      </c>
      <c r="BJ924">
        <v>7.7756733999999994E-2</v>
      </c>
      <c r="BK924">
        <v>4.2356920120000003</v>
      </c>
      <c r="BL924">
        <v>2.6701465359999998</v>
      </c>
      <c r="BM924">
        <v>2.5439501020000002</v>
      </c>
      <c r="BN924">
        <v>12.325691089999999</v>
      </c>
      <c r="BO924">
        <v>7.1694985100000004</v>
      </c>
    </row>
    <row r="925" spans="1:67" hidden="1" x14ac:dyDescent="0.25">
      <c r="A925" s="1" t="s">
        <v>66</v>
      </c>
      <c r="B925" s="1">
        <f>COUNT(egypt_arabic_world[[#This Row],[1960]:[2023]])</f>
        <v>16</v>
      </c>
      <c r="C925" s="1" t="s">
        <v>1913</v>
      </c>
      <c r="D925" s="1" t="s">
        <v>1914</v>
      </c>
      <c r="V925">
        <v>29.823209760000001</v>
      </c>
      <c r="W925">
        <v>34.577121730000002</v>
      </c>
      <c r="X925">
        <v>33.435440059999998</v>
      </c>
      <c r="Y925">
        <v>33.827270509999998</v>
      </c>
      <c r="AM925">
        <v>60.591560360000003</v>
      </c>
      <c r="AV925">
        <v>77.897407529999995</v>
      </c>
      <c r="AW925">
        <v>76.565788269999999</v>
      </c>
      <c r="BB925">
        <v>72.077743530000006</v>
      </c>
      <c r="BF925">
        <v>74.293182369999997</v>
      </c>
      <c r="BG925">
        <v>74.166946409999994</v>
      </c>
      <c r="BI925">
        <v>78.576652530000004</v>
      </c>
      <c r="BJ925">
        <v>77.591857910000002</v>
      </c>
      <c r="BK925">
        <v>78.419631960000004</v>
      </c>
      <c r="BL925">
        <v>82.02575684</v>
      </c>
      <c r="BM925">
        <v>81.860542300000006</v>
      </c>
      <c r="BN925">
        <v>86.619323730000005</v>
      </c>
    </row>
    <row r="926" spans="1:67" x14ac:dyDescent="0.25">
      <c r="A926" s="1" t="s">
        <v>66</v>
      </c>
      <c r="B926" s="1">
        <f>COUNT(egypt_arabic_world[[#This Row],[1960]:[2023]])</f>
        <v>63</v>
      </c>
      <c r="C926" s="1" t="s">
        <v>3031</v>
      </c>
      <c r="D926" s="1" t="s">
        <v>3032</v>
      </c>
      <c r="E926">
        <v>6.6332103790000003</v>
      </c>
      <c r="F926">
        <v>4.2668900350000003</v>
      </c>
      <c r="G926">
        <v>6.635843844</v>
      </c>
      <c r="H926">
        <v>7.118483736</v>
      </c>
      <c r="I926">
        <v>7.8803917649999997</v>
      </c>
      <c r="J926">
        <v>4.0079436069999996</v>
      </c>
      <c r="K926">
        <v>3.096170249</v>
      </c>
      <c r="L926">
        <v>1.024960586</v>
      </c>
      <c r="M926">
        <v>0.77882757499999999</v>
      </c>
      <c r="N926">
        <v>0.29279877999999998</v>
      </c>
      <c r="O926">
        <v>4.9370393889999997</v>
      </c>
      <c r="P926">
        <v>3.9146718059999999</v>
      </c>
      <c r="Q926">
        <v>3.8595271809999998</v>
      </c>
      <c r="R926">
        <v>23.904882619999999</v>
      </c>
      <c r="S926">
        <v>36.246565439999998</v>
      </c>
      <c r="T926">
        <v>64.653602309999997</v>
      </c>
      <c r="U926">
        <v>61.134459880000001</v>
      </c>
      <c r="V926">
        <v>64.766947689999995</v>
      </c>
      <c r="W926">
        <v>64.603388030000005</v>
      </c>
      <c r="X926">
        <v>36.723969080000003</v>
      </c>
      <c r="Y926">
        <v>31.470694590000001</v>
      </c>
      <c r="Z926">
        <v>28.74395912</v>
      </c>
      <c r="AA926">
        <v>31.3963593</v>
      </c>
      <c r="AB926">
        <v>30.485242</v>
      </c>
      <c r="AC926">
        <v>35.901436789999998</v>
      </c>
      <c r="AD926">
        <v>34.969570760000003</v>
      </c>
      <c r="AE926">
        <v>31.977751749999999</v>
      </c>
      <c r="AF926">
        <v>32.103924970000001</v>
      </c>
      <c r="AG926">
        <v>27.122177109999999</v>
      </c>
      <c r="AH926">
        <v>28.992793819999999</v>
      </c>
      <c r="AI926">
        <v>103.8621825</v>
      </c>
      <c r="AJ926">
        <v>90.103785070000001</v>
      </c>
      <c r="AK926">
        <v>60.794727170000002</v>
      </c>
      <c r="AL926">
        <v>39.500962889999997</v>
      </c>
      <c r="AM926">
        <v>41.878747519999997</v>
      </c>
      <c r="AN926">
        <v>30.8909208</v>
      </c>
      <c r="AO926">
        <v>32.731072560000001</v>
      </c>
      <c r="AP926">
        <v>29.364443470000001</v>
      </c>
      <c r="AQ926">
        <v>28.22486477</v>
      </c>
      <c r="AR926">
        <v>22.65420005</v>
      </c>
      <c r="AS926">
        <v>18.757093019999999</v>
      </c>
      <c r="AT926">
        <v>17.419352589999999</v>
      </c>
      <c r="AU926">
        <v>17.166117459999999</v>
      </c>
      <c r="AV926">
        <v>13.065300410000001</v>
      </c>
      <c r="AW926">
        <v>18.909012529999998</v>
      </c>
      <c r="AX926">
        <v>12.90132066</v>
      </c>
      <c r="AY926">
        <v>10.99184522</v>
      </c>
      <c r="AZ926">
        <v>13.90653165</v>
      </c>
      <c r="BA926">
        <v>20.25789572</v>
      </c>
      <c r="BB926">
        <v>11.163562900000001</v>
      </c>
      <c r="BC926">
        <v>6.7173358609999996</v>
      </c>
      <c r="BD926">
        <v>4.6516168809999998</v>
      </c>
      <c r="BE926">
        <v>19.46554926</v>
      </c>
      <c r="BF926">
        <v>57.823395769999998</v>
      </c>
      <c r="BG926">
        <v>36.272417930000003</v>
      </c>
      <c r="BH926">
        <v>25.347363479999999</v>
      </c>
      <c r="BI926">
        <v>23.979142629999998</v>
      </c>
      <c r="BJ926">
        <v>0.31929855000000001</v>
      </c>
      <c r="BK926">
        <v>19.690184250000001</v>
      </c>
      <c r="BL926">
        <v>15.86564315</v>
      </c>
      <c r="BM926">
        <v>14.28676978</v>
      </c>
      <c r="BN926">
        <v>71.571776130000003</v>
      </c>
      <c r="BO926">
        <v>51.653263099999997</v>
      </c>
    </row>
    <row r="927" spans="1:67" x14ac:dyDescent="0.25">
      <c r="A927" s="1" t="s">
        <v>66</v>
      </c>
      <c r="B927" s="1">
        <f>COUNT(egypt_arabic_world[[#This Row],[1960]:[2023]])</f>
        <v>63</v>
      </c>
      <c r="C927" s="1" t="s">
        <v>3035</v>
      </c>
      <c r="D927" s="1" t="s">
        <v>3036</v>
      </c>
      <c r="E927">
        <v>1568579956</v>
      </c>
      <c r="F927">
        <v>802210022</v>
      </c>
      <c r="G927">
        <v>1262439941</v>
      </c>
      <c r="H927">
        <v>1427560059</v>
      </c>
      <c r="I927">
        <v>1607050049</v>
      </c>
      <c r="J927">
        <v>847640014.60000002</v>
      </c>
      <c r="K927">
        <v>641440002.39999998</v>
      </c>
      <c r="L927">
        <v>234070007.30000001</v>
      </c>
      <c r="M927">
        <v>226119995.09999999</v>
      </c>
      <c r="N927">
        <v>62139999.390000001</v>
      </c>
      <c r="O927">
        <v>1196449951</v>
      </c>
      <c r="P927">
        <v>879299987.79999995</v>
      </c>
      <c r="Q927">
        <v>800190002.39999998</v>
      </c>
      <c r="R927">
        <v>4425069824</v>
      </c>
      <c r="S927">
        <v>6167149902</v>
      </c>
      <c r="T927">
        <v>9945500000</v>
      </c>
      <c r="U927">
        <v>9292160156</v>
      </c>
      <c r="V927">
        <v>9320690430</v>
      </c>
      <c r="W927">
        <v>8368879883</v>
      </c>
      <c r="X927">
        <v>4420859863</v>
      </c>
      <c r="Y927">
        <v>3672429932</v>
      </c>
      <c r="Z927">
        <v>3346129883</v>
      </c>
      <c r="AA927">
        <v>3696610107</v>
      </c>
      <c r="AB927">
        <v>3595770020</v>
      </c>
      <c r="AC927">
        <v>4341430176</v>
      </c>
      <c r="AD927">
        <v>4188890137</v>
      </c>
      <c r="AE927">
        <v>3556649902</v>
      </c>
      <c r="AF927">
        <v>3450389893</v>
      </c>
      <c r="AG927">
        <v>2780820068</v>
      </c>
      <c r="AH927">
        <v>3074780029</v>
      </c>
      <c r="AI927">
        <v>10273740234</v>
      </c>
      <c r="AJ927">
        <v>8887780273</v>
      </c>
      <c r="AK927">
        <v>5872660156</v>
      </c>
      <c r="AL927">
        <v>3812699951</v>
      </c>
      <c r="AM927">
        <v>4088040039</v>
      </c>
      <c r="AN927">
        <v>2753850098</v>
      </c>
      <c r="AO927">
        <v>3074620117</v>
      </c>
      <c r="AP927">
        <v>2968330078</v>
      </c>
      <c r="AQ927">
        <v>2991669922</v>
      </c>
      <c r="AR927">
        <v>2428520020</v>
      </c>
      <c r="AS927">
        <v>2154489990</v>
      </c>
      <c r="AT927">
        <v>2070050049</v>
      </c>
      <c r="AU927">
        <v>1986390015</v>
      </c>
      <c r="AV927">
        <v>1417770020</v>
      </c>
      <c r="AW927">
        <v>1940959961</v>
      </c>
      <c r="AX927">
        <v>1334089966</v>
      </c>
      <c r="AY927">
        <v>1095729980</v>
      </c>
      <c r="AZ927">
        <v>1351969971</v>
      </c>
      <c r="BA927">
        <v>1872239990</v>
      </c>
      <c r="BB927">
        <v>1049040039</v>
      </c>
      <c r="BC927">
        <v>638750000</v>
      </c>
      <c r="BD927">
        <v>415739990.19999999</v>
      </c>
      <c r="BE927">
        <v>1661069946</v>
      </c>
      <c r="BF927">
        <v>5420160156</v>
      </c>
      <c r="BG927">
        <v>3575070068</v>
      </c>
      <c r="BH927">
        <v>2956889893</v>
      </c>
      <c r="BI927">
        <v>2945629883</v>
      </c>
      <c r="BJ927">
        <v>168600006.09999999</v>
      </c>
      <c r="BK927">
        <v>2218429932</v>
      </c>
      <c r="BL927">
        <v>1858619995</v>
      </c>
      <c r="BM927">
        <v>1649130005</v>
      </c>
      <c r="BN927">
        <v>7941390137</v>
      </c>
      <c r="BO927">
        <v>6080490234</v>
      </c>
    </row>
    <row r="928" spans="1:67" x14ac:dyDescent="0.25">
      <c r="A928" s="1" t="s">
        <v>66</v>
      </c>
      <c r="B928" s="1">
        <f>COUNT(egypt_arabic_world[[#This Row],[1960]:[2023]])</f>
        <v>63</v>
      </c>
      <c r="C928" s="1" t="s">
        <v>2923</v>
      </c>
      <c r="D928" s="1" t="s">
        <v>2924</v>
      </c>
      <c r="E928">
        <v>178410003.69999999</v>
      </c>
      <c r="F928">
        <v>117769996.59999999</v>
      </c>
      <c r="G928">
        <v>188039993.30000001</v>
      </c>
      <c r="H928">
        <v>207089996.30000001</v>
      </c>
      <c r="I928">
        <v>235300003.09999999</v>
      </c>
      <c r="J928">
        <v>122760002.09999999</v>
      </c>
      <c r="K928">
        <v>97239997.859999999</v>
      </c>
      <c r="L928">
        <v>33000000</v>
      </c>
      <c r="M928">
        <v>25700000.760000002</v>
      </c>
      <c r="N928">
        <v>9899999.6190000009</v>
      </c>
      <c r="O928">
        <v>170940002.40000001</v>
      </c>
      <c r="P928">
        <v>138710006.69999999</v>
      </c>
      <c r="Q928">
        <v>139940002.40000001</v>
      </c>
      <c r="R928">
        <v>886919982.89999998</v>
      </c>
      <c r="S928">
        <v>1376270020</v>
      </c>
      <c r="T928">
        <v>2513429932</v>
      </c>
      <c r="U928">
        <v>2432879883</v>
      </c>
      <c r="V928">
        <v>2639179932</v>
      </c>
      <c r="W928">
        <v>2697929932</v>
      </c>
      <c r="X928">
        <v>1572469971</v>
      </c>
      <c r="Y928">
        <v>1383150024</v>
      </c>
      <c r="Z928">
        <v>1297709961</v>
      </c>
      <c r="AA928">
        <v>1457030029</v>
      </c>
      <c r="AB928">
        <v>1456780029</v>
      </c>
      <c r="AC928">
        <v>1768050049</v>
      </c>
      <c r="AD928">
        <v>1774180054</v>
      </c>
      <c r="AE928">
        <v>1669439941</v>
      </c>
      <c r="AF928">
        <v>1723160034</v>
      </c>
      <c r="AG928">
        <v>1496810059</v>
      </c>
      <c r="AH928">
        <v>1644199951</v>
      </c>
      <c r="AI928">
        <v>6065200195</v>
      </c>
      <c r="AJ928">
        <v>5408839844</v>
      </c>
      <c r="AK928">
        <v>3737699951</v>
      </c>
      <c r="AL928">
        <v>2485229980</v>
      </c>
      <c r="AM928">
        <v>2692199951</v>
      </c>
      <c r="AN928">
        <v>2028069946</v>
      </c>
      <c r="AO928">
        <v>2193899902</v>
      </c>
      <c r="AP928">
        <v>2009459961</v>
      </c>
      <c r="AQ928">
        <v>1974140015</v>
      </c>
      <c r="AR928">
        <v>1620250000</v>
      </c>
      <c r="AS928">
        <v>1370829956</v>
      </c>
      <c r="AT928">
        <v>1300390015</v>
      </c>
      <c r="AU928">
        <v>1308729980</v>
      </c>
      <c r="AV928">
        <v>1017179993</v>
      </c>
      <c r="AW928">
        <v>1502839966</v>
      </c>
      <c r="AX928">
        <v>1046310059</v>
      </c>
      <c r="AY928">
        <v>909030029.29999995</v>
      </c>
      <c r="AZ928">
        <v>1171989990</v>
      </c>
      <c r="BA928">
        <v>1739439941</v>
      </c>
      <c r="BB928">
        <v>976830017.10000002</v>
      </c>
      <c r="BC928">
        <v>599159973.10000002</v>
      </c>
      <c r="BD928">
        <v>423730011</v>
      </c>
      <c r="BE928">
        <v>1813430054</v>
      </c>
      <c r="BF928">
        <v>5512509766</v>
      </c>
      <c r="BG928">
        <v>3537600098</v>
      </c>
      <c r="BH928">
        <v>2524530029</v>
      </c>
      <c r="BI928">
        <v>2437350098</v>
      </c>
      <c r="BJ928">
        <v>33110000.609999999</v>
      </c>
      <c r="BK928">
        <v>2080899902</v>
      </c>
      <c r="BL928">
        <v>1706400024</v>
      </c>
      <c r="BM928">
        <v>1561760010</v>
      </c>
      <c r="BN928">
        <v>7941390137</v>
      </c>
      <c r="BO928">
        <v>5817100098</v>
      </c>
    </row>
    <row r="929" spans="1:68" x14ac:dyDescent="0.25">
      <c r="A929" s="1" t="s">
        <v>66</v>
      </c>
      <c r="B929" s="1">
        <f>COUNT(egypt_arabic_world[[#This Row],[1960]:[2023]])</f>
        <v>63</v>
      </c>
      <c r="C929" s="1" t="s">
        <v>3051</v>
      </c>
      <c r="D929" s="1" t="s">
        <v>3052</v>
      </c>
      <c r="E929">
        <v>1642670044</v>
      </c>
      <c r="F929">
        <v>839190002.39999998</v>
      </c>
      <c r="G929">
        <v>1322180054</v>
      </c>
      <c r="H929">
        <v>1501540039</v>
      </c>
      <c r="I929">
        <v>1688349976</v>
      </c>
      <c r="J929">
        <v>889869995.10000002</v>
      </c>
      <c r="K929">
        <v>676000000</v>
      </c>
      <c r="L929">
        <v>247399993.90000001</v>
      </c>
      <c r="M929">
        <v>238089996.30000001</v>
      </c>
      <c r="N929">
        <v>66559997.560000002</v>
      </c>
      <c r="O929">
        <v>1196449951</v>
      </c>
      <c r="P929">
        <v>879299987.79999995</v>
      </c>
      <c r="Q929">
        <v>800190002.39999998</v>
      </c>
      <c r="R929">
        <v>4425069824</v>
      </c>
      <c r="S929">
        <v>6167149902</v>
      </c>
      <c r="T929">
        <v>9945500000</v>
      </c>
      <c r="U929">
        <v>9292160156</v>
      </c>
      <c r="V929">
        <v>9320690430</v>
      </c>
      <c r="W929">
        <v>8368879883</v>
      </c>
      <c r="X929">
        <v>4420859863</v>
      </c>
      <c r="Y929">
        <v>3672429932</v>
      </c>
      <c r="Z929">
        <v>3346129883</v>
      </c>
      <c r="AA929">
        <v>3696610107</v>
      </c>
      <c r="AB929">
        <v>3595770020</v>
      </c>
      <c r="AC929">
        <v>4341430176</v>
      </c>
      <c r="AD929">
        <v>4188890137</v>
      </c>
      <c r="AE929">
        <v>3556649902</v>
      </c>
      <c r="AF929">
        <v>3450389893</v>
      </c>
      <c r="AG929">
        <v>2780820068</v>
      </c>
      <c r="AH929">
        <v>3074780029</v>
      </c>
      <c r="AI929">
        <v>10273740234</v>
      </c>
      <c r="AJ929">
        <v>8887780273</v>
      </c>
      <c r="AK929">
        <v>5872660156</v>
      </c>
      <c r="AL929">
        <v>3812699951</v>
      </c>
      <c r="AM929">
        <v>4088040039</v>
      </c>
      <c r="AN929">
        <v>2753850098</v>
      </c>
      <c r="AO929">
        <v>3074620117</v>
      </c>
      <c r="AP929">
        <v>2968330078</v>
      </c>
      <c r="AQ929">
        <v>2991669922</v>
      </c>
      <c r="AR929">
        <v>2428520020</v>
      </c>
      <c r="AS929">
        <v>2154489990</v>
      </c>
      <c r="AT929">
        <v>2070050049</v>
      </c>
      <c r="AU929">
        <v>1986390015</v>
      </c>
      <c r="AV929">
        <v>1417770020</v>
      </c>
      <c r="AW929">
        <v>1940959961</v>
      </c>
      <c r="AX929">
        <v>1334089966</v>
      </c>
      <c r="AY929">
        <v>1095729980</v>
      </c>
      <c r="AZ929">
        <v>1351969971</v>
      </c>
      <c r="BA929">
        <v>1872239990</v>
      </c>
      <c r="BB929">
        <v>1049040039</v>
      </c>
      <c r="BC929">
        <v>638750000</v>
      </c>
      <c r="BD929">
        <v>415739990.19999999</v>
      </c>
      <c r="BE929">
        <v>1661069946</v>
      </c>
      <c r="BF929">
        <v>5420160156</v>
      </c>
      <c r="BG929">
        <v>3575070068</v>
      </c>
      <c r="BH929">
        <v>2956889893</v>
      </c>
      <c r="BI929">
        <v>2945629883</v>
      </c>
      <c r="BJ929">
        <v>168600006.09999999</v>
      </c>
      <c r="BK929">
        <v>2218429932</v>
      </c>
      <c r="BL929">
        <v>1858619995</v>
      </c>
      <c r="BM929">
        <v>1649130005</v>
      </c>
      <c r="BN929">
        <v>7941390137</v>
      </c>
      <c r="BO929">
        <v>6080490234</v>
      </c>
    </row>
    <row r="930" spans="1:68" x14ac:dyDescent="0.25">
      <c r="A930" s="1" t="s">
        <v>66</v>
      </c>
      <c r="B930" s="1">
        <f>COUNT(egypt_arabic_world[[#This Row],[1960]:[2023]])</f>
        <v>63</v>
      </c>
      <c r="C930" s="1" t="s">
        <v>2921</v>
      </c>
      <c r="D930" s="1" t="s">
        <v>2922</v>
      </c>
      <c r="E930">
        <v>178410003.69999999</v>
      </c>
      <c r="F930">
        <v>117769996.59999999</v>
      </c>
      <c r="G930">
        <v>188039993.30000001</v>
      </c>
      <c r="H930">
        <v>207089996.30000001</v>
      </c>
      <c r="I930">
        <v>235300003.09999999</v>
      </c>
      <c r="J930">
        <v>122760002.09999999</v>
      </c>
      <c r="K930">
        <v>97239997.859999999</v>
      </c>
      <c r="L930">
        <v>33000000</v>
      </c>
      <c r="M930">
        <v>25700000.760000002</v>
      </c>
      <c r="N930">
        <v>9899999.6190000009</v>
      </c>
      <c r="O930">
        <v>170940002.40000001</v>
      </c>
      <c r="P930">
        <v>138710006.69999999</v>
      </c>
      <c r="Q930">
        <v>139940002.40000001</v>
      </c>
      <c r="R930">
        <v>886919982.89999998</v>
      </c>
      <c r="S930">
        <v>1376270020</v>
      </c>
      <c r="T930">
        <v>2513429932</v>
      </c>
      <c r="U930">
        <v>2432879883</v>
      </c>
      <c r="V930">
        <v>2639179932</v>
      </c>
      <c r="W930">
        <v>2697929932</v>
      </c>
      <c r="X930">
        <v>1572469971</v>
      </c>
      <c r="Y930">
        <v>1383150024</v>
      </c>
      <c r="Z930">
        <v>1297709961</v>
      </c>
      <c r="AA930">
        <v>1457030029</v>
      </c>
      <c r="AB930">
        <v>1456780029</v>
      </c>
      <c r="AC930">
        <v>1768050049</v>
      </c>
      <c r="AD930">
        <v>1774180054</v>
      </c>
      <c r="AE930">
        <v>1669439941</v>
      </c>
      <c r="AF930">
        <v>1723160034</v>
      </c>
      <c r="AG930">
        <v>1496810059</v>
      </c>
      <c r="AH930">
        <v>1644199951</v>
      </c>
      <c r="AI930">
        <v>6065200195</v>
      </c>
      <c r="AJ930">
        <v>5408839844</v>
      </c>
      <c r="AK930">
        <v>3737699951</v>
      </c>
      <c r="AL930">
        <v>2485229980</v>
      </c>
      <c r="AM930">
        <v>2692199951</v>
      </c>
      <c r="AN930">
        <v>2028069946</v>
      </c>
      <c r="AO930">
        <v>2193899902</v>
      </c>
      <c r="AP930">
        <v>2009459961</v>
      </c>
      <c r="AQ930">
        <v>1974140015</v>
      </c>
      <c r="AR930">
        <v>1620250000</v>
      </c>
      <c r="AS930">
        <v>1370829956</v>
      </c>
      <c r="AT930">
        <v>1300390015</v>
      </c>
      <c r="AU930">
        <v>1308729980</v>
      </c>
      <c r="AV930">
        <v>1017179993</v>
      </c>
      <c r="AW930">
        <v>1502839966</v>
      </c>
      <c r="AX930">
        <v>1046310059</v>
      </c>
      <c r="AY930">
        <v>909030029.29999995</v>
      </c>
      <c r="AZ930">
        <v>1171989990</v>
      </c>
      <c r="BA930">
        <v>1739439941</v>
      </c>
      <c r="BB930">
        <v>976830017.10000002</v>
      </c>
      <c r="BC930">
        <v>599159973.10000002</v>
      </c>
      <c r="BD930">
        <v>423730011</v>
      </c>
      <c r="BE930">
        <v>1813430054</v>
      </c>
      <c r="BF930">
        <v>5512509766</v>
      </c>
      <c r="BG930">
        <v>3537600098</v>
      </c>
      <c r="BH930">
        <v>2524530029</v>
      </c>
      <c r="BI930">
        <v>2437350098</v>
      </c>
      <c r="BJ930">
        <v>33110000.609999999</v>
      </c>
      <c r="BK930">
        <v>2080899902</v>
      </c>
      <c r="BL930">
        <v>1706400024</v>
      </c>
      <c r="BM930">
        <v>1561760010</v>
      </c>
      <c r="BN930">
        <v>7941390137</v>
      </c>
      <c r="BO930">
        <v>5817100098</v>
      </c>
    </row>
    <row r="931" spans="1:68" hidden="1" x14ac:dyDescent="0.25">
      <c r="A931" s="1" t="s">
        <v>66</v>
      </c>
      <c r="B931" s="1">
        <f>COUNT(egypt_arabic_world[[#This Row],[1960]:[2023]])</f>
        <v>8</v>
      </c>
      <c r="C931" s="1" t="s">
        <v>1925</v>
      </c>
      <c r="D931" s="1" t="s">
        <v>1926</v>
      </c>
      <c r="U931">
        <v>73.135400000000004</v>
      </c>
      <c r="V931">
        <v>81.511949999999999</v>
      </c>
      <c r="AR931">
        <v>95.199060000000003</v>
      </c>
      <c r="AS931">
        <v>95.613410000000002</v>
      </c>
      <c r="AU931">
        <v>92.952960000000004</v>
      </c>
      <c r="AV931">
        <v>94.978750000000005</v>
      </c>
      <c r="BI931">
        <v>95.990459999999999</v>
      </c>
      <c r="BJ931">
        <v>98.117099999999994</v>
      </c>
    </row>
    <row r="932" spans="1:68" x14ac:dyDescent="0.25">
      <c r="A932" s="1" t="s">
        <v>66</v>
      </c>
      <c r="B932" s="1">
        <f>COUNT(egypt_arabic_world[[#This Row],[1960]:[2023]])</f>
        <v>63</v>
      </c>
      <c r="C932" s="1" t="s">
        <v>2919</v>
      </c>
      <c r="D932" s="1" t="s">
        <v>2920</v>
      </c>
      <c r="E932">
        <v>262443</v>
      </c>
      <c r="F932">
        <v>256739</v>
      </c>
      <c r="G932">
        <v>251646</v>
      </c>
      <c r="H932">
        <v>247020</v>
      </c>
      <c r="I932">
        <v>242618</v>
      </c>
      <c r="J932">
        <v>237493</v>
      </c>
      <c r="K932">
        <v>234222</v>
      </c>
      <c r="L932">
        <v>232611</v>
      </c>
      <c r="M932">
        <v>231318</v>
      </c>
      <c r="N932">
        <v>230877</v>
      </c>
      <c r="O932">
        <v>230611</v>
      </c>
      <c r="P932">
        <v>230502</v>
      </c>
      <c r="Q932">
        <v>230237</v>
      </c>
      <c r="R932">
        <v>227885</v>
      </c>
      <c r="S932">
        <v>224523</v>
      </c>
      <c r="T932">
        <v>221590</v>
      </c>
      <c r="U932">
        <v>217441</v>
      </c>
      <c r="V932">
        <v>212282</v>
      </c>
      <c r="W932">
        <v>207346</v>
      </c>
      <c r="X932">
        <v>202798</v>
      </c>
      <c r="Y932">
        <v>196847</v>
      </c>
      <c r="Z932">
        <v>188737</v>
      </c>
      <c r="AA932">
        <v>180909</v>
      </c>
      <c r="AB932">
        <v>173810</v>
      </c>
      <c r="AC932">
        <v>165267</v>
      </c>
      <c r="AD932">
        <v>156135</v>
      </c>
      <c r="AE932">
        <v>147642</v>
      </c>
      <c r="AF932">
        <v>140038</v>
      </c>
      <c r="AG932">
        <v>133162</v>
      </c>
      <c r="AH932">
        <v>126204</v>
      </c>
      <c r="AI932">
        <v>119010</v>
      </c>
      <c r="AJ932">
        <v>112422</v>
      </c>
      <c r="AK932">
        <v>107715</v>
      </c>
      <c r="AL932">
        <v>102936</v>
      </c>
      <c r="AM932">
        <v>96985</v>
      </c>
      <c r="AN932">
        <v>91301</v>
      </c>
      <c r="AO932">
        <v>86002</v>
      </c>
      <c r="AP932">
        <v>81420</v>
      </c>
      <c r="AQ932">
        <v>77810</v>
      </c>
      <c r="AR932">
        <v>74383</v>
      </c>
      <c r="AS932">
        <v>70939</v>
      </c>
      <c r="AT932">
        <v>68126</v>
      </c>
      <c r="AU932">
        <v>65511</v>
      </c>
      <c r="AV932">
        <v>63220</v>
      </c>
      <c r="AW932">
        <v>61150</v>
      </c>
      <c r="AX932">
        <v>59472</v>
      </c>
      <c r="AY932">
        <v>58157</v>
      </c>
      <c r="AZ932">
        <v>57162</v>
      </c>
      <c r="BA932">
        <v>56256</v>
      </c>
      <c r="BB932">
        <v>55279</v>
      </c>
      <c r="BC932">
        <v>55223</v>
      </c>
      <c r="BD932">
        <v>55250</v>
      </c>
      <c r="BE932">
        <v>55126</v>
      </c>
      <c r="BF932">
        <v>55251</v>
      </c>
      <c r="BG932">
        <v>54853</v>
      </c>
      <c r="BH932">
        <v>53740</v>
      </c>
      <c r="BI932">
        <v>50635</v>
      </c>
      <c r="BJ932">
        <v>47302</v>
      </c>
      <c r="BK932">
        <v>45412</v>
      </c>
      <c r="BL932">
        <v>43174</v>
      </c>
      <c r="BM932">
        <v>41130</v>
      </c>
      <c r="BN932">
        <v>39547</v>
      </c>
      <c r="BO932">
        <v>38026</v>
      </c>
    </row>
    <row r="933" spans="1:68" hidden="1" x14ac:dyDescent="0.25">
      <c r="A933" s="1" t="s">
        <v>66</v>
      </c>
      <c r="B933" s="1">
        <f>COUNT(egypt_arabic_world[[#This Row],[1960]:[2023]])</f>
        <v>10</v>
      </c>
      <c r="C933" s="1" t="s">
        <v>1929</v>
      </c>
      <c r="D933" s="1" t="s">
        <v>1930</v>
      </c>
      <c r="U933">
        <v>54</v>
      </c>
      <c r="AE933">
        <v>57</v>
      </c>
      <c r="AO933">
        <v>67</v>
      </c>
      <c r="AX933">
        <v>78</v>
      </c>
      <c r="AY933">
        <v>75</v>
      </c>
      <c r="BC933">
        <v>80</v>
      </c>
      <c r="BE933">
        <v>82</v>
      </c>
      <c r="BF933">
        <v>82</v>
      </c>
      <c r="BJ933">
        <v>76</v>
      </c>
      <c r="BO933">
        <v>79.989997860000003</v>
      </c>
    </row>
    <row r="934" spans="1:68" hidden="1" x14ac:dyDescent="0.25">
      <c r="A934" s="1" t="s">
        <v>66</v>
      </c>
      <c r="B934" s="1">
        <f>COUNT(egypt_arabic_world[[#This Row],[1960]:[2023]])</f>
        <v>10</v>
      </c>
      <c r="C934" s="1" t="s">
        <v>1931</v>
      </c>
      <c r="D934" s="1" t="s">
        <v>1932</v>
      </c>
      <c r="U934">
        <v>1</v>
      </c>
      <c r="AE934">
        <v>1</v>
      </c>
      <c r="AO934">
        <v>1</v>
      </c>
      <c r="AX934">
        <v>1</v>
      </c>
      <c r="AY934">
        <v>1</v>
      </c>
      <c r="BC934">
        <v>1</v>
      </c>
      <c r="BE934">
        <v>1</v>
      </c>
      <c r="BF934">
        <v>1</v>
      </c>
      <c r="BJ934">
        <v>1</v>
      </c>
      <c r="BO934">
        <v>0.98943000999999997</v>
      </c>
    </row>
    <row r="935" spans="1:68" hidden="1" x14ac:dyDescent="0.25">
      <c r="A935" s="1" t="s">
        <v>66</v>
      </c>
      <c r="B935" s="1">
        <f>COUNT(egypt_arabic_world[[#This Row],[1960]:[2023]])</f>
        <v>8</v>
      </c>
      <c r="C935" s="1" t="s">
        <v>1933</v>
      </c>
      <c r="D935" s="1" t="s">
        <v>1934</v>
      </c>
      <c r="U935">
        <v>74.533869999999993</v>
      </c>
      <c r="V935">
        <v>88.638840000000002</v>
      </c>
      <c r="AR935">
        <v>91.219890000000007</v>
      </c>
      <c r="AS935">
        <v>91.311390000000003</v>
      </c>
      <c r="AU935">
        <v>93.598060000000004</v>
      </c>
      <c r="AV935">
        <v>92.392470000000003</v>
      </c>
      <c r="BI935">
        <v>92.888030000000001</v>
      </c>
      <c r="BJ935">
        <v>95.075860000000006</v>
      </c>
    </row>
    <row r="936" spans="1:68" x14ac:dyDescent="0.25">
      <c r="A936" s="1" t="s">
        <v>66</v>
      </c>
      <c r="B936" s="1">
        <f>COUNT(egypt_arabic_world[[#This Row],[1960]:[2023]])</f>
        <v>63</v>
      </c>
      <c r="C936" s="1" t="s">
        <v>2917</v>
      </c>
      <c r="D936" s="1" t="s">
        <v>2918</v>
      </c>
      <c r="E936">
        <v>86441</v>
      </c>
      <c r="F936">
        <v>85963</v>
      </c>
      <c r="G936">
        <v>85544</v>
      </c>
      <c r="H936">
        <v>85391</v>
      </c>
      <c r="I936">
        <v>85034</v>
      </c>
      <c r="J936">
        <v>84509</v>
      </c>
      <c r="K936">
        <v>85159</v>
      </c>
      <c r="L936">
        <v>85780</v>
      </c>
      <c r="M936">
        <v>86697</v>
      </c>
      <c r="N936">
        <v>87730</v>
      </c>
      <c r="O936">
        <v>88709</v>
      </c>
      <c r="P936">
        <v>90105</v>
      </c>
      <c r="Q936">
        <v>91364</v>
      </c>
      <c r="R936">
        <v>91542</v>
      </c>
      <c r="S936">
        <v>92301</v>
      </c>
      <c r="T936">
        <v>92958</v>
      </c>
      <c r="U936">
        <v>93188</v>
      </c>
      <c r="V936">
        <v>93215</v>
      </c>
      <c r="W936">
        <v>93552</v>
      </c>
      <c r="X936">
        <v>93702</v>
      </c>
      <c r="Y936">
        <v>92113</v>
      </c>
      <c r="Z936">
        <v>90037</v>
      </c>
      <c r="AA936">
        <v>88655</v>
      </c>
      <c r="AB936">
        <v>87267</v>
      </c>
      <c r="AC936">
        <v>84185</v>
      </c>
      <c r="AD936">
        <v>81108</v>
      </c>
      <c r="AE936">
        <v>77711</v>
      </c>
      <c r="AF936">
        <v>74608</v>
      </c>
      <c r="AG936">
        <v>71276</v>
      </c>
      <c r="AH936">
        <v>67433</v>
      </c>
      <c r="AI936">
        <v>63648</v>
      </c>
      <c r="AJ936">
        <v>60469</v>
      </c>
      <c r="AK936">
        <v>58791</v>
      </c>
      <c r="AL936">
        <v>55898</v>
      </c>
      <c r="AM936">
        <v>53170</v>
      </c>
      <c r="AN936">
        <v>50780</v>
      </c>
      <c r="AO936">
        <v>48623</v>
      </c>
      <c r="AP936">
        <v>47122</v>
      </c>
      <c r="AQ936">
        <v>46106</v>
      </c>
      <c r="AR936">
        <v>44651</v>
      </c>
      <c r="AS936">
        <v>43306</v>
      </c>
      <c r="AT936">
        <v>42372</v>
      </c>
      <c r="AU936">
        <v>41260</v>
      </c>
      <c r="AV936">
        <v>40565</v>
      </c>
      <c r="AW936">
        <v>39570</v>
      </c>
      <c r="AX936">
        <v>38896</v>
      </c>
      <c r="AY936">
        <v>37847</v>
      </c>
      <c r="AZ936">
        <v>37318</v>
      </c>
      <c r="BA936">
        <v>36371</v>
      </c>
      <c r="BB936">
        <v>35630</v>
      </c>
      <c r="BC936">
        <v>35833</v>
      </c>
      <c r="BD936">
        <v>35274</v>
      </c>
      <c r="BE936">
        <v>35279</v>
      </c>
      <c r="BF936">
        <v>35148</v>
      </c>
      <c r="BG936">
        <v>34519</v>
      </c>
      <c r="BH936">
        <v>33514</v>
      </c>
      <c r="BI936">
        <v>30435</v>
      </c>
      <c r="BJ936">
        <v>29144</v>
      </c>
      <c r="BK936">
        <v>27906</v>
      </c>
      <c r="BL936">
        <v>26291</v>
      </c>
      <c r="BM936">
        <v>25194</v>
      </c>
      <c r="BN936">
        <v>24220</v>
      </c>
      <c r="BO936">
        <v>23274</v>
      </c>
    </row>
    <row r="937" spans="1:68" x14ac:dyDescent="0.25">
      <c r="A937" s="1" t="s">
        <v>66</v>
      </c>
      <c r="B937" s="1">
        <f>COUNT(egypt_arabic_world[[#This Row],[1960]:[2023]])</f>
        <v>63</v>
      </c>
      <c r="C937" s="1" t="s">
        <v>3029</v>
      </c>
      <c r="D937" s="1" t="s">
        <v>3030</v>
      </c>
      <c r="E937">
        <v>391369</v>
      </c>
      <c r="F937">
        <v>382660</v>
      </c>
      <c r="G937">
        <v>374737</v>
      </c>
      <c r="H937">
        <v>367515</v>
      </c>
      <c r="I937">
        <v>360968</v>
      </c>
      <c r="J937">
        <v>354143</v>
      </c>
      <c r="K937">
        <v>349586</v>
      </c>
      <c r="L937">
        <v>347162</v>
      </c>
      <c r="M937">
        <v>345464</v>
      </c>
      <c r="N937">
        <v>344866</v>
      </c>
      <c r="O937">
        <v>344643</v>
      </c>
      <c r="P937">
        <v>344352</v>
      </c>
      <c r="Q937">
        <v>343384</v>
      </c>
      <c r="R937">
        <v>339693</v>
      </c>
      <c r="S937">
        <v>334077</v>
      </c>
      <c r="T937">
        <v>327802</v>
      </c>
      <c r="U937">
        <v>319887</v>
      </c>
      <c r="V937">
        <v>310847</v>
      </c>
      <c r="W937">
        <v>302096</v>
      </c>
      <c r="X937">
        <v>293904</v>
      </c>
      <c r="Y937">
        <v>283942</v>
      </c>
      <c r="Z937">
        <v>271531</v>
      </c>
      <c r="AA937">
        <v>258932</v>
      </c>
      <c r="AB937">
        <v>246678</v>
      </c>
      <c r="AC937">
        <v>232693</v>
      </c>
      <c r="AD937">
        <v>218239</v>
      </c>
      <c r="AE937">
        <v>204932</v>
      </c>
      <c r="AF937">
        <v>193199</v>
      </c>
      <c r="AG937">
        <v>182729</v>
      </c>
      <c r="AH937">
        <v>172647</v>
      </c>
      <c r="AI937">
        <v>162642</v>
      </c>
      <c r="AJ937">
        <v>153182</v>
      </c>
      <c r="AK937">
        <v>145392</v>
      </c>
      <c r="AL937">
        <v>137468</v>
      </c>
      <c r="AM937">
        <v>128397</v>
      </c>
      <c r="AN937">
        <v>119747</v>
      </c>
      <c r="AO937">
        <v>111782</v>
      </c>
      <c r="AP937">
        <v>104741</v>
      </c>
      <c r="AQ937">
        <v>98958</v>
      </c>
      <c r="AR937">
        <v>93691</v>
      </c>
      <c r="AS937">
        <v>88716</v>
      </c>
      <c r="AT937">
        <v>84569</v>
      </c>
      <c r="AU937">
        <v>80801</v>
      </c>
      <c r="AV937">
        <v>77472</v>
      </c>
      <c r="AW937">
        <v>74543</v>
      </c>
      <c r="AX937">
        <v>72103</v>
      </c>
      <c r="AY937">
        <v>70102</v>
      </c>
      <c r="AZ937">
        <v>68546</v>
      </c>
      <c r="BA937">
        <v>67124</v>
      </c>
      <c r="BB937">
        <v>65694</v>
      </c>
      <c r="BC937">
        <v>65248</v>
      </c>
      <c r="BD937">
        <v>64952</v>
      </c>
      <c r="BE937">
        <v>64546</v>
      </c>
      <c r="BF937">
        <v>64458</v>
      </c>
      <c r="BG937">
        <v>63927</v>
      </c>
      <c r="BH937">
        <v>62664</v>
      </c>
      <c r="BI937">
        <v>59387</v>
      </c>
      <c r="BJ937">
        <v>55812</v>
      </c>
      <c r="BK937">
        <v>53546</v>
      </c>
      <c r="BL937">
        <v>50865</v>
      </c>
      <c r="BM937">
        <v>48346</v>
      </c>
      <c r="BN937">
        <v>46340</v>
      </c>
      <c r="BO937">
        <v>44464</v>
      </c>
    </row>
    <row r="938" spans="1:68" x14ac:dyDescent="0.25">
      <c r="A938" s="1" t="s">
        <v>66</v>
      </c>
      <c r="B938" s="1">
        <f>COUNT(egypt_arabic_world[[#This Row],[1960]:[2023]])</f>
        <v>63</v>
      </c>
      <c r="C938" s="1" t="s">
        <v>2689</v>
      </c>
      <c r="D938" s="1" t="s">
        <v>2690</v>
      </c>
      <c r="F938">
        <v>2.585292258</v>
      </c>
      <c r="G938">
        <v>2.6320521549999998</v>
      </c>
      <c r="H938">
        <v>2.6289889350000002</v>
      </c>
      <c r="I938">
        <v>2.602497032</v>
      </c>
      <c r="J938">
        <v>2.5469263799999999</v>
      </c>
      <c r="K938">
        <v>2.5063229869999999</v>
      </c>
      <c r="L938">
        <v>2.4837219359999998</v>
      </c>
      <c r="M938">
        <v>2.4603218089999999</v>
      </c>
      <c r="N938">
        <v>2.434776174</v>
      </c>
      <c r="O938">
        <v>2.3742411899999998</v>
      </c>
      <c r="P938">
        <v>2.310718064</v>
      </c>
      <c r="Q938">
        <v>2.3015117799999998</v>
      </c>
      <c r="R938">
        <v>2.3002942640000001</v>
      </c>
      <c r="S938">
        <v>2.3115568639999999</v>
      </c>
      <c r="T938">
        <v>2.3572177920000001</v>
      </c>
      <c r="U938">
        <v>2.3395490849999998</v>
      </c>
      <c r="V938">
        <v>2.3672836350000002</v>
      </c>
      <c r="W938">
        <v>2.4545100990000002</v>
      </c>
      <c r="X938">
        <v>2.5000031319999998</v>
      </c>
      <c r="Y938">
        <v>2.6088779579999999</v>
      </c>
      <c r="Z938">
        <v>2.68667729</v>
      </c>
      <c r="AA938">
        <v>2.7534681920000001</v>
      </c>
      <c r="AB938">
        <v>2.927764609</v>
      </c>
      <c r="AC938">
        <v>3.0114112130000001</v>
      </c>
      <c r="AD938">
        <v>2.976014283</v>
      </c>
      <c r="AE938">
        <v>2.858770448</v>
      </c>
      <c r="AF938">
        <v>2.7733735909999999</v>
      </c>
      <c r="AG938">
        <v>2.780294069</v>
      </c>
      <c r="AH938">
        <v>2.722212463</v>
      </c>
      <c r="AI938">
        <v>2.9296094479999999</v>
      </c>
      <c r="AJ938">
        <v>2.7569751610000002</v>
      </c>
      <c r="AK938">
        <v>2.3894924999999998</v>
      </c>
      <c r="AL938">
        <v>2.3072779300000001</v>
      </c>
      <c r="AM938">
        <v>2.1540051710000001</v>
      </c>
      <c r="AN938">
        <v>2.10420542</v>
      </c>
      <c r="AO938">
        <v>2.073361963</v>
      </c>
      <c r="AP938">
        <v>2.072559343</v>
      </c>
      <c r="AQ938">
        <v>2.1848075950000001</v>
      </c>
      <c r="AR938">
        <v>2.2305641660000002</v>
      </c>
      <c r="AS938">
        <v>2.1609197849999999</v>
      </c>
      <c r="AT938">
        <v>2.1238036230000001</v>
      </c>
      <c r="AU938">
        <v>2.1037235970000001</v>
      </c>
      <c r="AV938">
        <v>2.0954532299999999</v>
      </c>
      <c r="AW938">
        <v>2.0643773489999999</v>
      </c>
      <c r="AX938">
        <v>2.0222095269999998</v>
      </c>
      <c r="AY938">
        <v>1.952913423</v>
      </c>
      <c r="AZ938">
        <v>1.8875321709999999</v>
      </c>
      <c r="BA938">
        <v>1.867404133</v>
      </c>
      <c r="BB938">
        <v>1.888365224</v>
      </c>
      <c r="BC938">
        <v>1.9179512409999999</v>
      </c>
      <c r="BD938">
        <v>2.104460762</v>
      </c>
      <c r="BE938">
        <v>2.2447579549999999</v>
      </c>
      <c r="BF938">
        <v>2.305263643</v>
      </c>
      <c r="BG938">
        <v>2.2764395660000001</v>
      </c>
      <c r="BH938">
        <v>2.098925548</v>
      </c>
      <c r="BI938">
        <v>2.034682949</v>
      </c>
      <c r="BJ938">
        <v>1.9981784389999999</v>
      </c>
      <c r="BK938">
        <v>1.8971383180000001</v>
      </c>
      <c r="BL938">
        <v>1.7549743820000001</v>
      </c>
      <c r="BM938">
        <v>1.6249538699999999</v>
      </c>
      <c r="BN938">
        <v>1.4908053910000001</v>
      </c>
      <c r="BO938">
        <v>1.4860969749999999</v>
      </c>
      <c r="BP938">
        <v>1.6883412689999999</v>
      </c>
    </row>
    <row r="939" spans="1:68" x14ac:dyDescent="0.25">
      <c r="A939" s="1" t="s">
        <v>66</v>
      </c>
      <c r="B939" s="1">
        <f>COUNT(egypt_arabic_world[[#This Row],[1960]:[2023]])</f>
        <v>63</v>
      </c>
      <c r="C939" s="1" t="s">
        <v>2599</v>
      </c>
      <c r="D939" s="1" t="s">
        <v>2600</v>
      </c>
      <c r="F939">
        <v>1.9265021010000001</v>
      </c>
      <c r="G939">
        <v>2.060177704</v>
      </c>
      <c r="H939">
        <v>2.0521845679999999</v>
      </c>
      <c r="I939">
        <v>2.0206978200000001</v>
      </c>
      <c r="J939">
        <v>1.960067494</v>
      </c>
      <c r="K939">
        <v>1.9143305880000001</v>
      </c>
      <c r="L939">
        <v>1.886527171</v>
      </c>
      <c r="M939">
        <v>1.8561583349999999</v>
      </c>
      <c r="N939">
        <v>1.826943033</v>
      </c>
      <c r="O939">
        <v>1.7609856530000001</v>
      </c>
      <c r="P939">
        <v>1.691952133</v>
      </c>
      <c r="Q939">
        <v>1.677171688</v>
      </c>
      <c r="R939">
        <v>1.670282152</v>
      </c>
      <c r="S939">
        <v>1.677557752</v>
      </c>
      <c r="T939">
        <v>1.715641438</v>
      </c>
      <c r="U939">
        <v>1.6938344780000001</v>
      </c>
      <c r="V939">
        <v>2.0935865480000002</v>
      </c>
      <c r="W939">
        <v>2.4260303919999999</v>
      </c>
      <c r="X939">
        <v>2.4715167450000002</v>
      </c>
      <c r="Y939">
        <v>2.5803838639999999</v>
      </c>
      <c r="Z939">
        <v>2.6581737520000002</v>
      </c>
      <c r="AA939">
        <v>2.7249584100000002</v>
      </c>
      <c r="AB939">
        <v>2.899242069</v>
      </c>
      <c r="AC939">
        <v>2.9828849979999998</v>
      </c>
      <c r="AD939">
        <v>2.9474792239999998</v>
      </c>
      <c r="AE939">
        <v>2.8302253739999998</v>
      </c>
      <c r="AF939">
        <v>2.9106662590000001</v>
      </c>
      <c r="AG939">
        <v>3.0169942910000001</v>
      </c>
      <c r="AH939">
        <v>2.958352348</v>
      </c>
      <c r="AI939">
        <v>3.1651917869999999</v>
      </c>
      <c r="AJ939">
        <v>2.99200591</v>
      </c>
      <c r="AK939">
        <v>2.6239717580000002</v>
      </c>
      <c r="AL939">
        <v>2.5412096919999998</v>
      </c>
      <c r="AM939">
        <v>2.3873893239999999</v>
      </c>
      <c r="AN939">
        <v>2.335296708</v>
      </c>
      <c r="AO939">
        <v>2.305667879</v>
      </c>
      <c r="AP939">
        <v>2.1126762769999998</v>
      </c>
      <c r="AQ939">
        <v>2.1045565370000001</v>
      </c>
      <c r="AR939">
        <v>2.1502460079999999</v>
      </c>
      <c r="AS939">
        <v>2.0787905289999999</v>
      </c>
      <c r="AT939">
        <v>2.0433552769999999</v>
      </c>
      <c r="AU939">
        <v>2.0232126930000001</v>
      </c>
      <c r="AV939">
        <v>2.0148744230000002</v>
      </c>
      <c r="AW939">
        <v>1.98373489</v>
      </c>
      <c r="AX939">
        <v>1.9415025800000001</v>
      </c>
      <c r="AY939">
        <v>1.872139947</v>
      </c>
      <c r="AZ939">
        <v>1.878749918</v>
      </c>
      <c r="BA939">
        <v>1.902533021</v>
      </c>
      <c r="BB939">
        <v>1.9217274929999999</v>
      </c>
      <c r="BC939">
        <v>1.953057005</v>
      </c>
      <c r="BD939">
        <v>2.1377999449999998</v>
      </c>
      <c r="BE939">
        <v>2.339450158</v>
      </c>
      <c r="BF939">
        <v>2.3981138479999999</v>
      </c>
      <c r="BG939">
        <v>2.3709545840000001</v>
      </c>
      <c r="BH939">
        <v>2.1933504070000001</v>
      </c>
      <c r="BI939">
        <v>2.1272731249999999</v>
      </c>
      <c r="BJ939">
        <v>2.0453147079999998</v>
      </c>
      <c r="BK939">
        <v>1.8988841139999999</v>
      </c>
      <c r="BL939">
        <v>1.7095856709999999</v>
      </c>
      <c r="BM939">
        <v>1.5323654630000001</v>
      </c>
      <c r="BN939">
        <v>1.352639565</v>
      </c>
      <c r="BO939">
        <v>1.3021634070000001</v>
      </c>
      <c r="BP939">
        <v>1.4548694600000001</v>
      </c>
    </row>
    <row r="940" spans="1:68" hidden="1" x14ac:dyDescent="0.25">
      <c r="A940" s="1" t="s">
        <v>66</v>
      </c>
      <c r="B940" s="1">
        <f>COUNT(egypt_arabic_world[[#This Row],[1960]:[2023]])</f>
        <v>10</v>
      </c>
      <c r="C940" s="1" t="s">
        <v>1943</v>
      </c>
      <c r="D940" s="1" t="s">
        <v>1944</v>
      </c>
      <c r="U940">
        <v>38</v>
      </c>
      <c r="AE940">
        <v>44</v>
      </c>
      <c r="AO940">
        <v>56</v>
      </c>
      <c r="AX940">
        <v>67</v>
      </c>
      <c r="AY940">
        <v>66</v>
      </c>
      <c r="BC940">
        <v>72</v>
      </c>
      <c r="BE940">
        <v>74</v>
      </c>
      <c r="BF940">
        <v>72</v>
      </c>
      <c r="BJ940">
        <v>71</v>
      </c>
      <c r="BO940">
        <v>74.5</v>
      </c>
    </row>
    <row r="941" spans="1:68" hidden="1" x14ac:dyDescent="0.25">
      <c r="A941" s="1" t="s">
        <v>66</v>
      </c>
      <c r="B941" s="1">
        <f>COUNT(egypt_arabic_world[[#This Row],[1960]:[2023]])</f>
        <v>10</v>
      </c>
      <c r="C941" s="1" t="s">
        <v>1945</v>
      </c>
      <c r="D941" s="1" t="s">
        <v>1946</v>
      </c>
      <c r="U941">
        <v>63</v>
      </c>
      <c r="AE941">
        <v>71</v>
      </c>
      <c r="AO941">
        <v>79</v>
      </c>
      <c r="AX941">
        <v>90</v>
      </c>
      <c r="AY941">
        <v>88</v>
      </c>
      <c r="BC941">
        <v>91</v>
      </c>
      <c r="BE941">
        <v>92</v>
      </c>
      <c r="BF941">
        <v>94</v>
      </c>
      <c r="BJ941">
        <v>89</v>
      </c>
      <c r="BO941">
        <v>92.72000122</v>
      </c>
    </row>
    <row r="942" spans="1:68" x14ac:dyDescent="0.25">
      <c r="A942" s="1" t="s">
        <v>66</v>
      </c>
      <c r="B942" s="1">
        <f>COUNT(egypt_arabic_world[[#This Row],[1960]:[2023]])</f>
        <v>63</v>
      </c>
      <c r="C942" s="1" t="s">
        <v>2729</v>
      </c>
      <c r="D942" s="1" t="s">
        <v>2730</v>
      </c>
      <c r="F942">
        <v>8315535640</v>
      </c>
      <c r="G942">
        <v>8830950013</v>
      </c>
      <c r="H942">
        <v>9157562865</v>
      </c>
      <c r="I942">
        <v>9937574992</v>
      </c>
      <c r="J942">
        <v>10869179582</v>
      </c>
      <c r="K942">
        <v>11603713969</v>
      </c>
      <c r="L942">
        <v>12481572139</v>
      </c>
      <c r="M942">
        <v>12941861981</v>
      </c>
      <c r="N942">
        <v>12367188736</v>
      </c>
      <c r="O942">
        <v>12874334429</v>
      </c>
      <c r="P942">
        <v>13672410321</v>
      </c>
      <c r="Q942">
        <v>14597443057</v>
      </c>
      <c r="R942">
        <v>15323456676</v>
      </c>
      <c r="S942">
        <v>15645339637</v>
      </c>
      <c r="T942">
        <v>17808149439</v>
      </c>
      <c r="U942">
        <v>20882863365</v>
      </c>
      <c r="V942">
        <v>23307988082</v>
      </c>
      <c r="W942">
        <v>25555437763</v>
      </c>
      <c r="X942">
        <v>28573122683</v>
      </c>
      <c r="Y942">
        <v>31622435619</v>
      </c>
      <c r="Z942">
        <v>33031740081</v>
      </c>
      <c r="AA942">
        <v>36018729987</v>
      </c>
      <c r="AB942">
        <v>39504092770</v>
      </c>
      <c r="AC942">
        <v>41747053099</v>
      </c>
      <c r="AD942">
        <v>44616127151</v>
      </c>
      <c r="AE942">
        <v>47345246369</v>
      </c>
      <c r="AF942">
        <v>49260417751</v>
      </c>
      <c r="AG942">
        <v>51775921700</v>
      </c>
      <c r="AH942">
        <v>54554490270</v>
      </c>
      <c r="AI942">
        <v>57060809873</v>
      </c>
      <c r="AJ942">
        <v>60009538936</v>
      </c>
      <c r="AK942">
        <v>61951336061</v>
      </c>
      <c r="AL942">
        <v>63258545888</v>
      </c>
      <c r="AM942">
        <v>64958371312</v>
      </c>
      <c r="AN942">
        <v>66884519105</v>
      </c>
      <c r="AO942">
        <v>70235053198</v>
      </c>
      <c r="AP942">
        <v>74164394714</v>
      </c>
      <c r="AQ942">
        <v>78865158399</v>
      </c>
      <c r="AR942">
        <v>78153723662</v>
      </c>
      <c r="AS942">
        <v>71612959000</v>
      </c>
      <c r="AT942">
        <v>88872180917</v>
      </c>
      <c r="AU942">
        <v>97716821381</v>
      </c>
      <c r="AV942">
        <v>100665000000</v>
      </c>
      <c r="AW942">
        <v>105861000000</v>
      </c>
      <c r="AX942">
        <v>110890000000</v>
      </c>
      <c r="AY942">
        <v>116744000000</v>
      </c>
      <c r="AZ942">
        <v>125947000000</v>
      </c>
      <c r="BA942">
        <v>134912000000</v>
      </c>
      <c r="BB942">
        <v>140802000000</v>
      </c>
      <c r="BC942">
        <v>148724000000</v>
      </c>
      <c r="BD942">
        <v>152051000000</v>
      </c>
      <c r="BE942">
        <v>156182000000</v>
      </c>
      <c r="BF942">
        <v>161259000000</v>
      </c>
      <c r="BG942">
        <v>166938000000</v>
      </c>
      <c r="BH942">
        <v>175126000000</v>
      </c>
      <c r="BI942">
        <v>180604000000</v>
      </c>
      <c r="BJ942">
        <v>189101000000</v>
      </c>
      <c r="BK942">
        <v>198608000000</v>
      </c>
      <c r="BL942">
        <v>208508000000</v>
      </c>
      <c r="BM942">
        <v>215667000000</v>
      </c>
      <c r="BN942">
        <v>222817000000</v>
      </c>
      <c r="BO942">
        <v>236473000000</v>
      </c>
      <c r="BP942">
        <v>251055000000</v>
      </c>
    </row>
    <row r="943" spans="1:68" x14ac:dyDescent="0.25">
      <c r="A943" s="1" t="s">
        <v>66</v>
      </c>
      <c r="B943" s="1">
        <f>COUNT(egypt_arabic_world[[#This Row],[1960]:[2023]])</f>
        <v>63</v>
      </c>
      <c r="C943" s="1" t="s">
        <v>2649</v>
      </c>
      <c r="D943" s="1" t="s">
        <v>2650</v>
      </c>
      <c r="F943">
        <v>141831000000</v>
      </c>
      <c r="G943">
        <v>150622000000</v>
      </c>
      <c r="H943">
        <v>156192000000</v>
      </c>
      <c r="I943">
        <v>169496000000</v>
      </c>
      <c r="J943">
        <v>185386000000</v>
      </c>
      <c r="K943">
        <v>197914000000</v>
      </c>
      <c r="L943">
        <v>212887000000</v>
      </c>
      <c r="M943">
        <v>220738000000</v>
      </c>
      <c r="N943">
        <v>210936000000</v>
      </c>
      <c r="O943">
        <v>219586000000</v>
      </c>
      <c r="P943">
        <v>233198000000</v>
      </c>
      <c r="Q943">
        <v>248976000000</v>
      </c>
      <c r="R943">
        <v>261359000000</v>
      </c>
      <c r="S943">
        <v>266849000000</v>
      </c>
      <c r="T943">
        <v>303738000000</v>
      </c>
      <c r="U943">
        <v>356181000000</v>
      </c>
      <c r="V943">
        <v>397544000000</v>
      </c>
      <c r="W943">
        <v>435877000000</v>
      </c>
      <c r="X943">
        <v>487347000000</v>
      </c>
      <c r="Y943">
        <v>539356000000</v>
      </c>
      <c r="Z943">
        <v>563393000000</v>
      </c>
      <c r="AA943">
        <v>614340000000</v>
      </c>
      <c r="AB943">
        <v>673787000000</v>
      </c>
      <c r="AC943">
        <v>712043000000</v>
      </c>
      <c r="AD943">
        <v>760978000000</v>
      </c>
      <c r="AE943">
        <v>807526000000</v>
      </c>
      <c r="AF943">
        <v>840192000000</v>
      </c>
      <c r="AG943">
        <v>883096000000</v>
      </c>
      <c r="AH943">
        <v>930488000000</v>
      </c>
      <c r="AI943">
        <v>973236000000</v>
      </c>
      <c r="AJ943">
        <v>1023530000000</v>
      </c>
      <c r="AK943">
        <v>1056650000000</v>
      </c>
      <c r="AL943">
        <v>1078950000000</v>
      </c>
      <c r="AM943">
        <v>1107940000000</v>
      </c>
      <c r="AN943">
        <v>1140790000000</v>
      </c>
      <c r="AO943">
        <v>1197940000000</v>
      </c>
      <c r="AP943">
        <v>1264960000000</v>
      </c>
      <c r="AQ943">
        <v>1345130000000</v>
      </c>
      <c r="AR943">
        <v>1333000000000</v>
      </c>
      <c r="AS943">
        <v>1221440000000</v>
      </c>
      <c r="AT943">
        <v>1515810000000</v>
      </c>
      <c r="AU943">
        <v>1666670000000</v>
      </c>
      <c r="AV943">
        <v>1716950000000</v>
      </c>
      <c r="AW943">
        <v>1805590000000</v>
      </c>
      <c r="AX943">
        <v>1891360000000</v>
      </c>
      <c r="AY943">
        <v>1991200000000</v>
      </c>
      <c r="AZ943">
        <v>2148170000000</v>
      </c>
      <c r="BA943">
        <v>2301080000000</v>
      </c>
      <c r="BB943">
        <v>2401530000000</v>
      </c>
      <c r="BC943">
        <v>2536660000000</v>
      </c>
      <c r="BD943">
        <v>2593410000000</v>
      </c>
      <c r="BE943">
        <v>2663860000000</v>
      </c>
      <c r="BF943">
        <v>2750450000000</v>
      </c>
      <c r="BG943">
        <v>2847320000000</v>
      </c>
      <c r="BH943">
        <v>2986970000000</v>
      </c>
      <c r="BI943">
        <v>3080410000000</v>
      </c>
      <c r="BJ943">
        <v>3225340000000</v>
      </c>
      <c r="BK943">
        <v>3387470000000</v>
      </c>
      <c r="BL943">
        <v>3556340000000</v>
      </c>
      <c r="BM943">
        <v>3678450000000</v>
      </c>
      <c r="BN943">
        <v>3800400000000</v>
      </c>
      <c r="BO943">
        <v>4033310000000</v>
      </c>
      <c r="BP943">
        <v>4282030000000</v>
      </c>
    </row>
    <row r="944" spans="1:68" hidden="1" x14ac:dyDescent="0.25">
      <c r="A944" s="1" t="s">
        <v>66</v>
      </c>
      <c r="B944" s="1">
        <f>COUNT(egypt_arabic_world[[#This Row],[1960]:[2023]])</f>
        <v>27</v>
      </c>
      <c r="C944" s="1" t="s">
        <v>1951</v>
      </c>
      <c r="D944" s="1" t="s">
        <v>1952</v>
      </c>
      <c r="U944">
        <v>9999.9997760000006</v>
      </c>
      <c r="V944">
        <v>79999.998210000005</v>
      </c>
      <c r="W944">
        <v>59999.998659999997</v>
      </c>
      <c r="X944">
        <v>19999.99955</v>
      </c>
      <c r="Y944">
        <v>9999.9997760000006</v>
      </c>
      <c r="Z944">
        <v>9999.9997760000006</v>
      </c>
      <c r="AA944">
        <v>9999.9997760000006</v>
      </c>
      <c r="AE944">
        <v>9999.9997760000006</v>
      </c>
      <c r="AI944">
        <v>29999.999329999999</v>
      </c>
      <c r="AK944">
        <v>29999.999329999999</v>
      </c>
      <c r="AR944">
        <v>59999.998659999997</v>
      </c>
      <c r="AS944">
        <v>9999.9997760000006</v>
      </c>
      <c r="AT944">
        <v>9999.9997760000006</v>
      </c>
      <c r="AU944">
        <v>9999.9997760000006</v>
      </c>
      <c r="AV944">
        <v>9999.9997760000006</v>
      </c>
      <c r="AW944">
        <v>9999.9997760000006</v>
      </c>
      <c r="AX944">
        <v>9999.9997760000006</v>
      </c>
      <c r="AY944">
        <v>9999.9997760000006</v>
      </c>
      <c r="BA944">
        <v>140000.0006</v>
      </c>
      <c r="BD944">
        <v>469999.9988</v>
      </c>
      <c r="BH944">
        <v>29999.999329999999</v>
      </c>
      <c r="BI944">
        <v>70000.0003</v>
      </c>
      <c r="BJ944">
        <v>180000.00719999999</v>
      </c>
      <c r="BK944">
        <v>159999.9964</v>
      </c>
      <c r="BL944">
        <v>239999.99460000001</v>
      </c>
      <c r="BM944">
        <v>200000.003</v>
      </c>
      <c r="BN944">
        <v>330000.01309999998</v>
      </c>
    </row>
    <row r="945" spans="1:68" x14ac:dyDescent="0.25">
      <c r="A945" s="1" t="s">
        <v>66</v>
      </c>
      <c r="B945" s="1">
        <f>COUNT(egypt_arabic_world[[#This Row],[1960]:[2023]])</f>
        <v>63</v>
      </c>
      <c r="C945" s="1" t="s">
        <v>2973</v>
      </c>
      <c r="D945" s="1" t="s">
        <v>2974</v>
      </c>
      <c r="E945">
        <v>1.0589999999999999</v>
      </c>
      <c r="F945">
        <v>1.06</v>
      </c>
      <c r="G945">
        <v>1.06</v>
      </c>
      <c r="H945">
        <v>1.0609999999999999</v>
      </c>
      <c r="I945">
        <v>1.0609999999999999</v>
      </c>
      <c r="J945">
        <v>1.0620000000000001</v>
      </c>
      <c r="K945">
        <v>1.0629999999999999</v>
      </c>
      <c r="L945">
        <v>1.0629999999999999</v>
      </c>
      <c r="M945">
        <v>1.0649999999999999</v>
      </c>
      <c r="N945">
        <v>1.0660000000000001</v>
      </c>
      <c r="O945">
        <v>1.0660000000000001</v>
      </c>
      <c r="P945">
        <v>1.0660000000000001</v>
      </c>
      <c r="Q945">
        <v>1.0660000000000001</v>
      </c>
      <c r="R945">
        <v>1.0660000000000001</v>
      </c>
      <c r="S945">
        <v>1.0660000000000001</v>
      </c>
      <c r="T945">
        <v>1.0660000000000001</v>
      </c>
      <c r="U945">
        <v>1.0660000000000001</v>
      </c>
      <c r="V945">
        <v>1.0660000000000001</v>
      </c>
      <c r="W945">
        <v>1.0640000000000001</v>
      </c>
      <c r="X945">
        <v>1.0620000000000001</v>
      </c>
      <c r="Y945">
        <v>1.0620000000000001</v>
      </c>
      <c r="Z945">
        <v>1.06</v>
      </c>
      <c r="AA945">
        <v>1.06</v>
      </c>
      <c r="AB945">
        <v>1.0589999999999999</v>
      </c>
      <c r="AC945">
        <v>1.0589999999999999</v>
      </c>
      <c r="AD945">
        <v>1.0529999999999999</v>
      </c>
      <c r="AE945">
        <v>1.0509999999999999</v>
      </c>
      <c r="AF945">
        <v>1.0529999999999999</v>
      </c>
      <c r="AG945">
        <v>1.0580000000000001</v>
      </c>
      <c r="AH945">
        <v>1.06</v>
      </c>
      <c r="AI945">
        <v>1.0640000000000001</v>
      </c>
      <c r="AJ945">
        <v>1.0669999999999999</v>
      </c>
      <c r="AK945">
        <v>1.07</v>
      </c>
      <c r="AL945">
        <v>1.071</v>
      </c>
      <c r="AM945">
        <v>1.069</v>
      </c>
      <c r="AN945">
        <v>1.0680000000000001</v>
      </c>
      <c r="AO945">
        <v>1.0640000000000001</v>
      </c>
      <c r="AP945">
        <v>1.0620000000000001</v>
      </c>
      <c r="AQ945">
        <v>1.0609999999999999</v>
      </c>
      <c r="AR945">
        <v>1.06</v>
      </c>
      <c r="AS945">
        <v>1.06</v>
      </c>
      <c r="AT945">
        <v>1.0569999999999999</v>
      </c>
      <c r="AU945">
        <v>1.052</v>
      </c>
      <c r="AV945">
        <v>1.046</v>
      </c>
      <c r="AW945">
        <v>1.046</v>
      </c>
      <c r="AX945">
        <v>1.048</v>
      </c>
      <c r="AY945">
        <v>1.0509999999999999</v>
      </c>
      <c r="AZ945">
        <v>1.0529999999999999</v>
      </c>
      <c r="BA945">
        <v>1.0549999999999999</v>
      </c>
      <c r="BB945">
        <v>1.0569999999999999</v>
      </c>
      <c r="BC945">
        <v>1.0549999999999999</v>
      </c>
      <c r="BD945">
        <v>1.054</v>
      </c>
      <c r="BE945">
        <v>1.0509999999999999</v>
      </c>
      <c r="BF945">
        <v>1.05</v>
      </c>
      <c r="BG945">
        <v>1.05</v>
      </c>
      <c r="BH945">
        <v>1.05</v>
      </c>
      <c r="BI945">
        <v>1.05</v>
      </c>
      <c r="BJ945">
        <v>1.0509999999999999</v>
      </c>
      <c r="BK945">
        <v>1.052</v>
      </c>
      <c r="BL945">
        <v>1.0529999999999999</v>
      </c>
      <c r="BM945">
        <v>1.0529999999999999</v>
      </c>
      <c r="BN945">
        <v>1.054</v>
      </c>
      <c r="BO945">
        <v>1.054</v>
      </c>
    </row>
    <row r="946" spans="1:68" hidden="1" x14ac:dyDescent="0.25">
      <c r="A946" s="1" t="s">
        <v>66</v>
      </c>
      <c r="B946" s="1">
        <f>COUNT(egypt_arabic_world[[#This Row],[1960]:[2023]])</f>
        <v>10</v>
      </c>
      <c r="C946" s="1" t="s">
        <v>1955</v>
      </c>
      <c r="D946" s="1" t="s">
        <v>1956</v>
      </c>
      <c r="U946">
        <v>22</v>
      </c>
      <c r="AE946">
        <v>31</v>
      </c>
      <c r="AO946">
        <v>44</v>
      </c>
      <c r="AX946">
        <v>56</v>
      </c>
      <c r="AY946">
        <v>58</v>
      </c>
      <c r="BC946">
        <v>64</v>
      </c>
      <c r="BE946">
        <v>66</v>
      </c>
      <c r="BF946">
        <v>63</v>
      </c>
      <c r="BJ946">
        <v>66</v>
      </c>
      <c r="BO946">
        <v>68.949996949999999</v>
      </c>
    </row>
    <row r="947" spans="1:68" hidden="1" x14ac:dyDescent="0.25">
      <c r="A947" s="1" t="s">
        <v>66</v>
      </c>
      <c r="B947" s="1">
        <f>COUNT(egypt_arabic_world[[#This Row],[1960]:[2023]])</f>
        <v>11</v>
      </c>
      <c r="C947" s="1" t="s">
        <v>1957</v>
      </c>
      <c r="D947" s="1" t="s">
        <v>1958</v>
      </c>
      <c r="U947">
        <v>38</v>
      </c>
      <c r="AE947">
        <v>54</v>
      </c>
      <c r="AO947">
        <v>67</v>
      </c>
      <c r="AS947">
        <v>77.190002440000001</v>
      </c>
      <c r="AX947">
        <v>79</v>
      </c>
      <c r="AY947">
        <v>82</v>
      </c>
      <c r="BC947">
        <v>84</v>
      </c>
      <c r="BE947">
        <v>86</v>
      </c>
      <c r="BF947">
        <v>90</v>
      </c>
      <c r="BJ947">
        <v>87</v>
      </c>
      <c r="BO947">
        <v>91.739997860000003</v>
      </c>
    </row>
    <row r="948" spans="1:68" x14ac:dyDescent="0.25">
      <c r="A948" s="1" t="s">
        <v>66</v>
      </c>
      <c r="B948" s="1">
        <f>COUNT(egypt_arabic_world[[#This Row],[1960]:[2023]])</f>
        <v>63</v>
      </c>
      <c r="C948" s="1" t="s">
        <v>2907</v>
      </c>
      <c r="D948" s="1" t="s">
        <v>2908</v>
      </c>
      <c r="E948">
        <v>48.102756999999997</v>
      </c>
      <c r="F948">
        <v>48.956682999999998</v>
      </c>
      <c r="G948">
        <v>49.857072000000002</v>
      </c>
      <c r="H948">
        <v>50.679279999999999</v>
      </c>
      <c r="I948">
        <v>51.408960999999998</v>
      </c>
      <c r="J948">
        <v>52.03172</v>
      </c>
      <c r="K948">
        <v>52.540602</v>
      </c>
      <c r="L948">
        <v>52.894975000000002</v>
      </c>
      <c r="M948">
        <v>53.279572999999999</v>
      </c>
      <c r="N948">
        <v>53.528762</v>
      </c>
      <c r="O948">
        <v>53.834156</v>
      </c>
      <c r="P948">
        <v>54.227283</v>
      </c>
      <c r="Q948">
        <v>54.667617999999997</v>
      </c>
      <c r="R948">
        <v>55.103850999999999</v>
      </c>
      <c r="S948">
        <v>55.801012999999998</v>
      </c>
      <c r="T948">
        <v>56.460434999999997</v>
      </c>
      <c r="U948">
        <v>57.14076</v>
      </c>
      <c r="V948">
        <v>57.805691000000003</v>
      </c>
      <c r="W948">
        <v>58.441865</v>
      </c>
      <c r="X948">
        <v>59.039700000000003</v>
      </c>
      <c r="Y948">
        <v>59.610014999999997</v>
      </c>
      <c r="Z948">
        <v>60.147804999999998</v>
      </c>
      <c r="AA948">
        <v>60.662264999999998</v>
      </c>
      <c r="AB948">
        <v>61.171056999999998</v>
      </c>
      <c r="AC948">
        <v>61.695622</v>
      </c>
      <c r="AD948">
        <v>62.256059</v>
      </c>
      <c r="AE948">
        <v>62.875642999999997</v>
      </c>
      <c r="AF948">
        <v>63.580356000000002</v>
      </c>
      <c r="AG948">
        <v>64.380426</v>
      </c>
      <c r="AH948">
        <v>65.242439000000005</v>
      </c>
      <c r="AI948">
        <v>66.147283999999999</v>
      </c>
      <c r="AJ948">
        <v>67.077117999999999</v>
      </c>
      <c r="AK948">
        <v>67.968152000000003</v>
      </c>
      <c r="AL948">
        <v>68.933768000000001</v>
      </c>
      <c r="AM948">
        <v>69.806337999999997</v>
      </c>
      <c r="AN948">
        <v>70.703827000000004</v>
      </c>
      <c r="AO948">
        <v>71.522546000000006</v>
      </c>
      <c r="AP948">
        <v>72.271293999999997</v>
      </c>
      <c r="AQ948">
        <v>72.944316999999998</v>
      </c>
      <c r="AR948">
        <v>73.524856</v>
      </c>
      <c r="AS948">
        <v>74.015754000000001</v>
      </c>
      <c r="AT948">
        <v>74.425449</v>
      </c>
      <c r="AU948">
        <v>74.751223999999993</v>
      </c>
      <c r="AV948">
        <v>75.001641000000006</v>
      </c>
      <c r="AW948">
        <v>75.188602000000003</v>
      </c>
      <c r="AX948">
        <v>75.344801000000004</v>
      </c>
      <c r="AY948">
        <v>75.505474000000007</v>
      </c>
      <c r="AZ948">
        <v>75.693473999999995</v>
      </c>
      <c r="BA948">
        <v>75.929820000000007</v>
      </c>
      <c r="BB948">
        <v>76.252844999999994</v>
      </c>
      <c r="BC948">
        <v>76.629848999999993</v>
      </c>
      <c r="BD948">
        <v>77.034122999999994</v>
      </c>
      <c r="BE948">
        <v>77.544661000000005</v>
      </c>
      <c r="BF948">
        <v>77.994653</v>
      </c>
      <c r="BG948">
        <v>78.564971</v>
      </c>
      <c r="BH948">
        <v>79.063576999999995</v>
      </c>
      <c r="BI948">
        <v>79.602052</v>
      </c>
      <c r="BJ948">
        <v>80.098057999999995</v>
      </c>
      <c r="BK948">
        <v>80.573770999999994</v>
      </c>
      <c r="BL948">
        <v>80.987706000000003</v>
      </c>
      <c r="BM948">
        <v>79.273573999999996</v>
      </c>
      <c r="BN948">
        <v>77.611127999999994</v>
      </c>
      <c r="BO948">
        <v>80.409166999999997</v>
      </c>
    </row>
    <row r="949" spans="1:68" x14ac:dyDescent="0.25">
      <c r="A949" s="1" t="s">
        <v>66</v>
      </c>
      <c r="B949" s="1">
        <f>COUNT(egypt_arabic_world[[#This Row],[1960]:[2023]])</f>
        <v>63</v>
      </c>
      <c r="C949" s="1" t="s">
        <v>3021</v>
      </c>
      <c r="D949" s="1" t="s">
        <v>3022</v>
      </c>
      <c r="E949">
        <v>36.808430000000001</v>
      </c>
      <c r="F949">
        <v>37.486767</v>
      </c>
      <c r="G949">
        <v>38.076723999999999</v>
      </c>
      <c r="H949">
        <v>38.602997000000002</v>
      </c>
      <c r="I949">
        <v>39.048554000000003</v>
      </c>
      <c r="J949">
        <v>39.399672000000002</v>
      </c>
      <c r="K949">
        <v>39.650486999999998</v>
      </c>
      <c r="L949">
        <v>39.162495</v>
      </c>
      <c r="M949">
        <v>39.946952000000003</v>
      </c>
      <c r="N949">
        <v>39.520620999999998</v>
      </c>
      <c r="O949">
        <v>39.771048999999998</v>
      </c>
      <c r="P949">
        <v>40.525686</v>
      </c>
      <c r="Q949">
        <v>40.922127000000003</v>
      </c>
      <c r="R949">
        <v>40.296968999999997</v>
      </c>
      <c r="S949">
        <v>42.063626999999997</v>
      </c>
      <c r="T949">
        <v>42.783783999999997</v>
      </c>
      <c r="U949">
        <v>43.587242000000003</v>
      </c>
      <c r="V949">
        <v>44.454476999999997</v>
      </c>
      <c r="W949">
        <v>45.356549999999999</v>
      </c>
      <c r="X949">
        <v>46.264873999999999</v>
      </c>
      <c r="Y949">
        <v>47.172634000000002</v>
      </c>
      <c r="Z949">
        <v>48.055160999999998</v>
      </c>
      <c r="AA949">
        <v>48.904592000000001</v>
      </c>
      <c r="AB949">
        <v>49.732199000000001</v>
      </c>
      <c r="AC949">
        <v>50.554327000000001</v>
      </c>
      <c r="AD949">
        <v>51.38241</v>
      </c>
      <c r="AE949">
        <v>52.225724</v>
      </c>
      <c r="AF949">
        <v>53.095148000000002</v>
      </c>
      <c r="AG949">
        <v>53.992367000000002</v>
      </c>
      <c r="AH949">
        <v>54.898668000000001</v>
      </c>
      <c r="AI949">
        <v>55.804791000000002</v>
      </c>
      <c r="AJ949">
        <v>56.706226000000001</v>
      </c>
      <c r="AK949">
        <v>57.564031</v>
      </c>
      <c r="AL949">
        <v>58.449525000000001</v>
      </c>
      <c r="AM949">
        <v>59.221243000000001</v>
      </c>
      <c r="AN949">
        <v>60.015132000000001</v>
      </c>
      <c r="AO949">
        <v>60.742508999999998</v>
      </c>
      <c r="AP949">
        <v>61.330365</v>
      </c>
      <c r="AQ949">
        <v>61.800753999999998</v>
      </c>
      <c r="AR949">
        <v>62.149506000000002</v>
      </c>
      <c r="AS949">
        <v>62.388868000000002</v>
      </c>
      <c r="AT949">
        <v>62.563558</v>
      </c>
      <c r="AU949">
        <v>62.670180999999999</v>
      </c>
      <c r="AV949">
        <v>62.750683000000002</v>
      </c>
      <c r="AW949">
        <v>62.813603999999998</v>
      </c>
      <c r="AX949">
        <v>62.886631999999999</v>
      </c>
      <c r="AY949">
        <v>63.007190000000001</v>
      </c>
      <c r="AZ949">
        <v>63.181561000000002</v>
      </c>
      <c r="BA949">
        <v>63.427988999999997</v>
      </c>
      <c r="BB949">
        <v>63.782214000000003</v>
      </c>
      <c r="BC949">
        <v>64.222804999999994</v>
      </c>
      <c r="BD949">
        <v>64.684583000000003</v>
      </c>
      <c r="BE949">
        <v>65.390307000000007</v>
      </c>
      <c r="BF949">
        <v>65.957631000000006</v>
      </c>
      <c r="BG949">
        <v>66.831618000000006</v>
      </c>
      <c r="BH949">
        <v>67.561899999999994</v>
      </c>
      <c r="BI949">
        <v>68.528650999999996</v>
      </c>
      <c r="BJ949">
        <v>69.383514000000005</v>
      </c>
      <c r="BK949">
        <v>70.177616</v>
      </c>
      <c r="BL949">
        <v>70.868483999999995</v>
      </c>
      <c r="BM949">
        <v>68.979715999999996</v>
      </c>
      <c r="BN949">
        <v>68.402567000000005</v>
      </c>
      <c r="BO949">
        <v>70.116304999999997</v>
      </c>
    </row>
    <row r="950" spans="1:68" hidden="1" x14ac:dyDescent="0.25">
      <c r="A950" s="1" t="s">
        <v>66</v>
      </c>
      <c r="B950" s="1">
        <f>COUNT(egypt_arabic_world[[#This Row],[1960]:[2023]])</f>
        <v>10</v>
      </c>
      <c r="C950" s="1" t="s">
        <v>1963</v>
      </c>
      <c r="D950" s="1" t="s">
        <v>1964</v>
      </c>
      <c r="U950">
        <v>51</v>
      </c>
      <c r="AE950">
        <v>63</v>
      </c>
      <c r="AO950">
        <v>73</v>
      </c>
      <c r="AX950">
        <v>85</v>
      </c>
      <c r="AY950">
        <v>85</v>
      </c>
      <c r="BC950">
        <v>88</v>
      </c>
      <c r="BE950">
        <v>89</v>
      </c>
      <c r="BF950">
        <v>92</v>
      </c>
      <c r="BJ950">
        <v>88</v>
      </c>
      <c r="BO950">
        <v>92.239997860000003</v>
      </c>
    </row>
    <row r="951" spans="1:68" x14ac:dyDescent="0.25">
      <c r="A951" s="1" t="s">
        <v>66</v>
      </c>
      <c r="B951" s="1">
        <f>COUNT(egypt_arabic_world[[#This Row],[1960]:[2023]])</f>
        <v>63</v>
      </c>
      <c r="C951" s="1" t="s">
        <v>2547</v>
      </c>
      <c r="D951" s="1" t="s">
        <v>2548</v>
      </c>
      <c r="F951">
        <v>1254553557</v>
      </c>
      <c r="G951">
        <v>1546896896</v>
      </c>
      <c r="H951">
        <v>4284980608</v>
      </c>
      <c r="I951">
        <v>14049107618</v>
      </c>
      <c r="J951">
        <v>12607812364</v>
      </c>
      <c r="K951">
        <v>15053737531</v>
      </c>
      <c r="L951">
        <v>16914806775</v>
      </c>
      <c r="M951">
        <v>24474640700</v>
      </c>
      <c r="N951">
        <v>21865328400</v>
      </c>
      <c r="O951">
        <v>25857803389</v>
      </c>
      <c r="P951">
        <v>22935407955</v>
      </c>
      <c r="Q951">
        <v>16715731608</v>
      </c>
      <c r="R951">
        <v>24225717145</v>
      </c>
      <c r="S951">
        <v>-19602656095</v>
      </c>
      <c r="T951">
        <v>-29033091640</v>
      </c>
      <c r="U951">
        <v>-2905548714</v>
      </c>
      <c r="V951">
        <v>13962637442</v>
      </c>
      <c r="W951">
        <v>-2690470616</v>
      </c>
      <c r="X951">
        <v>-43829514387</v>
      </c>
      <c r="Y951">
        <v>-50251483895</v>
      </c>
      <c r="Z951">
        <v>-38026164425</v>
      </c>
      <c r="AA951">
        <v>-58286526125</v>
      </c>
      <c r="AB951">
        <v>-77413608989</v>
      </c>
      <c r="AC951">
        <v>-60474972324</v>
      </c>
      <c r="AD951">
        <v>-86614932363</v>
      </c>
      <c r="AE951">
        <v>-72661370985</v>
      </c>
      <c r="AF951">
        <v>-77233079965</v>
      </c>
      <c r="AG951">
        <v>-74621952089</v>
      </c>
      <c r="AH951">
        <v>-73714262905</v>
      </c>
      <c r="AI951">
        <v>-60068876680</v>
      </c>
      <c r="AJ951">
        <v>-112619000000</v>
      </c>
      <c r="AK951">
        <v>-63175283300</v>
      </c>
      <c r="AL951">
        <v>-56353739800</v>
      </c>
      <c r="AM951">
        <v>-57760542700</v>
      </c>
      <c r="AN951">
        <v>-60889990500</v>
      </c>
      <c r="AO951">
        <v>-63066959400</v>
      </c>
      <c r="AP951">
        <v>-61332463100</v>
      </c>
      <c r="AQ951">
        <v>18544987800</v>
      </c>
      <c r="AR951">
        <v>222896000000</v>
      </c>
      <c r="AS951">
        <v>17262943200</v>
      </c>
      <c r="AT951">
        <v>21229846200</v>
      </c>
      <c r="AU951">
        <v>-37828683697</v>
      </c>
      <c r="AV951">
        <v>-35855857263</v>
      </c>
      <c r="AW951">
        <v>-41970607729</v>
      </c>
      <c r="AX951">
        <v>-48442129231</v>
      </c>
      <c r="AY951">
        <v>-55018624904</v>
      </c>
      <c r="AZ951">
        <v>-57404495436</v>
      </c>
      <c r="BA951">
        <v>-62563732829</v>
      </c>
      <c r="BB951">
        <v>-64600019082</v>
      </c>
      <c r="BC951">
        <v>-67265386808</v>
      </c>
      <c r="BD951">
        <v>-77174303333</v>
      </c>
      <c r="BE951">
        <v>-79332674408</v>
      </c>
      <c r="BF951">
        <v>-83298464483</v>
      </c>
      <c r="BG951">
        <v>-85791336617</v>
      </c>
      <c r="BH951">
        <v>-34124644708</v>
      </c>
      <c r="BI951">
        <v>81234611683</v>
      </c>
      <c r="BJ951">
        <v>120427000000</v>
      </c>
      <c r="BK951">
        <v>126459000000</v>
      </c>
      <c r="BL951">
        <v>160176000000</v>
      </c>
      <c r="BM951">
        <v>235823000000</v>
      </c>
      <c r="BN951">
        <v>334215000000</v>
      </c>
      <c r="BO951">
        <v>385378000000</v>
      </c>
      <c r="BP951">
        <v>410512000000</v>
      </c>
    </row>
    <row r="952" spans="1:68" x14ac:dyDescent="0.25">
      <c r="A952" s="1" t="s">
        <v>66</v>
      </c>
      <c r="B952" s="1">
        <f>COUNT(egypt_arabic_world[[#This Row],[1960]:[2023]])</f>
        <v>63</v>
      </c>
      <c r="C952" s="1" t="s">
        <v>2987</v>
      </c>
      <c r="D952" s="1" t="s">
        <v>2988</v>
      </c>
      <c r="E952">
        <v>7820000</v>
      </c>
      <c r="F952">
        <v>8650000</v>
      </c>
      <c r="G952">
        <v>9960000</v>
      </c>
      <c r="H952">
        <v>9170000</v>
      </c>
      <c r="I952">
        <v>10120000</v>
      </c>
      <c r="J952">
        <v>9730000</v>
      </c>
      <c r="K952">
        <v>7490000</v>
      </c>
      <c r="L952">
        <v>8740000</v>
      </c>
      <c r="M952">
        <v>6540000</v>
      </c>
      <c r="N952">
        <v>10270000</v>
      </c>
      <c r="O952">
        <v>12390000</v>
      </c>
      <c r="P952">
        <v>14760000</v>
      </c>
      <c r="Q952">
        <v>16030000</v>
      </c>
      <c r="R952">
        <v>14460000</v>
      </c>
      <c r="S952">
        <v>15890000</v>
      </c>
      <c r="T952">
        <v>25110000</v>
      </c>
      <c r="U952">
        <v>40320000</v>
      </c>
      <c r="V952">
        <v>66270000</v>
      </c>
      <c r="W952">
        <v>103250000</v>
      </c>
      <c r="X952">
        <v>140590000</v>
      </c>
      <c r="Y952">
        <v>154430000</v>
      </c>
      <c r="Z952">
        <v>250670000</v>
      </c>
      <c r="AA952">
        <v>277650000</v>
      </c>
      <c r="AB952">
        <v>498820000</v>
      </c>
      <c r="AC952">
        <v>641560000</v>
      </c>
      <c r="AD952">
        <v>586970000</v>
      </c>
      <c r="AE952">
        <v>513680000</v>
      </c>
      <c r="AF952">
        <v>667450000</v>
      </c>
      <c r="AG952">
        <v>594590000</v>
      </c>
      <c r="AH952">
        <v>706320000</v>
      </c>
      <c r="AI952">
        <v>807820000</v>
      </c>
      <c r="AJ952">
        <v>749890000</v>
      </c>
      <c r="AK952">
        <v>822710000</v>
      </c>
      <c r="AL952">
        <v>970410000</v>
      </c>
      <c r="AM952">
        <v>590530000</v>
      </c>
      <c r="AN952">
        <v>738150000</v>
      </c>
      <c r="AO952">
        <v>624820000</v>
      </c>
      <c r="AP952">
        <v>572500000</v>
      </c>
      <c r="AQ952">
        <v>473140000</v>
      </c>
      <c r="AR952">
        <v>769040000</v>
      </c>
      <c r="AS952">
        <v>471620000</v>
      </c>
      <c r="AT952">
        <v>731960000</v>
      </c>
      <c r="AU952">
        <v>781280000</v>
      </c>
      <c r="AV952">
        <v>555790000</v>
      </c>
      <c r="AW952">
        <v>197250000</v>
      </c>
      <c r="AX952">
        <v>385660000</v>
      </c>
      <c r="AY952">
        <v>419750000</v>
      </c>
      <c r="AZ952">
        <v>119870000</v>
      </c>
      <c r="BA952">
        <v>156660000</v>
      </c>
      <c r="BB952">
        <v>204150000</v>
      </c>
      <c r="BC952">
        <v>180970000</v>
      </c>
      <c r="BD952">
        <v>183120000</v>
      </c>
      <c r="BE952">
        <v>193930000</v>
      </c>
      <c r="BF952">
        <v>164600000</v>
      </c>
      <c r="BG952">
        <v>187380000</v>
      </c>
      <c r="BH952">
        <v>165570000</v>
      </c>
      <c r="BI952">
        <v>156320000</v>
      </c>
      <c r="BJ952">
        <v>186790000</v>
      </c>
      <c r="BK952">
        <v>224700000</v>
      </c>
      <c r="BL952">
        <v>216870000</v>
      </c>
      <c r="BM952">
        <v>230440000</v>
      </c>
      <c r="BN952">
        <v>219110000</v>
      </c>
      <c r="BO952">
        <v>226320000</v>
      </c>
    </row>
    <row r="953" spans="1:68" x14ac:dyDescent="0.25">
      <c r="A953" s="1" t="s">
        <v>66</v>
      </c>
      <c r="B953" s="1">
        <f>COUNT(egypt_arabic_world[[#This Row],[1960]:[2023]])</f>
        <v>63</v>
      </c>
      <c r="C953" s="1" t="s">
        <v>2997</v>
      </c>
      <c r="D953" s="1" t="s">
        <v>2998</v>
      </c>
      <c r="E953">
        <v>88500</v>
      </c>
      <c r="F953">
        <v>92000</v>
      </c>
      <c r="G953">
        <v>118000</v>
      </c>
      <c r="H953">
        <v>115000</v>
      </c>
      <c r="I953">
        <v>135000</v>
      </c>
      <c r="J953">
        <v>102400</v>
      </c>
      <c r="K953">
        <v>99000</v>
      </c>
      <c r="L953">
        <v>80300</v>
      </c>
      <c r="M953">
        <v>80500</v>
      </c>
      <c r="N953">
        <v>80000</v>
      </c>
      <c r="O953">
        <v>76758</v>
      </c>
      <c r="P953">
        <v>84268</v>
      </c>
      <c r="Q953">
        <v>79209</v>
      </c>
      <c r="R953">
        <v>87514</v>
      </c>
      <c r="S953">
        <v>98344</v>
      </c>
      <c r="T953">
        <v>106574</v>
      </c>
      <c r="U953">
        <v>102764</v>
      </c>
      <c r="V953">
        <v>104541</v>
      </c>
      <c r="W953">
        <v>99915</v>
      </c>
      <c r="X953">
        <v>137481</v>
      </c>
      <c r="Y953">
        <v>140397</v>
      </c>
      <c r="Z953">
        <v>141715.57999999999</v>
      </c>
      <c r="AA953">
        <v>155732.64000000001</v>
      </c>
      <c r="AB953">
        <v>157306.39000000001</v>
      </c>
      <c r="AC953">
        <v>163839.54</v>
      </c>
      <c r="AD953">
        <v>215955.77</v>
      </c>
      <c r="AE953">
        <v>229153.98</v>
      </c>
      <c r="AF953">
        <v>231112.89</v>
      </c>
      <c r="AG953">
        <v>284328.78999999998</v>
      </c>
      <c r="AH953">
        <v>293605.8</v>
      </c>
      <c r="AI953">
        <v>312952</v>
      </c>
      <c r="AJ953">
        <v>346048</v>
      </c>
      <c r="AK953">
        <v>346296.8</v>
      </c>
      <c r="AL953">
        <v>354040.7</v>
      </c>
      <c r="AM953">
        <v>368204.6</v>
      </c>
      <c r="AN953">
        <v>407116.5</v>
      </c>
      <c r="AO953">
        <v>431572.4</v>
      </c>
      <c r="AP953">
        <v>457037.2</v>
      </c>
      <c r="AQ953">
        <v>545594</v>
      </c>
      <c r="AR953">
        <v>648942</v>
      </c>
      <c r="AS953">
        <v>724408</v>
      </c>
      <c r="AT953">
        <v>771498</v>
      </c>
      <c r="AU953">
        <v>801459</v>
      </c>
      <c r="AV953">
        <v>876305</v>
      </c>
      <c r="AW953">
        <v>865030</v>
      </c>
      <c r="AX953">
        <v>889302</v>
      </c>
      <c r="AY953">
        <v>970925</v>
      </c>
      <c r="AZ953">
        <v>1008008</v>
      </c>
      <c r="BA953">
        <v>1067581</v>
      </c>
      <c r="BB953">
        <v>1092889</v>
      </c>
      <c r="BC953">
        <v>1304795</v>
      </c>
      <c r="BD953">
        <v>1362175</v>
      </c>
      <c r="BE953">
        <v>1371975.7</v>
      </c>
      <c r="BF953">
        <v>1454402.09</v>
      </c>
      <c r="BG953">
        <v>1481883.08</v>
      </c>
      <c r="BH953">
        <v>1518944</v>
      </c>
      <c r="BI953">
        <v>1706274.33</v>
      </c>
      <c r="BJ953">
        <v>1777824.17</v>
      </c>
      <c r="BK953">
        <v>1967517</v>
      </c>
      <c r="BL953">
        <v>2038992.34</v>
      </c>
      <c r="BM953">
        <v>2010580</v>
      </c>
      <c r="BN953">
        <v>2001959.4</v>
      </c>
      <c r="BO953">
        <v>1992627</v>
      </c>
    </row>
    <row r="954" spans="1:68" x14ac:dyDescent="0.25">
      <c r="A954" s="1" t="s">
        <v>66</v>
      </c>
      <c r="B954" s="1">
        <f>COUNT(egypt_arabic_world[[#This Row],[1960]:[2023]])</f>
        <v>63</v>
      </c>
      <c r="C954" s="1" t="s">
        <v>2511</v>
      </c>
      <c r="D954" s="1" t="s">
        <v>2512</v>
      </c>
      <c r="F954">
        <v>3.657069956</v>
      </c>
      <c r="G954">
        <v>3.547578712</v>
      </c>
      <c r="H954">
        <v>3.538778336</v>
      </c>
      <c r="I954">
        <v>3.5066267419999999</v>
      </c>
      <c r="J954">
        <v>3.4454699930000001</v>
      </c>
      <c r="K954">
        <v>3.3993640219999999</v>
      </c>
      <c r="L954">
        <v>3.3713323380000002</v>
      </c>
      <c r="M954">
        <v>3.3450372530000001</v>
      </c>
      <c r="N954">
        <v>3.3117291760000001</v>
      </c>
      <c r="O954">
        <v>3.2459765470000002</v>
      </c>
      <c r="P954">
        <v>3.1773197980000001</v>
      </c>
      <c r="Q954">
        <v>3.1630260720000001</v>
      </c>
      <c r="R954">
        <v>3.1568107780000001</v>
      </c>
      <c r="S954">
        <v>3.1607896869999998</v>
      </c>
      <c r="T954">
        <v>3.2039263099999999</v>
      </c>
      <c r="U954">
        <v>3.1791427379999999</v>
      </c>
      <c r="V954">
        <v>2.719423221</v>
      </c>
      <c r="W954">
        <v>2.491025842</v>
      </c>
      <c r="X954">
        <v>2.5365037099999999</v>
      </c>
      <c r="Y954">
        <v>2.645364695</v>
      </c>
      <c r="Z954">
        <v>2.72315241</v>
      </c>
      <c r="AA954">
        <v>2.789927606</v>
      </c>
      <c r="AB954">
        <v>2.9642166460000001</v>
      </c>
      <c r="AC954">
        <v>3.0478442710000002</v>
      </c>
      <c r="AD954">
        <v>3.0124349700000002</v>
      </c>
      <c r="AE954">
        <v>2.8951802610000001</v>
      </c>
      <c r="AF954">
        <v>2.5980370609999999</v>
      </c>
      <c r="AG954">
        <v>2.4767122540000002</v>
      </c>
      <c r="AH954">
        <v>2.4177080179999999</v>
      </c>
      <c r="AI954">
        <v>2.6241765520000002</v>
      </c>
      <c r="AJ954">
        <v>2.4506037740000002</v>
      </c>
      <c r="AK954">
        <v>2.0821801070000001</v>
      </c>
      <c r="AL954">
        <v>1.9990168639999999</v>
      </c>
      <c r="AM954">
        <v>1.8447931019999999</v>
      </c>
      <c r="AN954">
        <v>1.796371028</v>
      </c>
      <c r="AO954">
        <v>1.7622303399999999</v>
      </c>
      <c r="AP954">
        <v>2.0186584559999998</v>
      </c>
      <c r="AQ954">
        <v>2.2925817949999998</v>
      </c>
      <c r="AR954">
        <v>2.3382258810000001</v>
      </c>
      <c r="AS954">
        <v>2.2708002039999999</v>
      </c>
      <c r="AT954">
        <v>2.2312309149999998</v>
      </c>
      <c r="AU954">
        <v>2.2110326589999998</v>
      </c>
      <c r="AV954">
        <v>2.202651291</v>
      </c>
      <c r="AW954">
        <v>2.1714588529999999</v>
      </c>
      <c r="AX954">
        <v>2.1291757009999999</v>
      </c>
      <c r="AY954">
        <v>2.0597670720000001</v>
      </c>
      <c r="AZ954">
        <v>1.8991379639999999</v>
      </c>
      <c r="BA954">
        <v>1.820966919</v>
      </c>
      <c r="BB954">
        <v>1.8442282329999999</v>
      </c>
      <c r="BC954">
        <v>1.8714707159999999</v>
      </c>
      <c r="BD954">
        <v>2.0602840869999999</v>
      </c>
      <c r="BE954">
        <v>2.1190973610000001</v>
      </c>
      <c r="BF954">
        <v>2.1817781310000002</v>
      </c>
      <c r="BG954">
        <v>2.1504651030000002</v>
      </c>
      <c r="BH954">
        <v>1.972793408</v>
      </c>
      <c r="BI954">
        <v>1.910730968</v>
      </c>
      <c r="BJ954">
        <v>1.9349731240000001</v>
      </c>
      <c r="BK954">
        <v>1.894796031</v>
      </c>
      <c r="BL954">
        <v>1.8158401159999999</v>
      </c>
      <c r="BM954">
        <v>1.748913613</v>
      </c>
      <c r="BN954">
        <v>1.6752873180000001</v>
      </c>
      <c r="BO954">
        <v>1.730768171</v>
      </c>
      <c r="BP954">
        <v>1.9974045899999999</v>
      </c>
    </row>
    <row r="955" spans="1:68" x14ac:dyDescent="0.25">
      <c r="A955" s="1" t="s">
        <v>66</v>
      </c>
      <c r="B955" s="1">
        <f>COUNT(egypt_arabic_world[[#This Row],[1960]:[2023]])</f>
        <v>62</v>
      </c>
      <c r="C955" s="1" t="s">
        <v>2993</v>
      </c>
      <c r="D955" s="1" t="s">
        <v>2994</v>
      </c>
      <c r="F955">
        <v>2.5797378069999999</v>
      </c>
      <c r="G955">
        <v>2.5164498470000001</v>
      </c>
      <c r="H955">
        <v>2.5013812849999999</v>
      </c>
      <c r="I955">
        <v>2.5174544179999998</v>
      </c>
      <c r="J955">
        <v>2.68421317</v>
      </c>
      <c r="K955">
        <v>2.7927068159999999</v>
      </c>
      <c r="L955">
        <v>2.8138028030000002</v>
      </c>
      <c r="M955">
        <v>2.8138028030000002</v>
      </c>
      <c r="N955">
        <v>2.8479582099999998</v>
      </c>
      <c r="O955">
        <v>2.8559947760000002</v>
      </c>
      <c r="P955">
        <v>2.8650359129999998</v>
      </c>
      <c r="Q955">
        <v>2.8680496259999999</v>
      </c>
      <c r="R955">
        <v>2.8680496259999999</v>
      </c>
      <c r="S955">
        <v>2.8559947760000002</v>
      </c>
      <c r="T955">
        <v>2.837912502</v>
      </c>
      <c r="U955">
        <v>2.7424782759999999</v>
      </c>
      <c r="V955">
        <v>2.6470440499999999</v>
      </c>
      <c r="W955">
        <v>2.5516098249999999</v>
      </c>
      <c r="X955">
        <v>2.4581847410000002</v>
      </c>
      <c r="Y955">
        <v>2.4561755989999998</v>
      </c>
      <c r="Z955">
        <v>2.4792807269999999</v>
      </c>
      <c r="AA955">
        <v>2.4564166959999998</v>
      </c>
      <c r="AB955">
        <v>2.4458687029999999</v>
      </c>
      <c r="AC955">
        <v>2.4694962079999998</v>
      </c>
      <c r="AD955">
        <v>2.5084132800000001</v>
      </c>
      <c r="AE955">
        <v>2.5787332360000002</v>
      </c>
      <c r="AF955">
        <v>2.5586418200000001</v>
      </c>
      <c r="AG955">
        <v>2.5927972270000001</v>
      </c>
      <c r="AH955">
        <v>2.5827515189999999</v>
      </c>
      <c r="AI955">
        <v>2.6601034710000002</v>
      </c>
      <c r="AJ955">
        <v>2.6550806169999999</v>
      </c>
      <c r="AK955">
        <v>3.009975388</v>
      </c>
      <c r="AL955">
        <v>3.0289617760000001</v>
      </c>
      <c r="AM955">
        <v>3.026430258</v>
      </c>
      <c r="AN955">
        <v>3.2980059270000002</v>
      </c>
      <c r="AO955">
        <v>3.1909789540000002</v>
      </c>
      <c r="AP955">
        <v>3.2597518710000002</v>
      </c>
      <c r="AQ955">
        <v>3.274519062</v>
      </c>
      <c r="AR955">
        <v>3.498920086</v>
      </c>
      <c r="AS955">
        <v>3.3060424930000001</v>
      </c>
      <c r="AT955">
        <v>3.3532573210000001</v>
      </c>
      <c r="AU955">
        <v>3.439650409</v>
      </c>
      <c r="AV955">
        <v>3.4245818469999998</v>
      </c>
      <c r="AW955">
        <v>3.4938972320000001</v>
      </c>
      <c r="AX955">
        <v>3.5391029180000002</v>
      </c>
      <c r="AY955">
        <v>3.549148626</v>
      </c>
      <c r="AZ955">
        <v>3.5541714799999999</v>
      </c>
      <c r="BA955">
        <v>3.5581897630000001</v>
      </c>
      <c r="BB955">
        <v>3.7058616710000001</v>
      </c>
      <c r="BC955">
        <v>3.6877793959999998</v>
      </c>
      <c r="BD955">
        <v>3.6365462860000002</v>
      </c>
      <c r="BE955">
        <v>3.7128936659999998</v>
      </c>
      <c r="BF955">
        <v>3.7480235070000001</v>
      </c>
      <c r="BG955">
        <v>3.73217138</v>
      </c>
      <c r="BH955">
        <v>3.8071998589999998</v>
      </c>
      <c r="BI955">
        <v>3.750831684</v>
      </c>
      <c r="BJ955">
        <v>3.8545068059999998</v>
      </c>
      <c r="BK955">
        <v>3.8806569889999998</v>
      </c>
      <c r="BL955">
        <v>3.9399266659999999</v>
      </c>
      <c r="BM955">
        <v>3.9891506350000001</v>
      </c>
      <c r="BN955">
        <v>4.0494248830000004</v>
      </c>
      <c r="BO955">
        <v>4.0765482950000003</v>
      </c>
    </row>
    <row r="956" spans="1:68" x14ac:dyDescent="0.25">
      <c r="A956" s="1" t="s">
        <v>66</v>
      </c>
      <c r="B956" s="1">
        <f>COUNT(egypt_arabic_world[[#This Row],[1960]:[2023]])</f>
        <v>62</v>
      </c>
      <c r="C956" s="1" t="s">
        <v>2503</v>
      </c>
      <c r="D956" s="1" t="s">
        <v>2504</v>
      </c>
      <c r="G956">
        <v>-0.56790123400000003</v>
      </c>
      <c r="H956">
        <v>-7.3752172839999997</v>
      </c>
      <c r="I956">
        <v>14.31635389</v>
      </c>
      <c r="J956">
        <v>6.2148217639999999</v>
      </c>
      <c r="K956">
        <v>5.3212629720000004</v>
      </c>
      <c r="L956">
        <v>1.761006292</v>
      </c>
      <c r="M956">
        <v>-4.5117428960000003</v>
      </c>
      <c r="N956">
        <v>1.510248115</v>
      </c>
      <c r="O956">
        <v>2.0191285799999998</v>
      </c>
      <c r="P956">
        <v>2.4036612220000002</v>
      </c>
      <c r="Q956">
        <v>-1.347324784</v>
      </c>
      <c r="R956">
        <v>3.952724892</v>
      </c>
      <c r="S956">
        <v>3.0065689710000001</v>
      </c>
      <c r="T956">
        <v>0.24527839100000001</v>
      </c>
      <c r="U956">
        <v>6.1449685599999997</v>
      </c>
      <c r="V956">
        <v>2.0298344849999999</v>
      </c>
      <c r="W956">
        <v>-3.3847386340000001</v>
      </c>
      <c r="X956">
        <v>5.5831951330000003</v>
      </c>
      <c r="Y956">
        <v>4.1884816760000003</v>
      </c>
      <c r="Z956">
        <v>3.4967025789999999</v>
      </c>
      <c r="AA956">
        <v>0.14156344900000001</v>
      </c>
      <c r="AB956">
        <v>4.0277587620000004</v>
      </c>
      <c r="AC956">
        <v>1.2830002490000001</v>
      </c>
      <c r="AD956">
        <v>4.0194884289999999</v>
      </c>
      <c r="AE956">
        <v>2.1077283360000001</v>
      </c>
      <c r="AF956">
        <v>4.1284403709999999</v>
      </c>
      <c r="AG956">
        <v>3.414096915</v>
      </c>
      <c r="AH956">
        <v>3.6198240959999999</v>
      </c>
      <c r="AI956">
        <v>2.9206834009999998</v>
      </c>
      <c r="AJ956">
        <v>2.7728832040000002</v>
      </c>
      <c r="AK956">
        <v>2.4454070109999999</v>
      </c>
      <c r="AL956">
        <v>1.955430311</v>
      </c>
      <c r="AM956">
        <v>2.4907748999999999</v>
      </c>
      <c r="AN956">
        <v>3.8343834069999998</v>
      </c>
      <c r="AO956">
        <v>2.899618609</v>
      </c>
      <c r="AP956">
        <v>3.070637294</v>
      </c>
      <c r="AQ956">
        <v>3.432774792</v>
      </c>
      <c r="AR956">
        <v>4.83023735</v>
      </c>
      <c r="AS956">
        <v>3.7011729459999998</v>
      </c>
      <c r="AT956">
        <v>3.7996925699999999</v>
      </c>
      <c r="AU956">
        <v>3.6004984420000001</v>
      </c>
      <c r="AV956">
        <v>3.480100738</v>
      </c>
      <c r="AW956">
        <v>2.7594233799999999</v>
      </c>
      <c r="AX956">
        <v>3.2561586669999998</v>
      </c>
      <c r="AY956">
        <v>3.2486580950000001</v>
      </c>
      <c r="AZ956">
        <v>3.68</v>
      </c>
      <c r="BA956">
        <v>3.3475700100000001</v>
      </c>
      <c r="BB956">
        <v>3.1705019700000001</v>
      </c>
      <c r="BC956">
        <v>3.47448069</v>
      </c>
      <c r="BD956">
        <v>2.7219613140000001</v>
      </c>
      <c r="BE956">
        <v>2.9193458969999999</v>
      </c>
      <c r="BF956">
        <v>3.0024236599999998</v>
      </c>
      <c r="BG956">
        <v>3.006372072</v>
      </c>
      <c r="BH956">
        <v>3.0714202670000001</v>
      </c>
      <c r="BI956">
        <v>3.0968500809999999</v>
      </c>
      <c r="BJ956">
        <v>3.2411909909999999</v>
      </c>
      <c r="BK956">
        <v>3.0738720650000002</v>
      </c>
      <c r="BL956">
        <v>3.340886115</v>
      </c>
      <c r="BM956">
        <v>3.4225758530000001</v>
      </c>
      <c r="BN956">
        <v>3.8160639999999999</v>
      </c>
      <c r="BO956">
        <v>3.9739327040000001</v>
      </c>
      <c r="BP956">
        <v>4.1325055400000004</v>
      </c>
    </row>
    <row r="957" spans="1:68" x14ac:dyDescent="0.25">
      <c r="A957" s="1" t="s">
        <v>66</v>
      </c>
      <c r="B957" s="1">
        <f>COUNT(egypt_arabic_world[[#This Row],[1960]:[2023]])</f>
        <v>62</v>
      </c>
      <c r="C957" s="1" t="s">
        <v>3043</v>
      </c>
      <c r="D957" s="1" t="s">
        <v>3044</v>
      </c>
      <c r="F957">
        <v>2.510422422</v>
      </c>
      <c r="G957">
        <v>2.4441207490000001</v>
      </c>
      <c r="H957">
        <v>2.424029333</v>
      </c>
      <c r="I957">
        <v>2.4330704710000002</v>
      </c>
      <c r="J957">
        <v>2.5938017979999999</v>
      </c>
      <c r="K957">
        <v>2.695263449</v>
      </c>
      <c r="L957">
        <v>2.7063137269999999</v>
      </c>
      <c r="M957">
        <v>2.6992817320000002</v>
      </c>
      <c r="N957">
        <v>2.737455422</v>
      </c>
      <c r="O957">
        <v>2.737455422</v>
      </c>
      <c r="P957">
        <v>2.7475011299999998</v>
      </c>
      <c r="Q957">
        <v>2.737455422</v>
      </c>
      <c r="R957">
        <v>2.7354462810000002</v>
      </c>
      <c r="S957">
        <v>2.7193731479999999</v>
      </c>
      <c r="T957">
        <v>2.7033000149999999</v>
      </c>
      <c r="U957">
        <v>2.6078657889999999</v>
      </c>
      <c r="V957">
        <v>2.510422422</v>
      </c>
      <c r="W957">
        <v>2.4059470589999998</v>
      </c>
      <c r="X957">
        <v>2.314531117</v>
      </c>
      <c r="Y957">
        <v>2.2964488420000002</v>
      </c>
      <c r="Z957">
        <v>2.317544829</v>
      </c>
      <c r="AA957">
        <v>2.2916670849999998</v>
      </c>
      <c r="AB957">
        <v>2.2750916669999999</v>
      </c>
      <c r="AC957">
        <v>2.2856597519999999</v>
      </c>
      <c r="AD957">
        <v>2.3155356870000001</v>
      </c>
      <c r="AE957">
        <v>2.328595108</v>
      </c>
      <c r="AF957">
        <v>2.2984579840000001</v>
      </c>
      <c r="AG957">
        <v>2.320558541</v>
      </c>
      <c r="AH957">
        <v>2.30649455</v>
      </c>
      <c r="AI957">
        <v>2.2944397009999999</v>
      </c>
      <c r="AJ957">
        <v>2.2773619969999999</v>
      </c>
      <c r="AK957">
        <v>2.6272339140000001</v>
      </c>
      <c r="AL957">
        <v>2.628138028</v>
      </c>
      <c r="AM957">
        <v>2.6246019390000002</v>
      </c>
      <c r="AN957">
        <v>2.8298759360000001</v>
      </c>
      <c r="AO957">
        <v>2.7228489630000001</v>
      </c>
      <c r="AP957">
        <v>2.7916218800000001</v>
      </c>
      <c r="AQ957">
        <v>2.8063890699999998</v>
      </c>
      <c r="AR957">
        <v>3.0076849669999999</v>
      </c>
      <c r="AS957">
        <v>2.8138028030000002</v>
      </c>
      <c r="AT957">
        <v>2.874077051</v>
      </c>
      <c r="AU957">
        <v>2.9494198599999999</v>
      </c>
      <c r="AV957">
        <v>2.919282736</v>
      </c>
      <c r="AW957">
        <v>2.9785524130000001</v>
      </c>
      <c r="AX957">
        <v>2.574714953</v>
      </c>
      <c r="AY957">
        <v>2.616906927</v>
      </c>
      <c r="AZ957">
        <v>2.5757195240000001</v>
      </c>
      <c r="BA957">
        <v>2.6540760460000001</v>
      </c>
      <c r="BB957">
        <v>2.8971821790000001</v>
      </c>
      <c r="BC957">
        <v>2.8861319000000001</v>
      </c>
      <c r="BD957">
        <v>2.8208347979999999</v>
      </c>
      <c r="BE957">
        <v>2.8419307850000002</v>
      </c>
      <c r="BF957">
        <v>2.720347581</v>
      </c>
      <c r="BG957">
        <v>2.6522577730000001</v>
      </c>
      <c r="BH957">
        <v>2.878976443</v>
      </c>
      <c r="BI957">
        <v>2.799503139</v>
      </c>
      <c r="BJ957">
        <v>2.9252788189999999</v>
      </c>
      <c r="BK957">
        <v>3.0629363600000001</v>
      </c>
      <c r="BL957">
        <v>3.2337133960000002</v>
      </c>
      <c r="BM957">
        <v>3.3803807319999999</v>
      </c>
      <c r="BN957">
        <v>3.0910643430000002</v>
      </c>
      <c r="BO957">
        <v>3.1171831829999999</v>
      </c>
    </row>
    <row r="958" spans="1:68" x14ac:dyDescent="0.25">
      <c r="A958" s="1" t="s">
        <v>66</v>
      </c>
      <c r="B958" s="1">
        <f>COUNT(egypt_arabic_world[[#This Row],[1960]:[2023]])</f>
        <v>62</v>
      </c>
      <c r="C958" s="1" t="s">
        <v>2927</v>
      </c>
      <c r="D958" s="1" t="s">
        <v>2928</v>
      </c>
      <c r="F958">
        <v>5008966</v>
      </c>
      <c r="G958">
        <v>6439933</v>
      </c>
      <c r="H958">
        <v>6442362</v>
      </c>
      <c r="I958">
        <v>6351907</v>
      </c>
      <c r="J958">
        <v>6137606</v>
      </c>
      <c r="K958">
        <v>6480148</v>
      </c>
      <c r="L958">
        <v>6738727</v>
      </c>
      <c r="M958">
        <v>7450000</v>
      </c>
      <c r="N958">
        <v>7136015</v>
      </c>
      <c r="O958">
        <v>7478000</v>
      </c>
      <c r="P958">
        <v>7540293</v>
      </c>
      <c r="Q958">
        <v>7486000</v>
      </c>
      <c r="R958">
        <v>7670625</v>
      </c>
      <c r="S958">
        <v>7682390</v>
      </c>
      <c r="T958">
        <v>8130281</v>
      </c>
      <c r="U958">
        <v>8189229</v>
      </c>
      <c r="V958">
        <v>7454779</v>
      </c>
      <c r="W958">
        <v>8215246</v>
      </c>
      <c r="X958">
        <v>8063484</v>
      </c>
      <c r="Y958">
        <v>8099576</v>
      </c>
      <c r="Z958">
        <v>8238749</v>
      </c>
      <c r="AA958">
        <v>8521857</v>
      </c>
      <c r="AB958">
        <v>8699679</v>
      </c>
      <c r="AC958">
        <v>8455164</v>
      </c>
      <c r="AD958">
        <v>8561300</v>
      </c>
      <c r="AE958">
        <v>8754000</v>
      </c>
      <c r="AF958">
        <v>9445000</v>
      </c>
      <c r="AG958">
        <v>9764000</v>
      </c>
      <c r="AH958">
        <v>11130486</v>
      </c>
      <c r="AI958">
        <v>13022243</v>
      </c>
      <c r="AJ958">
        <v>13864365</v>
      </c>
      <c r="AK958">
        <v>14611271</v>
      </c>
      <c r="AL958">
        <v>14962240</v>
      </c>
      <c r="AM958">
        <v>15011740</v>
      </c>
      <c r="AN958">
        <v>16097252</v>
      </c>
      <c r="AO958">
        <v>16542173</v>
      </c>
      <c r="AP958">
        <v>18071326</v>
      </c>
      <c r="AQ958">
        <v>17964394</v>
      </c>
      <c r="AR958">
        <v>19400567</v>
      </c>
      <c r="AS958">
        <v>20105573</v>
      </c>
      <c r="AT958">
        <v>18561065</v>
      </c>
      <c r="AU958">
        <v>20194329</v>
      </c>
      <c r="AV958">
        <v>20681928</v>
      </c>
      <c r="AW958">
        <v>20823161</v>
      </c>
      <c r="AX958">
        <v>22423470</v>
      </c>
      <c r="AY958">
        <v>22518430</v>
      </c>
      <c r="AZ958">
        <v>21599234</v>
      </c>
      <c r="BA958">
        <v>23743022</v>
      </c>
      <c r="BB958">
        <v>22756929</v>
      </c>
      <c r="BC958">
        <v>19464743</v>
      </c>
      <c r="BD958">
        <v>22014225.25</v>
      </c>
      <c r="BE958">
        <v>23755745</v>
      </c>
      <c r="BF958">
        <v>24123416</v>
      </c>
      <c r="BG958">
        <v>23323608.719999999</v>
      </c>
      <c r="BH958">
        <v>23141275.32</v>
      </c>
      <c r="BI958">
        <v>23385497.399999999</v>
      </c>
      <c r="BJ958">
        <v>22923640</v>
      </c>
      <c r="BK958">
        <v>17565644.010000002</v>
      </c>
      <c r="BL958">
        <v>21910886.309999999</v>
      </c>
      <c r="BM958">
        <v>22458982.109999999</v>
      </c>
      <c r="BN958">
        <v>23093888.43</v>
      </c>
      <c r="BO958">
        <v>23938176.550000001</v>
      </c>
    </row>
    <row r="959" spans="1:68" x14ac:dyDescent="0.25">
      <c r="A959" s="1" t="s">
        <v>66</v>
      </c>
      <c r="B959" s="1">
        <f>COUNT(egypt_arabic_world[[#This Row],[1960]:[2023]])</f>
        <v>62</v>
      </c>
      <c r="C959" s="1" t="s">
        <v>3037</v>
      </c>
      <c r="D959" s="1" t="s">
        <v>3038</v>
      </c>
      <c r="F959">
        <v>2905.7</v>
      </c>
      <c r="G959">
        <v>3259.6</v>
      </c>
      <c r="H959">
        <v>3312.8</v>
      </c>
      <c r="I959">
        <v>3330.1</v>
      </c>
      <c r="J959">
        <v>3775.6</v>
      </c>
      <c r="K959">
        <v>3565.5</v>
      </c>
      <c r="L959">
        <v>3557.3</v>
      </c>
      <c r="M959">
        <v>3627.1</v>
      </c>
      <c r="N959">
        <v>3716.6</v>
      </c>
      <c r="O959">
        <v>3911.8</v>
      </c>
      <c r="P959">
        <v>3911.5</v>
      </c>
      <c r="Q959">
        <v>3951.3</v>
      </c>
      <c r="R959">
        <v>4080</v>
      </c>
      <c r="S959">
        <v>3840.4</v>
      </c>
      <c r="T959">
        <v>3978.1</v>
      </c>
      <c r="U959">
        <v>3941.1</v>
      </c>
      <c r="V959">
        <v>3923.8</v>
      </c>
      <c r="W959">
        <v>4019.3</v>
      </c>
      <c r="X959">
        <v>3964.2</v>
      </c>
      <c r="Y959">
        <v>4094.5</v>
      </c>
      <c r="Z959">
        <v>4100.5</v>
      </c>
      <c r="AA959">
        <v>4203.7</v>
      </c>
      <c r="AB959">
        <v>4321.1000000000004</v>
      </c>
      <c r="AC959">
        <v>4347.5</v>
      </c>
      <c r="AD959">
        <v>4539.2</v>
      </c>
      <c r="AE959">
        <v>4696.2</v>
      </c>
      <c r="AF959">
        <v>4891.6000000000004</v>
      </c>
      <c r="AG959">
        <v>5028.8</v>
      </c>
      <c r="AH959">
        <v>5337.7</v>
      </c>
      <c r="AI959">
        <v>5702.9</v>
      </c>
      <c r="AJ959">
        <v>5613</v>
      </c>
      <c r="AK959">
        <v>5898.5</v>
      </c>
      <c r="AL959">
        <v>5995.1</v>
      </c>
      <c r="AM959">
        <v>5861.1</v>
      </c>
      <c r="AN959">
        <v>5903.7</v>
      </c>
      <c r="AO959">
        <v>6499.1</v>
      </c>
      <c r="AP959">
        <v>6605.5</v>
      </c>
      <c r="AQ959">
        <v>6797.4</v>
      </c>
      <c r="AR959">
        <v>7166.6</v>
      </c>
      <c r="AS959">
        <v>7280.1</v>
      </c>
      <c r="AT959">
        <v>7099.4</v>
      </c>
      <c r="AU959">
        <v>7445.6</v>
      </c>
      <c r="AV959">
        <v>7515.4</v>
      </c>
      <c r="AW959">
        <v>7556.2</v>
      </c>
      <c r="AX959">
        <v>7536.9</v>
      </c>
      <c r="AY959">
        <v>7500.2</v>
      </c>
      <c r="AZ959">
        <v>7418.5</v>
      </c>
      <c r="BA959">
        <v>7452.2</v>
      </c>
      <c r="BB959">
        <v>7158.3</v>
      </c>
      <c r="BC959">
        <v>6504.3</v>
      </c>
      <c r="BD959">
        <v>7246.3</v>
      </c>
      <c r="BE959">
        <v>7269</v>
      </c>
      <c r="BF959">
        <v>7285.3</v>
      </c>
      <c r="BG959">
        <v>7085</v>
      </c>
      <c r="BH959">
        <v>7117.3</v>
      </c>
      <c r="BI959">
        <v>7251.5</v>
      </c>
      <c r="BJ959">
        <v>7400.6</v>
      </c>
      <c r="BK959">
        <v>6776</v>
      </c>
      <c r="BL959">
        <v>6047</v>
      </c>
      <c r="BM959">
        <v>7166.1</v>
      </c>
      <c r="BN959">
        <v>7338.5</v>
      </c>
      <c r="BO959">
        <v>7418.5</v>
      </c>
    </row>
    <row r="960" spans="1:68" x14ac:dyDescent="0.25">
      <c r="A960" s="1" t="s">
        <v>66</v>
      </c>
      <c r="B960" s="1">
        <f>COUNT(egypt_arabic_world[[#This Row],[1960]:[2023]])</f>
        <v>62</v>
      </c>
      <c r="C960" s="1" t="s">
        <v>3039</v>
      </c>
      <c r="D960" s="1" t="s">
        <v>3040</v>
      </c>
      <c r="F960">
        <v>18.93</v>
      </c>
      <c r="G960">
        <v>23.12</v>
      </c>
      <c r="H960">
        <v>24.08</v>
      </c>
      <c r="I960">
        <v>24.11</v>
      </c>
      <c r="J960">
        <v>24.56</v>
      </c>
      <c r="K960">
        <v>24.67</v>
      </c>
      <c r="L960">
        <v>23.95</v>
      </c>
      <c r="M960">
        <v>25.7</v>
      </c>
      <c r="N960">
        <v>27.62</v>
      </c>
      <c r="O960">
        <v>27.2</v>
      </c>
      <c r="P960">
        <v>28.07</v>
      </c>
      <c r="Q960">
        <v>28.58</v>
      </c>
      <c r="R960">
        <v>28.74</v>
      </c>
      <c r="S960">
        <v>29.08</v>
      </c>
      <c r="T960">
        <v>29.86</v>
      </c>
      <c r="U960">
        <v>30.87</v>
      </c>
      <c r="V960">
        <v>30.01</v>
      </c>
      <c r="W960">
        <v>31.27</v>
      </c>
      <c r="X960">
        <v>33.28</v>
      </c>
      <c r="Y960">
        <v>34.21</v>
      </c>
      <c r="Z960">
        <v>33.85</v>
      </c>
      <c r="AA960">
        <v>35.36</v>
      </c>
      <c r="AB960">
        <v>35.89</v>
      </c>
      <c r="AC960">
        <v>35.76</v>
      </c>
      <c r="AD960">
        <v>38.65</v>
      </c>
      <c r="AE960">
        <v>41.69</v>
      </c>
      <c r="AF960">
        <v>43.63</v>
      </c>
      <c r="AG960">
        <v>42.14</v>
      </c>
      <c r="AH960">
        <v>43.4</v>
      </c>
      <c r="AI960">
        <v>47.29</v>
      </c>
      <c r="AJ960">
        <v>47.82</v>
      </c>
      <c r="AK960">
        <v>51.68</v>
      </c>
      <c r="AL960">
        <v>53.42</v>
      </c>
      <c r="AM960">
        <v>52.74</v>
      </c>
      <c r="AN960">
        <v>57.89</v>
      </c>
      <c r="AO960">
        <v>63.35</v>
      </c>
      <c r="AP960">
        <v>64.28</v>
      </c>
      <c r="AQ960">
        <v>63.96</v>
      </c>
      <c r="AR960">
        <v>69.69</v>
      </c>
      <c r="AS960">
        <v>73.2</v>
      </c>
      <c r="AT960">
        <v>71.790000000000006</v>
      </c>
      <c r="AU960">
        <v>75.44</v>
      </c>
      <c r="AV960">
        <v>76.81</v>
      </c>
      <c r="AW960">
        <v>81.010000000000005</v>
      </c>
      <c r="AX960">
        <v>83.77</v>
      </c>
      <c r="AY960">
        <v>89.16</v>
      </c>
      <c r="AZ960">
        <v>91.35</v>
      </c>
      <c r="BA960">
        <v>95.12</v>
      </c>
      <c r="BB960">
        <v>95.73</v>
      </c>
      <c r="BC960">
        <v>88.42</v>
      </c>
      <c r="BD960">
        <v>93.19</v>
      </c>
      <c r="BE960">
        <v>97.68</v>
      </c>
      <c r="BF960">
        <v>94.03</v>
      </c>
      <c r="BG960">
        <v>99.07</v>
      </c>
      <c r="BH960">
        <v>101.99</v>
      </c>
      <c r="BI960">
        <v>98.94</v>
      </c>
      <c r="BJ960">
        <v>100.63</v>
      </c>
      <c r="BK960">
        <v>96.26</v>
      </c>
      <c r="BL960">
        <v>101.22</v>
      </c>
      <c r="BM960">
        <v>101.83</v>
      </c>
      <c r="BN960">
        <v>104.17</v>
      </c>
      <c r="BO960">
        <v>105.25</v>
      </c>
    </row>
    <row r="961" spans="1:68" x14ac:dyDescent="0.25">
      <c r="A961" s="1" t="s">
        <v>66</v>
      </c>
      <c r="B961" s="1">
        <f>COUNT(egypt_arabic_world[[#This Row],[1960]:[2023]])</f>
        <v>62</v>
      </c>
      <c r="C961" s="1" t="s">
        <v>2959</v>
      </c>
      <c r="D961" s="1" t="s">
        <v>2960</v>
      </c>
      <c r="F961">
        <v>183.37105009999999</v>
      </c>
      <c r="G961">
        <v>169.91040960000001</v>
      </c>
      <c r="H961">
        <v>189.36186259999999</v>
      </c>
      <c r="I961">
        <v>174.63601969999999</v>
      </c>
      <c r="J961">
        <v>176.20061580000001</v>
      </c>
      <c r="K961">
        <v>137.32147119999999</v>
      </c>
      <c r="L961">
        <v>141.54272750000001</v>
      </c>
      <c r="M961">
        <v>163.2707857</v>
      </c>
      <c r="N961">
        <v>196.3165291</v>
      </c>
      <c r="O961">
        <v>193.56987129999999</v>
      </c>
      <c r="P961">
        <v>192.1568627</v>
      </c>
      <c r="Q961">
        <v>156.62939510000001</v>
      </c>
      <c r="R961">
        <v>307.12300679999998</v>
      </c>
      <c r="S961">
        <v>219.56967209999999</v>
      </c>
      <c r="T961">
        <v>220.2654478</v>
      </c>
      <c r="U961">
        <v>204.00113289999999</v>
      </c>
      <c r="V961">
        <v>191.59042980000001</v>
      </c>
      <c r="W961">
        <v>184.93234810000001</v>
      </c>
      <c r="X961">
        <v>169.27688900000001</v>
      </c>
      <c r="Y961">
        <v>131.00428059999999</v>
      </c>
      <c r="Z961">
        <v>118.2609422</v>
      </c>
      <c r="AA961">
        <v>96.379814719999999</v>
      </c>
      <c r="AB961">
        <v>103.2939633</v>
      </c>
      <c r="AC961">
        <v>106.5595716</v>
      </c>
      <c r="AD961">
        <v>100.64102560000001</v>
      </c>
      <c r="AE961">
        <v>118.3118406</v>
      </c>
      <c r="AF961">
        <v>118.87148070000001</v>
      </c>
      <c r="AG961">
        <v>113.2692308</v>
      </c>
      <c r="AH961">
        <v>106.84272730000001</v>
      </c>
      <c r="AI961">
        <v>111.72320910000001</v>
      </c>
      <c r="AJ961">
        <v>98.006701969999995</v>
      </c>
      <c r="AK961">
        <v>96.389679529999995</v>
      </c>
      <c r="AL961">
        <v>99.938507970000003</v>
      </c>
      <c r="AM961">
        <v>80.141724670000002</v>
      </c>
      <c r="AN961">
        <v>94.347445519999994</v>
      </c>
      <c r="AO961">
        <v>94.7993448</v>
      </c>
      <c r="AP961">
        <v>94.701343170000001</v>
      </c>
      <c r="AQ961">
        <v>91.138365759999999</v>
      </c>
      <c r="AR961">
        <v>82.075012180000002</v>
      </c>
      <c r="AS961">
        <v>86.256654650000002</v>
      </c>
      <c r="AT961">
        <v>73.835745619999997</v>
      </c>
      <c r="AU961">
        <v>76.468463920000005</v>
      </c>
      <c r="AV961">
        <v>79.350379860000004</v>
      </c>
      <c r="AW961">
        <v>87.346250139999995</v>
      </c>
      <c r="AX961">
        <v>83.550267059999996</v>
      </c>
      <c r="AY961">
        <v>76.715415429999993</v>
      </c>
      <c r="AZ961">
        <v>52.580002819999997</v>
      </c>
      <c r="BA961">
        <v>47.135518470000001</v>
      </c>
      <c r="BB961">
        <v>46.956679999999999</v>
      </c>
      <c r="BC961">
        <v>42.772675810000003</v>
      </c>
      <c r="BD961">
        <v>45.647801710000003</v>
      </c>
      <c r="BE961">
        <v>45.022067620000001</v>
      </c>
      <c r="BF961">
        <v>46.845540249999999</v>
      </c>
      <c r="BG961">
        <v>44.08482995</v>
      </c>
      <c r="BH961">
        <v>62.291103900000003</v>
      </c>
      <c r="BI961">
        <v>53.138637129999999</v>
      </c>
      <c r="BJ961">
        <v>43.300357380000001</v>
      </c>
      <c r="BK961">
        <v>42.473845830000002</v>
      </c>
      <c r="BL961">
        <v>42.291173180000001</v>
      </c>
      <c r="BM961">
        <v>42.856042709999997</v>
      </c>
      <c r="BN961">
        <v>42.856042709999997</v>
      </c>
      <c r="BO961">
        <v>42.856042709999997</v>
      </c>
    </row>
    <row r="962" spans="1:68" x14ac:dyDescent="0.25">
      <c r="A962" s="1" t="s">
        <v>66</v>
      </c>
      <c r="B962" s="1">
        <f>COUNT(egypt_arabic_world[[#This Row],[1960]:[2023]])</f>
        <v>62</v>
      </c>
      <c r="C962" s="1" t="s">
        <v>2933</v>
      </c>
      <c r="D962" s="1" t="s">
        <v>2934</v>
      </c>
      <c r="F962">
        <v>96.950380150000001</v>
      </c>
      <c r="G962">
        <v>98.217016029999996</v>
      </c>
      <c r="H962">
        <v>114.4293411</v>
      </c>
      <c r="I962">
        <v>125.79273329999999</v>
      </c>
      <c r="J962">
        <v>130.75832689999999</v>
      </c>
      <c r="K962">
        <v>107.2929556</v>
      </c>
      <c r="L962">
        <v>104.21306610000001</v>
      </c>
      <c r="M962">
        <v>119.490882</v>
      </c>
      <c r="N962">
        <v>127.6576147</v>
      </c>
      <c r="O962">
        <v>136.8414679</v>
      </c>
      <c r="P962">
        <v>136.1608775</v>
      </c>
      <c r="Q962">
        <v>153.65027520000001</v>
      </c>
      <c r="R962">
        <v>148.5424165</v>
      </c>
      <c r="S962">
        <v>158.3302549</v>
      </c>
      <c r="T962">
        <v>186.24749159999999</v>
      </c>
      <c r="U962">
        <v>191.45223419999999</v>
      </c>
      <c r="V962">
        <v>217.3857543</v>
      </c>
      <c r="W962">
        <v>242.6559499</v>
      </c>
      <c r="X962">
        <v>262.23958329999999</v>
      </c>
      <c r="Y962">
        <v>290.2449694</v>
      </c>
      <c r="Z962">
        <v>306.85305590000002</v>
      </c>
      <c r="AA962">
        <v>346.60973860000001</v>
      </c>
      <c r="AB962">
        <v>347.54541360000002</v>
      </c>
      <c r="AC962">
        <v>349.85012699999999</v>
      </c>
      <c r="AD962">
        <v>374.62039049999998</v>
      </c>
      <c r="AE962">
        <v>435.3753236</v>
      </c>
      <c r="AF962">
        <v>441.04020980000001</v>
      </c>
      <c r="AG962">
        <v>433.46320350000002</v>
      </c>
      <c r="AH962">
        <v>409.50174220000002</v>
      </c>
      <c r="AI962">
        <v>419.85376530000002</v>
      </c>
      <c r="AJ962">
        <v>424.96691659999999</v>
      </c>
      <c r="AK962">
        <v>335.50594960000001</v>
      </c>
      <c r="AL962">
        <v>377.70260459999997</v>
      </c>
      <c r="AM962">
        <v>322.74999430000003</v>
      </c>
      <c r="AN962">
        <v>399.85800499999999</v>
      </c>
      <c r="AO962">
        <v>427.04928310000003</v>
      </c>
      <c r="AP962">
        <v>388.1878572</v>
      </c>
      <c r="AQ962">
        <v>419.21521180000002</v>
      </c>
      <c r="AR962">
        <v>393.95457579999999</v>
      </c>
      <c r="AS962">
        <v>449.74330600000002</v>
      </c>
      <c r="AT962">
        <v>457.304439</v>
      </c>
      <c r="AU962">
        <v>454.35967299999999</v>
      </c>
      <c r="AV962">
        <v>477.66689609999997</v>
      </c>
      <c r="AW962">
        <v>541.28161890000001</v>
      </c>
      <c r="AX962">
        <v>600.07803360000003</v>
      </c>
      <c r="AY962">
        <v>586.56429939999998</v>
      </c>
      <c r="AZ962">
        <v>523.16692669999998</v>
      </c>
      <c r="BA962">
        <v>520.24981070000001</v>
      </c>
      <c r="BB962">
        <v>483.07905690000001</v>
      </c>
      <c r="BC962">
        <v>473.3727811</v>
      </c>
      <c r="BD962">
        <v>503.56125359999999</v>
      </c>
      <c r="BE962">
        <v>462.99045599999999</v>
      </c>
      <c r="BF962">
        <v>536.74892999999997</v>
      </c>
      <c r="BG962">
        <v>546.96821060000002</v>
      </c>
      <c r="BH962">
        <v>569.4591719</v>
      </c>
      <c r="BI962">
        <v>568.04207489999999</v>
      </c>
      <c r="BJ962">
        <v>574.18197610000004</v>
      </c>
      <c r="BK962">
        <v>535.29025909999996</v>
      </c>
      <c r="BL962">
        <v>504.72196330000003</v>
      </c>
      <c r="BM962">
        <v>496.13670130000003</v>
      </c>
      <c r="BN962">
        <v>542.57393569999999</v>
      </c>
      <c r="BO962">
        <v>538.02771510000002</v>
      </c>
    </row>
    <row r="963" spans="1:68" x14ac:dyDescent="0.25">
      <c r="A963" s="1" t="s">
        <v>66</v>
      </c>
      <c r="B963" s="1">
        <f>COUNT(egypt_arabic_world[[#This Row],[1960]:[2023]])</f>
        <v>62</v>
      </c>
      <c r="C963" s="1" t="s">
        <v>2891</v>
      </c>
      <c r="D963" s="1" t="s">
        <v>2892</v>
      </c>
      <c r="E963">
        <v>220503</v>
      </c>
      <c r="F963">
        <v>220503</v>
      </c>
      <c r="G963">
        <v>220503</v>
      </c>
      <c r="H963">
        <v>220503</v>
      </c>
      <c r="I963">
        <v>220503</v>
      </c>
      <c r="K963">
        <v>220503</v>
      </c>
      <c r="L963">
        <v>220503</v>
      </c>
      <c r="M963">
        <v>220503</v>
      </c>
      <c r="N963">
        <v>220503</v>
      </c>
      <c r="O963">
        <v>290500</v>
      </c>
      <c r="P963">
        <v>290500</v>
      </c>
      <c r="Q963">
        <v>290500</v>
      </c>
      <c r="R963">
        <v>290500</v>
      </c>
      <c r="S963">
        <v>290500</v>
      </c>
      <c r="T963">
        <v>345000</v>
      </c>
      <c r="U963">
        <v>353000</v>
      </c>
      <c r="V963">
        <v>362000</v>
      </c>
      <c r="W963">
        <v>374000</v>
      </c>
      <c r="X963">
        <v>392000</v>
      </c>
      <c r="Z963">
        <v>430000</v>
      </c>
      <c r="AA963">
        <v>477407</v>
      </c>
      <c r="AB963">
        <v>583377</v>
      </c>
      <c r="AC963">
        <v>640610</v>
      </c>
      <c r="AD963">
        <v>892512</v>
      </c>
      <c r="AE963">
        <v>1076450</v>
      </c>
      <c r="AF963">
        <v>1118000</v>
      </c>
      <c r="AG963">
        <v>1200623</v>
      </c>
      <c r="AH963">
        <v>1394276</v>
      </c>
      <c r="AI963">
        <v>1602067</v>
      </c>
      <c r="AJ963">
        <v>1816530</v>
      </c>
      <c r="AK963">
        <v>2027680</v>
      </c>
      <c r="AL963">
        <v>2234715</v>
      </c>
      <c r="AM963">
        <v>2456161</v>
      </c>
      <c r="AN963">
        <v>2716213</v>
      </c>
      <c r="AO963">
        <v>3024947</v>
      </c>
      <c r="AP963">
        <v>3452707</v>
      </c>
      <c r="AQ963">
        <v>3971518</v>
      </c>
      <c r="AR963">
        <v>4686361</v>
      </c>
      <c r="AS963">
        <v>5483600</v>
      </c>
      <c r="AT963">
        <v>6694890</v>
      </c>
      <c r="AU963">
        <v>7794760</v>
      </c>
      <c r="AV963">
        <v>8735650</v>
      </c>
      <c r="AW963">
        <v>9464150</v>
      </c>
      <c r="AX963">
        <v>10396100</v>
      </c>
      <c r="AY963">
        <v>10807700</v>
      </c>
      <c r="AZ963">
        <v>11228800</v>
      </c>
      <c r="BA963">
        <v>11852500</v>
      </c>
      <c r="BB963">
        <v>10312600</v>
      </c>
      <c r="BC963">
        <v>9618120</v>
      </c>
      <c r="BD963">
        <v>8714290</v>
      </c>
      <c r="BE963">
        <v>8557500</v>
      </c>
      <c r="BF963">
        <v>6820890</v>
      </c>
      <c r="BG963">
        <v>6315920</v>
      </c>
      <c r="BH963">
        <v>6235130</v>
      </c>
      <c r="BI963">
        <v>6118250</v>
      </c>
      <c r="BJ963">
        <v>6604850</v>
      </c>
      <c r="BK963">
        <v>7865290</v>
      </c>
      <c r="BL963">
        <v>8760440</v>
      </c>
      <c r="BM963">
        <v>9858330</v>
      </c>
      <c r="BN963">
        <v>11030900</v>
      </c>
      <c r="BO963">
        <v>11621500</v>
      </c>
      <c r="BP963">
        <v>12474700</v>
      </c>
    </row>
    <row r="964" spans="1:68" x14ac:dyDescent="0.25">
      <c r="A964" s="1" t="s">
        <v>66</v>
      </c>
      <c r="B964" s="1">
        <f>COUNT(egypt_arabic_world[[#This Row],[1960]:[2023]])</f>
        <v>62</v>
      </c>
      <c r="C964" s="1" t="s">
        <v>2683</v>
      </c>
      <c r="D964" s="1" t="s">
        <v>2684</v>
      </c>
      <c r="E964">
        <v>0.81563560700000004</v>
      </c>
      <c r="F964">
        <v>0.82793499999999998</v>
      </c>
      <c r="G964">
        <v>0.82793499999999998</v>
      </c>
      <c r="H964">
        <v>0.82793499999999998</v>
      </c>
      <c r="I964">
        <v>0.82793499999999998</v>
      </c>
      <c r="K964">
        <v>0.82793499999999998</v>
      </c>
      <c r="L964">
        <v>0.82793499999999998</v>
      </c>
      <c r="M964">
        <v>0.82793499999999998</v>
      </c>
      <c r="N964">
        <v>0.82793499999999998</v>
      </c>
      <c r="O964">
        <v>0.83520245199999998</v>
      </c>
      <c r="P964">
        <v>0.84169099999999997</v>
      </c>
      <c r="Q964">
        <v>0.84169099999999997</v>
      </c>
      <c r="R964">
        <v>0.84169099999999997</v>
      </c>
      <c r="S964">
        <v>0.84169099999999997</v>
      </c>
      <c r="T964">
        <v>0.88973514899999995</v>
      </c>
      <c r="U964">
        <v>0.89031136899999996</v>
      </c>
      <c r="V964">
        <v>0.89212318300000004</v>
      </c>
      <c r="W964">
        <v>0.89954367599999996</v>
      </c>
      <c r="X964">
        <v>0.91948721300000003</v>
      </c>
      <c r="Z964">
        <v>0.95769284899999996</v>
      </c>
      <c r="AA964">
        <v>1.0358450960000001</v>
      </c>
      <c r="AB964">
        <v>1.2319574419999999</v>
      </c>
      <c r="AC964">
        <v>1.3160575430000001</v>
      </c>
      <c r="AD964">
        <v>1.783745304</v>
      </c>
      <c r="AE964">
        <v>2.0932705509999998</v>
      </c>
      <c r="AF964">
        <v>2.115768573</v>
      </c>
      <c r="AG964">
        <v>2.211155362</v>
      </c>
      <c r="AH964">
        <v>2.5002329830000001</v>
      </c>
      <c r="AI964">
        <v>2.74</v>
      </c>
      <c r="AJ964">
        <v>3.03</v>
      </c>
      <c r="AK964">
        <v>3.3</v>
      </c>
      <c r="AL964">
        <v>3.55</v>
      </c>
      <c r="AM964">
        <v>3.82</v>
      </c>
      <c r="AN964">
        <v>4.1399999999999997</v>
      </c>
      <c r="AO964">
        <v>4.51</v>
      </c>
      <c r="AP964">
        <v>5.05</v>
      </c>
      <c r="AQ964">
        <v>5.68</v>
      </c>
      <c r="AR964">
        <v>6.55</v>
      </c>
      <c r="AS964">
        <v>7.5</v>
      </c>
      <c r="AT964">
        <v>8.9700000000000006</v>
      </c>
      <c r="AU964">
        <v>10.199999999999999</v>
      </c>
      <c r="AV964">
        <v>11.2</v>
      </c>
      <c r="AW964">
        <v>11.9</v>
      </c>
      <c r="AX964">
        <v>12.8</v>
      </c>
      <c r="AY964">
        <v>13.1</v>
      </c>
      <c r="AZ964">
        <v>13.3</v>
      </c>
      <c r="BA964">
        <v>13.8</v>
      </c>
      <c r="BB964">
        <v>11.8</v>
      </c>
      <c r="BC964">
        <v>10.8</v>
      </c>
      <c r="BD964">
        <v>9.57</v>
      </c>
      <c r="BE964">
        <v>9.19</v>
      </c>
      <c r="BF964">
        <v>7.15</v>
      </c>
      <c r="BG964">
        <v>6.48</v>
      </c>
      <c r="BH964">
        <v>6.26</v>
      </c>
      <c r="BI964">
        <v>6.02</v>
      </c>
      <c r="BJ964">
        <v>6.37</v>
      </c>
      <c r="BK964">
        <v>7.44</v>
      </c>
      <c r="BL964">
        <v>8.15</v>
      </c>
      <c r="BM964">
        <v>9.02</v>
      </c>
      <c r="BN964">
        <v>9.94</v>
      </c>
      <c r="BO964">
        <v>10.3</v>
      </c>
      <c r="BP964">
        <v>10.9</v>
      </c>
    </row>
    <row r="965" spans="1:68" x14ac:dyDescent="0.25">
      <c r="A965" s="1" t="s">
        <v>66</v>
      </c>
      <c r="B965" s="1">
        <f>COUNT(egypt_arabic_world[[#This Row],[1960]:[2023]])</f>
        <v>62</v>
      </c>
      <c r="C965" s="1" t="s">
        <v>2989</v>
      </c>
      <c r="D965" s="1" t="s">
        <v>2990</v>
      </c>
      <c r="F965">
        <v>16.079999999999998</v>
      </c>
      <c r="G965">
        <v>18.53</v>
      </c>
      <c r="H965">
        <v>19.059999999999999</v>
      </c>
      <c r="I965">
        <v>18.93</v>
      </c>
      <c r="J965">
        <v>19.21</v>
      </c>
      <c r="K965">
        <v>19.91</v>
      </c>
      <c r="L965">
        <v>19.71</v>
      </c>
      <c r="M965">
        <v>22.02</v>
      </c>
      <c r="N965">
        <v>22.72</v>
      </c>
      <c r="O965">
        <v>22.63</v>
      </c>
      <c r="P965">
        <v>23.41</v>
      </c>
      <c r="Q965">
        <v>23.92</v>
      </c>
      <c r="R965">
        <v>24.21</v>
      </c>
      <c r="S965">
        <v>25.04</v>
      </c>
      <c r="T965">
        <v>26.18</v>
      </c>
      <c r="U965">
        <v>26.88</v>
      </c>
      <c r="V965">
        <v>26.25</v>
      </c>
      <c r="W965">
        <v>27.08</v>
      </c>
      <c r="X965">
        <v>28.36</v>
      </c>
      <c r="Y965">
        <v>28.85</v>
      </c>
      <c r="Z965">
        <v>29</v>
      </c>
      <c r="AA965">
        <v>30.8</v>
      </c>
      <c r="AB965">
        <v>31.83</v>
      </c>
      <c r="AC965">
        <v>32.130000000000003</v>
      </c>
      <c r="AD965">
        <v>34.32</v>
      </c>
      <c r="AE965">
        <v>37.26</v>
      </c>
      <c r="AF965">
        <v>39.61</v>
      </c>
      <c r="AG965">
        <v>39.1</v>
      </c>
      <c r="AH965">
        <v>40.200000000000003</v>
      </c>
      <c r="AI965">
        <v>43.29</v>
      </c>
      <c r="AJ965">
        <v>45.84</v>
      </c>
      <c r="AK965">
        <v>48.91</v>
      </c>
      <c r="AL965">
        <v>50.29</v>
      </c>
      <c r="AM965">
        <v>51.4</v>
      </c>
      <c r="AN965">
        <v>55.85</v>
      </c>
      <c r="AO965">
        <v>59.68</v>
      </c>
      <c r="AP965">
        <v>61.79</v>
      </c>
      <c r="AQ965">
        <v>62.34</v>
      </c>
      <c r="AR965">
        <v>67.150000000000006</v>
      </c>
      <c r="AS965">
        <v>70.23</v>
      </c>
      <c r="AT965">
        <v>68.8</v>
      </c>
      <c r="AU965">
        <v>74.430000000000007</v>
      </c>
      <c r="AV965">
        <v>77.52</v>
      </c>
      <c r="AW965">
        <v>79.010000000000005</v>
      </c>
      <c r="AX965">
        <v>82.76</v>
      </c>
      <c r="AY965">
        <v>88.14</v>
      </c>
      <c r="AZ965">
        <v>90.96</v>
      </c>
      <c r="BA965">
        <v>95.02</v>
      </c>
      <c r="BB965">
        <v>95.11</v>
      </c>
      <c r="BC965">
        <v>90.02</v>
      </c>
      <c r="BD965">
        <v>93.28</v>
      </c>
      <c r="BE965">
        <v>98.38</v>
      </c>
      <c r="BF965">
        <v>96.03</v>
      </c>
      <c r="BG965">
        <v>99.73</v>
      </c>
      <c r="BH965">
        <v>101.5</v>
      </c>
      <c r="BI965">
        <v>98.77</v>
      </c>
      <c r="BJ965">
        <v>100.98</v>
      </c>
      <c r="BK965">
        <v>96.36</v>
      </c>
      <c r="BL965">
        <v>100.63</v>
      </c>
      <c r="BM965">
        <v>104.38</v>
      </c>
      <c r="BN965">
        <v>109.2</v>
      </c>
      <c r="BO965">
        <v>109.07</v>
      </c>
    </row>
    <row r="966" spans="1:68" x14ac:dyDescent="0.25">
      <c r="A966" s="1" t="s">
        <v>66</v>
      </c>
      <c r="B966" s="1">
        <f>COUNT(egypt_arabic_world[[#This Row],[1960]:[2023]])</f>
        <v>62</v>
      </c>
      <c r="C966" s="1" t="s">
        <v>2507</v>
      </c>
      <c r="D966" s="1" t="s">
        <v>2508</v>
      </c>
      <c r="G966">
        <v>9.3096896759999996</v>
      </c>
      <c r="H966">
        <v>17.062572419999999</v>
      </c>
      <c r="I966">
        <v>7.8940856239999997</v>
      </c>
      <c r="J966">
        <v>12.178899080000001</v>
      </c>
      <c r="K966">
        <v>3.2099775099999999</v>
      </c>
      <c r="L966">
        <v>2.595087162</v>
      </c>
      <c r="M966">
        <v>-0.52133616500000002</v>
      </c>
      <c r="N966">
        <v>-4.9883540379999998</v>
      </c>
      <c r="O966">
        <v>13.58529111</v>
      </c>
      <c r="P966">
        <v>6.3128600180000003</v>
      </c>
      <c r="Q966">
        <v>7.7865266829999999</v>
      </c>
      <c r="R966">
        <v>3.192640693</v>
      </c>
      <c r="S966">
        <v>2.163083377</v>
      </c>
      <c r="T966">
        <v>7.7120492699999996</v>
      </c>
      <c r="U966">
        <v>16.61375906</v>
      </c>
      <c r="V966">
        <v>12.964473780000001</v>
      </c>
      <c r="W966">
        <v>12.37607511</v>
      </c>
      <c r="X966">
        <v>13.297499419999999</v>
      </c>
      <c r="Y966">
        <v>9.7205033000000007</v>
      </c>
      <c r="Z966">
        <v>14.14050127</v>
      </c>
      <c r="AA966">
        <v>14.90724728</v>
      </c>
      <c r="AB966">
        <v>2.305343309</v>
      </c>
      <c r="AC966">
        <v>10.300874459999999</v>
      </c>
      <c r="AD966">
        <v>11.999462510000001</v>
      </c>
      <c r="AE966">
        <v>11.56568686</v>
      </c>
      <c r="AF966">
        <v>2.8820303260000002</v>
      </c>
      <c r="AG966">
        <v>2.5504337819999998</v>
      </c>
      <c r="AH966">
        <v>5.6212574860000002</v>
      </c>
      <c r="AI966">
        <v>6.1370561979999998</v>
      </c>
      <c r="AJ966">
        <v>5.4016158279999997</v>
      </c>
      <c r="AK966">
        <v>5.3021664450000001</v>
      </c>
      <c r="AL966">
        <v>1.503940359</v>
      </c>
      <c r="AM966">
        <v>2.2269013150000001</v>
      </c>
      <c r="AN966">
        <v>5.4515738989999996</v>
      </c>
      <c r="AO966">
        <v>5.012632441</v>
      </c>
      <c r="AP966">
        <v>4.9108406349999996</v>
      </c>
      <c r="AQ966">
        <v>4.6019541100000003</v>
      </c>
      <c r="AR966">
        <v>6.7358319099999999</v>
      </c>
      <c r="AS966">
        <v>6.6837577709999998</v>
      </c>
      <c r="AT966">
        <v>7.4025397240000004</v>
      </c>
      <c r="AU966">
        <v>0.29035456100000001</v>
      </c>
      <c r="AV966">
        <v>1.730812443</v>
      </c>
      <c r="AW966">
        <v>2.7199262110000002</v>
      </c>
      <c r="AX966">
        <v>3.3962960170000001</v>
      </c>
      <c r="AY966">
        <v>11.2438102</v>
      </c>
      <c r="AZ966">
        <v>6.9537819140000003</v>
      </c>
      <c r="BA966">
        <v>7.3920370789999996</v>
      </c>
      <c r="BB966">
        <v>5.3845861490000004</v>
      </c>
      <c r="BC966">
        <v>4.8272283590000002</v>
      </c>
      <c r="BD966">
        <v>0.42789533400000002</v>
      </c>
      <c r="BE966">
        <v>1.1967085930000001</v>
      </c>
      <c r="BF966">
        <v>1.2523579309999999</v>
      </c>
      <c r="BG966">
        <v>2.695842571</v>
      </c>
      <c r="BH966">
        <v>2.2234286609999998</v>
      </c>
      <c r="BI966">
        <v>1.271416434</v>
      </c>
      <c r="BJ966">
        <v>2.4753451919999998</v>
      </c>
      <c r="BK966">
        <v>6.3271672150000002</v>
      </c>
      <c r="BL966">
        <v>5.4579953349999997</v>
      </c>
      <c r="BM966">
        <v>0.61253448600000004</v>
      </c>
      <c r="BN966">
        <v>-1.1676521470000001</v>
      </c>
      <c r="BO966">
        <v>6.858866044</v>
      </c>
      <c r="BP966">
        <v>-0.56716095099999997</v>
      </c>
    </row>
    <row r="967" spans="1:68" x14ac:dyDescent="0.25">
      <c r="A967" s="1" t="s">
        <v>66</v>
      </c>
      <c r="B967" s="1">
        <f>COUNT(egypt_arabic_world[[#This Row],[1960]:[2023]])</f>
        <v>62</v>
      </c>
      <c r="C967" s="1" t="s">
        <v>3041</v>
      </c>
      <c r="D967" s="1" t="s">
        <v>3042</v>
      </c>
      <c r="F967">
        <v>995450</v>
      </c>
      <c r="G967">
        <v>995450</v>
      </c>
      <c r="H967">
        <v>995450</v>
      </c>
      <c r="I967">
        <v>995450</v>
      </c>
      <c r="J967">
        <v>995450</v>
      </c>
      <c r="K967">
        <v>995450</v>
      </c>
      <c r="L967">
        <v>995450</v>
      </c>
      <c r="M967">
        <v>995450</v>
      </c>
      <c r="N967">
        <v>995450</v>
      </c>
      <c r="O967">
        <v>995450</v>
      </c>
      <c r="P967">
        <v>995450</v>
      </c>
      <c r="Q967">
        <v>995450</v>
      </c>
      <c r="R967">
        <v>995450</v>
      </c>
      <c r="S967">
        <v>995450</v>
      </c>
      <c r="T967">
        <v>995450</v>
      </c>
      <c r="U967">
        <v>995450</v>
      </c>
      <c r="V967">
        <v>995450</v>
      </c>
      <c r="W967">
        <v>995450</v>
      </c>
      <c r="X967">
        <v>995450</v>
      </c>
      <c r="Y967">
        <v>995450</v>
      </c>
      <c r="Z967">
        <v>995450</v>
      </c>
      <c r="AA967">
        <v>995450</v>
      </c>
      <c r="AB967">
        <v>995450</v>
      </c>
      <c r="AC967">
        <v>995450</v>
      </c>
      <c r="AD967">
        <v>995450</v>
      </c>
      <c r="AE967">
        <v>995450</v>
      </c>
      <c r="AF967">
        <v>995450</v>
      </c>
      <c r="AG967">
        <v>995450</v>
      </c>
      <c r="AH967">
        <v>995450</v>
      </c>
      <c r="AI967">
        <v>995450</v>
      </c>
      <c r="AJ967">
        <v>995450</v>
      </c>
      <c r="AK967">
        <v>995450</v>
      </c>
      <c r="AL967">
        <v>995450</v>
      </c>
      <c r="AM967">
        <v>995450</v>
      </c>
      <c r="AN967">
        <v>995450</v>
      </c>
      <c r="AO967">
        <v>995450</v>
      </c>
      <c r="AP967">
        <v>995450</v>
      </c>
      <c r="AQ967">
        <v>995450</v>
      </c>
      <c r="AR967">
        <v>995450</v>
      </c>
      <c r="AS967">
        <v>995450</v>
      </c>
      <c r="AT967">
        <v>995450</v>
      </c>
      <c r="AU967">
        <v>995450</v>
      </c>
      <c r="AV967">
        <v>995450</v>
      </c>
      <c r="AW967">
        <v>995450</v>
      </c>
      <c r="AX967">
        <v>995450</v>
      </c>
      <c r="AY967">
        <v>995450</v>
      </c>
      <c r="AZ967">
        <v>995450</v>
      </c>
      <c r="BA967">
        <v>995450</v>
      </c>
      <c r="BB967">
        <v>995450</v>
      </c>
      <c r="BC967">
        <v>995450</v>
      </c>
      <c r="BD967">
        <v>995450</v>
      </c>
      <c r="BE967">
        <v>995450</v>
      </c>
      <c r="BF967">
        <v>995450</v>
      </c>
      <c r="BG967">
        <v>995450</v>
      </c>
      <c r="BH967">
        <v>995450</v>
      </c>
      <c r="BI967">
        <v>995450</v>
      </c>
      <c r="BJ967">
        <v>995450</v>
      </c>
      <c r="BK967">
        <v>995450</v>
      </c>
      <c r="BL967">
        <v>995450</v>
      </c>
      <c r="BM967">
        <v>995450</v>
      </c>
      <c r="BN967">
        <v>995450</v>
      </c>
      <c r="BO967">
        <v>995450</v>
      </c>
    </row>
    <row r="968" spans="1:68" x14ac:dyDescent="0.25">
      <c r="A968" s="1" t="s">
        <v>66</v>
      </c>
      <c r="B968" s="1">
        <f>COUNT(egypt_arabic_world[[#This Row],[1960]:[2023]])</f>
        <v>62</v>
      </c>
      <c r="C968" s="1" t="s">
        <v>2991</v>
      </c>
      <c r="D968" s="1" t="s">
        <v>2992</v>
      </c>
      <c r="F968">
        <v>1723824</v>
      </c>
      <c r="G968">
        <v>1975708</v>
      </c>
      <c r="H968">
        <v>1944683</v>
      </c>
      <c r="I968">
        <v>1907398</v>
      </c>
      <c r="J968">
        <v>1625595</v>
      </c>
      <c r="K968">
        <v>1817474</v>
      </c>
      <c r="L968">
        <v>1894358</v>
      </c>
      <c r="M968">
        <v>2054000</v>
      </c>
      <c r="N968">
        <v>1920028</v>
      </c>
      <c r="O968">
        <v>1911633</v>
      </c>
      <c r="P968">
        <v>1927747</v>
      </c>
      <c r="Q968">
        <v>1894562</v>
      </c>
      <c r="R968">
        <v>1880046</v>
      </c>
      <c r="S968">
        <v>2000390</v>
      </c>
      <c r="T968">
        <v>2043762</v>
      </c>
      <c r="U968">
        <v>2077889</v>
      </c>
      <c r="V968">
        <v>1899889</v>
      </c>
      <c r="W968">
        <v>2043952</v>
      </c>
      <c r="X968">
        <v>2034056</v>
      </c>
      <c r="Y968">
        <v>1978165</v>
      </c>
      <c r="Z968">
        <v>2009210</v>
      </c>
      <c r="AA968">
        <v>2027218</v>
      </c>
      <c r="AB968">
        <v>2013325</v>
      </c>
      <c r="AC968">
        <v>1944845</v>
      </c>
      <c r="AD968">
        <v>1886100</v>
      </c>
      <c r="AE968">
        <v>1864080</v>
      </c>
      <c r="AF968">
        <v>1930870</v>
      </c>
      <c r="AG968">
        <v>1941599</v>
      </c>
      <c r="AH968">
        <v>2085271</v>
      </c>
      <c r="AI968">
        <v>2283426</v>
      </c>
      <c r="AJ968">
        <v>2470059</v>
      </c>
      <c r="AK968">
        <v>2477121</v>
      </c>
      <c r="AL968">
        <v>2495725</v>
      </c>
      <c r="AM968">
        <v>2561268</v>
      </c>
      <c r="AN968">
        <v>2726636</v>
      </c>
      <c r="AO968">
        <v>2545317</v>
      </c>
      <c r="AP968">
        <v>2735816</v>
      </c>
      <c r="AQ968">
        <v>2642833</v>
      </c>
      <c r="AR968">
        <v>2707099</v>
      </c>
      <c r="AS968">
        <v>2761724</v>
      </c>
      <c r="AT968">
        <v>2614460</v>
      </c>
      <c r="AU968">
        <v>2712234</v>
      </c>
      <c r="AV968">
        <v>2751930</v>
      </c>
      <c r="AW968">
        <v>2755787</v>
      </c>
      <c r="AX968">
        <v>2975160</v>
      </c>
      <c r="AY968">
        <v>3002359</v>
      </c>
      <c r="AZ968">
        <v>2911543</v>
      </c>
      <c r="BA968">
        <v>3186032</v>
      </c>
      <c r="BB968">
        <v>3179076</v>
      </c>
      <c r="BC968">
        <v>2992580</v>
      </c>
      <c r="BD968">
        <v>3037991</v>
      </c>
      <c r="BE968">
        <v>3268112</v>
      </c>
      <c r="BF968">
        <v>3311233</v>
      </c>
      <c r="BG968">
        <v>3291950</v>
      </c>
      <c r="BH968">
        <v>3251394</v>
      </c>
      <c r="BI968">
        <v>3224925</v>
      </c>
      <c r="BJ968">
        <v>3097555</v>
      </c>
      <c r="BK968">
        <v>2592349</v>
      </c>
      <c r="BL968">
        <v>3623430</v>
      </c>
      <c r="BM968">
        <v>3134051</v>
      </c>
      <c r="BN968">
        <v>3146954</v>
      </c>
      <c r="BO968">
        <v>3226804</v>
      </c>
    </row>
    <row r="969" spans="1:68" x14ac:dyDescent="0.25">
      <c r="A969" s="1" t="s">
        <v>66</v>
      </c>
      <c r="B969" s="1">
        <f>COUNT(egypt_arabic_world[[#This Row],[1960]:[2023]])</f>
        <v>62</v>
      </c>
      <c r="C969" s="1" t="s">
        <v>2953</v>
      </c>
      <c r="D969" s="1" t="s">
        <v>2954</v>
      </c>
      <c r="F969">
        <v>17.77</v>
      </c>
      <c r="G969">
        <v>18.47</v>
      </c>
      <c r="H969">
        <v>17.670000000000002</v>
      </c>
      <c r="I969">
        <v>18.23</v>
      </c>
      <c r="J969">
        <v>18.66</v>
      </c>
      <c r="K969">
        <v>19.07</v>
      </c>
      <c r="L969">
        <v>19.55</v>
      </c>
      <c r="M969">
        <v>23.37</v>
      </c>
      <c r="N969">
        <v>23.33</v>
      </c>
      <c r="O969">
        <v>23.46</v>
      </c>
      <c r="P969">
        <v>24.13</v>
      </c>
      <c r="Q969">
        <v>24.66</v>
      </c>
      <c r="R969">
        <v>24.74</v>
      </c>
      <c r="S969">
        <v>25.28</v>
      </c>
      <c r="T969">
        <v>25.71</v>
      </c>
      <c r="U969">
        <v>25.92</v>
      </c>
      <c r="V969">
        <v>26.19</v>
      </c>
      <c r="W969">
        <v>26.67</v>
      </c>
      <c r="X969">
        <v>26.88</v>
      </c>
      <c r="Y969">
        <v>27.33</v>
      </c>
      <c r="Z969">
        <v>28.01</v>
      </c>
      <c r="AA969">
        <v>29.47</v>
      </c>
      <c r="AB969">
        <v>30.5</v>
      </c>
      <c r="AC969">
        <v>31.78</v>
      </c>
      <c r="AD969">
        <v>33.409999999999997</v>
      </c>
      <c r="AE969">
        <v>35.299999999999997</v>
      </c>
      <c r="AF969">
        <v>37.369999999999997</v>
      </c>
      <c r="AG969">
        <v>38.630000000000003</v>
      </c>
      <c r="AH969">
        <v>38.659999999999997</v>
      </c>
      <c r="AI969">
        <v>39.619999999999997</v>
      </c>
      <c r="AJ969">
        <v>47.55</v>
      </c>
      <c r="AK969">
        <v>49.94</v>
      </c>
      <c r="AL969">
        <v>51.36</v>
      </c>
      <c r="AM969">
        <v>53.44</v>
      </c>
      <c r="AN969">
        <v>55.53</v>
      </c>
      <c r="AO969">
        <v>57.77</v>
      </c>
      <c r="AP969">
        <v>62.76</v>
      </c>
      <c r="AQ969">
        <v>62.81</v>
      </c>
      <c r="AR969">
        <v>64.8</v>
      </c>
      <c r="AS969">
        <v>66.010000000000005</v>
      </c>
      <c r="AT969">
        <v>67.34</v>
      </c>
      <c r="AU969">
        <v>77.78</v>
      </c>
      <c r="AV969">
        <v>83.39</v>
      </c>
      <c r="AW969">
        <v>79.67</v>
      </c>
      <c r="AX969">
        <v>83.85</v>
      </c>
      <c r="AY969">
        <v>89.38</v>
      </c>
      <c r="AZ969">
        <v>94.21</v>
      </c>
      <c r="BA969">
        <v>95.97</v>
      </c>
      <c r="BB969">
        <v>94.26</v>
      </c>
      <c r="BC969">
        <v>96.42</v>
      </c>
      <c r="BD969">
        <v>97.97</v>
      </c>
      <c r="BE969">
        <v>101.24</v>
      </c>
      <c r="BF969">
        <v>102.19</v>
      </c>
      <c r="BG969">
        <v>102.59</v>
      </c>
      <c r="BH969">
        <v>99.65</v>
      </c>
      <c r="BI969">
        <v>97.76</v>
      </c>
      <c r="BJ969">
        <v>102.48</v>
      </c>
      <c r="BK969">
        <v>98.94</v>
      </c>
      <c r="BL969">
        <v>99.76</v>
      </c>
      <c r="BM969">
        <v>110.92</v>
      </c>
      <c r="BN969">
        <v>122.85</v>
      </c>
      <c r="BO969">
        <v>119.36</v>
      </c>
    </row>
    <row r="970" spans="1:68" x14ac:dyDescent="0.25">
      <c r="A970" s="1" t="s">
        <v>66</v>
      </c>
      <c r="B970" s="1">
        <f>COUNT(egypt_arabic_world[[#This Row],[1960]:[2023]])</f>
        <v>62</v>
      </c>
      <c r="C970" s="1" t="s">
        <v>2501</v>
      </c>
      <c r="D970" s="1" t="s">
        <v>2502</v>
      </c>
      <c r="G970">
        <v>6.67547918</v>
      </c>
      <c r="H970">
        <v>8.6646884269999997</v>
      </c>
      <c r="I970">
        <v>10.328389830000001</v>
      </c>
      <c r="J970">
        <v>10.117434510000001</v>
      </c>
      <c r="K970">
        <v>8.7182688309999996</v>
      </c>
      <c r="L970">
        <v>8.9076985089999994</v>
      </c>
      <c r="M970">
        <v>11.133043819999999</v>
      </c>
      <c r="N970">
        <v>14.33605341</v>
      </c>
      <c r="O970">
        <v>15.98788287</v>
      </c>
      <c r="P970">
        <v>17.18701218</v>
      </c>
      <c r="Q970">
        <v>13.56453029</v>
      </c>
      <c r="R970">
        <v>13.513513509999999</v>
      </c>
      <c r="S970">
        <v>17.274243510000002</v>
      </c>
      <c r="T970">
        <v>15.431846090000001</v>
      </c>
      <c r="U970">
        <v>13.72689611</v>
      </c>
      <c r="V970">
        <v>13.112058469999999</v>
      </c>
      <c r="W970">
        <v>9.9407134829999997</v>
      </c>
      <c r="X970">
        <v>6.468937876</v>
      </c>
      <c r="Y970">
        <v>6.1603102779999999</v>
      </c>
      <c r="Z970">
        <v>7.4169096210000003</v>
      </c>
      <c r="AA970">
        <v>7.1889606050000001</v>
      </c>
      <c r="AB970">
        <v>7.958673933</v>
      </c>
      <c r="AC970">
        <v>8.2652320699999997</v>
      </c>
      <c r="AD970">
        <v>7.8569330590000002</v>
      </c>
      <c r="AE970">
        <v>7.4981305660000004</v>
      </c>
      <c r="AF970">
        <v>6.5287427710000001</v>
      </c>
      <c r="AG970">
        <v>5.0608766230000004</v>
      </c>
      <c r="AH970">
        <v>3.9680989580000001</v>
      </c>
      <c r="AI970">
        <v>3.467699536</v>
      </c>
      <c r="AJ970">
        <v>3.6117447039999999</v>
      </c>
      <c r="AK970">
        <v>3.2155006319999999</v>
      </c>
      <c r="AL970">
        <v>3.0977369920000002</v>
      </c>
      <c r="AM970">
        <v>3.1539346510000001</v>
      </c>
      <c r="AN970">
        <v>3.0820362339999998</v>
      </c>
      <c r="AO970">
        <v>2.9748118699999999</v>
      </c>
      <c r="AP970">
        <v>2.8414852179999999</v>
      </c>
      <c r="AQ970">
        <v>2.6593832910000001</v>
      </c>
      <c r="AR970">
        <v>2.5697674780000002</v>
      </c>
      <c r="AS970">
        <v>2.5512651399999999</v>
      </c>
      <c r="AT970">
        <v>2.9855685599999999</v>
      </c>
      <c r="AU970">
        <v>3.2784547970000002</v>
      </c>
      <c r="AV970">
        <v>3.1772852700000001</v>
      </c>
      <c r="AW970">
        <v>2.8775312369999999</v>
      </c>
      <c r="AX970">
        <v>2.714220407</v>
      </c>
      <c r="AY970">
        <v>2.6062186029999999</v>
      </c>
      <c r="AZ970">
        <v>2.3796346750000001</v>
      </c>
      <c r="BA970">
        <v>2.1807854849999999</v>
      </c>
      <c r="BB970">
        <v>2.032645043</v>
      </c>
      <c r="BC970">
        <v>1.952967052</v>
      </c>
      <c r="BD970">
        <v>1.837025511</v>
      </c>
      <c r="BE970">
        <v>1.6481757930000001</v>
      </c>
      <c r="BF970">
        <v>1.6100569769999999</v>
      </c>
      <c r="BG970">
        <v>1.6896948359999999</v>
      </c>
      <c r="BH970">
        <v>1.7231474280000001</v>
      </c>
      <c r="BI970">
        <v>1.666605152</v>
      </c>
      <c r="BJ970">
        <v>1.4220317</v>
      </c>
      <c r="BK970">
        <v>1.2499661959999999</v>
      </c>
      <c r="BL970">
        <v>1.180971797</v>
      </c>
      <c r="BM970">
        <v>1.122475503</v>
      </c>
      <c r="BN970">
        <v>1.122009271</v>
      </c>
      <c r="BO970">
        <v>1.0484815139999999</v>
      </c>
      <c r="BP970">
        <v>0.87056551000000004</v>
      </c>
    </row>
    <row r="971" spans="1:68" x14ac:dyDescent="0.25">
      <c r="A971" s="1" t="s">
        <v>66</v>
      </c>
      <c r="B971" s="1">
        <f>COUNT(egypt_arabic_world[[#This Row],[1960]:[2023]])</f>
        <v>62</v>
      </c>
      <c r="C971" s="1" t="s">
        <v>2509</v>
      </c>
      <c r="D971" s="1" t="s">
        <v>2510</v>
      </c>
      <c r="G971">
        <v>101000000</v>
      </c>
      <c r="H971">
        <v>146000000</v>
      </c>
      <c r="I971">
        <v>195000000</v>
      </c>
      <c r="J971">
        <v>224000000</v>
      </c>
      <c r="K971">
        <v>209500000</v>
      </c>
      <c r="L971">
        <v>221000000</v>
      </c>
      <c r="M971">
        <v>282000000</v>
      </c>
      <c r="N971">
        <v>386500000</v>
      </c>
      <c r="O971">
        <v>475000000</v>
      </c>
      <c r="P971">
        <v>550500000</v>
      </c>
      <c r="Q971">
        <v>463500000</v>
      </c>
      <c r="R971">
        <v>495000000</v>
      </c>
      <c r="S971">
        <v>725000000</v>
      </c>
      <c r="T971">
        <v>754000000</v>
      </c>
      <c r="U971">
        <v>861500000</v>
      </c>
      <c r="V971">
        <v>1076500000</v>
      </c>
      <c r="W971">
        <v>972500000</v>
      </c>
      <c r="X971">
        <v>807000000</v>
      </c>
      <c r="Y971">
        <v>953000000</v>
      </c>
      <c r="Z971">
        <v>1272000000</v>
      </c>
      <c r="AA971">
        <v>1615000000</v>
      </c>
      <c r="AB971">
        <v>2103000000</v>
      </c>
      <c r="AC971">
        <v>2619500000</v>
      </c>
      <c r="AD971">
        <v>2942500000</v>
      </c>
      <c r="AE971">
        <v>3309000000</v>
      </c>
      <c r="AF971">
        <v>3364000000</v>
      </c>
      <c r="AG971">
        <v>3117500000</v>
      </c>
      <c r="AH971">
        <v>3047500000</v>
      </c>
      <c r="AI971">
        <v>3504000000</v>
      </c>
      <c r="AJ971">
        <v>4223000000</v>
      </c>
      <c r="AK971">
        <v>4703000000</v>
      </c>
      <c r="AL971">
        <v>5116500000</v>
      </c>
      <c r="AM971">
        <v>5803500000</v>
      </c>
      <c r="AN971">
        <v>6611000000</v>
      </c>
      <c r="AO971">
        <v>7175500000</v>
      </c>
      <c r="AP971">
        <v>7684500000</v>
      </c>
      <c r="AQ971">
        <v>8036500000</v>
      </c>
      <c r="AR971">
        <v>8311500000</v>
      </c>
      <c r="AS971">
        <v>9123500000</v>
      </c>
      <c r="AT971">
        <v>11260500000</v>
      </c>
      <c r="AU971">
        <v>13061500000</v>
      </c>
      <c r="AV971">
        <v>13948000000</v>
      </c>
      <c r="AW971">
        <v>14683500000</v>
      </c>
      <c r="AX971">
        <v>15368450000</v>
      </c>
      <c r="AY971">
        <v>16927300000</v>
      </c>
      <c r="AZ971">
        <v>18635850000</v>
      </c>
      <c r="BA971">
        <v>20534200000</v>
      </c>
      <c r="BB971">
        <v>22274700000</v>
      </c>
      <c r="BC971">
        <v>24777500000</v>
      </c>
      <c r="BD971">
        <v>26484000000</v>
      </c>
      <c r="BE971">
        <v>27602000000</v>
      </c>
      <c r="BF971">
        <v>29953500000</v>
      </c>
      <c r="BG971">
        <v>35990500000</v>
      </c>
      <c r="BH971">
        <v>42112000000</v>
      </c>
      <c r="BI971">
        <v>45155000000</v>
      </c>
      <c r="BJ971">
        <v>49344500000</v>
      </c>
      <c r="BK971">
        <v>55466000000</v>
      </c>
      <c r="BL971">
        <v>62852500000</v>
      </c>
      <c r="BM971">
        <v>71252500000</v>
      </c>
      <c r="BN971">
        <v>81082000000</v>
      </c>
      <c r="BO971">
        <v>89179900000</v>
      </c>
      <c r="BP971">
        <v>96998450000</v>
      </c>
    </row>
    <row r="972" spans="1:68" x14ac:dyDescent="0.25">
      <c r="A972" s="1" t="s">
        <v>66</v>
      </c>
      <c r="B972" s="1">
        <f>COUNT(egypt_arabic_world[[#This Row],[1960]:[2023]])</f>
        <v>62</v>
      </c>
      <c r="C972" s="1" t="s">
        <v>2505</v>
      </c>
      <c r="D972" s="1" t="s">
        <v>2506</v>
      </c>
      <c r="G972">
        <v>249697766.80000001</v>
      </c>
      <c r="H972">
        <v>335799697.80000001</v>
      </c>
      <c r="I972">
        <v>448499596.39999998</v>
      </c>
      <c r="J972">
        <v>515199536.30000001</v>
      </c>
      <c r="K972">
        <v>481849566.30000001</v>
      </c>
      <c r="L972">
        <v>508299542.5</v>
      </c>
      <c r="M972">
        <v>648599416.29999995</v>
      </c>
      <c r="N972">
        <v>888949199.89999998</v>
      </c>
      <c r="O972">
        <v>1092499017</v>
      </c>
      <c r="P972">
        <v>1266148860</v>
      </c>
      <c r="Q972">
        <v>1066049041</v>
      </c>
      <c r="R972">
        <v>1243856105</v>
      </c>
      <c r="S972">
        <v>1852779425</v>
      </c>
      <c r="T972">
        <v>1926890602</v>
      </c>
      <c r="U972">
        <v>2201613068</v>
      </c>
      <c r="V972">
        <v>2751058001</v>
      </c>
      <c r="W972">
        <v>2485279987</v>
      </c>
      <c r="X972">
        <v>1152855496</v>
      </c>
      <c r="Y972">
        <v>1361426627</v>
      </c>
      <c r="Z972">
        <v>1817140261</v>
      </c>
      <c r="AA972">
        <v>2307139561</v>
      </c>
      <c r="AB972">
        <v>3004281422</v>
      </c>
      <c r="AC972">
        <v>3742137511</v>
      </c>
      <c r="AD972">
        <v>4203565423</v>
      </c>
      <c r="AE972">
        <v>4727136104</v>
      </c>
      <c r="AF972">
        <v>4805707420</v>
      </c>
      <c r="AG972">
        <v>4453565066</v>
      </c>
      <c r="AH972">
        <v>3516344801</v>
      </c>
      <c r="AI972">
        <v>2260645161</v>
      </c>
      <c r="AJ972">
        <v>1345757343</v>
      </c>
      <c r="AK972">
        <v>1415819974</v>
      </c>
      <c r="AL972">
        <v>1526165392</v>
      </c>
      <c r="AM972">
        <v>1714409786</v>
      </c>
      <c r="AN972">
        <v>1948876986</v>
      </c>
      <c r="AO972">
        <v>2115742979</v>
      </c>
      <c r="AP972">
        <v>2267650314</v>
      </c>
      <c r="AQ972">
        <v>2372048406</v>
      </c>
      <c r="AR972">
        <v>2447978794</v>
      </c>
      <c r="AS972">
        <v>2627698334</v>
      </c>
      <c r="AT972">
        <v>2834256230</v>
      </c>
      <c r="AU972">
        <v>2902768425</v>
      </c>
      <c r="AV972">
        <v>2383914898</v>
      </c>
      <c r="AW972">
        <v>2369743586</v>
      </c>
      <c r="AX972">
        <v>2659439714</v>
      </c>
      <c r="AY972">
        <v>2952520159</v>
      </c>
      <c r="AZ972">
        <v>3306908257</v>
      </c>
      <c r="BA972">
        <v>3779880350</v>
      </c>
      <c r="BB972">
        <v>4017404478</v>
      </c>
      <c r="BC972">
        <v>4407286453</v>
      </c>
      <c r="BD972">
        <v>4463974191</v>
      </c>
      <c r="BE972">
        <v>4557748767</v>
      </c>
      <c r="BF972">
        <v>4359834244</v>
      </c>
      <c r="BG972">
        <v>5085121576</v>
      </c>
      <c r="BH972">
        <v>5475490833</v>
      </c>
      <c r="BI972">
        <v>4513022527</v>
      </c>
      <c r="BJ972">
        <v>2765588434</v>
      </c>
      <c r="BK972">
        <v>3119587364</v>
      </c>
      <c r="BL972">
        <v>3743671452</v>
      </c>
      <c r="BM972">
        <v>4505374644</v>
      </c>
      <c r="BN972">
        <v>5165445627</v>
      </c>
      <c r="BO972">
        <v>4645922048</v>
      </c>
      <c r="BP972">
        <v>3164630287</v>
      </c>
    </row>
    <row r="973" spans="1:68" x14ac:dyDescent="0.25">
      <c r="A973" s="1" t="s">
        <v>66</v>
      </c>
      <c r="B973" s="1">
        <f>COUNT(egypt_arabic_world[[#This Row],[1960]:[2023]])</f>
        <v>62</v>
      </c>
      <c r="C973" s="1" t="s">
        <v>2955</v>
      </c>
      <c r="D973" s="1" t="s">
        <v>2956</v>
      </c>
      <c r="F973">
        <v>6.9315384999999993E-2</v>
      </c>
      <c r="G973">
        <v>7.2329096999999995E-2</v>
      </c>
      <c r="H973">
        <v>7.7351951000000002E-2</v>
      </c>
      <c r="I973">
        <v>8.4383947000000001E-2</v>
      </c>
      <c r="J973">
        <v>9.0411372000000004E-2</v>
      </c>
      <c r="K973">
        <v>9.7443367000000003E-2</v>
      </c>
      <c r="L973">
        <v>0.107489075</v>
      </c>
      <c r="M973">
        <v>0.114521071</v>
      </c>
      <c r="N973">
        <v>0.110502788</v>
      </c>
      <c r="O973">
        <v>0.118539354</v>
      </c>
      <c r="P973">
        <v>0.117534783</v>
      </c>
      <c r="Q973">
        <v>0.13059420399999999</v>
      </c>
      <c r="R973">
        <v>0.13260334500000001</v>
      </c>
      <c r="S973">
        <v>0.13662162799999999</v>
      </c>
      <c r="T973">
        <v>0.134612487</v>
      </c>
      <c r="U973">
        <v>0.134612487</v>
      </c>
      <c r="V973">
        <v>0.13662162799999999</v>
      </c>
      <c r="W973">
        <v>0.145662766</v>
      </c>
      <c r="X973">
        <v>0.14365362400000001</v>
      </c>
      <c r="Y973">
        <v>0.159726757</v>
      </c>
      <c r="Z973">
        <v>0.16173589799999999</v>
      </c>
      <c r="AA973">
        <v>0.16474961099999999</v>
      </c>
      <c r="AB973">
        <v>0.17077703599999999</v>
      </c>
      <c r="AC973">
        <v>0.18383645600000001</v>
      </c>
      <c r="AD973">
        <v>0.19287759300000001</v>
      </c>
      <c r="AE973">
        <v>0.25013812800000002</v>
      </c>
      <c r="AF973">
        <v>0.260183836</v>
      </c>
      <c r="AG973">
        <v>0.27223868600000001</v>
      </c>
      <c r="AH973">
        <v>0.27625696900000002</v>
      </c>
      <c r="AI973">
        <v>0.36566377</v>
      </c>
      <c r="AJ973">
        <v>0.37771862</v>
      </c>
      <c r="AK973">
        <v>0.38274147400000003</v>
      </c>
      <c r="AL973">
        <v>0.40082374799999998</v>
      </c>
      <c r="AM973">
        <v>0.40182831899999999</v>
      </c>
      <c r="AN973">
        <v>0.46812999100000002</v>
      </c>
      <c r="AO973">
        <v>0.46812999100000002</v>
      </c>
      <c r="AP973">
        <v>0.46812999100000002</v>
      </c>
      <c r="AQ973">
        <v>0.46812999100000002</v>
      </c>
      <c r="AR973">
        <v>0.49123512000000003</v>
      </c>
      <c r="AS973">
        <v>0.49223969099999998</v>
      </c>
      <c r="AT973">
        <v>0.47918027000000002</v>
      </c>
      <c r="AU973">
        <v>0.49023054900000002</v>
      </c>
      <c r="AV973">
        <v>0.50529911100000002</v>
      </c>
      <c r="AW973">
        <v>0.51534481899999995</v>
      </c>
      <c r="AX973">
        <v>0.96438796500000001</v>
      </c>
      <c r="AY973">
        <v>0.93224169999999995</v>
      </c>
      <c r="AZ973">
        <v>0.97845195600000001</v>
      </c>
      <c r="BA973">
        <v>0.90411371699999998</v>
      </c>
      <c r="BB973">
        <v>0.808679492</v>
      </c>
      <c r="BC973">
        <v>0.80164749599999996</v>
      </c>
      <c r="BD973">
        <v>0.81571148699999996</v>
      </c>
      <c r="BE973">
        <v>0.87096288099999997</v>
      </c>
      <c r="BF973">
        <v>1.027675925</v>
      </c>
      <c r="BG973">
        <v>1.0799136069999999</v>
      </c>
      <c r="BH973">
        <v>0.928223417</v>
      </c>
      <c r="BI973">
        <v>0.95132854499999997</v>
      </c>
      <c r="BJ973">
        <v>0.92922798699999998</v>
      </c>
      <c r="BK973">
        <v>0.81772062899999998</v>
      </c>
      <c r="BL973">
        <v>0.70621327</v>
      </c>
      <c r="BM973">
        <v>0.608769903</v>
      </c>
      <c r="BN973">
        <v>0.95836054000000004</v>
      </c>
      <c r="BO973">
        <v>0.95936511099999999</v>
      </c>
    </row>
    <row r="974" spans="1:68" x14ac:dyDescent="0.25">
      <c r="A974" s="1" t="s">
        <v>66</v>
      </c>
      <c r="B974" s="1">
        <f>COUNT(egypt_arabic_world[[#This Row],[1960]:[2023]])</f>
        <v>62</v>
      </c>
      <c r="C974" s="1" t="s">
        <v>2983</v>
      </c>
      <c r="D974" s="1" t="s">
        <v>2984</v>
      </c>
      <c r="F974">
        <v>27.727056109999999</v>
      </c>
      <c r="G974">
        <v>28.466535740000001</v>
      </c>
      <c r="H974">
        <v>29.224842030000001</v>
      </c>
      <c r="I974">
        <v>29.99540107</v>
      </c>
      <c r="J974">
        <v>30.769173739999999</v>
      </c>
      <c r="K974">
        <v>31.550093929999999</v>
      </c>
      <c r="L974">
        <v>32.34352303</v>
      </c>
      <c r="M974">
        <v>33.149147620000001</v>
      </c>
      <c r="N974">
        <v>33.966161030000002</v>
      </c>
      <c r="O974">
        <v>34.782249229999998</v>
      </c>
      <c r="P974">
        <v>35.595326739999997</v>
      </c>
      <c r="Q974">
        <v>36.42405746</v>
      </c>
      <c r="R974">
        <v>37.271628909999997</v>
      </c>
      <c r="S974">
        <v>38.143218640000001</v>
      </c>
      <c r="T974">
        <v>39.053018229999999</v>
      </c>
      <c r="U974">
        <v>39.977454420000001</v>
      </c>
      <c r="V974">
        <v>40.935124819999999</v>
      </c>
      <c r="W974">
        <v>41.952314029999997</v>
      </c>
      <c r="X974">
        <v>43.014343259999997</v>
      </c>
      <c r="Y974">
        <v>44.151301420000003</v>
      </c>
      <c r="Z974">
        <v>45.353582799999998</v>
      </c>
      <c r="AA974">
        <v>46.619730779999998</v>
      </c>
      <c r="AB974">
        <v>48.004823950000002</v>
      </c>
      <c r="AC974">
        <v>49.47243357</v>
      </c>
      <c r="AD974">
        <v>50.96686725</v>
      </c>
      <c r="AE974">
        <v>52.444919380000002</v>
      </c>
      <c r="AF974">
        <v>53.919769950000003</v>
      </c>
      <c r="AG974">
        <v>55.439932689999999</v>
      </c>
      <c r="AH974">
        <v>56.969854840000004</v>
      </c>
      <c r="AI974">
        <v>58.663537089999998</v>
      </c>
      <c r="AJ974">
        <v>60.30337737</v>
      </c>
      <c r="AK974">
        <v>61.761675619999998</v>
      </c>
      <c r="AL974">
        <v>63.203255810000002</v>
      </c>
      <c r="AM974">
        <v>64.579425389999997</v>
      </c>
      <c r="AN974">
        <v>65.952706820000003</v>
      </c>
      <c r="AO974">
        <v>67.334419609999998</v>
      </c>
      <c r="AP974">
        <v>68.744527599999998</v>
      </c>
      <c r="AQ974">
        <v>70.262990610000003</v>
      </c>
      <c r="AR974">
        <v>71.847861769999994</v>
      </c>
      <c r="AS974">
        <v>73.417332860000002</v>
      </c>
      <c r="AT974">
        <v>74.993248280000003</v>
      </c>
      <c r="AU974">
        <v>76.58761063</v>
      </c>
      <c r="AV974">
        <v>78.209400770000002</v>
      </c>
      <c r="AW974">
        <v>79.840718269999996</v>
      </c>
      <c r="AX974">
        <v>81.471700240000004</v>
      </c>
      <c r="AY974">
        <v>83.07840976</v>
      </c>
      <c r="AZ974">
        <v>84.661434529999994</v>
      </c>
      <c r="BA974">
        <v>86.257259529999999</v>
      </c>
      <c r="BB974">
        <v>87.901588230000002</v>
      </c>
      <c r="BC974">
        <v>89.603769150000005</v>
      </c>
      <c r="BD974">
        <v>91.50942689</v>
      </c>
      <c r="BE974">
        <v>93.586821040000004</v>
      </c>
      <c r="BF974">
        <v>95.76930333</v>
      </c>
      <c r="BG974">
        <v>97.974437690000002</v>
      </c>
      <c r="BH974">
        <v>100.05258120000001</v>
      </c>
      <c r="BI974">
        <v>102.10918580000001</v>
      </c>
      <c r="BJ974">
        <v>104.1700306</v>
      </c>
      <c r="BK974">
        <v>106.1651454</v>
      </c>
      <c r="BL974">
        <v>108.0447617</v>
      </c>
      <c r="BM974">
        <v>109.81478130000001</v>
      </c>
      <c r="BN974">
        <v>111.46417</v>
      </c>
      <c r="BO974">
        <v>113.1330052</v>
      </c>
    </row>
    <row r="975" spans="1:68" x14ac:dyDescent="0.25">
      <c r="A975" s="1" t="s">
        <v>66</v>
      </c>
      <c r="B975" s="1">
        <f>COUNT(egypt_arabic_world[[#This Row],[1960]:[2023]])</f>
        <v>62</v>
      </c>
      <c r="C975" s="1" t="s">
        <v>2499</v>
      </c>
      <c r="D975" s="1" t="s">
        <v>2500</v>
      </c>
      <c r="G975">
        <v>6.1982101419999998</v>
      </c>
      <c r="H975">
        <v>3.6985018730000001</v>
      </c>
      <c r="I975">
        <v>8.5176824680000003</v>
      </c>
      <c r="J975">
        <v>9.3745666389999993</v>
      </c>
      <c r="K975">
        <v>6.7579561210000003</v>
      </c>
      <c r="L975">
        <v>7.5653206669999999</v>
      </c>
      <c r="M975">
        <v>3.6877553299999999</v>
      </c>
      <c r="N975">
        <v>-4.440421679</v>
      </c>
      <c r="O975">
        <v>4.1007354549999997</v>
      </c>
      <c r="P975">
        <v>6.198968152</v>
      </c>
      <c r="Q975">
        <v>6.765688817</v>
      </c>
      <c r="R975">
        <v>4.9735670580000004</v>
      </c>
      <c r="S975">
        <v>2.1005897550000001</v>
      </c>
      <c r="T975">
        <v>13.823987539999999</v>
      </c>
      <c r="U975">
        <v>17.26576889</v>
      </c>
      <c r="V975">
        <v>11.61298944</v>
      </c>
      <c r="W975">
        <v>9.6424010199999994</v>
      </c>
      <c r="X975">
        <v>11.80838672</v>
      </c>
      <c r="Y975">
        <v>10.67196249</v>
      </c>
      <c r="Z975">
        <v>4.4566600709999999</v>
      </c>
      <c r="AA975">
        <v>9.0427870240000008</v>
      </c>
      <c r="AB975">
        <v>9.6765288060000003</v>
      </c>
      <c r="AC975">
        <v>5.6777922810000003</v>
      </c>
      <c r="AD975">
        <v>6.8725187480000001</v>
      </c>
      <c r="AE975">
        <v>6.1168895489999997</v>
      </c>
      <c r="AF975">
        <v>4.0451186310000002</v>
      </c>
      <c r="AG975">
        <v>5.1065420550000002</v>
      </c>
      <c r="AH975">
        <v>5.3665265209999999</v>
      </c>
      <c r="AI975">
        <v>4.5941582270000003</v>
      </c>
      <c r="AJ975">
        <v>5.1676957779999997</v>
      </c>
      <c r="AK975">
        <v>3.2358141050000002</v>
      </c>
      <c r="AL975">
        <v>2.1100591369999999</v>
      </c>
      <c r="AM975">
        <v>2.6871079629999999</v>
      </c>
      <c r="AN975">
        <v>2.9652033360000001</v>
      </c>
      <c r="AO975">
        <v>5.0094313870000002</v>
      </c>
      <c r="AP975">
        <v>5.5945590369999998</v>
      </c>
      <c r="AQ975">
        <v>6.3383025000000002</v>
      </c>
      <c r="AR975">
        <v>-0.90209003700000001</v>
      </c>
      <c r="AS975">
        <v>-8.3691017589999994</v>
      </c>
      <c r="AT975">
        <v>24.10069652</v>
      </c>
      <c r="AU975">
        <v>9.9520911640000005</v>
      </c>
      <c r="AV975">
        <v>3.0170077110000002</v>
      </c>
      <c r="AW975">
        <v>5.1621779290000003</v>
      </c>
      <c r="AX975">
        <v>4.7502251080000004</v>
      </c>
      <c r="AY975">
        <v>5.27922213</v>
      </c>
      <c r="AZ975">
        <v>7.8827511289999999</v>
      </c>
      <c r="BA975">
        <v>7.1184175319999996</v>
      </c>
      <c r="BB975">
        <v>4.3654587109999996</v>
      </c>
      <c r="BC975">
        <v>5.626522381</v>
      </c>
      <c r="BD975">
        <v>2.2371553390000001</v>
      </c>
      <c r="BE975">
        <v>2.7168104550000001</v>
      </c>
      <c r="BF975">
        <v>3.2505878149999998</v>
      </c>
      <c r="BG975">
        <v>3.5218500349999999</v>
      </c>
      <c r="BH975">
        <v>4.9045726710000004</v>
      </c>
      <c r="BI975">
        <v>3.1282498150000002</v>
      </c>
      <c r="BJ975">
        <v>4.7047435469999996</v>
      </c>
      <c r="BK975">
        <v>5.0270096530000004</v>
      </c>
      <c r="BL975">
        <v>4.9851541580000003</v>
      </c>
      <c r="BM975">
        <v>3.4333318039999998</v>
      </c>
      <c r="BN975">
        <v>3.3152549950000001</v>
      </c>
      <c r="BO975">
        <v>6.128629825</v>
      </c>
      <c r="BP975">
        <v>6.1665900389999999</v>
      </c>
    </row>
    <row r="976" spans="1:68" x14ac:dyDescent="0.25">
      <c r="A976" s="1" t="s">
        <v>66</v>
      </c>
      <c r="B976" s="1">
        <f>COUNT(egypt_arabic_world[[#This Row],[1960]:[2023]])</f>
        <v>62</v>
      </c>
      <c r="C976" s="1" t="s">
        <v>2925</v>
      </c>
      <c r="D976" s="1" t="s">
        <v>2926</v>
      </c>
      <c r="F976">
        <v>1001450</v>
      </c>
      <c r="G976">
        <v>1001450</v>
      </c>
      <c r="H976">
        <v>1001450</v>
      </c>
      <c r="I976">
        <v>1001450</v>
      </c>
      <c r="J976">
        <v>1001450</v>
      </c>
      <c r="K976">
        <v>1001450</v>
      </c>
      <c r="L976">
        <v>1001450</v>
      </c>
      <c r="M976">
        <v>1001450</v>
      </c>
      <c r="N976">
        <v>1001450</v>
      </c>
      <c r="O976">
        <v>1001450</v>
      </c>
      <c r="P976">
        <v>1001450</v>
      </c>
      <c r="Q976">
        <v>1001450</v>
      </c>
      <c r="R976">
        <v>1001450</v>
      </c>
      <c r="S976">
        <v>1001450</v>
      </c>
      <c r="T976">
        <v>1001450</v>
      </c>
      <c r="U976">
        <v>1001450</v>
      </c>
      <c r="V976">
        <v>1001450</v>
      </c>
      <c r="W976">
        <v>1001450</v>
      </c>
      <c r="X976">
        <v>1001450</v>
      </c>
      <c r="Y976">
        <v>1001450</v>
      </c>
      <c r="Z976">
        <v>1001450</v>
      </c>
      <c r="AA976">
        <v>1001450</v>
      </c>
      <c r="AB976">
        <v>1001450</v>
      </c>
      <c r="AC976">
        <v>1001450</v>
      </c>
      <c r="AD976">
        <v>1001450</v>
      </c>
      <c r="AE976">
        <v>1001450</v>
      </c>
      <c r="AF976">
        <v>1001450</v>
      </c>
      <c r="AG976">
        <v>1001450</v>
      </c>
      <c r="AH976">
        <v>1001450</v>
      </c>
      <c r="AI976">
        <v>1001450</v>
      </c>
      <c r="AJ976">
        <v>1001450</v>
      </c>
      <c r="AK976">
        <v>1001450</v>
      </c>
      <c r="AL976">
        <v>1001450</v>
      </c>
      <c r="AM976">
        <v>1001450</v>
      </c>
      <c r="AN976">
        <v>1001450</v>
      </c>
      <c r="AO976">
        <v>1001450</v>
      </c>
      <c r="AP976">
        <v>1001450</v>
      </c>
      <c r="AQ976">
        <v>1001450</v>
      </c>
      <c r="AR976">
        <v>1001450</v>
      </c>
      <c r="AS976">
        <v>1001450</v>
      </c>
      <c r="AT976">
        <v>1001450</v>
      </c>
      <c r="AU976">
        <v>1001450</v>
      </c>
      <c r="AV976">
        <v>1001450</v>
      </c>
      <c r="AW976">
        <v>1001450</v>
      </c>
      <c r="AX976">
        <v>1001450</v>
      </c>
      <c r="AY976">
        <v>1001450</v>
      </c>
      <c r="AZ976">
        <v>1001450</v>
      </c>
      <c r="BA976">
        <v>1001450</v>
      </c>
      <c r="BB976">
        <v>1001450</v>
      </c>
      <c r="BC976">
        <v>1001450</v>
      </c>
      <c r="BD976">
        <v>1001450</v>
      </c>
      <c r="BE976">
        <v>1001450</v>
      </c>
      <c r="BF976">
        <v>1001450</v>
      </c>
      <c r="BG976">
        <v>1001450</v>
      </c>
      <c r="BH976">
        <v>1001450</v>
      </c>
      <c r="BI976">
        <v>1001450</v>
      </c>
      <c r="BJ976">
        <v>1001450</v>
      </c>
      <c r="BK976">
        <v>1001450</v>
      </c>
      <c r="BL976">
        <v>1001450</v>
      </c>
      <c r="BM976">
        <v>1001450</v>
      </c>
      <c r="BN976">
        <v>1001450</v>
      </c>
      <c r="BO976">
        <v>1001450</v>
      </c>
    </row>
    <row r="977" spans="1:66" x14ac:dyDescent="0.25">
      <c r="A977" s="1" t="s">
        <v>66</v>
      </c>
      <c r="B977" s="1">
        <f>COUNT(egypt_arabic_world[[#This Row],[1960]:[2023]])</f>
        <v>61</v>
      </c>
      <c r="C977" s="1" t="s">
        <v>3045</v>
      </c>
      <c r="D977" s="1" t="s">
        <v>3046</v>
      </c>
      <c r="F977">
        <v>25680</v>
      </c>
      <c r="G977">
        <v>25050</v>
      </c>
      <c r="H977">
        <v>24900</v>
      </c>
      <c r="I977">
        <v>25060</v>
      </c>
      <c r="J977">
        <v>26720</v>
      </c>
      <c r="K977">
        <v>27800</v>
      </c>
      <c r="L977">
        <v>28010</v>
      </c>
      <c r="M977">
        <v>28010</v>
      </c>
      <c r="N977">
        <v>28350</v>
      </c>
      <c r="O977">
        <v>28430</v>
      </c>
      <c r="P977">
        <v>28520</v>
      </c>
      <c r="Q977">
        <v>28550</v>
      </c>
      <c r="R977">
        <v>28550</v>
      </c>
      <c r="S977">
        <v>28430</v>
      </c>
      <c r="T977">
        <v>28250</v>
      </c>
      <c r="U977">
        <v>27300</v>
      </c>
      <c r="V977">
        <v>26350</v>
      </c>
      <c r="W977">
        <v>25400</v>
      </c>
      <c r="X977">
        <v>24470</v>
      </c>
      <c r="Y977">
        <v>24450</v>
      </c>
      <c r="Z977">
        <v>24680</v>
      </c>
      <c r="AA977">
        <v>24452.400000000001</v>
      </c>
      <c r="AB977">
        <v>24347.4</v>
      </c>
      <c r="AC977">
        <v>24582.6</v>
      </c>
      <c r="AD977">
        <v>24970</v>
      </c>
      <c r="AE977">
        <v>25670</v>
      </c>
      <c r="AF977">
        <v>25470</v>
      </c>
      <c r="AG977">
        <v>25810</v>
      </c>
      <c r="AH977">
        <v>25710</v>
      </c>
      <c r="AI977">
        <v>26480</v>
      </c>
      <c r="AJ977">
        <v>26430</v>
      </c>
      <c r="AK977">
        <v>29962.799999999999</v>
      </c>
      <c r="AL977">
        <v>30151.8</v>
      </c>
      <c r="AM977">
        <v>30126.6</v>
      </c>
      <c r="AN977">
        <v>32830</v>
      </c>
      <c r="AO977">
        <v>31764.6</v>
      </c>
      <c r="AP977">
        <v>32449.200000000001</v>
      </c>
      <c r="AQ977">
        <v>32596.2</v>
      </c>
      <c r="AR977">
        <v>34830</v>
      </c>
      <c r="AS977">
        <v>32910</v>
      </c>
      <c r="AT977">
        <v>33380</v>
      </c>
      <c r="AU977">
        <v>34240</v>
      </c>
      <c r="AV977">
        <v>34090</v>
      </c>
      <c r="AW977">
        <v>34780</v>
      </c>
      <c r="AX977">
        <v>35230</v>
      </c>
      <c r="AY977">
        <v>35330</v>
      </c>
      <c r="AZ977">
        <v>35380</v>
      </c>
      <c r="BA977">
        <v>35420</v>
      </c>
      <c r="BB977">
        <v>36890</v>
      </c>
      <c r="BC977">
        <v>36710</v>
      </c>
      <c r="BD977">
        <v>36200</v>
      </c>
      <c r="BE977">
        <v>36960</v>
      </c>
      <c r="BF977">
        <v>37309.699999999997</v>
      </c>
      <c r="BG977">
        <v>37151.9</v>
      </c>
      <c r="BH977">
        <v>37898.771000000001</v>
      </c>
      <c r="BI977">
        <v>37337.654000000002</v>
      </c>
      <c r="BJ977">
        <v>38369.688000000002</v>
      </c>
      <c r="BK977">
        <v>38630</v>
      </c>
      <c r="BL977">
        <v>39220</v>
      </c>
      <c r="BM977">
        <v>39710</v>
      </c>
      <c r="BN977">
        <v>40310</v>
      </c>
    </row>
    <row r="978" spans="1:66" x14ac:dyDescent="0.25">
      <c r="A978" s="1" t="s">
        <v>66</v>
      </c>
      <c r="B978" s="1">
        <f>COUNT(egypt_arabic_world[[#This Row],[1960]:[2023]])</f>
        <v>61</v>
      </c>
      <c r="C978" s="1" t="s">
        <v>2931</v>
      </c>
      <c r="D978" s="1" t="s">
        <v>2932</v>
      </c>
      <c r="F978">
        <v>9.0540532000000007E-2</v>
      </c>
      <c r="G978">
        <v>8.5859437999999996E-2</v>
      </c>
      <c r="H978">
        <v>8.2944138000000001E-2</v>
      </c>
      <c r="I978">
        <v>8.1114783999999995E-2</v>
      </c>
      <c r="J978">
        <v>8.4298714999999996E-2</v>
      </c>
      <c r="K978">
        <v>8.5428063999999998E-2</v>
      </c>
      <c r="L978">
        <v>8.3674054999999997E-2</v>
      </c>
      <c r="M978">
        <v>8.1428390000000003E-2</v>
      </c>
      <c r="N978">
        <v>8.0593606999999998E-2</v>
      </c>
      <c r="O978">
        <v>7.8702656999999995E-2</v>
      </c>
      <c r="P978">
        <v>7.7187131000000006E-2</v>
      </c>
      <c r="Q978">
        <v>7.5155148000000005E-2</v>
      </c>
      <c r="R978">
        <v>7.3392184999999999E-2</v>
      </c>
      <c r="S978">
        <v>7.1293751000000002E-2</v>
      </c>
      <c r="T978">
        <v>6.9221282999999995E-2</v>
      </c>
      <c r="U978">
        <v>6.5233413000000004E-2</v>
      </c>
      <c r="V978">
        <v>6.1326854E-2</v>
      </c>
      <c r="W978">
        <v>5.7349566999999997E-2</v>
      </c>
      <c r="X978">
        <v>5.3808356000000002E-2</v>
      </c>
      <c r="Y978">
        <v>5.2013163000000001E-2</v>
      </c>
      <c r="Z978">
        <v>5.1099486999999999E-2</v>
      </c>
      <c r="AA978">
        <v>4.9156591999999999E-2</v>
      </c>
      <c r="AB978">
        <v>4.7392980000000001E-2</v>
      </c>
      <c r="AC978">
        <v>4.6200673999999997E-2</v>
      </c>
      <c r="AD978">
        <v>4.5432175999999998E-2</v>
      </c>
      <c r="AE978">
        <v>4.4400776000000003E-2</v>
      </c>
      <c r="AF978">
        <v>4.2627369999999998E-2</v>
      </c>
      <c r="AG978">
        <v>4.1857167000000001E-2</v>
      </c>
      <c r="AH978">
        <v>4.0486227999999999E-2</v>
      </c>
      <c r="AI978">
        <v>3.9111854000000001E-2</v>
      </c>
      <c r="AJ978">
        <v>3.7765081999999998E-2</v>
      </c>
      <c r="AK978">
        <v>4.2538254999999997E-2</v>
      </c>
      <c r="AL978">
        <v>4.1582319999999999E-2</v>
      </c>
      <c r="AM978">
        <v>4.0641456999999999E-2</v>
      </c>
      <c r="AN978">
        <v>4.2907654000000003E-2</v>
      </c>
      <c r="AO978">
        <v>4.0437699000000001E-2</v>
      </c>
      <c r="AP978">
        <v>4.0608642E-2</v>
      </c>
      <c r="AQ978">
        <v>3.9941213000000003E-2</v>
      </c>
      <c r="AR978">
        <v>4.1861858000000002E-2</v>
      </c>
      <c r="AS978">
        <v>3.8326138000000003E-2</v>
      </c>
      <c r="AT978">
        <v>3.8324477000000003E-2</v>
      </c>
      <c r="AU978">
        <v>3.8510403999999998E-2</v>
      </c>
      <c r="AV978">
        <v>3.7326494000000002E-2</v>
      </c>
      <c r="AW978">
        <v>3.7306183E-2</v>
      </c>
      <c r="AX978">
        <v>3.1602567999999998E-2</v>
      </c>
      <c r="AY978">
        <v>3.1499241999999997E-2</v>
      </c>
      <c r="AZ978">
        <v>3.0423763999999999E-2</v>
      </c>
      <c r="BA978">
        <v>3.0769306E-2</v>
      </c>
      <c r="BB978">
        <v>3.2959384000000001E-2</v>
      </c>
      <c r="BC978">
        <v>3.2209939E-2</v>
      </c>
      <c r="BD978">
        <v>3.0825620000000001E-2</v>
      </c>
      <c r="BE978">
        <v>3.0366784000000001E-2</v>
      </c>
      <c r="BF978">
        <v>2.8405214000000002E-2</v>
      </c>
      <c r="BG978">
        <v>2.7070916E-2</v>
      </c>
      <c r="BH978">
        <v>2.8774634E-2</v>
      </c>
      <c r="BI978">
        <v>2.7416761000000001E-2</v>
      </c>
      <c r="BJ978">
        <v>2.8081769999999999E-2</v>
      </c>
      <c r="BK978">
        <v>2.8850677000000002E-2</v>
      </c>
      <c r="BL978">
        <v>2.9929385999999999E-2</v>
      </c>
      <c r="BM978">
        <v>3.0782566000000001E-2</v>
      </c>
      <c r="BN978">
        <v>2.7731461999999998E-2</v>
      </c>
    </row>
    <row r="979" spans="1:66" x14ac:dyDescent="0.25">
      <c r="A979" s="1" t="s">
        <v>66</v>
      </c>
      <c r="B979" s="1">
        <f>COUNT(egypt_arabic_world[[#This Row],[1960]:[2023]])</f>
        <v>61</v>
      </c>
      <c r="C979" s="1" t="s">
        <v>2957</v>
      </c>
      <c r="D979" s="1" t="s">
        <v>2958</v>
      </c>
      <c r="F979">
        <v>2499000</v>
      </c>
      <c r="G979">
        <v>2433000</v>
      </c>
      <c r="H979">
        <v>2413000</v>
      </c>
      <c r="I979">
        <v>2422000</v>
      </c>
      <c r="J979">
        <v>2582000</v>
      </c>
      <c r="K979">
        <v>2683000</v>
      </c>
      <c r="L979">
        <v>2694000</v>
      </c>
      <c r="M979">
        <v>2687000</v>
      </c>
      <c r="N979">
        <v>2725000</v>
      </c>
      <c r="O979">
        <v>2725000</v>
      </c>
      <c r="P979">
        <v>2735000</v>
      </c>
      <c r="Q979">
        <v>2725000</v>
      </c>
      <c r="R979">
        <v>2723000</v>
      </c>
      <c r="S979">
        <v>2707000</v>
      </c>
      <c r="T979">
        <v>2691000</v>
      </c>
      <c r="U979">
        <v>2596000</v>
      </c>
      <c r="V979">
        <v>2499000</v>
      </c>
      <c r="W979">
        <v>2395000</v>
      </c>
      <c r="X979">
        <v>2304000</v>
      </c>
      <c r="Y979">
        <v>2286000</v>
      </c>
      <c r="Z979">
        <v>2307000</v>
      </c>
      <c r="AA979">
        <v>2281240</v>
      </c>
      <c r="AB979">
        <v>2264740</v>
      </c>
      <c r="AC979">
        <v>2275260</v>
      </c>
      <c r="AD979">
        <v>2305000</v>
      </c>
      <c r="AE979">
        <v>2318000</v>
      </c>
      <c r="AF979">
        <v>2288000</v>
      </c>
      <c r="AG979">
        <v>2310000</v>
      </c>
      <c r="AH979">
        <v>2296000</v>
      </c>
      <c r="AI979">
        <v>2284000</v>
      </c>
      <c r="AJ979">
        <v>2267000</v>
      </c>
      <c r="AK979">
        <v>2615280</v>
      </c>
      <c r="AL979">
        <v>2616180</v>
      </c>
      <c r="AM979">
        <v>2612660</v>
      </c>
      <c r="AN979">
        <v>2817000</v>
      </c>
      <c r="AO979">
        <v>2710460</v>
      </c>
      <c r="AP979">
        <v>2778920</v>
      </c>
      <c r="AQ979">
        <v>2793620</v>
      </c>
      <c r="AR979">
        <v>2994000</v>
      </c>
      <c r="AS979">
        <v>2801000</v>
      </c>
      <c r="AT979">
        <v>2861000</v>
      </c>
      <c r="AU979">
        <v>2936000</v>
      </c>
      <c r="AV979">
        <v>2906000</v>
      </c>
      <c r="AW979">
        <v>2965000</v>
      </c>
      <c r="AX979">
        <v>2563000</v>
      </c>
      <c r="AY979">
        <v>2605000</v>
      </c>
      <c r="AZ979">
        <v>2564000</v>
      </c>
      <c r="BA979">
        <v>2642000</v>
      </c>
      <c r="BB979">
        <v>2884000</v>
      </c>
      <c r="BC979">
        <v>2873000</v>
      </c>
      <c r="BD979">
        <v>2808000</v>
      </c>
      <c r="BE979">
        <v>2829000</v>
      </c>
      <c r="BF979">
        <v>2707970</v>
      </c>
      <c r="BG979">
        <v>2640190</v>
      </c>
      <c r="BH979">
        <v>2865877.1</v>
      </c>
      <c r="BI979">
        <v>2786765.4</v>
      </c>
      <c r="BJ979">
        <v>2911968.8</v>
      </c>
      <c r="BK979">
        <v>3049000</v>
      </c>
      <c r="BL979">
        <v>3219000</v>
      </c>
      <c r="BM979">
        <v>3365000</v>
      </c>
      <c r="BN979">
        <v>3077000</v>
      </c>
    </row>
    <row r="980" spans="1:66" hidden="1" x14ac:dyDescent="0.25">
      <c r="A980" s="1" t="s">
        <v>66</v>
      </c>
      <c r="B980" s="1">
        <f>COUNT(egypt_arabic_world[[#This Row],[1960]:[2023]])</f>
        <v>16</v>
      </c>
      <c r="C980" s="1" t="s">
        <v>2023</v>
      </c>
      <c r="D980" s="1" t="s">
        <v>2024</v>
      </c>
      <c r="T980">
        <v>24.9</v>
      </c>
      <c r="Y980">
        <v>31.4</v>
      </c>
      <c r="AC980">
        <v>30.3</v>
      </c>
      <c r="AG980">
        <v>37.799999999999997</v>
      </c>
      <c r="AH980">
        <v>37.799999999999997</v>
      </c>
      <c r="AJ980">
        <v>47.6</v>
      </c>
      <c r="AK980">
        <v>47.1</v>
      </c>
      <c r="AL980">
        <v>47.1</v>
      </c>
      <c r="AN980">
        <v>47.9</v>
      </c>
      <c r="AO980">
        <v>47.9</v>
      </c>
      <c r="AQ980">
        <v>54.5</v>
      </c>
      <c r="AS980">
        <v>56.1</v>
      </c>
      <c r="AV980">
        <v>60</v>
      </c>
      <c r="AX980">
        <v>59.2</v>
      </c>
      <c r="BA980">
        <v>60.3</v>
      </c>
      <c r="BG980">
        <v>58.5</v>
      </c>
    </row>
    <row r="981" spans="1:66" hidden="1" x14ac:dyDescent="0.25">
      <c r="A981" s="1" t="s">
        <v>66</v>
      </c>
      <c r="B981" s="1">
        <f>COUNT(egypt_arabic_world[[#This Row],[1960]:[2023]])</f>
        <v>17</v>
      </c>
      <c r="C981" s="1" t="s">
        <v>2025</v>
      </c>
      <c r="D981" s="1" t="s">
        <v>2026</v>
      </c>
      <c r="P981">
        <v>22.31814</v>
      </c>
      <c r="Q981">
        <v>23.234500000000001</v>
      </c>
      <c r="S981">
        <v>30.174720000000001</v>
      </c>
      <c r="T981">
        <v>30.715039999999998</v>
      </c>
      <c r="U981">
        <v>32.288200000000003</v>
      </c>
      <c r="V981">
        <v>29.950399999999998</v>
      </c>
      <c r="W981">
        <v>36.143970000000003</v>
      </c>
      <c r="Y981">
        <v>38.127600000000001</v>
      </c>
      <c r="AA981">
        <v>38.821179999999998</v>
      </c>
      <c r="AB981">
        <v>38.048180000000002</v>
      </c>
      <c r="AG981">
        <v>32.103589999999997</v>
      </c>
      <c r="AH981">
        <v>32.655760000000001</v>
      </c>
      <c r="AK981">
        <v>41.18938</v>
      </c>
      <c r="AL981">
        <v>39.647199999999998</v>
      </c>
      <c r="AM981">
        <v>38.192300000000003</v>
      </c>
      <c r="AN981">
        <v>39.369489999999999</v>
      </c>
      <c r="AO981">
        <v>39.622250000000001</v>
      </c>
    </row>
    <row r="982" spans="1:66" x14ac:dyDescent="0.25">
      <c r="A982" s="1" t="s">
        <v>66</v>
      </c>
      <c r="B982" s="1">
        <f>COUNT(egypt_arabic_world[[#This Row],[1960]:[2023]])</f>
        <v>61</v>
      </c>
      <c r="C982" s="1" t="s">
        <v>2929</v>
      </c>
      <c r="D982" s="1" t="s">
        <v>2930</v>
      </c>
      <c r="F982">
        <v>18.100000000000001</v>
      </c>
      <c r="G982">
        <v>18.100000000000001</v>
      </c>
      <c r="H982">
        <v>18.100000000000001</v>
      </c>
      <c r="I982">
        <v>18.100000000000001</v>
      </c>
      <c r="J982">
        <v>18.100000000000001</v>
      </c>
      <c r="K982">
        <v>18.100000000000001</v>
      </c>
      <c r="L982">
        <v>18.100000000000001</v>
      </c>
      <c r="M982">
        <v>18.100000000000001</v>
      </c>
      <c r="N982">
        <v>18.100000000000001</v>
      </c>
      <c r="O982">
        <v>18.100000000000001</v>
      </c>
      <c r="P982">
        <v>18.100000000000001</v>
      </c>
      <c r="Q982">
        <v>18.100000000000001</v>
      </c>
      <c r="R982">
        <v>18.100000000000001</v>
      </c>
      <c r="S982">
        <v>18.100000000000001</v>
      </c>
      <c r="T982">
        <v>18.100000000000001</v>
      </c>
      <c r="U982">
        <v>18.100000000000001</v>
      </c>
      <c r="V982">
        <v>18.100000000000001</v>
      </c>
      <c r="W982">
        <v>18.100000000000001</v>
      </c>
      <c r="X982">
        <v>18.100000000000001</v>
      </c>
      <c r="Y982">
        <v>18.100000000000001</v>
      </c>
      <c r="Z982">
        <v>18.100000000000001</v>
      </c>
      <c r="AA982">
        <v>18.100000000000001</v>
      </c>
      <c r="AB982">
        <v>18.100000000000001</v>
      </c>
      <c r="AC982">
        <v>18.100000000000001</v>
      </c>
      <c r="AD982">
        <v>18.100000000000001</v>
      </c>
      <c r="AE982">
        <v>18.100000000000001</v>
      </c>
      <c r="AF982">
        <v>18.100000000000001</v>
      </c>
      <c r="AG982">
        <v>18.100000000000001</v>
      </c>
      <c r="AH982">
        <v>18.100000000000001</v>
      </c>
      <c r="AI982">
        <v>18.100000000000001</v>
      </c>
      <c r="AJ982">
        <v>18.100000000000001</v>
      </c>
      <c r="AK982">
        <v>18.100000000000001</v>
      </c>
      <c r="AL982">
        <v>18.100000000000001</v>
      </c>
      <c r="AM982">
        <v>18.100000000000001</v>
      </c>
      <c r="AN982">
        <v>18.100000000000001</v>
      </c>
      <c r="AO982">
        <v>18.100000000000001</v>
      </c>
      <c r="AP982">
        <v>18.100000000000001</v>
      </c>
      <c r="AQ982">
        <v>18.100000000000001</v>
      </c>
      <c r="AR982">
        <v>18.100000000000001</v>
      </c>
      <c r="AS982">
        <v>18.100000000000001</v>
      </c>
      <c r="AT982">
        <v>18.100000000000001</v>
      </c>
      <c r="AU982">
        <v>18.100000000000001</v>
      </c>
      <c r="AV982">
        <v>18.100000000000001</v>
      </c>
      <c r="AW982">
        <v>18.100000000000001</v>
      </c>
      <c r="AX982">
        <v>18.100000000000001</v>
      </c>
      <c r="AY982">
        <v>18.100000000000001</v>
      </c>
      <c r="AZ982">
        <v>18.100000000000001</v>
      </c>
      <c r="BA982">
        <v>18.100000000000001</v>
      </c>
      <c r="BB982">
        <v>18.100000000000001</v>
      </c>
      <c r="BC982">
        <v>18.100000000000001</v>
      </c>
      <c r="BD982">
        <v>18.100000000000001</v>
      </c>
      <c r="BE982">
        <v>18.100000000000001</v>
      </c>
      <c r="BF982">
        <v>18.100000000000001</v>
      </c>
      <c r="BG982">
        <v>18.100000000000001</v>
      </c>
      <c r="BH982">
        <v>18.100000000000001</v>
      </c>
      <c r="BI982">
        <v>18.100000000000001</v>
      </c>
      <c r="BJ982">
        <v>18.100000000000001</v>
      </c>
      <c r="BK982">
        <v>18.100000000000001</v>
      </c>
      <c r="BL982">
        <v>18.100000000000001</v>
      </c>
      <c r="BM982">
        <v>18.100000000000001</v>
      </c>
      <c r="BN982">
        <v>18.100000000000001</v>
      </c>
    </row>
    <row r="983" spans="1:66" x14ac:dyDescent="0.25">
      <c r="A983" s="1" t="s">
        <v>66</v>
      </c>
      <c r="B983" s="1">
        <f>COUNT(egypt_arabic_world[[#This Row],[1960]:[2023]])</f>
        <v>61</v>
      </c>
      <c r="C983" s="1" t="s">
        <v>2893</v>
      </c>
      <c r="D983" s="1" t="s">
        <v>2894</v>
      </c>
      <c r="E983">
        <v>566800000</v>
      </c>
      <c r="F983">
        <v>484300000</v>
      </c>
      <c r="G983">
        <v>414000000</v>
      </c>
      <c r="H983">
        <v>521600000</v>
      </c>
      <c r="I983">
        <v>538000000</v>
      </c>
      <c r="J983">
        <v>605200000</v>
      </c>
      <c r="K983">
        <v>605900000</v>
      </c>
      <c r="L983">
        <v>566600000</v>
      </c>
      <c r="M983">
        <v>634710000</v>
      </c>
      <c r="N983">
        <v>744870000</v>
      </c>
      <c r="O983">
        <v>772970000</v>
      </c>
      <c r="P983">
        <v>790050000</v>
      </c>
      <c r="Q983">
        <v>825250000</v>
      </c>
      <c r="R983">
        <v>1124650000</v>
      </c>
      <c r="S983">
        <v>1516280000</v>
      </c>
      <c r="T983">
        <v>1403910000</v>
      </c>
      <c r="U983">
        <v>1521710000</v>
      </c>
      <c r="V983">
        <v>1708350000</v>
      </c>
      <c r="W983">
        <v>1737180000</v>
      </c>
      <c r="X983">
        <v>1839660000</v>
      </c>
      <c r="Y983">
        <v>3045870000</v>
      </c>
      <c r="Z983">
        <v>3232600000</v>
      </c>
      <c r="AA983">
        <v>3119970000</v>
      </c>
      <c r="AB983">
        <v>3214840000</v>
      </c>
      <c r="AC983">
        <v>3139950000</v>
      </c>
      <c r="AD983">
        <v>1838139000</v>
      </c>
      <c r="AE983">
        <v>2248717000</v>
      </c>
      <c r="AF983">
        <v>2037204000</v>
      </c>
      <c r="AG983">
        <v>2120446000</v>
      </c>
      <c r="AH983">
        <v>2608574000</v>
      </c>
      <c r="AI983">
        <v>2585189000</v>
      </c>
      <c r="AJ983">
        <v>3659377000</v>
      </c>
      <c r="AK983">
        <v>3049929000</v>
      </c>
      <c r="AL983">
        <v>3109709171</v>
      </c>
      <c r="AM983">
        <v>3447019000</v>
      </c>
      <c r="AN983">
        <v>3443717428</v>
      </c>
      <c r="AO983">
        <v>3533934930</v>
      </c>
      <c r="AP983">
        <v>3907984108</v>
      </c>
      <c r="AQ983">
        <v>3195264066</v>
      </c>
      <c r="AR983">
        <v>3535809446</v>
      </c>
      <c r="AS983">
        <v>4763651045</v>
      </c>
      <c r="AT983">
        <v>4106632540</v>
      </c>
      <c r="AU983">
        <v>4642854669</v>
      </c>
      <c r="AV983">
        <v>6080519460</v>
      </c>
      <c r="AW983">
        <v>7581208134</v>
      </c>
      <c r="AX983">
        <v>10391543947</v>
      </c>
      <c r="AY983">
        <v>13363402709</v>
      </c>
      <c r="AZ983">
        <v>15805549575</v>
      </c>
      <c r="BA983">
        <v>25539150688</v>
      </c>
      <c r="BB983">
        <v>23528919092</v>
      </c>
      <c r="BC983">
        <v>26579111014</v>
      </c>
      <c r="BD983">
        <v>30992601095</v>
      </c>
      <c r="BE983">
        <v>29239921152</v>
      </c>
      <c r="BF983">
        <v>28893851283</v>
      </c>
      <c r="BG983">
        <v>26692508624</v>
      </c>
      <c r="BH983">
        <v>21119712539</v>
      </c>
      <c r="BI983">
        <v>20020899998</v>
      </c>
      <c r="BJ983">
        <v>23295600004</v>
      </c>
      <c r="BK983">
        <v>26030175289</v>
      </c>
      <c r="BL983">
        <v>30611734061</v>
      </c>
      <c r="BM983">
        <v>26812099568</v>
      </c>
    </row>
    <row r="984" spans="1:66" hidden="1" x14ac:dyDescent="0.25">
      <c r="A984" s="1" t="s">
        <v>66</v>
      </c>
      <c r="B984" s="1">
        <f>COUNT(egypt_arabic_world[[#This Row],[1960]:[2023]])</f>
        <v>17</v>
      </c>
      <c r="C984" s="1" t="s">
        <v>2031</v>
      </c>
      <c r="D984" s="1" t="s">
        <v>2032</v>
      </c>
      <c r="T984">
        <v>79.130477909999996</v>
      </c>
      <c r="U984">
        <v>83.928451539999998</v>
      </c>
      <c r="AE984">
        <v>95.375411990000003</v>
      </c>
      <c r="AR984">
        <v>99.124496460000003</v>
      </c>
      <c r="AS984">
        <v>98.997718809999995</v>
      </c>
      <c r="AT984">
        <v>94.999008180000004</v>
      </c>
      <c r="AU984">
        <v>96.085708620000005</v>
      </c>
      <c r="AV984">
        <v>98.602272029999995</v>
      </c>
      <c r="AW984">
        <v>93.518867490000005</v>
      </c>
      <c r="AX984">
        <v>93.177528379999998</v>
      </c>
      <c r="AY984">
        <v>93.911857600000005</v>
      </c>
      <c r="BB984">
        <v>96.097686769999996</v>
      </c>
      <c r="BI984">
        <v>96.418510440000006</v>
      </c>
      <c r="BJ984">
        <v>97.019271849999996</v>
      </c>
      <c r="BK984">
        <v>99.009300229999994</v>
      </c>
      <c r="BL984">
        <v>99.641921999999994</v>
      </c>
      <c r="BM984">
        <v>99.752868649999996</v>
      </c>
    </row>
    <row r="985" spans="1:66" hidden="1" x14ac:dyDescent="0.25">
      <c r="A985" s="1" t="s">
        <v>66</v>
      </c>
      <c r="B985" s="1">
        <f>COUNT(egypt_arabic_world[[#This Row],[1960]:[2023]])</f>
        <v>13</v>
      </c>
      <c r="C985" s="1" t="s">
        <v>2033</v>
      </c>
      <c r="D985" s="1" t="s">
        <v>2034</v>
      </c>
      <c r="T985">
        <v>87.410102839999993</v>
      </c>
      <c r="U985">
        <v>88.335968019999996</v>
      </c>
      <c r="AR985">
        <v>98.805618289999998</v>
      </c>
      <c r="AS985">
        <v>98.776069640000003</v>
      </c>
      <c r="AT985">
        <v>94.770538329999994</v>
      </c>
      <c r="AU985">
        <v>94.282226559999998</v>
      </c>
      <c r="AV985">
        <v>98.261039729999993</v>
      </c>
      <c r="AX985">
        <v>94.003448489999997</v>
      </c>
      <c r="BB985">
        <v>96.772369380000001</v>
      </c>
      <c r="BI985">
        <v>96.930412290000007</v>
      </c>
      <c r="BK985">
        <v>99.036392210000002</v>
      </c>
      <c r="BL985">
        <v>99.499069210000002</v>
      </c>
      <c r="BM985">
        <v>99.690399170000006</v>
      </c>
    </row>
    <row r="986" spans="1:66" x14ac:dyDescent="0.25">
      <c r="A986" s="1" t="s">
        <v>66</v>
      </c>
      <c r="B986" s="1">
        <f>COUNT(egypt_arabic_world[[#This Row],[1960]:[2023]])</f>
        <v>61</v>
      </c>
      <c r="C986" s="1" t="s">
        <v>2961</v>
      </c>
      <c r="D986" s="1" t="s">
        <v>2962</v>
      </c>
      <c r="E986">
        <v>37.138320399999998</v>
      </c>
      <c r="F986">
        <v>40.305595709999999</v>
      </c>
      <c r="G986">
        <v>36.714975850000002</v>
      </c>
      <c r="H986">
        <v>41.506901839999998</v>
      </c>
      <c r="I986">
        <v>40.706319700000002</v>
      </c>
      <c r="J986">
        <v>43.787177790000001</v>
      </c>
      <c r="K986">
        <v>45.519062550000001</v>
      </c>
      <c r="L986">
        <v>45.870102359999997</v>
      </c>
      <c r="M986">
        <v>40.916323990000002</v>
      </c>
      <c r="N986">
        <v>49.460979770000002</v>
      </c>
      <c r="O986">
        <v>53.445799970000003</v>
      </c>
      <c r="P986">
        <v>50.099360799999999</v>
      </c>
      <c r="Q986">
        <v>48.531960009999999</v>
      </c>
      <c r="R986">
        <v>45.753790070000001</v>
      </c>
      <c r="S986">
        <v>46.03239507</v>
      </c>
      <c r="T986">
        <v>59.245250759999998</v>
      </c>
      <c r="U986">
        <v>40.288885530000002</v>
      </c>
      <c r="V986">
        <v>40.191998130000002</v>
      </c>
      <c r="W986">
        <v>29.346412000000001</v>
      </c>
      <c r="X986">
        <v>18.66268767</v>
      </c>
      <c r="Y986">
        <v>17.898006150000001</v>
      </c>
      <c r="Z986">
        <v>11.89909052</v>
      </c>
      <c r="AA986">
        <v>13.220960460000001</v>
      </c>
      <c r="AB986">
        <v>22.02597952</v>
      </c>
      <c r="AC986">
        <v>16.492619309999998</v>
      </c>
      <c r="AD986">
        <v>16.339188709999998</v>
      </c>
      <c r="AE986">
        <v>22.908885380000001</v>
      </c>
      <c r="AF986">
        <v>27.48988319</v>
      </c>
      <c r="AG986">
        <v>21.76716596</v>
      </c>
      <c r="AH986">
        <v>22.693854959999999</v>
      </c>
      <c r="AI986">
        <v>22.943274169999999</v>
      </c>
      <c r="AJ986">
        <v>9.8383140079999993</v>
      </c>
      <c r="AK986">
        <v>4.8349977979999998</v>
      </c>
      <c r="AL986">
        <v>3.7046557299999998</v>
      </c>
      <c r="AM986">
        <v>4.4602307090000002</v>
      </c>
      <c r="AN986">
        <v>4.992627229</v>
      </c>
      <c r="AO986">
        <v>3.0849162240000001</v>
      </c>
      <c r="AP986">
        <v>5.7934007599999999</v>
      </c>
      <c r="AQ986">
        <v>10.21048409</v>
      </c>
      <c r="AR986">
        <v>15.27272788</v>
      </c>
      <c r="AS986">
        <v>17.880567379999999</v>
      </c>
      <c r="AT986">
        <v>19.534193850000001</v>
      </c>
      <c r="AU986">
        <v>19.29082644</v>
      </c>
      <c r="AV986">
        <v>15.69509438</v>
      </c>
      <c r="AW986">
        <v>16.271525069999999</v>
      </c>
      <c r="AX986">
        <v>18.956999740000001</v>
      </c>
      <c r="AY986">
        <v>18.587239159999999</v>
      </c>
      <c r="AZ986">
        <v>22.610418379999999</v>
      </c>
      <c r="BA986">
        <v>6.34398923</v>
      </c>
      <c r="BB986">
        <v>5.7096733669999997</v>
      </c>
      <c r="BC986">
        <v>3.9844038739999998</v>
      </c>
      <c r="BD986">
        <v>3.6132864790000001</v>
      </c>
      <c r="BE986">
        <v>4.2423287719999996</v>
      </c>
      <c r="BF986">
        <v>3.2452776160000001</v>
      </c>
      <c r="BG986">
        <v>3.2268914180000001</v>
      </c>
      <c r="BH986">
        <v>2.5940509129999998</v>
      </c>
      <c r="BI986">
        <v>7.4961664969999999</v>
      </c>
      <c r="BJ986">
        <v>10.377066900000001</v>
      </c>
      <c r="BK986">
        <v>7.6762347770000003</v>
      </c>
      <c r="BL986">
        <v>1.936601392</v>
      </c>
      <c r="BM986">
        <v>0.66535527900000002</v>
      </c>
    </row>
    <row r="987" spans="1:66" x14ac:dyDescent="0.25">
      <c r="A987" s="1" t="s">
        <v>66</v>
      </c>
      <c r="B987" s="1">
        <f>COUNT(egypt_arabic_world[[#This Row],[1960]:[2023]])</f>
        <v>61</v>
      </c>
      <c r="C987" s="1" t="s">
        <v>3015</v>
      </c>
      <c r="D987" s="1" t="s">
        <v>3016</v>
      </c>
      <c r="E987">
        <v>9.2978122790000004</v>
      </c>
      <c r="F987">
        <v>12.595498660000001</v>
      </c>
      <c r="G987">
        <v>9.9033816429999995</v>
      </c>
      <c r="H987">
        <v>7.4769938649999999</v>
      </c>
      <c r="I987">
        <v>7.862453532</v>
      </c>
      <c r="J987">
        <v>6.5102445470000001</v>
      </c>
      <c r="K987">
        <v>6.0901138799999996</v>
      </c>
      <c r="L987">
        <v>5.9830568299999998</v>
      </c>
      <c r="M987">
        <v>9.4751933949999998</v>
      </c>
      <c r="N987">
        <v>7.0414971739999999</v>
      </c>
      <c r="O987">
        <v>7.9407997720000001</v>
      </c>
      <c r="P987">
        <v>8.8488070380000003</v>
      </c>
      <c r="Q987">
        <v>7.1408664039999996</v>
      </c>
      <c r="R987">
        <v>6.7852220689999996</v>
      </c>
      <c r="S987">
        <v>7.4313451339999999</v>
      </c>
      <c r="T987">
        <v>8.4798883119999999</v>
      </c>
      <c r="U987">
        <v>9.22580518</v>
      </c>
      <c r="V987">
        <v>10.27248515</v>
      </c>
      <c r="W987">
        <v>10.95338422</v>
      </c>
      <c r="X987">
        <v>9.1777828509999999</v>
      </c>
      <c r="Y987">
        <v>3.6199837810000002</v>
      </c>
      <c r="Z987">
        <v>4.2414774480000004</v>
      </c>
      <c r="AA987">
        <v>6.8968611879999999</v>
      </c>
      <c r="AB987">
        <v>4.4397232830000002</v>
      </c>
      <c r="AC987">
        <v>5.4908517650000004</v>
      </c>
      <c r="AD987">
        <v>4.7731428359999999</v>
      </c>
      <c r="AE987">
        <v>7.925897301</v>
      </c>
      <c r="AF987">
        <v>5.7086084650000002</v>
      </c>
      <c r="AG987">
        <v>11.336294349999999</v>
      </c>
      <c r="AH987">
        <v>10.09329235</v>
      </c>
      <c r="AI987">
        <v>11.20243046</v>
      </c>
      <c r="AJ987">
        <v>12.001277809999999</v>
      </c>
      <c r="AK987">
        <v>17.805693179999999</v>
      </c>
      <c r="AL987">
        <v>17.14597899</v>
      </c>
      <c r="AM987">
        <v>14.89675572</v>
      </c>
      <c r="AN987">
        <v>13.917233510000001</v>
      </c>
      <c r="AO987">
        <v>13.83018034</v>
      </c>
      <c r="AP987">
        <v>12.30797267</v>
      </c>
      <c r="AQ987">
        <v>17.210193919999998</v>
      </c>
      <c r="AR987">
        <v>13.07282796</v>
      </c>
      <c r="AS987">
        <v>12.05593075</v>
      </c>
      <c r="AT987">
        <v>14.36235741</v>
      </c>
      <c r="AU987">
        <v>16.166416389999998</v>
      </c>
      <c r="AV987">
        <v>15.75966232</v>
      </c>
      <c r="AW987">
        <v>17.113643329999999</v>
      </c>
      <c r="AX987">
        <v>17.420972249999998</v>
      </c>
      <c r="AY987">
        <v>14.913804499999999</v>
      </c>
      <c r="AZ987">
        <v>14.44257238</v>
      </c>
      <c r="BA987">
        <v>23.918325939999999</v>
      </c>
      <c r="BB987">
        <v>32.085477320000003</v>
      </c>
      <c r="BC987">
        <v>30.00380294</v>
      </c>
      <c r="BD987">
        <v>27.680894680000002</v>
      </c>
      <c r="BE987">
        <v>30.594438149999998</v>
      </c>
      <c r="BF987">
        <v>32.812021520000002</v>
      </c>
      <c r="BG987">
        <v>35.345640000000003</v>
      </c>
      <c r="BH987">
        <v>37.92480853</v>
      </c>
      <c r="BI987">
        <v>32.195855330000001</v>
      </c>
      <c r="BJ987">
        <v>25.582084170000002</v>
      </c>
      <c r="BK987">
        <v>22.90328293</v>
      </c>
      <c r="BL987">
        <v>33.250674740000001</v>
      </c>
      <c r="BM987">
        <v>35.824213989999997</v>
      </c>
    </row>
    <row r="988" spans="1:66" x14ac:dyDescent="0.25">
      <c r="A988" s="1" t="s">
        <v>66</v>
      </c>
      <c r="B988" s="1">
        <f>COUNT(egypt_arabic_world[[#This Row],[1960]:[2023]])</f>
        <v>61</v>
      </c>
      <c r="C988" s="1" t="s">
        <v>2965</v>
      </c>
      <c r="D988" s="1" t="s">
        <v>2966</v>
      </c>
      <c r="E988">
        <v>36.256175020000001</v>
      </c>
      <c r="F988">
        <v>37.992979560000002</v>
      </c>
      <c r="G988">
        <v>43.019323669999999</v>
      </c>
      <c r="H988">
        <v>39.302147239999996</v>
      </c>
      <c r="I988">
        <v>39.01486989</v>
      </c>
      <c r="J988">
        <v>35.624586909999998</v>
      </c>
      <c r="K988">
        <v>33.404852290000001</v>
      </c>
      <c r="L988">
        <v>36.25132369</v>
      </c>
      <c r="M988">
        <v>34.132123329999999</v>
      </c>
      <c r="N988">
        <v>31.867305699999999</v>
      </c>
      <c r="O988">
        <v>26.631046479999998</v>
      </c>
      <c r="P988">
        <v>26.967913419999999</v>
      </c>
      <c r="Q988">
        <v>32.069069980000002</v>
      </c>
      <c r="R988">
        <v>37.928244339999999</v>
      </c>
      <c r="S988">
        <v>39.032368689999998</v>
      </c>
      <c r="T988">
        <v>25.18822432</v>
      </c>
      <c r="U988">
        <v>42.647416389999997</v>
      </c>
      <c r="V988">
        <v>47.380806040000003</v>
      </c>
      <c r="W988">
        <v>54.538389799999997</v>
      </c>
      <c r="X988">
        <v>72.731917850000002</v>
      </c>
      <c r="Y988">
        <v>77.514798729999995</v>
      </c>
      <c r="Z988">
        <v>82.81166863</v>
      </c>
      <c r="AA988">
        <v>80.073205830000006</v>
      </c>
      <c r="AB988">
        <v>73.906321930000004</v>
      </c>
      <c r="AC988">
        <v>78.177677990000007</v>
      </c>
      <c r="AD988">
        <v>79.744676549999994</v>
      </c>
      <c r="AE988">
        <v>72.61127123</v>
      </c>
      <c r="AF988">
        <v>65.998643240000007</v>
      </c>
      <c r="AG988">
        <v>68.474698250000003</v>
      </c>
      <c r="AH988">
        <v>67.886324099999996</v>
      </c>
      <c r="AI988">
        <v>67.908845350000007</v>
      </c>
      <c r="AJ988">
        <v>78.369596790000003</v>
      </c>
      <c r="AK988">
        <v>80.35606731</v>
      </c>
      <c r="AL988">
        <v>81.555966670000004</v>
      </c>
      <c r="AM988">
        <v>78.228753600000005</v>
      </c>
      <c r="AN988">
        <v>77.793607949999995</v>
      </c>
      <c r="AO988">
        <v>80.201660360000005</v>
      </c>
      <c r="AP988">
        <v>77.215628690000003</v>
      </c>
      <c r="AQ988">
        <v>71.641528449999996</v>
      </c>
      <c r="AR988">
        <v>66.297025809999994</v>
      </c>
      <c r="AS988">
        <v>65.952382580000005</v>
      </c>
      <c r="AT988">
        <v>58.439654160000003</v>
      </c>
      <c r="AU988">
        <v>50.337800629999997</v>
      </c>
      <c r="AV988">
        <v>55.939548870000003</v>
      </c>
      <c r="AW988">
        <v>56.11524137</v>
      </c>
      <c r="AX988">
        <v>56.949189150000002</v>
      </c>
      <c r="AY988">
        <v>55.082331580000002</v>
      </c>
      <c r="AZ988">
        <v>47.680917469999997</v>
      </c>
      <c r="BA988">
        <v>59.24139667</v>
      </c>
      <c r="BB988">
        <v>52.873418370000003</v>
      </c>
      <c r="BC988">
        <v>55.36169864</v>
      </c>
      <c r="BD988">
        <v>54.338005969999998</v>
      </c>
      <c r="BE988">
        <v>51.395172260000002</v>
      </c>
      <c r="BF988">
        <v>51.235893689999997</v>
      </c>
      <c r="BG988">
        <v>53.810731609999998</v>
      </c>
      <c r="BH988">
        <v>56.332582960000003</v>
      </c>
      <c r="BI988">
        <v>69.732129929999999</v>
      </c>
      <c r="BJ988">
        <v>67.923985639999998</v>
      </c>
      <c r="BK988">
        <v>65.480491000000001</v>
      </c>
      <c r="BL988">
        <v>56.128824010000002</v>
      </c>
      <c r="BM988">
        <v>58.141852149999998</v>
      </c>
    </row>
    <row r="989" spans="1:66" x14ac:dyDescent="0.25">
      <c r="A989" s="1" t="s">
        <v>66</v>
      </c>
      <c r="B989" s="1">
        <f>COUNT(egypt_arabic_world[[#This Row],[1960]:[2023]])</f>
        <v>61</v>
      </c>
      <c r="C989" s="1" t="s">
        <v>3013</v>
      </c>
      <c r="D989" s="1" t="s">
        <v>3014</v>
      </c>
      <c r="E989">
        <v>8.345095272</v>
      </c>
      <c r="F989">
        <v>3.0146603349999999</v>
      </c>
      <c r="G989">
        <v>4.6618357489999998</v>
      </c>
      <c r="H989">
        <v>3.1441717790000001</v>
      </c>
      <c r="I989">
        <v>3.1226765799999998</v>
      </c>
      <c r="J989">
        <v>7.4520819559999998</v>
      </c>
      <c r="K989">
        <v>5.7600264069999998</v>
      </c>
      <c r="L989">
        <v>3.512177903</v>
      </c>
      <c r="M989">
        <v>4.1436246470000002</v>
      </c>
      <c r="N989">
        <v>3.5133647479999999</v>
      </c>
      <c r="O989">
        <v>2.6132967640000002</v>
      </c>
      <c r="P989">
        <v>3.6579963289999999</v>
      </c>
      <c r="Q989">
        <v>3.2184186609999998</v>
      </c>
      <c r="R989">
        <v>2.1517805540000001</v>
      </c>
      <c r="S989">
        <v>2.6195689450000001</v>
      </c>
      <c r="T989">
        <v>4.3357480180000003</v>
      </c>
      <c r="U989">
        <v>3.8101872239999999</v>
      </c>
      <c r="V989">
        <v>2.3712939390000001</v>
      </c>
      <c r="W989">
        <v>4.1498290329999996</v>
      </c>
      <c r="X989">
        <v>1.7291238600000001</v>
      </c>
      <c r="Y989">
        <v>2.2502601879999999</v>
      </c>
      <c r="Z989">
        <v>2.7581513329999998</v>
      </c>
      <c r="AA989">
        <v>1.870851322</v>
      </c>
      <c r="AB989">
        <v>1.4184220679999999</v>
      </c>
      <c r="AC989">
        <v>1.324543384</v>
      </c>
      <c r="AD989">
        <v>0.19873361</v>
      </c>
      <c r="AE989">
        <v>1.3141271219999999</v>
      </c>
      <c r="AF989">
        <v>0.601412524</v>
      </c>
      <c r="AG989">
        <v>0.47428701299999998</v>
      </c>
      <c r="AH989">
        <v>0.37407411099999999</v>
      </c>
      <c r="AI989">
        <v>0.55725132700000002</v>
      </c>
      <c r="AJ989">
        <v>8.1899186999999998E-2</v>
      </c>
      <c r="AK989">
        <v>0.16606944000000001</v>
      </c>
      <c r="AL989">
        <v>1.199180629</v>
      </c>
      <c r="AM989">
        <v>1.19717936</v>
      </c>
      <c r="AN989">
        <v>1.0318805980000001</v>
      </c>
      <c r="AO989">
        <v>0.59269506699999996</v>
      </c>
      <c r="AP989">
        <v>2.140648546</v>
      </c>
      <c r="AQ989">
        <v>1.0477254250000001</v>
      </c>
      <c r="AR989">
        <v>1.24118247</v>
      </c>
      <c r="AS989">
        <v>1.4814759799999999</v>
      </c>
      <c r="AT989">
        <v>1.6781745459999999</v>
      </c>
      <c r="AU989">
        <v>5.7076317239999996</v>
      </c>
      <c r="AV989">
        <v>2.8637493580000002</v>
      </c>
      <c r="AW989">
        <v>2.8928943399999998</v>
      </c>
      <c r="AX989">
        <v>1.5882522349999999</v>
      </c>
      <c r="AY989">
        <v>1.0869954989999999</v>
      </c>
      <c r="AZ989">
        <v>1.0348692289999999</v>
      </c>
      <c r="BA989">
        <v>1.837873799</v>
      </c>
      <c r="BB989">
        <v>5.1004012689999998</v>
      </c>
      <c r="BC989">
        <v>4.0847658009999996</v>
      </c>
      <c r="BD989">
        <v>3.0576002350000002</v>
      </c>
      <c r="BE989">
        <v>3.59628769</v>
      </c>
      <c r="BF989">
        <v>2.9246141739999998</v>
      </c>
      <c r="BG989">
        <v>1.9483089259999999</v>
      </c>
      <c r="BH989">
        <v>2.8922033709999999</v>
      </c>
      <c r="BI989">
        <v>2.1427608</v>
      </c>
      <c r="BJ989">
        <v>1.436752013</v>
      </c>
      <c r="BK989">
        <v>1.9340701680000001</v>
      </c>
      <c r="BL989">
        <v>2.886688184</v>
      </c>
      <c r="BM989">
        <v>3.1891676590000002</v>
      </c>
    </row>
    <row r="990" spans="1:66" x14ac:dyDescent="0.25">
      <c r="A990" s="1" t="s">
        <v>66</v>
      </c>
      <c r="B990" s="1">
        <f>COUNT(egypt_arabic_world[[#This Row],[1960]:[2023]])</f>
        <v>61</v>
      </c>
      <c r="C990" s="1" t="s">
        <v>2937</v>
      </c>
      <c r="D990" s="1" t="s">
        <v>2938</v>
      </c>
      <c r="E990">
        <v>1.0762173610000001</v>
      </c>
      <c r="F990">
        <v>0.76398926300000003</v>
      </c>
      <c r="G990">
        <v>0.77294686000000001</v>
      </c>
      <c r="H990">
        <v>0.95858895700000002</v>
      </c>
      <c r="I990">
        <v>1.5985130110000001</v>
      </c>
      <c r="J990">
        <v>1.140118969</v>
      </c>
      <c r="K990">
        <v>1.2213236510000001</v>
      </c>
      <c r="L990">
        <v>1.4825273560000001</v>
      </c>
      <c r="M990">
        <v>1.1973972369999999</v>
      </c>
      <c r="N990">
        <v>1.9976640219999999</v>
      </c>
      <c r="O990">
        <v>2.2238896719999999</v>
      </c>
      <c r="P990">
        <v>1.540408835</v>
      </c>
      <c r="Q990">
        <v>2.3750378670000001</v>
      </c>
      <c r="R990">
        <v>1.8930333880000001</v>
      </c>
      <c r="S990">
        <v>2.1658268920000001</v>
      </c>
      <c r="T990">
        <v>2.8669928979999999</v>
      </c>
      <c r="U990">
        <v>2.2823008329999999</v>
      </c>
      <c r="V990">
        <v>1.050721456</v>
      </c>
      <c r="W990">
        <v>1.0108336499999999</v>
      </c>
      <c r="X990">
        <v>0.37343857000000003</v>
      </c>
      <c r="Y990">
        <v>0.43337371600000002</v>
      </c>
      <c r="Z990">
        <v>0.80554352500000004</v>
      </c>
      <c r="AA990">
        <v>0.35865729499999999</v>
      </c>
      <c r="AB990">
        <v>0.48991551700000002</v>
      </c>
      <c r="AC990">
        <v>0.32675679499999999</v>
      </c>
      <c r="AD990">
        <v>0.59424232899999996</v>
      </c>
      <c r="AE990">
        <v>0.78889428900000003</v>
      </c>
      <c r="AF990">
        <v>1.022528917</v>
      </c>
      <c r="AG990">
        <v>0.986113299</v>
      </c>
      <c r="AH990">
        <v>1.2365376640000001</v>
      </c>
      <c r="AI990">
        <v>0.89892847300000001</v>
      </c>
      <c r="AJ990">
        <v>1.580979495</v>
      </c>
      <c r="AK990">
        <v>3.8423845280000002</v>
      </c>
      <c r="AL990">
        <v>2.7272913430000001</v>
      </c>
      <c r="AM990">
        <v>3.8730276799999999</v>
      </c>
      <c r="AN990">
        <v>3.842124761</v>
      </c>
      <c r="AO990">
        <v>5.2883615209999997</v>
      </c>
      <c r="AP990">
        <v>3.6817355960000002</v>
      </c>
      <c r="AQ990">
        <v>4.8534797369999998</v>
      </c>
      <c r="AR990">
        <v>3.3172957080000001</v>
      </c>
      <c r="AS990">
        <v>2.004419784</v>
      </c>
      <c r="AT990">
        <v>2.5667502500000001</v>
      </c>
      <c r="AU990">
        <v>2.319223467</v>
      </c>
      <c r="AV990">
        <v>3.462505422</v>
      </c>
      <c r="AW990">
        <v>4.300806154</v>
      </c>
      <c r="AX990">
        <v>4.1649595210000001</v>
      </c>
      <c r="AY990">
        <v>3.4130049429999998</v>
      </c>
      <c r="AZ990">
        <v>3.6293711480000002</v>
      </c>
      <c r="BA990">
        <v>4.2514628940000003</v>
      </c>
      <c r="BB990">
        <v>4.3797555929999996</v>
      </c>
      <c r="BC990">
        <v>5.3209427439999999</v>
      </c>
      <c r="BD990">
        <v>6.7114319949999999</v>
      </c>
      <c r="BE990">
        <v>6.8610710800000003</v>
      </c>
      <c r="BF990">
        <v>7.7938650159999998</v>
      </c>
      <c r="BG990">
        <v>7.3023558160000004</v>
      </c>
      <c r="BH990">
        <v>7.9925543440000002</v>
      </c>
      <c r="BI990">
        <v>4.9713049920000003</v>
      </c>
      <c r="BJ990">
        <v>5.8251343589999998</v>
      </c>
      <c r="BK990">
        <v>5.9613483150000004</v>
      </c>
      <c r="BL990">
        <v>7.8936454960000004</v>
      </c>
      <c r="BM990">
        <v>8.7308302879999999</v>
      </c>
    </row>
    <row r="991" spans="1:66" x14ac:dyDescent="0.25">
      <c r="A991" s="1" t="s">
        <v>66</v>
      </c>
      <c r="B991" s="1">
        <f>COUNT(egypt_arabic_world[[#This Row],[1960]:[2023]])</f>
        <v>61</v>
      </c>
      <c r="C991" s="1" t="s">
        <v>2895</v>
      </c>
      <c r="D991" s="1" t="s">
        <v>2896</v>
      </c>
      <c r="E991">
        <v>5.0282286520000001</v>
      </c>
      <c r="F991">
        <v>7.5366508359999997</v>
      </c>
      <c r="G991">
        <v>4.2270531399999998</v>
      </c>
      <c r="H991">
        <v>5.1572085889999997</v>
      </c>
      <c r="I991">
        <v>4.8884758359999996</v>
      </c>
      <c r="J991">
        <v>4.6596166559999999</v>
      </c>
      <c r="K991">
        <v>3.647466579</v>
      </c>
      <c r="L991">
        <v>3.1768443350000002</v>
      </c>
      <c r="M991">
        <v>5.1519591619999998</v>
      </c>
      <c r="N991">
        <v>4.7377394710000003</v>
      </c>
      <c r="O991">
        <v>4.927746226</v>
      </c>
      <c r="P991">
        <v>5.7059679770000002</v>
      </c>
      <c r="Q991">
        <v>5.1111784309999999</v>
      </c>
      <c r="R991">
        <v>5.1278175429999999</v>
      </c>
      <c r="S991">
        <v>5.188355713</v>
      </c>
      <c r="T991">
        <v>6.4420083909999999</v>
      </c>
      <c r="U991">
        <v>6.8317879230000003</v>
      </c>
      <c r="V991">
        <v>7.1115403749999997</v>
      </c>
      <c r="W991">
        <v>6.9681898249999996</v>
      </c>
      <c r="X991">
        <v>4.3491732169999997</v>
      </c>
      <c r="Y991">
        <v>0.93372337000000005</v>
      </c>
      <c r="Z991">
        <v>0.84699622600000002</v>
      </c>
      <c r="AA991">
        <v>0.90417536099999996</v>
      </c>
      <c r="AB991">
        <v>0.922285401</v>
      </c>
      <c r="AC991">
        <v>1.647159987</v>
      </c>
      <c r="AD991">
        <v>2.2435735270000001</v>
      </c>
      <c r="AE991">
        <v>1.9976724509999999</v>
      </c>
      <c r="AF991">
        <v>2.2593711769999998</v>
      </c>
      <c r="AG991">
        <v>4.6537851000000003</v>
      </c>
      <c r="AH991">
        <v>5.1606739929999996</v>
      </c>
      <c r="AI991">
        <v>6.3645636740000002</v>
      </c>
      <c r="AJ991">
        <v>7.0883377139999997</v>
      </c>
      <c r="AK991">
        <v>7.4164349400000003</v>
      </c>
      <c r="AL991">
        <v>7.5110287859999998</v>
      </c>
      <c r="AM991">
        <v>7.2718485160000004</v>
      </c>
      <c r="AN991">
        <v>7.9392003469999999</v>
      </c>
      <c r="AO991">
        <v>7.6381683410000001</v>
      </c>
      <c r="AP991">
        <v>6.6062397869999998</v>
      </c>
      <c r="AQ991">
        <v>8.6769569989999997</v>
      </c>
      <c r="AR991">
        <v>7.2038089129999996</v>
      </c>
      <c r="AS991">
        <v>7.2775530100000001</v>
      </c>
      <c r="AT991">
        <v>8.7359078879999998</v>
      </c>
      <c r="AU991">
        <v>10.44750296</v>
      </c>
      <c r="AV991">
        <v>10.451315109999999</v>
      </c>
      <c r="AW991">
        <v>11.916014260000001</v>
      </c>
      <c r="AX991">
        <v>10.18310323</v>
      </c>
      <c r="AY991">
        <v>9.5579757329999993</v>
      </c>
      <c r="AZ991">
        <v>10.14620401</v>
      </c>
      <c r="BA991">
        <v>15.27967065</v>
      </c>
      <c r="BB991">
        <v>21.312300260000001</v>
      </c>
      <c r="BC991">
        <v>19.240341489999999</v>
      </c>
      <c r="BD991">
        <v>16.347892890000001</v>
      </c>
      <c r="BE991">
        <v>18.353318519999998</v>
      </c>
      <c r="BF991">
        <v>18.969846489999998</v>
      </c>
      <c r="BG991">
        <v>18.741729400000001</v>
      </c>
      <c r="BH991">
        <v>16.55285769</v>
      </c>
      <c r="BI991">
        <v>9.0300635939999996</v>
      </c>
      <c r="BJ991">
        <v>7.7860196720000001</v>
      </c>
      <c r="BK991">
        <v>7.8774340900000004</v>
      </c>
      <c r="BL991">
        <v>17.339741960000001</v>
      </c>
      <c r="BM991">
        <v>14.445840329999999</v>
      </c>
    </row>
    <row r="992" spans="1:66" hidden="1" x14ac:dyDescent="0.25">
      <c r="A992" s="1" t="s">
        <v>66</v>
      </c>
      <c r="B992" s="1">
        <f>COUNT(egypt_arabic_world[[#This Row],[1960]:[2023]])</f>
        <v>20</v>
      </c>
      <c r="C992" s="1" t="s">
        <v>2047</v>
      </c>
      <c r="D992" s="1" t="s">
        <v>2048</v>
      </c>
      <c r="T992">
        <v>34.670261379999999</v>
      </c>
      <c r="U992">
        <v>36.722640990000002</v>
      </c>
      <c r="V992">
        <v>40.839721679999997</v>
      </c>
      <c r="W992">
        <v>47.258411410000001</v>
      </c>
      <c r="X992">
        <v>45.474788670000002</v>
      </c>
      <c r="Y992">
        <v>46.899429320000003</v>
      </c>
      <c r="AB992">
        <v>47.671958920000002</v>
      </c>
      <c r="AM992">
        <v>65.492340089999999</v>
      </c>
      <c r="AU992">
        <v>82.440986629999998</v>
      </c>
      <c r="AV992">
        <v>78.628242490000005</v>
      </c>
      <c r="AW992">
        <v>76.450820919999998</v>
      </c>
      <c r="BB992">
        <v>67.521980290000002</v>
      </c>
      <c r="BF992">
        <v>73.165130619999999</v>
      </c>
      <c r="BG992">
        <v>72.213829039999993</v>
      </c>
      <c r="BI992">
        <v>76.438369750000007</v>
      </c>
      <c r="BJ992">
        <v>75.055206299999995</v>
      </c>
      <c r="BK992">
        <v>76.425910950000002</v>
      </c>
      <c r="BL992">
        <v>80.293029790000006</v>
      </c>
      <c r="BM992">
        <v>80.093070979999993</v>
      </c>
      <c r="BN992">
        <v>86.110572809999994</v>
      </c>
    </row>
    <row r="993" spans="1:65" x14ac:dyDescent="0.25">
      <c r="A993" s="1" t="s">
        <v>66</v>
      </c>
      <c r="B993" s="1">
        <f>COUNT(egypt_arabic_world[[#This Row],[1960]:[2023]])</f>
        <v>61</v>
      </c>
      <c r="C993" s="1" t="s">
        <v>3011</v>
      </c>
      <c r="D993" s="1" t="s">
        <v>3012</v>
      </c>
      <c r="E993">
        <v>7.8510938599999998</v>
      </c>
      <c r="F993">
        <v>5.368573198</v>
      </c>
      <c r="G993">
        <v>4.9033816430000003</v>
      </c>
      <c r="H993">
        <v>6.7101226990000002</v>
      </c>
      <c r="I993">
        <v>6.3940520449999996</v>
      </c>
      <c r="J993">
        <v>4.8578982149999996</v>
      </c>
      <c r="K993">
        <v>7.1794025420000001</v>
      </c>
      <c r="L993">
        <v>6.4242852099999999</v>
      </c>
      <c r="M993">
        <v>8.0351656659999993</v>
      </c>
      <c r="N993">
        <v>5.8667955479999998</v>
      </c>
      <c r="O993">
        <v>6.0856178119999997</v>
      </c>
      <c r="P993">
        <v>7.0780330359999999</v>
      </c>
      <c r="Q993">
        <v>6.8112693120000003</v>
      </c>
      <c r="R993">
        <v>3.8678700039999998</v>
      </c>
      <c r="S993">
        <v>2.6921149130000002</v>
      </c>
      <c r="T993">
        <v>2.350578E-2</v>
      </c>
      <c r="U993">
        <v>0.994933332</v>
      </c>
      <c r="V993">
        <v>0.33716744199999998</v>
      </c>
      <c r="W993">
        <v>1.8196156990000001</v>
      </c>
      <c r="X993">
        <v>0.47236989400000001</v>
      </c>
      <c r="Y993">
        <v>9.0286191000000002E-2</v>
      </c>
      <c r="Z993">
        <v>0.350182516</v>
      </c>
      <c r="AA993">
        <v>0.15352711699999999</v>
      </c>
      <c r="AB993">
        <v>0.18632342499999999</v>
      </c>
      <c r="AC993">
        <v>1.0340929000000001</v>
      </c>
      <c r="AD993">
        <v>0.161576464</v>
      </c>
      <c r="AE993">
        <v>0.133987514</v>
      </c>
      <c r="AF993">
        <v>2.4694139609999999</v>
      </c>
      <c r="AG993">
        <v>1.057654852</v>
      </c>
      <c r="AH993">
        <v>1.4185528190000001</v>
      </c>
      <c r="AI993">
        <v>0.41234896199999999</v>
      </c>
      <c r="AJ993">
        <v>1.4591554790000001</v>
      </c>
      <c r="AK993">
        <v>0.81247793000000001</v>
      </c>
      <c r="AL993">
        <v>1.766819017</v>
      </c>
      <c r="AM993">
        <v>3.2371449069999998</v>
      </c>
      <c r="AN993">
        <v>2.5720332130000001</v>
      </c>
      <c r="AO993">
        <v>0.97310688199999995</v>
      </c>
      <c r="AP993">
        <v>1.930942704</v>
      </c>
      <c r="AQ993">
        <v>1.6340041670000001</v>
      </c>
      <c r="AR993">
        <v>4.0472233920000003</v>
      </c>
      <c r="AS993">
        <v>3.6165522910000001</v>
      </c>
      <c r="AT993">
        <v>6.6693159499999997</v>
      </c>
      <c r="AU993">
        <v>9.8677176360000001</v>
      </c>
      <c r="AV993">
        <v>8.5316277899999999</v>
      </c>
      <c r="AW993">
        <v>6.0746944139999997</v>
      </c>
      <c r="AX993">
        <v>5.7706014339999996</v>
      </c>
      <c r="AY993">
        <v>10.743497059999999</v>
      </c>
      <c r="AZ993">
        <v>11.80234916</v>
      </c>
      <c r="BA993">
        <v>7.1455335780000002</v>
      </c>
      <c r="BB993">
        <v>7.0326854780000003</v>
      </c>
      <c r="BC993">
        <v>5.6503460639999998</v>
      </c>
      <c r="BD993">
        <v>8.0767323219999998</v>
      </c>
      <c r="BE993">
        <v>7.8159964049999999</v>
      </c>
      <c r="BF993">
        <v>8.1152757900000001</v>
      </c>
      <c r="BG993">
        <v>8.1063724530000005</v>
      </c>
      <c r="BH993">
        <v>5.1140730159999999</v>
      </c>
      <c r="BI993">
        <v>4.1087063969999997</v>
      </c>
      <c r="BJ993">
        <v>4.2493003050000002</v>
      </c>
      <c r="BK993">
        <v>5.9430359599999996</v>
      </c>
      <c r="BL993">
        <v>6.1180641749999998</v>
      </c>
      <c r="BM993">
        <v>5.8508325470000004</v>
      </c>
    </row>
    <row r="994" spans="1:65" hidden="1" x14ac:dyDescent="0.25">
      <c r="A994" s="1" t="s">
        <v>66</v>
      </c>
      <c r="B994" s="1">
        <f>COUNT(egypt_arabic_world[[#This Row],[1960]:[2023]])</f>
        <v>18</v>
      </c>
      <c r="C994" s="1" t="s">
        <v>2051</v>
      </c>
      <c r="D994" s="1" t="s">
        <v>2052</v>
      </c>
      <c r="T994">
        <v>84.959007260000007</v>
      </c>
      <c r="U994">
        <v>85.517219539999999</v>
      </c>
      <c r="V994">
        <v>67.486198430000002</v>
      </c>
      <c r="AE994">
        <v>97.361991880000005</v>
      </c>
      <c r="AR994">
        <v>99.124496460000003</v>
      </c>
      <c r="AS994">
        <v>98.997718809999995</v>
      </c>
      <c r="AT994">
        <v>94.999008180000004</v>
      </c>
      <c r="AU994">
        <v>96.085708620000005</v>
      </c>
      <c r="AV994">
        <v>98.602272029999995</v>
      </c>
      <c r="AW994">
        <v>93.518867490000005</v>
      </c>
      <c r="AX994">
        <v>94.365768430000003</v>
      </c>
      <c r="AY994">
        <v>94.387512209999997</v>
      </c>
      <c r="BB994">
        <v>97.237289430000004</v>
      </c>
      <c r="BI994">
        <v>97.379249569999999</v>
      </c>
      <c r="BJ994">
        <v>97.636268619999996</v>
      </c>
      <c r="BK994">
        <v>99.382766720000006</v>
      </c>
      <c r="BL994">
        <v>99.728080750000004</v>
      </c>
      <c r="BM994">
        <v>99.841217040000004</v>
      </c>
    </row>
    <row r="995" spans="1:65" x14ac:dyDescent="0.25">
      <c r="A995" s="1" t="s">
        <v>66</v>
      </c>
      <c r="B995" s="1">
        <f>COUNT(egypt_arabic_world[[#This Row],[1960]:[2023]])</f>
        <v>61</v>
      </c>
      <c r="C995" s="1" t="s">
        <v>2935</v>
      </c>
      <c r="D995" s="1" t="s">
        <v>2936</v>
      </c>
      <c r="E995">
        <v>2.59350741</v>
      </c>
      <c r="F995">
        <v>2.973363618</v>
      </c>
      <c r="G995">
        <v>3.671497585</v>
      </c>
      <c r="H995">
        <v>1.2269938650000001</v>
      </c>
      <c r="I995">
        <v>1.840148699</v>
      </c>
      <c r="J995">
        <v>0.95836087199999997</v>
      </c>
      <c r="K995">
        <v>2.2445948179999999</v>
      </c>
      <c r="L995">
        <v>2.0296505470000001</v>
      </c>
      <c r="M995">
        <v>5.7774416659999996</v>
      </c>
      <c r="N995">
        <v>2.5561507379999999</v>
      </c>
      <c r="O995">
        <v>3.5357129</v>
      </c>
      <c r="P995">
        <v>4.3250427189999998</v>
      </c>
      <c r="Q995">
        <v>1.741290518</v>
      </c>
      <c r="R995">
        <v>1.412884008</v>
      </c>
      <c r="S995">
        <v>1.5689714299999999</v>
      </c>
      <c r="T995">
        <v>1.0292682580000001</v>
      </c>
      <c r="U995">
        <v>0.87795966400000003</v>
      </c>
      <c r="V995">
        <v>1.267304709</v>
      </c>
      <c r="W995">
        <v>1.7522651650000001</v>
      </c>
      <c r="X995">
        <v>1.669330202</v>
      </c>
      <c r="Y995">
        <v>0.70817204899999997</v>
      </c>
      <c r="Z995">
        <v>0.50516612000000005</v>
      </c>
      <c r="AA995">
        <v>3.411891781</v>
      </c>
      <c r="AB995">
        <v>1.049818965</v>
      </c>
      <c r="AC995">
        <v>0.99651268299999995</v>
      </c>
      <c r="AD995">
        <v>2.3447628000000002E-2</v>
      </c>
      <c r="AE995">
        <v>0.23248812499999999</v>
      </c>
      <c r="AF995">
        <v>8.4625791000000006E-2</v>
      </c>
      <c r="AG995">
        <v>2.5805891779999999</v>
      </c>
      <c r="AH995">
        <v>1.0465488039999999</v>
      </c>
      <c r="AI995">
        <v>0.90701298799999996</v>
      </c>
      <c r="AJ995">
        <v>1.2260830190000001</v>
      </c>
      <c r="AK995">
        <v>2.4726149359999998</v>
      </c>
      <c r="AL995">
        <v>1.426784775</v>
      </c>
      <c r="AM995">
        <v>1.5169339070000001</v>
      </c>
      <c r="AN995">
        <v>1.505310151</v>
      </c>
      <c r="AO995">
        <v>1.966844987</v>
      </c>
      <c r="AP995">
        <v>2.1573206200000001</v>
      </c>
      <c r="AQ995">
        <v>1.122879776</v>
      </c>
      <c r="AR995">
        <v>1.6983004580000001</v>
      </c>
      <c r="AS995">
        <v>0.97208894099999998</v>
      </c>
      <c r="AT995">
        <v>1.7041544209999999</v>
      </c>
      <c r="AU995">
        <v>1.676709623</v>
      </c>
      <c r="AV995">
        <v>2.6341508660000001</v>
      </c>
      <c r="AW995">
        <v>2.1431048869999998</v>
      </c>
      <c r="AX995">
        <v>2.0505709649999999</v>
      </c>
      <c r="AY995">
        <v>1.0224866749999999</v>
      </c>
      <c r="AZ995">
        <v>1.6847866680000001</v>
      </c>
      <c r="BA995">
        <v>3.8202034199999999</v>
      </c>
      <c r="BB995">
        <v>2.964118365</v>
      </c>
      <c r="BC995">
        <v>5.2504465260000002</v>
      </c>
      <c r="BD995">
        <v>6.6683846429999996</v>
      </c>
      <c r="BE995">
        <v>6.7683006729999997</v>
      </c>
      <c r="BF995">
        <v>6.6316979600000003</v>
      </c>
      <c r="BG995">
        <v>5.9942477849999998</v>
      </c>
      <c r="BH995">
        <v>7.8547312229999999</v>
      </c>
      <c r="BI995">
        <v>2.1757263660000001</v>
      </c>
      <c r="BJ995">
        <v>1.932553795</v>
      </c>
      <c r="BK995">
        <v>4.1726530759999996</v>
      </c>
      <c r="BL995">
        <v>6.4338337320000001</v>
      </c>
      <c r="BM995">
        <v>7.3156748509999998</v>
      </c>
    </row>
    <row r="996" spans="1:65" x14ac:dyDescent="0.25">
      <c r="A996" s="1" t="s">
        <v>66</v>
      </c>
      <c r="B996" s="1">
        <f>COUNT(egypt_arabic_world[[#This Row],[1960]:[2023]])</f>
        <v>61</v>
      </c>
      <c r="C996" s="1" t="s">
        <v>2897</v>
      </c>
      <c r="D996" s="1" t="s">
        <v>2898</v>
      </c>
      <c r="E996">
        <v>21.57727594</v>
      </c>
      <c r="F996">
        <v>14.1647739</v>
      </c>
      <c r="G996">
        <v>16.038647340000001</v>
      </c>
      <c r="H996">
        <v>14.033742330000001</v>
      </c>
      <c r="I996">
        <v>15.39033457</v>
      </c>
      <c r="J996">
        <v>15.92861864</v>
      </c>
      <c r="K996">
        <v>17.428618579999998</v>
      </c>
      <c r="L996">
        <v>14.70172962</v>
      </c>
      <c r="M996">
        <v>19.799593519999998</v>
      </c>
      <c r="N996">
        <v>13.93397506</v>
      </c>
      <c r="O996">
        <v>14.99540732</v>
      </c>
      <c r="P996">
        <v>17.226757800000001</v>
      </c>
      <c r="Q996">
        <v>14.28779158</v>
      </c>
      <c r="R996">
        <v>11.190148049999999</v>
      </c>
      <c r="S996">
        <v>9.7468805229999997</v>
      </c>
      <c r="T996">
        <v>9.1245165289999992</v>
      </c>
      <c r="U996">
        <v>10.231910149999999</v>
      </c>
      <c r="V996">
        <v>5.3156554570000001</v>
      </c>
      <c r="W996">
        <v>9.14700837</v>
      </c>
      <c r="X996">
        <v>4.2562212580000001</v>
      </c>
      <c r="Y996">
        <v>3.65347175</v>
      </c>
      <c r="Z996">
        <v>4.4422446329999996</v>
      </c>
      <c r="AA996">
        <v>5.8016583490000002</v>
      </c>
      <c r="AB996">
        <v>3.1454131470000002</v>
      </c>
      <c r="AC996">
        <v>3.6825427159999999</v>
      </c>
      <c r="AD996">
        <v>1.672561215</v>
      </c>
      <c r="AE996">
        <v>2.482170945</v>
      </c>
      <c r="AF996">
        <v>4.2521023910000002</v>
      </c>
      <c r="AG996">
        <v>5.1043506880000002</v>
      </c>
      <c r="AH996">
        <v>4.259146952</v>
      </c>
      <c r="AI996">
        <v>2.7833168100000001</v>
      </c>
      <c r="AJ996">
        <v>4.7037514859999998</v>
      </c>
      <c r="AK996">
        <v>7.3924999570000001</v>
      </c>
      <c r="AL996">
        <v>7.2283488150000004</v>
      </c>
      <c r="AM996">
        <v>10.03916718</v>
      </c>
      <c r="AN996">
        <v>9.2745644689999995</v>
      </c>
      <c r="AO996">
        <v>9.0752550729999992</v>
      </c>
      <c r="AP996">
        <v>10.384730770000001</v>
      </c>
      <c r="AQ996">
        <v>9.4710304609999998</v>
      </c>
      <c r="AR996">
        <v>11.2264374</v>
      </c>
      <c r="AS996">
        <v>8.8894970270000009</v>
      </c>
      <c r="AT996">
        <v>13.290244100000001</v>
      </c>
      <c r="AU996">
        <v>19.923869969999998</v>
      </c>
      <c r="AV996">
        <v>17.914041640000001</v>
      </c>
      <c r="AW996">
        <v>15.697219309999999</v>
      </c>
      <c r="AX996">
        <v>13.91070788</v>
      </c>
      <c r="AY996">
        <v>16.77245353</v>
      </c>
      <c r="AZ996">
        <v>19.56246015</v>
      </c>
      <c r="BA996">
        <v>19.134943450000002</v>
      </c>
      <c r="BB996">
        <v>20.104607999999999</v>
      </c>
      <c r="BC996">
        <v>21.413556</v>
      </c>
      <c r="BD996">
        <v>25.700814659999999</v>
      </c>
      <c r="BE996">
        <v>26.009180449999999</v>
      </c>
      <c r="BF996">
        <v>26.548982200000001</v>
      </c>
      <c r="BG996">
        <v>24.220647570000001</v>
      </c>
      <c r="BH996">
        <v>24.52050844</v>
      </c>
      <c r="BI996">
        <v>13.74163998</v>
      </c>
      <c r="BJ996">
        <v>13.912927789999999</v>
      </c>
      <c r="BK996">
        <v>18.96584013</v>
      </c>
      <c r="BL996">
        <v>24.59483264</v>
      </c>
      <c r="BM996">
        <v>26.746952239999999</v>
      </c>
    </row>
    <row r="997" spans="1:65" x14ac:dyDescent="0.25">
      <c r="A997" s="1" t="s">
        <v>66</v>
      </c>
      <c r="B997" s="1">
        <f>COUNT(egypt_arabic_world[[#This Row],[1960]:[2023]])</f>
        <v>61</v>
      </c>
      <c r="C997" s="1" t="s">
        <v>3009</v>
      </c>
      <c r="D997" s="1" t="s">
        <v>3010</v>
      </c>
      <c r="E997">
        <v>5.0282286520000001</v>
      </c>
      <c r="F997">
        <v>7.5366508359999997</v>
      </c>
      <c r="G997">
        <v>4.2270531399999998</v>
      </c>
      <c r="H997">
        <v>5.1572085889999997</v>
      </c>
      <c r="I997">
        <v>4.8884758359999996</v>
      </c>
      <c r="J997">
        <v>4.6596166559999999</v>
      </c>
      <c r="K997">
        <v>3.647466579</v>
      </c>
      <c r="L997">
        <v>3.1768443350000002</v>
      </c>
      <c r="M997">
        <v>5.1519591619999998</v>
      </c>
      <c r="N997">
        <v>4.7377394710000003</v>
      </c>
      <c r="O997">
        <v>4.927746226</v>
      </c>
      <c r="P997">
        <v>5.7059679770000002</v>
      </c>
      <c r="Q997">
        <v>5.1111784309999999</v>
      </c>
      <c r="R997">
        <v>5.1278175429999999</v>
      </c>
      <c r="S997">
        <v>5.188355713</v>
      </c>
      <c r="T997">
        <v>6.4420083909999999</v>
      </c>
      <c r="U997">
        <v>6.8317879230000003</v>
      </c>
      <c r="V997">
        <v>7.1115403749999997</v>
      </c>
      <c r="W997">
        <v>6.9681898249999996</v>
      </c>
      <c r="X997">
        <v>4.3491732169999997</v>
      </c>
      <c r="Y997">
        <v>0.93372337000000005</v>
      </c>
      <c r="Z997">
        <v>0.84699622600000002</v>
      </c>
      <c r="AA997">
        <v>0.90417536099999996</v>
      </c>
      <c r="AB997">
        <v>0.922285401</v>
      </c>
      <c r="AC997">
        <v>1.647159987</v>
      </c>
      <c r="AD997">
        <v>2.2435735270000001</v>
      </c>
      <c r="AE997">
        <v>1.9976724509999999</v>
      </c>
      <c r="AF997">
        <v>2.2593711769999998</v>
      </c>
      <c r="AG997">
        <v>4.6537851000000003</v>
      </c>
      <c r="AH997">
        <v>5.1606739929999996</v>
      </c>
      <c r="AI997">
        <v>6.3645636740000002</v>
      </c>
      <c r="AJ997">
        <v>7.0883377139999997</v>
      </c>
      <c r="AK997">
        <v>7.4164349400000003</v>
      </c>
      <c r="AL997">
        <v>7.5110287859999998</v>
      </c>
      <c r="AM997">
        <v>7.2718485160000004</v>
      </c>
      <c r="AN997">
        <v>7.9392003469999999</v>
      </c>
      <c r="AO997">
        <v>7.6381683410000001</v>
      </c>
      <c r="AP997">
        <v>6.6062397869999998</v>
      </c>
      <c r="AQ997">
        <v>8.6769569989999997</v>
      </c>
      <c r="AR997">
        <v>7.2038089129999996</v>
      </c>
      <c r="AS997">
        <v>7.2775530100000001</v>
      </c>
      <c r="AT997">
        <v>8.7359078879999998</v>
      </c>
      <c r="AU997">
        <v>10.44750296</v>
      </c>
      <c r="AV997">
        <v>10.451315109999999</v>
      </c>
      <c r="AW997">
        <v>11.916014260000001</v>
      </c>
      <c r="AX997">
        <v>10.18310323</v>
      </c>
      <c r="AY997">
        <v>9.5579757329999993</v>
      </c>
      <c r="AZ997">
        <v>10.14620401</v>
      </c>
      <c r="BA997">
        <v>15.27967065</v>
      </c>
      <c r="BB997">
        <v>21.312300260000001</v>
      </c>
      <c r="BC997">
        <v>19.240341489999999</v>
      </c>
      <c r="BD997">
        <v>16.347892890000001</v>
      </c>
      <c r="BE997">
        <v>18.353318519999998</v>
      </c>
      <c r="BF997">
        <v>18.969846489999998</v>
      </c>
      <c r="BG997">
        <v>18.741729400000001</v>
      </c>
      <c r="BH997">
        <v>16.55285769</v>
      </c>
      <c r="BI997">
        <v>9.0300635939999996</v>
      </c>
      <c r="BJ997">
        <v>7.7860196720000001</v>
      </c>
      <c r="BK997">
        <v>7.8774340900000004</v>
      </c>
      <c r="BL997">
        <v>17.339741960000001</v>
      </c>
      <c r="BM997">
        <v>14.445840329999999</v>
      </c>
    </row>
    <row r="998" spans="1:65" x14ac:dyDescent="0.25">
      <c r="A998" s="1" t="s">
        <v>66</v>
      </c>
      <c r="B998" s="1">
        <f>COUNT(egypt_arabic_world[[#This Row],[1960]:[2023]])</f>
        <v>61</v>
      </c>
      <c r="C998" s="1" t="s">
        <v>2967</v>
      </c>
      <c r="D998" s="1" t="s">
        <v>2968</v>
      </c>
      <c r="E998">
        <v>664000000</v>
      </c>
      <c r="F998">
        <v>692200000</v>
      </c>
      <c r="G998">
        <v>759100000</v>
      </c>
      <c r="H998">
        <v>916300000</v>
      </c>
      <c r="I998">
        <v>953100000</v>
      </c>
      <c r="J998">
        <v>933300000</v>
      </c>
      <c r="K998">
        <v>1069900000</v>
      </c>
      <c r="L998">
        <v>791300000</v>
      </c>
      <c r="M998">
        <v>657400000</v>
      </c>
      <c r="N998">
        <v>667670000</v>
      </c>
      <c r="O998">
        <v>788060000</v>
      </c>
      <c r="P998">
        <v>919950000</v>
      </c>
      <c r="Q998">
        <v>888850000</v>
      </c>
      <c r="R998">
        <v>908300000</v>
      </c>
      <c r="S998">
        <v>2351690000</v>
      </c>
      <c r="T998">
        <v>3933560000</v>
      </c>
      <c r="U998">
        <v>3807540000</v>
      </c>
      <c r="V998">
        <v>4815350000</v>
      </c>
      <c r="W998">
        <v>6726700000</v>
      </c>
      <c r="X998">
        <v>3836810000</v>
      </c>
      <c r="Y998">
        <v>4859900000</v>
      </c>
      <c r="Z998">
        <v>8780680000</v>
      </c>
      <c r="AA998">
        <v>9077080000</v>
      </c>
      <c r="AB998">
        <v>10275630000</v>
      </c>
      <c r="AC998">
        <v>10765720000</v>
      </c>
      <c r="AD998">
        <v>5495384000</v>
      </c>
      <c r="AE998">
        <v>8787836000</v>
      </c>
      <c r="AF998">
        <v>7594639000</v>
      </c>
      <c r="AG998">
        <v>8658883000</v>
      </c>
      <c r="AH998">
        <v>7526240000</v>
      </c>
      <c r="AI998">
        <v>9279598000</v>
      </c>
      <c r="AJ998">
        <v>7861843000</v>
      </c>
      <c r="AK998">
        <v>8291115000</v>
      </c>
      <c r="AL998">
        <v>8194880168</v>
      </c>
      <c r="AM998">
        <v>9451553000</v>
      </c>
      <c r="AN998">
        <v>11738960078</v>
      </c>
      <c r="AO998">
        <v>13019609106</v>
      </c>
      <c r="AP998">
        <v>13168499324</v>
      </c>
      <c r="AQ998">
        <v>16478701067</v>
      </c>
      <c r="AR998">
        <v>15961955676</v>
      </c>
      <c r="AS998">
        <v>14089439211</v>
      </c>
      <c r="AT998">
        <v>12655291010</v>
      </c>
      <c r="AU998">
        <v>12439455861</v>
      </c>
      <c r="AV998">
        <v>9306090531</v>
      </c>
      <c r="AW998">
        <v>12770561337</v>
      </c>
      <c r="AX998">
        <v>19601203920</v>
      </c>
      <c r="AY998">
        <v>20284212749</v>
      </c>
      <c r="AZ998">
        <v>26660966660</v>
      </c>
      <c r="BA998">
        <v>52182957311</v>
      </c>
      <c r="BB998">
        <v>44577199555</v>
      </c>
      <c r="BC998">
        <v>52772533742</v>
      </c>
      <c r="BD998">
        <v>62016395983</v>
      </c>
      <c r="BE998">
        <v>67522263120</v>
      </c>
      <c r="BF998">
        <v>65153454382</v>
      </c>
      <c r="BG998">
        <v>68189919566</v>
      </c>
      <c r="BH998">
        <v>69787447021</v>
      </c>
      <c r="BI998">
        <v>56705799995</v>
      </c>
      <c r="BJ998">
        <v>59257800007</v>
      </c>
      <c r="BK998">
        <v>68490034753</v>
      </c>
      <c r="BL998">
        <v>78568916473</v>
      </c>
      <c r="BM998">
        <v>60880821937</v>
      </c>
    </row>
    <row r="999" spans="1:65" x14ac:dyDescent="0.25">
      <c r="A999" s="1" t="s">
        <v>66</v>
      </c>
      <c r="B999" s="1">
        <f>COUNT(egypt_arabic_world[[#This Row],[1960]:[2023]])</f>
        <v>61</v>
      </c>
      <c r="C999" s="1" t="s">
        <v>2939</v>
      </c>
      <c r="D999" s="1" t="s">
        <v>2940</v>
      </c>
      <c r="E999">
        <v>21.987951809999998</v>
      </c>
      <c r="F999">
        <v>24.357122220000001</v>
      </c>
      <c r="G999">
        <v>20.774601499999999</v>
      </c>
      <c r="H999">
        <v>16.948597620000001</v>
      </c>
      <c r="I999">
        <v>18.067359140000001</v>
      </c>
      <c r="J999">
        <v>21.84720883</v>
      </c>
      <c r="K999">
        <v>18.898962520000001</v>
      </c>
      <c r="L999">
        <v>33.261721219999998</v>
      </c>
      <c r="M999">
        <v>28.0042592</v>
      </c>
      <c r="N999">
        <v>26.47864963</v>
      </c>
      <c r="O999">
        <v>25.288683599999999</v>
      </c>
      <c r="P999">
        <v>25.50790804</v>
      </c>
      <c r="Q999">
        <v>23.366147269999999</v>
      </c>
      <c r="R999">
        <v>19.00363316</v>
      </c>
      <c r="S999">
        <v>16.684597029999999</v>
      </c>
      <c r="T999">
        <v>13.048993790000001</v>
      </c>
      <c r="U999">
        <v>14.7725303</v>
      </c>
      <c r="V999">
        <v>15.60156583</v>
      </c>
      <c r="W999">
        <v>13.570398559999999</v>
      </c>
      <c r="X999">
        <v>10.375285720000001</v>
      </c>
      <c r="Y999">
        <v>11.504146179999999</v>
      </c>
      <c r="Z999">
        <v>15.537179350000001</v>
      </c>
      <c r="AA999">
        <v>12.12471412</v>
      </c>
      <c r="AB999">
        <v>13.0126328</v>
      </c>
      <c r="AC999">
        <v>12.46056929</v>
      </c>
      <c r="AD999">
        <v>13.6876877</v>
      </c>
      <c r="AE999">
        <v>13.69085632</v>
      </c>
      <c r="AF999">
        <v>11.83528276</v>
      </c>
      <c r="AG999">
        <v>12.24490503</v>
      </c>
      <c r="AH999">
        <v>13.57878569</v>
      </c>
      <c r="AI999">
        <v>13.71697352</v>
      </c>
      <c r="AJ999">
        <v>11.57051852</v>
      </c>
      <c r="AK999">
        <v>7.7866969639999999</v>
      </c>
      <c r="AL999">
        <v>7.287113927</v>
      </c>
      <c r="AM999">
        <v>7.5441464490000003</v>
      </c>
      <c r="AN999">
        <v>7.5091943849999998</v>
      </c>
      <c r="AO999">
        <v>6.2041362409999996</v>
      </c>
      <c r="AP999">
        <v>4.9290273710000001</v>
      </c>
      <c r="AQ999">
        <v>9.7256589429999991</v>
      </c>
      <c r="AR999">
        <v>8.0146231639999996</v>
      </c>
      <c r="AS999">
        <v>6.6322928259999996</v>
      </c>
      <c r="AT999">
        <v>8.4987979029999998</v>
      </c>
      <c r="AU999">
        <v>11.19742791</v>
      </c>
      <c r="AV999">
        <v>1.432059183</v>
      </c>
      <c r="AW999">
        <v>13.952457649999999</v>
      </c>
      <c r="AX999">
        <v>14.39007557</v>
      </c>
      <c r="AY999">
        <v>16.397082109999999</v>
      </c>
      <c r="AZ999">
        <v>17.20063047</v>
      </c>
      <c r="BA999">
        <v>3.149074868</v>
      </c>
      <c r="BB999">
        <v>1.6072753609999999</v>
      </c>
      <c r="BC999">
        <v>0.59931882999999997</v>
      </c>
      <c r="BD999">
        <v>1.6044817999999999E-2</v>
      </c>
      <c r="BE999">
        <v>7.8739134000000002E-2</v>
      </c>
      <c r="BF999">
        <v>0.16728950000000001</v>
      </c>
      <c r="BG999">
        <v>4.6786660000000001E-2</v>
      </c>
      <c r="BH999">
        <v>9.4716443999999997E-2</v>
      </c>
      <c r="BI999">
        <v>8.3257797290000006</v>
      </c>
      <c r="BJ999">
        <v>9.5384911270000003</v>
      </c>
      <c r="BK999">
        <v>6.0896325459999998</v>
      </c>
      <c r="BL999">
        <v>0.56445896200000001</v>
      </c>
      <c r="BM999">
        <v>0.93082845599999997</v>
      </c>
    </row>
    <row r="1000" spans="1:65" x14ac:dyDescent="0.25">
      <c r="A1000" s="1" t="s">
        <v>66</v>
      </c>
      <c r="B1000" s="1">
        <f>COUNT(egypt_arabic_world[[#This Row],[1960]:[2023]])</f>
        <v>61</v>
      </c>
      <c r="C1000" s="1" t="s">
        <v>2905</v>
      </c>
      <c r="D1000" s="1" t="s">
        <v>2906</v>
      </c>
      <c r="E1000">
        <v>8.2981927710000001</v>
      </c>
      <c r="F1000">
        <v>6.2554175089999999</v>
      </c>
      <c r="G1000">
        <v>5.3352654460000002</v>
      </c>
      <c r="H1000">
        <v>6.7445159879999999</v>
      </c>
      <c r="I1000">
        <v>7.638233134</v>
      </c>
      <c r="J1000">
        <v>7.4145505199999997</v>
      </c>
      <c r="K1000">
        <v>5.9725207960000004</v>
      </c>
      <c r="L1000">
        <v>6.0027802350000004</v>
      </c>
      <c r="M1000">
        <v>4.2439914820000002</v>
      </c>
      <c r="N1000">
        <v>5.4428085729999998</v>
      </c>
      <c r="O1000">
        <v>5.9678197089999996</v>
      </c>
      <c r="P1000">
        <v>6.4057829230000003</v>
      </c>
      <c r="Q1000">
        <v>8.3534904650000001</v>
      </c>
      <c r="R1000">
        <v>5.9815039079999996</v>
      </c>
      <c r="S1000">
        <v>6.1776849839999999</v>
      </c>
      <c r="T1000">
        <v>7.0755244609999997</v>
      </c>
      <c r="U1000">
        <v>5.4523393059999998</v>
      </c>
      <c r="V1000">
        <v>3.1177380669999999</v>
      </c>
      <c r="W1000">
        <v>2.8317005370000001</v>
      </c>
      <c r="X1000">
        <v>2.5205835059999999</v>
      </c>
      <c r="Y1000">
        <v>2.1802917759999998</v>
      </c>
      <c r="Z1000">
        <v>1.7408674500000001</v>
      </c>
      <c r="AA1000">
        <v>1.5998536969999999</v>
      </c>
      <c r="AB1000">
        <v>3.6336458199999999</v>
      </c>
      <c r="AC1000">
        <v>4.310905355</v>
      </c>
      <c r="AD1000">
        <v>2.317890797</v>
      </c>
      <c r="AE1000">
        <v>3.6488277660000001</v>
      </c>
      <c r="AF1000">
        <v>2.6873693400000001</v>
      </c>
      <c r="AG1000">
        <v>2.8954081029999998</v>
      </c>
      <c r="AH1000">
        <v>2.26704171</v>
      </c>
      <c r="AI1000">
        <v>2.0637962980000002</v>
      </c>
      <c r="AJ1000">
        <v>3.4283945889999998</v>
      </c>
      <c r="AK1000">
        <v>3.0340189469999999</v>
      </c>
      <c r="AL1000">
        <v>2.6235162390000002</v>
      </c>
      <c r="AM1000">
        <v>3.6067723470000002</v>
      </c>
      <c r="AN1000">
        <v>3.8237334399999998</v>
      </c>
      <c r="AO1000">
        <v>3.911767357</v>
      </c>
      <c r="AP1000">
        <v>5.2172078239999999</v>
      </c>
      <c r="AQ1000">
        <v>5.4356687060000004</v>
      </c>
      <c r="AR1000">
        <v>6.2955498399999996</v>
      </c>
      <c r="AS1000">
        <v>9.9091645740000001</v>
      </c>
      <c r="AT1000">
        <v>8.3577722009999995</v>
      </c>
      <c r="AU1000">
        <v>6.7945149159999998</v>
      </c>
      <c r="AV1000">
        <v>9.6849758339999994</v>
      </c>
      <c r="AW1000">
        <v>10.90033433</v>
      </c>
      <c r="AX1000">
        <v>15.8196811</v>
      </c>
      <c r="AY1000">
        <v>18.9444251</v>
      </c>
      <c r="AZ1000">
        <v>17.737452579999999</v>
      </c>
      <c r="BA1000">
        <v>14.037315169999999</v>
      </c>
      <c r="BB1000">
        <v>11.15303151</v>
      </c>
      <c r="BC1000">
        <v>11.7587884</v>
      </c>
      <c r="BD1000">
        <v>12.926496480000001</v>
      </c>
      <c r="BE1000">
        <v>13.67787152</v>
      </c>
      <c r="BF1000">
        <v>13.337046150000001</v>
      </c>
      <c r="BG1000">
        <v>13.651017619999999</v>
      </c>
      <c r="BH1000">
        <v>12.963776299999999</v>
      </c>
      <c r="BI1000">
        <v>17.87877078</v>
      </c>
      <c r="BJ1000">
        <v>19.602820220000002</v>
      </c>
      <c r="BK1000">
        <v>17.92219897</v>
      </c>
      <c r="BL1000">
        <v>14.60415197</v>
      </c>
      <c r="BM1000">
        <v>15.242808309999999</v>
      </c>
    </row>
    <row r="1001" spans="1:65" hidden="1" x14ac:dyDescent="0.25">
      <c r="A1001" s="1" t="s">
        <v>66</v>
      </c>
      <c r="B1001" s="1">
        <f>COUNT(egypt_arabic_world[[#This Row],[1960]:[2023]])</f>
        <v>16</v>
      </c>
      <c r="C1001" s="1" t="s">
        <v>2065</v>
      </c>
      <c r="D1001" s="1" t="s">
        <v>2066</v>
      </c>
      <c r="T1001">
        <v>22.4</v>
      </c>
      <c r="Y1001">
        <v>29.7</v>
      </c>
      <c r="AC1001">
        <v>28.7</v>
      </c>
      <c r="AG1001">
        <v>35.5</v>
      </c>
      <c r="AH1001">
        <v>35.5</v>
      </c>
      <c r="AJ1001">
        <v>44.3</v>
      </c>
      <c r="AK1001">
        <v>44.8</v>
      </c>
      <c r="AL1001">
        <v>44.8</v>
      </c>
      <c r="AN1001">
        <v>45.5</v>
      </c>
      <c r="AO1001">
        <v>45.5</v>
      </c>
      <c r="AQ1001">
        <v>51.8</v>
      </c>
      <c r="AS1001">
        <v>53.9</v>
      </c>
      <c r="AV1001">
        <v>56.6</v>
      </c>
      <c r="AX1001">
        <v>56.5</v>
      </c>
      <c r="BA1001">
        <v>57.6</v>
      </c>
      <c r="BG1001">
        <v>56.9</v>
      </c>
    </row>
    <row r="1002" spans="1:65" x14ac:dyDescent="0.25">
      <c r="A1002" s="1" t="s">
        <v>66</v>
      </c>
      <c r="B1002" s="1">
        <f>COUNT(egypt_arabic_world[[#This Row],[1960]:[2023]])</f>
        <v>61</v>
      </c>
      <c r="C1002" s="1" t="s">
        <v>2943</v>
      </c>
      <c r="D1002" s="1" t="s">
        <v>2944</v>
      </c>
      <c r="E1002">
        <v>63.237951809999998</v>
      </c>
      <c r="F1002">
        <v>60.835018779999999</v>
      </c>
      <c r="G1002">
        <v>68.238703729999997</v>
      </c>
      <c r="H1002">
        <v>73.731310710000002</v>
      </c>
      <c r="I1002">
        <v>72.489770219999997</v>
      </c>
      <c r="J1002">
        <v>62.391513979999999</v>
      </c>
      <c r="K1002">
        <v>64.492008600000005</v>
      </c>
      <c r="L1002">
        <v>50.246429929999998</v>
      </c>
      <c r="M1002">
        <v>57.347125040000002</v>
      </c>
      <c r="N1002">
        <v>54.799526710000002</v>
      </c>
      <c r="O1002">
        <v>54.019998479999998</v>
      </c>
      <c r="P1002">
        <v>56.709603780000002</v>
      </c>
      <c r="Q1002">
        <v>57.518141419999999</v>
      </c>
      <c r="R1002">
        <v>64.141803370000005</v>
      </c>
      <c r="S1002">
        <v>70.825236320000002</v>
      </c>
      <c r="T1002">
        <v>74.53604369</v>
      </c>
      <c r="U1002">
        <v>74.458836939999998</v>
      </c>
      <c r="V1002">
        <v>75.194326480000001</v>
      </c>
      <c r="W1002">
        <v>77.2450087</v>
      </c>
      <c r="X1002">
        <v>79.933590670000001</v>
      </c>
      <c r="Y1002">
        <v>80.744665530000006</v>
      </c>
      <c r="Z1002">
        <v>77.23171782</v>
      </c>
      <c r="AA1002">
        <v>79.999184760000006</v>
      </c>
      <c r="AB1002">
        <v>80.768770380000007</v>
      </c>
      <c r="AC1002">
        <v>79.046361970000007</v>
      </c>
      <c r="AD1002">
        <v>79.040063439999997</v>
      </c>
      <c r="AE1002">
        <v>77.321265440000005</v>
      </c>
      <c r="AF1002">
        <v>79.961812539999997</v>
      </c>
      <c r="AG1002">
        <v>77.356086230000003</v>
      </c>
      <c r="AH1002">
        <v>76.06333309</v>
      </c>
      <c r="AI1002">
        <v>75.010555409999995</v>
      </c>
      <c r="AJ1002">
        <v>76.910719279999995</v>
      </c>
      <c r="AK1002">
        <v>77.425786520000003</v>
      </c>
      <c r="AL1002">
        <v>77.856775029999994</v>
      </c>
      <c r="AM1002">
        <v>75.094939420000003</v>
      </c>
      <c r="AN1002">
        <v>72.624675080000003</v>
      </c>
      <c r="AO1002">
        <v>73.731685540000001</v>
      </c>
      <c r="AP1002">
        <v>73.325645690000002</v>
      </c>
      <c r="AQ1002">
        <v>67.805829160000002</v>
      </c>
      <c r="AR1002">
        <v>70.703057700000002</v>
      </c>
      <c r="AS1002">
        <v>73.104850010000007</v>
      </c>
      <c r="AT1002">
        <v>68.238164319999996</v>
      </c>
      <c r="AU1002">
        <v>59.671126819999998</v>
      </c>
      <c r="AV1002">
        <v>63.433462159999998</v>
      </c>
      <c r="AW1002">
        <v>54.322158960000003</v>
      </c>
      <c r="AX1002">
        <v>51.968000930000002</v>
      </c>
      <c r="AY1002">
        <v>52.564227070000001</v>
      </c>
      <c r="AZ1002">
        <v>53.500784490000001</v>
      </c>
      <c r="BA1002">
        <v>60.062328370000003</v>
      </c>
      <c r="BB1002">
        <v>61.575477139999997</v>
      </c>
      <c r="BC1002">
        <v>61.952163810000002</v>
      </c>
      <c r="BD1002">
        <v>59.74090314</v>
      </c>
      <c r="BE1002">
        <v>55.8702124</v>
      </c>
      <c r="BF1002">
        <v>60.140745590000002</v>
      </c>
      <c r="BG1002">
        <v>60.258007159999998</v>
      </c>
      <c r="BH1002">
        <v>57.72714714</v>
      </c>
      <c r="BI1002">
        <v>60.978947480000002</v>
      </c>
      <c r="BJ1002">
        <v>57.386031879999997</v>
      </c>
      <c r="BK1002">
        <v>58.601376909999999</v>
      </c>
      <c r="BL1002">
        <v>53.721233470000001</v>
      </c>
      <c r="BM1002">
        <v>54.955337040000003</v>
      </c>
    </row>
    <row r="1003" spans="1:65" x14ac:dyDescent="0.25">
      <c r="A1003" s="1" t="s">
        <v>66</v>
      </c>
      <c r="B1003" s="1">
        <f>COUNT(egypt_arabic_world[[#This Row],[1960]:[2023]])</f>
        <v>61</v>
      </c>
      <c r="C1003" s="1" t="s">
        <v>2903</v>
      </c>
      <c r="D1003" s="1" t="s">
        <v>2904</v>
      </c>
      <c r="E1003">
        <v>2.981927711</v>
      </c>
      <c r="F1003">
        <v>2.730424733</v>
      </c>
      <c r="G1003">
        <v>2.542484521</v>
      </c>
      <c r="H1003">
        <v>2.1717778019999998</v>
      </c>
      <c r="I1003">
        <v>1.878082048</v>
      </c>
      <c r="J1003">
        <v>2.860816458</v>
      </c>
      <c r="K1003">
        <v>4.0471072059999997</v>
      </c>
      <c r="L1003">
        <v>2.9697965370000001</v>
      </c>
      <c r="M1003">
        <v>3.1639793119999999</v>
      </c>
      <c r="N1003">
        <v>2.0129704789999998</v>
      </c>
      <c r="O1003">
        <v>2.376722585</v>
      </c>
      <c r="P1003">
        <v>2.3946953639999999</v>
      </c>
      <c r="Q1003">
        <v>3.2671429380000001</v>
      </c>
      <c r="R1003">
        <v>3.0617637339999999</v>
      </c>
      <c r="S1003">
        <v>0.88999825700000001</v>
      </c>
      <c r="T1003">
        <v>1.7393912890000001</v>
      </c>
      <c r="U1003">
        <v>1.5230306179999999</v>
      </c>
      <c r="V1003">
        <v>1.5051865390000001</v>
      </c>
      <c r="W1003">
        <v>1.1653559689999999</v>
      </c>
      <c r="X1003">
        <v>1.302644645</v>
      </c>
      <c r="Y1003">
        <v>0.96092512200000002</v>
      </c>
      <c r="Z1003">
        <v>0.87157258900000001</v>
      </c>
      <c r="AA1003">
        <v>0.94446672300000001</v>
      </c>
      <c r="AB1003">
        <v>0.90262105599999998</v>
      </c>
      <c r="AC1003">
        <v>1.0344872430000001</v>
      </c>
      <c r="AD1003">
        <v>1.127364348</v>
      </c>
      <c r="AE1003">
        <v>1.2984083909999999</v>
      </c>
      <c r="AF1003">
        <v>1.424807683</v>
      </c>
      <c r="AG1003">
        <v>1.9244168100000001</v>
      </c>
      <c r="AH1003">
        <v>2.4116690410000001</v>
      </c>
      <c r="AI1003">
        <v>3.2288575430000002</v>
      </c>
      <c r="AJ1003">
        <v>3.9073789699999999</v>
      </c>
      <c r="AK1003">
        <v>5.2018938349999999</v>
      </c>
      <c r="AL1003">
        <v>4.1849835750000004</v>
      </c>
      <c r="AM1003">
        <v>4.1329398460000002</v>
      </c>
      <c r="AN1003">
        <v>5.4992290769999999</v>
      </c>
      <c r="AO1003">
        <v>5.240660418</v>
      </c>
      <c r="AP1003">
        <v>4.5329477889999996</v>
      </c>
      <c r="AQ1003">
        <v>6.016253453</v>
      </c>
      <c r="AR1003">
        <v>7.044645354</v>
      </c>
      <c r="AS1003">
        <v>7.3468584479999999</v>
      </c>
      <c r="AT1003">
        <v>7.1385760490000001</v>
      </c>
      <c r="AU1003">
        <v>7.4972431459999997</v>
      </c>
      <c r="AV1003">
        <v>9.0149276129999993</v>
      </c>
      <c r="AW1003">
        <v>9.7659811740000002</v>
      </c>
      <c r="AX1003">
        <v>8.3679185</v>
      </c>
      <c r="AY1003">
        <v>9.7495746150000002</v>
      </c>
      <c r="AZ1003">
        <v>8.4653611019999992</v>
      </c>
      <c r="BA1003">
        <v>12.50654505</v>
      </c>
      <c r="BB1003">
        <v>12.760442640000001</v>
      </c>
      <c r="BC1003">
        <v>13.576168750000001</v>
      </c>
      <c r="BD1003">
        <v>13.40627514</v>
      </c>
      <c r="BE1003">
        <v>13.125993060000001</v>
      </c>
      <c r="BF1003">
        <v>14.276791129999999</v>
      </c>
      <c r="BG1003">
        <v>14.249729650000001</v>
      </c>
      <c r="BH1003">
        <v>16.40490484</v>
      </c>
      <c r="BI1003">
        <v>10.42556493</v>
      </c>
      <c r="BJ1003">
        <v>10.07361057</v>
      </c>
      <c r="BK1003">
        <v>12.82511513</v>
      </c>
      <c r="BL1003">
        <v>20.070471139999999</v>
      </c>
      <c r="BM1003">
        <v>19.461927339999999</v>
      </c>
    </row>
    <row r="1004" spans="1:65" x14ac:dyDescent="0.25">
      <c r="A1004" s="1" t="s">
        <v>66</v>
      </c>
      <c r="B1004" s="1">
        <f>COUNT(egypt_arabic_world[[#This Row],[1960]:[2023]])</f>
        <v>61</v>
      </c>
      <c r="C1004" s="1" t="s">
        <v>3019</v>
      </c>
      <c r="D1004" s="1" t="s">
        <v>3020</v>
      </c>
      <c r="E1004">
        <v>0.85843373499999998</v>
      </c>
      <c r="F1004">
        <v>0.46229413499999999</v>
      </c>
      <c r="G1004">
        <v>0.86945066500000001</v>
      </c>
      <c r="H1004">
        <v>0.48019207699999999</v>
      </c>
      <c r="I1004">
        <v>0.48263560999999999</v>
      </c>
      <c r="J1004">
        <v>0.50358941400000001</v>
      </c>
      <c r="K1004">
        <v>0.93466679100000005</v>
      </c>
      <c r="L1004">
        <v>1.4912169850000001</v>
      </c>
      <c r="M1004">
        <v>2.1143900210000002</v>
      </c>
      <c r="N1004">
        <v>1.661000195</v>
      </c>
      <c r="O1004">
        <v>1.6521584650000001</v>
      </c>
      <c r="P1004">
        <v>1.9924995919999999</v>
      </c>
      <c r="Q1004">
        <v>2.4492321540000002</v>
      </c>
      <c r="R1004">
        <v>3.97886161</v>
      </c>
      <c r="S1004">
        <v>1.918620226</v>
      </c>
      <c r="T1004">
        <v>1.163322792</v>
      </c>
      <c r="U1004">
        <v>1.0153537450000001</v>
      </c>
      <c r="V1004">
        <v>1.149033819</v>
      </c>
      <c r="W1004">
        <v>2.2670849</v>
      </c>
      <c r="X1004">
        <v>2.506769947</v>
      </c>
      <c r="Y1004">
        <v>1.4780139510000001</v>
      </c>
      <c r="Z1004">
        <v>1.114150612</v>
      </c>
      <c r="AA1004">
        <v>1.4071705880000001</v>
      </c>
      <c r="AB1004">
        <v>1.140270718</v>
      </c>
      <c r="AC1004">
        <v>1.8205006260000001</v>
      </c>
      <c r="AD1004">
        <v>1.3265860949999999</v>
      </c>
      <c r="AE1004">
        <v>1.785615935</v>
      </c>
      <c r="AF1004">
        <v>1.7466004639999999</v>
      </c>
      <c r="AG1004">
        <v>1.943553227</v>
      </c>
      <c r="AH1004">
        <v>2.2098551199999998</v>
      </c>
      <c r="AI1004">
        <v>2.078118039</v>
      </c>
      <c r="AJ1004">
        <v>1.9558136690000001</v>
      </c>
      <c r="AK1004">
        <v>2.4658324</v>
      </c>
      <c r="AL1004">
        <v>4.6542466170000001</v>
      </c>
      <c r="AM1004">
        <v>5.4575263979999997</v>
      </c>
      <c r="AN1004">
        <v>6.4569421389999997</v>
      </c>
      <c r="AO1004">
        <v>6.1763710300000003</v>
      </c>
      <c r="AP1004">
        <v>6.5704778859999999</v>
      </c>
      <c r="AQ1004">
        <v>7.7378131679999997</v>
      </c>
      <c r="AR1004">
        <v>6.6822393739999999</v>
      </c>
      <c r="AS1004">
        <v>5.4151661009999996</v>
      </c>
      <c r="AT1004">
        <v>6.3465411139999999</v>
      </c>
      <c r="AU1004">
        <v>7.6931522299999999</v>
      </c>
      <c r="AV1004">
        <v>8.780594335</v>
      </c>
      <c r="AW1004">
        <v>7.5441181679999998</v>
      </c>
      <c r="AX1004">
        <v>11.196776760000001</v>
      </c>
      <c r="AY1004">
        <v>8.5013971230000003</v>
      </c>
      <c r="AZ1004">
        <v>9.5347522930000004</v>
      </c>
      <c r="BA1004">
        <v>10.95719282</v>
      </c>
      <c r="BB1004">
        <v>12.639375429999999</v>
      </c>
      <c r="BC1004">
        <v>10.943759549999999</v>
      </c>
      <c r="BD1004">
        <v>12.580893379999999</v>
      </c>
      <c r="BE1004">
        <v>16.24780917</v>
      </c>
      <c r="BF1004">
        <v>12.08757389</v>
      </c>
      <c r="BG1004">
        <v>13.339006039999999</v>
      </c>
      <c r="BH1004">
        <v>12.751894399999999</v>
      </c>
      <c r="BI1004">
        <v>10.19666419</v>
      </c>
      <c r="BJ1004">
        <v>11.63779283</v>
      </c>
      <c r="BK1004">
        <v>11.3563153</v>
      </c>
      <c r="BL1004">
        <v>12.90975323</v>
      </c>
      <c r="BM1004">
        <v>12.40798259</v>
      </c>
    </row>
    <row r="1005" spans="1:65" x14ac:dyDescent="0.25">
      <c r="A1005" s="1" t="s">
        <v>66</v>
      </c>
      <c r="B1005" s="1">
        <f>COUNT(egypt_arabic_world[[#This Row],[1960]:[2023]])</f>
        <v>61</v>
      </c>
      <c r="C1005" s="1" t="s">
        <v>2941</v>
      </c>
      <c r="D1005" s="1" t="s">
        <v>2942</v>
      </c>
      <c r="E1005">
        <v>0.37650602399999999</v>
      </c>
      <c r="F1005">
        <v>1.4735625539999999</v>
      </c>
      <c r="G1005">
        <v>1.1460940589999999</v>
      </c>
      <c r="H1005">
        <v>1.2004801919999999</v>
      </c>
      <c r="I1005">
        <v>0.77641380800000004</v>
      </c>
      <c r="J1005">
        <v>1.8107789560000001</v>
      </c>
      <c r="K1005">
        <v>3.5330404710000001</v>
      </c>
      <c r="L1005">
        <v>1.4912169850000001</v>
      </c>
      <c r="M1005">
        <v>0.27380590199999999</v>
      </c>
      <c r="N1005">
        <v>0.101846721</v>
      </c>
      <c r="O1005">
        <v>0.225871127</v>
      </c>
      <c r="P1005">
        <v>0.29349421199999998</v>
      </c>
      <c r="Q1005">
        <v>0.26101141900000002</v>
      </c>
      <c r="R1005">
        <v>9.2480458000000001E-2</v>
      </c>
      <c r="S1005">
        <v>1.7430018410000001</v>
      </c>
      <c r="T1005">
        <v>0.72072117899999999</v>
      </c>
      <c r="U1005">
        <v>1.0933568659999999</v>
      </c>
      <c r="V1005">
        <v>1.125774866</v>
      </c>
      <c r="W1005">
        <v>1.257525979</v>
      </c>
      <c r="X1005">
        <v>1.688903021</v>
      </c>
      <c r="Y1005">
        <v>2.323298833</v>
      </c>
      <c r="Z1005">
        <v>2.6357867499999998</v>
      </c>
      <c r="AA1005">
        <v>2.8629250819999998</v>
      </c>
      <c r="AB1005">
        <v>1.4811743900000001</v>
      </c>
      <c r="AC1005">
        <v>2.038321636</v>
      </c>
      <c r="AD1005">
        <v>1.976295014</v>
      </c>
      <c r="AE1005">
        <v>1.995906615</v>
      </c>
      <c r="AF1005">
        <v>1.335573686</v>
      </c>
      <c r="AG1005">
        <v>2.4121702530000002</v>
      </c>
      <c r="AH1005">
        <v>1.564273794</v>
      </c>
      <c r="AI1005">
        <v>2.4265921860000002</v>
      </c>
      <c r="AJ1005">
        <v>1.860823219</v>
      </c>
      <c r="AK1005">
        <v>2.8054007209999998</v>
      </c>
      <c r="AL1005">
        <v>2.3935185140000002</v>
      </c>
      <c r="AM1005">
        <v>3.628588868</v>
      </c>
      <c r="AN1005">
        <v>3.0929839920000002</v>
      </c>
      <c r="AO1005">
        <v>4.165109502</v>
      </c>
      <c r="AP1005">
        <v>5.3452173380000003</v>
      </c>
      <c r="AQ1005">
        <v>4.4953698959999997</v>
      </c>
      <c r="AR1005">
        <v>3.4099527470000002</v>
      </c>
      <c r="AS1005">
        <v>2.8379624909999999</v>
      </c>
      <c r="AT1005">
        <v>4.1946665279999999</v>
      </c>
      <c r="AU1005">
        <v>5.5243769240000002</v>
      </c>
      <c r="AV1005">
        <v>7.7918605200000002</v>
      </c>
      <c r="AW1005">
        <v>5.8631139870000002</v>
      </c>
      <c r="AX1005">
        <v>5.6762856580000003</v>
      </c>
      <c r="AY1005">
        <v>4.7673222769999999</v>
      </c>
      <c r="AZ1005">
        <v>4.8591783770000001</v>
      </c>
      <c r="BA1005">
        <v>4.9537771179999996</v>
      </c>
      <c r="BB1005">
        <v>4.1014871060000004</v>
      </c>
      <c r="BC1005">
        <v>5.1766193019999998</v>
      </c>
      <c r="BD1005">
        <v>7.1385213040000002</v>
      </c>
      <c r="BE1005">
        <v>5.5461377430000001</v>
      </c>
      <c r="BF1005">
        <v>6.1211707710000001</v>
      </c>
      <c r="BG1005">
        <v>5.0587022739999998</v>
      </c>
      <c r="BH1005">
        <v>5.5805500720000003</v>
      </c>
      <c r="BI1005">
        <v>3.589756247</v>
      </c>
      <c r="BJ1005">
        <v>3.8379757630000002</v>
      </c>
      <c r="BK1005">
        <v>4.0744437580000001</v>
      </c>
      <c r="BL1005">
        <v>5.3556786699999996</v>
      </c>
      <c r="BM1005">
        <v>5.0951441129999999</v>
      </c>
    </row>
    <row r="1006" spans="1:65" x14ac:dyDescent="0.25">
      <c r="A1006" s="1" t="s">
        <v>66</v>
      </c>
      <c r="B1006" s="1">
        <f>COUNT(egypt_arabic_world[[#This Row],[1960]:[2023]])</f>
        <v>61</v>
      </c>
      <c r="C1006" s="1" t="s">
        <v>2969</v>
      </c>
      <c r="D1006" s="1" t="s">
        <v>2970</v>
      </c>
      <c r="E1006">
        <v>3.8855421689999998</v>
      </c>
      <c r="F1006">
        <v>2.7015313490000001</v>
      </c>
      <c r="G1006">
        <v>0.645501251</v>
      </c>
      <c r="H1006">
        <v>0.40379788300000002</v>
      </c>
      <c r="I1006">
        <v>1.773161263</v>
      </c>
      <c r="J1006">
        <v>2.7322404370000002</v>
      </c>
      <c r="K1006">
        <v>1.682400224</v>
      </c>
      <c r="L1006">
        <v>1.920889675</v>
      </c>
      <c r="M1006">
        <v>2.9966534829999998</v>
      </c>
      <c r="N1006">
        <v>4.8796561179999998</v>
      </c>
      <c r="O1006">
        <v>3.390604776</v>
      </c>
      <c r="P1006">
        <v>4.7219957609999996</v>
      </c>
      <c r="Q1006">
        <v>5.4722394100000002</v>
      </c>
      <c r="R1006">
        <v>3.8720686999999998</v>
      </c>
      <c r="S1006">
        <v>4.8781939799999998</v>
      </c>
      <c r="T1006">
        <v>4.9553076599999999</v>
      </c>
      <c r="U1006">
        <v>2.7705552670000002</v>
      </c>
      <c r="V1006">
        <v>1.9296624339999999</v>
      </c>
      <c r="W1006">
        <v>1.451082998</v>
      </c>
      <c r="X1006">
        <v>1.020900175</v>
      </c>
      <c r="Y1006">
        <v>0.78232062400000002</v>
      </c>
      <c r="Z1006">
        <v>0.63924434100000005</v>
      </c>
      <c r="AA1006">
        <v>0.43692465000000003</v>
      </c>
      <c r="AB1006">
        <v>0.41535166200000001</v>
      </c>
      <c r="AC1006">
        <v>0.50289251400000001</v>
      </c>
      <c r="AD1006">
        <v>0.45323493300000001</v>
      </c>
      <c r="AE1006">
        <v>0.80886807599999999</v>
      </c>
      <c r="AF1006">
        <v>0.95963745</v>
      </c>
      <c r="AG1006">
        <v>0.82449433699999997</v>
      </c>
      <c r="AH1006">
        <v>0.96490412199999998</v>
      </c>
      <c r="AI1006">
        <v>0.67008290699999995</v>
      </c>
      <c r="AJ1006">
        <v>0.89983989799999997</v>
      </c>
      <c r="AK1006">
        <v>1.2093548329999999</v>
      </c>
      <c r="AL1006">
        <v>0.72157587199999995</v>
      </c>
      <c r="AM1006">
        <v>1.3220049659999999</v>
      </c>
      <c r="AN1006">
        <v>1.524572729</v>
      </c>
      <c r="AO1006">
        <v>1.3132808490000001</v>
      </c>
      <c r="AP1006">
        <v>1.227559724</v>
      </c>
      <c r="AQ1006">
        <v>1.136425045</v>
      </c>
      <c r="AR1006">
        <v>1.0916288110000001</v>
      </c>
      <c r="AS1006">
        <v>1.7460691610000001</v>
      </c>
      <c r="AT1006">
        <v>1.532940229</v>
      </c>
      <c r="AU1006">
        <v>3.142848259</v>
      </c>
      <c r="AV1006">
        <v>5.7363679110000003</v>
      </c>
      <c r="AW1006">
        <v>6.0447510769999999</v>
      </c>
      <c r="AX1006">
        <v>5.8855394380000003</v>
      </c>
      <c r="AY1006">
        <v>5.6484437979999997</v>
      </c>
      <c r="AZ1006">
        <v>3.5579631159999998</v>
      </c>
      <c r="BA1006">
        <v>2.9819663319999998</v>
      </c>
      <c r="BB1006">
        <v>2.8720748519999999</v>
      </c>
      <c r="BC1006">
        <v>3.1541925160000002</v>
      </c>
      <c r="BD1006">
        <v>2.655939225</v>
      </c>
      <c r="BE1006">
        <v>4.2159899010000004</v>
      </c>
      <c r="BF1006">
        <v>2.3570829710000001</v>
      </c>
      <c r="BG1006">
        <v>2.2400316029999998</v>
      </c>
      <c r="BH1006">
        <v>2.9988907120000001</v>
      </c>
      <c r="BI1006">
        <v>2.66868645</v>
      </c>
      <c r="BJ1006">
        <v>3.3533138249999999</v>
      </c>
      <c r="BK1006">
        <v>3.035200627</v>
      </c>
      <c r="BL1006">
        <v>1.871287785</v>
      </c>
      <c r="BM1006">
        <v>1.9885173270000001</v>
      </c>
    </row>
    <row r="1007" spans="1:65" x14ac:dyDescent="0.25">
      <c r="A1007" s="1" t="s">
        <v>66</v>
      </c>
      <c r="B1007" s="1">
        <f>COUNT(egypt_arabic_world[[#This Row],[1960]:[2023]])</f>
        <v>61</v>
      </c>
      <c r="C1007" s="1" t="s">
        <v>2901</v>
      </c>
      <c r="D1007" s="1" t="s">
        <v>2902</v>
      </c>
      <c r="E1007">
        <v>5.0753012049999997</v>
      </c>
      <c r="F1007">
        <v>6.0531638250000004</v>
      </c>
      <c r="G1007">
        <v>4.6765907000000002</v>
      </c>
      <c r="H1007">
        <v>3.5250463820000002</v>
      </c>
      <c r="I1007">
        <v>3.735179939</v>
      </c>
      <c r="J1007">
        <v>6.9752491159999996</v>
      </c>
      <c r="K1007">
        <v>4.9817739980000004</v>
      </c>
      <c r="L1007">
        <v>6.4830026539999999</v>
      </c>
      <c r="M1007">
        <v>5.1262549440000003</v>
      </c>
      <c r="N1007">
        <v>7.2026599969999996</v>
      </c>
      <c r="O1007">
        <v>9.8824962569999997</v>
      </c>
      <c r="P1007">
        <v>6.0079352139999997</v>
      </c>
      <c r="Q1007">
        <v>4.7848343370000004</v>
      </c>
      <c r="R1007">
        <v>3.4382913130000001</v>
      </c>
      <c r="S1007">
        <v>1.561430291</v>
      </c>
      <c r="T1007">
        <v>2.0370859979999998</v>
      </c>
      <c r="U1007">
        <v>2.9034494710000001</v>
      </c>
      <c r="V1007">
        <v>2.203162802</v>
      </c>
      <c r="W1007">
        <v>2.1792260689999998</v>
      </c>
      <c r="X1007">
        <v>2.3425710419999999</v>
      </c>
      <c r="Y1007">
        <v>1.4806889029999999</v>
      </c>
      <c r="Z1007">
        <v>1.2390839890000001</v>
      </c>
      <c r="AA1007">
        <v>1.1982928429999999</v>
      </c>
      <c r="AB1007">
        <v>1.292572815</v>
      </c>
      <c r="AC1007">
        <v>1.4367826770000001</v>
      </c>
      <c r="AD1007">
        <v>1.987085889</v>
      </c>
      <c r="AE1007">
        <v>1.6221399670000001</v>
      </c>
      <c r="AF1007">
        <v>2.0767149040000001</v>
      </c>
      <c r="AG1007">
        <v>2.0998435940000002</v>
      </c>
      <c r="AH1007">
        <v>1.7476588580000001</v>
      </c>
      <c r="AI1007">
        <v>1.7541169350000001</v>
      </c>
      <c r="AJ1007">
        <v>1.5399061009999999</v>
      </c>
      <c r="AK1007">
        <v>1.831804287</v>
      </c>
      <c r="AL1007">
        <v>1.846388146</v>
      </c>
      <c r="AM1007">
        <v>1.788954683</v>
      </c>
      <c r="AN1007">
        <v>1.8939961080000001</v>
      </c>
      <c r="AO1007">
        <v>1.8230194710000001</v>
      </c>
      <c r="AP1007">
        <v>2.8017200889999998</v>
      </c>
      <c r="AQ1007">
        <v>2.12409538</v>
      </c>
      <c r="AR1007">
        <v>1.9152603429999999</v>
      </c>
      <c r="AS1007">
        <v>1.845152785</v>
      </c>
      <c r="AT1007">
        <v>2.4447221149999998</v>
      </c>
      <c r="AU1007">
        <v>3.1395885030000001</v>
      </c>
      <c r="AV1007">
        <v>1.8053058630000001</v>
      </c>
      <c r="AW1007">
        <v>1.5938427260000001</v>
      </c>
      <c r="AX1007">
        <v>1.6357198740000001</v>
      </c>
      <c r="AY1007">
        <v>1.857234652</v>
      </c>
      <c r="AZ1007">
        <v>2.1399190259999998</v>
      </c>
      <c r="BA1007">
        <v>3.553407972</v>
      </c>
      <c r="BB1007">
        <v>3.091308336</v>
      </c>
      <c r="BC1007">
        <v>3.1966409630000001</v>
      </c>
      <c r="BD1007">
        <v>2.9575500780000001</v>
      </c>
      <c r="BE1007">
        <v>3.6363931350000001</v>
      </c>
      <c r="BF1007">
        <v>3.7053675130000001</v>
      </c>
      <c r="BG1007">
        <v>3.7126036679999999</v>
      </c>
      <c r="BH1007">
        <v>3.369655045</v>
      </c>
      <c r="BI1007">
        <v>2.4678251609999999</v>
      </c>
      <c r="BJ1007">
        <v>2.8377698809999998</v>
      </c>
      <c r="BK1007">
        <v>2.8868537330000001</v>
      </c>
      <c r="BL1007">
        <v>4.0061585790000001</v>
      </c>
      <c r="BM1007">
        <v>3.901421494</v>
      </c>
    </row>
    <row r="1008" spans="1:65" hidden="1" x14ac:dyDescent="0.25">
      <c r="A1008" s="1" t="s">
        <v>66</v>
      </c>
      <c r="B1008" s="1">
        <f>COUNT(egypt_arabic_world[[#This Row],[1960]:[2023]])</f>
        <v>24</v>
      </c>
      <c r="C1008" s="1" t="s">
        <v>2079</v>
      </c>
      <c r="D1008" s="1" t="s">
        <v>2080</v>
      </c>
      <c r="T1008">
        <v>34000000</v>
      </c>
      <c r="U1008">
        <v>87000000</v>
      </c>
      <c r="V1008">
        <v>83000000</v>
      </c>
      <c r="W1008">
        <v>15000000</v>
      </c>
      <c r="X1008">
        <v>7000000</v>
      </c>
      <c r="Z1008">
        <v>148000000</v>
      </c>
      <c r="AA1008">
        <v>157000000</v>
      </c>
      <c r="AB1008">
        <v>14000000</v>
      </c>
      <c r="AC1008">
        <v>3000000</v>
      </c>
      <c r="AD1008">
        <v>3000000</v>
      </c>
      <c r="AE1008">
        <v>133000000</v>
      </c>
      <c r="AF1008">
        <v>2000000</v>
      </c>
      <c r="AG1008">
        <v>74000000</v>
      </c>
      <c r="AH1008">
        <v>2000000</v>
      </c>
      <c r="AI1008">
        <v>2000000</v>
      </c>
      <c r="AV1008">
        <v>1000000</v>
      </c>
      <c r="AW1008">
        <v>2000000</v>
      </c>
      <c r="AX1008">
        <v>1000000</v>
      </c>
      <c r="AY1008">
        <v>1500000</v>
      </c>
      <c r="AZ1008">
        <v>21600000</v>
      </c>
      <c r="BA1008">
        <v>519000000</v>
      </c>
      <c r="BB1008">
        <v>461000000</v>
      </c>
      <c r="BC1008">
        <v>818800000</v>
      </c>
      <c r="BD1008">
        <v>289400000</v>
      </c>
    </row>
    <row r="1009" spans="1:68" hidden="1" x14ac:dyDescent="0.25">
      <c r="A1009" s="1" t="s">
        <v>66</v>
      </c>
      <c r="B1009" s="1">
        <f>COUNT(egypt_arabic_world[[#This Row],[1960]:[2023]])</f>
        <v>20</v>
      </c>
      <c r="C1009" s="1" t="s">
        <v>2081</v>
      </c>
      <c r="D1009" s="1" t="s">
        <v>2082</v>
      </c>
      <c r="T1009">
        <v>270000000</v>
      </c>
      <c r="U1009">
        <v>321000000</v>
      </c>
      <c r="V1009">
        <v>395000000</v>
      </c>
      <c r="W1009">
        <v>436000000</v>
      </c>
      <c r="X1009">
        <v>542000000</v>
      </c>
      <c r="Z1009">
        <v>707000000</v>
      </c>
      <c r="AA1009">
        <v>1051000000</v>
      </c>
      <c r="AB1009">
        <v>1175000000</v>
      </c>
      <c r="AC1009">
        <v>1404000000</v>
      </c>
      <c r="AD1009">
        <v>1836000000</v>
      </c>
      <c r="AE1009">
        <v>2177000000</v>
      </c>
      <c r="AF1009">
        <v>2319000000</v>
      </c>
      <c r="AG1009">
        <v>2646000000</v>
      </c>
      <c r="AH1009">
        <v>3036000000</v>
      </c>
      <c r="AI1009">
        <v>3412000000</v>
      </c>
      <c r="AJ1009">
        <v>3866000000</v>
      </c>
      <c r="AK1009">
        <v>4429000000</v>
      </c>
      <c r="AL1009">
        <v>5357000000</v>
      </c>
      <c r="AM1009">
        <v>6272000000</v>
      </c>
      <c r="AN1009">
        <v>7157000000</v>
      </c>
    </row>
    <row r="1010" spans="1:68" x14ac:dyDescent="0.25">
      <c r="A1010" s="1" t="s">
        <v>66</v>
      </c>
      <c r="B1010" s="1">
        <f>COUNT(egypt_arabic_world[[#This Row],[1960]:[2023]])</f>
        <v>61</v>
      </c>
      <c r="C1010" s="1" t="s">
        <v>3017</v>
      </c>
      <c r="D1010" s="1" t="s">
        <v>3018</v>
      </c>
      <c r="E1010">
        <v>1.5963855419999999</v>
      </c>
      <c r="F1010">
        <v>1.3868824040000001</v>
      </c>
      <c r="G1010">
        <v>1.106573574</v>
      </c>
      <c r="H1010">
        <v>1.5387973370000001</v>
      </c>
      <c r="I1010">
        <v>0.79739796500000004</v>
      </c>
      <c r="J1010">
        <v>0.87860280700000004</v>
      </c>
      <c r="K1010">
        <v>1.430040191</v>
      </c>
      <c r="L1010">
        <v>2.1357260199999999</v>
      </c>
      <c r="M1010">
        <v>0.97353209600000001</v>
      </c>
      <c r="N1010">
        <v>2.8636901460000002</v>
      </c>
      <c r="O1010">
        <v>3.163464711</v>
      </c>
      <c r="P1010">
        <v>2.371868036</v>
      </c>
      <c r="Q1010">
        <v>2.8812510549999999</v>
      </c>
      <c r="R1010">
        <v>2.4110976549999998</v>
      </c>
      <c r="S1010">
        <v>1.4989220519999999</v>
      </c>
      <c r="T1010">
        <v>1.7991336090000001</v>
      </c>
      <c r="U1010">
        <v>1.462886798</v>
      </c>
      <c r="V1010">
        <v>1.291287238</v>
      </c>
      <c r="W1010">
        <v>0.86431682700000001</v>
      </c>
      <c r="X1010">
        <v>0.82933478599999999</v>
      </c>
      <c r="Y1010">
        <v>0.72594086300000005</v>
      </c>
      <c r="Z1010">
        <v>0.73126454900000004</v>
      </c>
      <c r="AA1010">
        <v>1.0263212399999999</v>
      </c>
      <c r="AB1010">
        <v>0.98660617399999995</v>
      </c>
      <c r="AC1010">
        <v>1.6600840450000001</v>
      </c>
      <c r="AD1010">
        <v>0.40168257600000001</v>
      </c>
      <c r="AE1010">
        <v>1.47693926</v>
      </c>
      <c r="AF1010">
        <v>0.65957052100000002</v>
      </c>
      <c r="AG1010">
        <v>1.194530519</v>
      </c>
      <c r="AH1010">
        <v>1.4595202920000001</v>
      </c>
      <c r="AI1010">
        <v>1.1147034600000001</v>
      </c>
      <c r="AJ1010">
        <v>1.3550003479999999</v>
      </c>
      <c r="AK1010">
        <v>1.2732304400000001</v>
      </c>
      <c r="AL1010">
        <v>1.0553983250000001</v>
      </c>
      <c r="AM1010">
        <v>1.0308993660000001</v>
      </c>
      <c r="AN1010">
        <v>1.398406485</v>
      </c>
      <c r="AO1010">
        <v>1.3457369459999999</v>
      </c>
      <c r="AP1010">
        <v>1.267404113</v>
      </c>
      <c r="AQ1010">
        <v>0.95855495700000004</v>
      </c>
      <c r="AR1010">
        <v>1.1385925109999999</v>
      </c>
      <c r="AS1010">
        <v>1.071648181</v>
      </c>
      <c r="AT1010">
        <v>1.6055917390000001</v>
      </c>
      <c r="AU1010">
        <v>2.1342361990000001</v>
      </c>
      <c r="AV1010">
        <v>2.00542241</v>
      </c>
      <c r="AW1010">
        <v>0.91357625499999995</v>
      </c>
      <c r="AX1010">
        <v>0.87968327199999996</v>
      </c>
      <c r="AY1010">
        <v>0.51471836400000004</v>
      </c>
      <c r="AZ1010">
        <v>0.74141113300000006</v>
      </c>
      <c r="BA1010">
        <v>1.835707475</v>
      </c>
      <c r="BB1010">
        <v>1.352559136</v>
      </c>
      <c r="BC1010">
        <v>1.40113628</v>
      </c>
      <c r="BD1010">
        <v>1.5038729179999999</v>
      </c>
      <c r="BE1010">
        <v>1.278725463</v>
      </c>
      <c r="BF1010">
        <v>1.1439786439999999</v>
      </c>
      <c r="BG1010">
        <v>1.095132945</v>
      </c>
      <c r="BH1010">
        <v>1.072241336</v>
      </c>
      <c r="BI1010">
        <v>1.346775813</v>
      </c>
      <c r="BJ1010">
        <v>1.3350141259999999</v>
      </c>
      <c r="BK1010">
        <v>1.1310619959999999</v>
      </c>
      <c r="BL1010">
        <v>1.500958161</v>
      </c>
      <c r="BM1010">
        <v>1.258841638</v>
      </c>
    </row>
    <row r="1011" spans="1:68" x14ac:dyDescent="0.25">
      <c r="A1011" s="1" t="s">
        <v>66</v>
      </c>
      <c r="B1011" s="1">
        <f>COUNT(egypt_arabic_world[[#This Row],[1960]:[2023]])</f>
        <v>61</v>
      </c>
      <c r="C1011" s="1" t="s">
        <v>2971</v>
      </c>
      <c r="D1011" s="1" t="s">
        <v>2972</v>
      </c>
      <c r="E1011">
        <v>10.88855422</v>
      </c>
      <c r="F1011">
        <v>12.106327650000001</v>
      </c>
      <c r="G1011">
        <v>10.341193519999999</v>
      </c>
      <c r="H1011">
        <v>8.9162937899999992</v>
      </c>
      <c r="I1011">
        <v>7.6697093690000004</v>
      </c>
      <c r="J1011">
        <v>13.02903675</v>
      </c>
      <c r="K1011">
        <v>14.92662866</v>
      </c>
      <c r="L1011">
        <v>14.570959179999999</v>
      </c>
      <c r="M1011">
        <v>11.651962279999999</v>
      </c>
      <c r="N1011">
        <v>13.84216754</v>
      </c>
      <c r="O1011">
        <v>17.300713139999999</v>
      </c>
      <c r="P1011">
        <v>13.060492419999999</v>
      </c>
      <c r="Q1011">
        <v>13.6434719</v>
      </c>
      <c r="R1011">
        <v>12.982494770000001</v>
      </c>
      <c r="S1011">
        <v>7.6119726659999998</v>
      </c>
      <c r="T1011">
        <v>7.4596548670000002</v>
      </c>
      <c r="U1011">
        <v>7.9980774989999999</v>
      </c>
      <c r="V1011">
        <v>7.2744452639999997</v>
      </c>
      <c r="W1011">
        <v>7.7335097450000001</v>
      </c>
      <c r="X1011">
        <v>8.6702234409999992</v>
      </c>
      <c r="Y1011">
        <v>6.968867672</v>
      </c>
      <c r="Z1011">
        <v>6.5918584889999998</v>
      </c>
      <c r="AA1011">
        <v>7.439176475</v>
      </c>
      <c r="AB1011">
        <v>5.8032451539999999</v>
      </c>
      <c r="AC1011">
        <v>7.990176226</v>
      </c>
      <c r="AD1011">
        <v>6.8190139219999999</v>
      </c>
      <c r="AE1011">
        <v>8.1790101679999996</v>
      </c>
      <c r="AF1011">
        <v>7.2432672570000003</v>
      </c>
      <c r="AG1011">
        <v>9.5745144030000002</v>
      </c>
      <c r="AH1011">
        <v>9.3929771039999999</v>
      </c>
      <c r="AI1011">
        <v>10.60238816</v>
      </c>
      <c r="AJ1011">
        <v>10.61892231</v>
      </c>
      <c r="AK1011">
        <v>13.578161679999999</v>
      </c>
      <c r="AL1011">
        <v>14.13453518</v>
      </c>
      <c r="AM1011">
        <v>16.038909159999999</v>
      </c>
      <c r="AN1011">
        <v>18.3415578</v>
      </c>
      <c r="AO1011">
        <v>18.750897370000001</v>
      </c>
      <c r="AP1011">
        <v>20.517767209999999</v>
      </c>
      <c r="AQ1011">
        <v>21.33208685</v>
      </c>
      <c r="AR1011">
        <v>20.190690329999999</v>
      </c>
      <c r="AS1011">
        <v>18.516788009999999</v>
      </c>
      <c r="AT1011">
        <v>21.730097539999999</v>
      </c>
      <c r="AU1011">
        <v>25.988596999999999</v>
      </c>
      <c r="AV1011">
        <v>29.39811074</v>
      </c>
      <c r="AW1011">
        <v>25.68063231</v>
      </c>
      <c r="AX1011">
        <v>27.756384059999998</v>
      </c>
      <c r="AY1011">
        <v>25.390247030000001</v>
      </c>
      <c r="AZ1011">
        <v>25.74062193</v>
      </c>
      <c r="BA1011">
        <v>33.806630429999998</v>
      </c>
      <c r="BB1011">
        <v>33.945172650000004</v>
      </c>
      <c r="BC1011">
        <v>34.294324840000002</v>
      </c>
      <c r="BD1011">
        <v>37.587112810000001</v>
      </c>
      <c r="BE1011">
        <v>39.835058570000001</v>
      </c>
      <c r="BF1011">
        <v>37.334881940000002</v>
      </c>
      <c r="BG1011">
        <v>37.455174579999998</v>
      </c>
      <c r="BH1011">
        <v>39.179245700000003</v>
      </c>
      <c r="BI1011">
        <v>28.026586340000001</v>
      </c>
      <c r="BJ1011">
        <v>29.722163160000001</v>
      </c>
      <c r="BK1011">
        <v>32.273789919999999</v>
      </c>
      <c r="BL1011">
        <v>43.843019779999999</v>
      </c>
      <c r="BM1011">
        <v>42.125317170000002</v>
      </c>
    </row>
    <row r="1012" spans="1:68" x14ac:dyDescent="0.25">
      <c r="A1012" s="1" t="s">
        <v>66</v>
      </c>
      <c r="B1012" s="1">
        <f>COUNT(egypt_arabic_world[[#This Row],[1960]:[2023]])</f>
        <v>61</v>
      </c>
      <c r="C1012" s="1" t="s">
        <v>2899</v>
      </c>
      <c r="D1012" s="1" t="s">
        <v>2900</v>
      </c>
      <c r="E1012">
        <v>3.8855421689999998</v>
      </c>
      <c r="F1012">
        <v>2.7015313490000001</v>
      </c>
      <c r="G1012">
        <v>0.645501251</v>
      </c>
      <c r="H1012">
        <v>0.40379788300000002</v>
      </c>
      <c r="I1012">
        <v>1.773161263</v>
      </c>
      <c r="J1012">
        <v>2.7322404370000002</v>
      </c>
      <c r="K1012">
        <v>1.682400224</v>
      </c>
      <c r="L1012">
        <v>1.920889675</v>
      </c>
      <c r="M1012">
        <v>2.9966534829999998</v>
      </c>
      <c r="N1012">
        <v>4.8796561179999998</v>
      </c>
      <c r="O1012">
        <v>3.390604776</v>
      </c>
      <c r="P1012">
        <v>4.7219957609999996</v>
      </c>
      <c r="Q1012">
        <v>5.4722394100000002</v>
      </c>
      <c r="R1012">
        <v>3.8720686999999998</v>
      </c>
      <c r="S1012">
        <v>4.8781939799999998</v>
      </c>
      <c r="T1012">
        <v>4.9553076599999999</v>
      </c>
      <c r="U1012">
        <v>2.7705552670000002</v>
      </c>
      <c r="V1012">
        <v>1.9296624339999999</v>
      </c>
      <c r="W1012">
        <v>1.451082998</v>
      </c>
      <c r="X1012">
        <v>1.020900175</v>
      </c>
      <c r="Y1012">
        <v>0.78232062400000002</v>
      </c>
      <c r="Z1012">
        <v>0.63924434100000005</v>
      </c>
      <c r="AA1012">
        <v>0.43692465000000003</v>
      </c>
      <c r="AB1012">
        <v>0.41535166200000001</v>
      </c>
      <c r="AC1012">
        <v>0.50289251400000001</v>
      </c>
      <c r="AD1012">
        <v>0.45323493300000001</v>
      </c>
      <c r="AE1012">
        <v>0.80886807599999999</v>
      </c>
      <c r="AF1012">
        <v>0.95963745</v>
      </c>
      <c r="AG1012">
        <v>0.82449433699999997</v>
      </c>
      <c r="AH1012">
        <v>0.96490412199999998</v>
      </c>
      <c r="AI1012">
        <v>0.67008290699999995</v>
      </c>
      <c r="AJ1012">
        <v>0.89983989799999997</v>
      </c>
      <c r="AK1012">
        <v>1.2093548329999999</v>
      </c>
      <c r="AL1012">
        <v>0.72157587199999995</v>
      </c>
      <c r="AM1012">
        <v>1.3220049659999999</v>
      </c>
      <c r="AN1012">
        <v>1.524572729</v>
      </c>
      <c r="AO1012">
        <v>1.3132808490000001</v>
      </c>
      <c r="AP1012">
        <v>1.227559724</v>
      </c>
      <c r="AQ1012">
        <v>1.136425045</v>
      </c>
      <c r="AR1012">
        <v>1.0916288110000001</v>
      </c>
      <c r="AS1012">
        <v>1.7460691610000001</v>
      </c>
      <c r="AT1012">
        <v>1.532940229</v>
      </c>
      <c r="AU1012">
        <v>3.142848259</v>
      </c>
      <c r="AV1012">
        <v>5.7363679110000003</v>
      </c>
      <c r="AW1012">
        <v>6.0447510769999999</v>
      </c>
      <c r="AX1012">
        <v>5.8855394380000003</v>
      </c>
      <c r="AY1012">
        <v>5.6484437979999997</v>
      </c>
      <c r="AZ1012">
        <v>3.5579631159999998</v>
      </c>
      <c r="BA1012">
        <v>2.9819663319999998</v>
      </c>
      <c r="BB1012">
        <v>2.8720748519999999</v>
      </c>
      <c r="BC1012">
        <v>3.1541925160000002</v>
      </c>
      <c r="BD1012">
        <v>2.655939225</v>
      </c>
      <c r="BE1012">
        <v>4.2159899010000004</v>
      </c>
      <c r="BF1012">
        <v>2.3570829710000001</v>
      </c>
      <c r="BG1012">
        <v>2.2400316029999998</v>
      </c>
      <c r="BH1012">
        <v>2.9988907120000001</v>
      </c>
      <c r="BI1012">
        <v>2.66868645</v>
      </c>
      <c r="BJ1012">
        <v>3.3533138249999999</v>
      </c>
      <c r="BK1012">
        <v>3.035200627</v>
      </c>
      <c r="BL1012">
        <v>1.871287785</v>
      </c>
      <c r="BM1012">
        <v>1.9885173270000001</v>
      </c>
    </row>
    <row r="1013" spans="1:68" x14ac:dyDescent="0.25">
      <c r="A1013" s="1" t="s">
        <v>66</v>
      </c>
      <c r="B1013" s="1">
        <f>COUNT(egypt_arabic_world[[#This Row],[1960]:[2023]])</f>
        <v>61</v>
      </c>
      <c r="C1013" s="1" t="s">
        <v>2981</v>
      </c>
      <c r="D1013" s="1" t="s">
        <v>2982</v>
      </c>
      <c r="F1013">
        <v>36.23070525</v>
      </c>
      <c r="G1013">
        <v>35.289534570000001</v>
      </c>
      <c r="H1013">
        <v>34.373865770000002</v>
      </c>
      <c r="I1013">
        <v>33.490827299999999</v>
      </c>
      <c r="J1013">
        <v>32.648611420000002</v>
      </c>
      <c r="K1013">
        <v>31.840501</v>
      </c>
      <c r="L1013">
        <v>31.059411690000001</v>
      </c>
      <c r="M1013">
        <v>30.304573999999999</v>
      </c>
      <c r="N1013">
        <v>29.575635470000002</v>
      </c>
      <c r="O1013">
        <v>28.8817089</v>
      </c>
      <c r="P1013">
        <v>28.22198556</v>
      </c>
      <c r="Q1013">
        <v>27.579870750000001</v>
      </c>
      <c r="R1013">
        <v>26.952693679999999</v>
      </c>
      <c r="S1013">
        <v>26.33681249</v>
      </c>
      <c r="T1013">
        <v>25.723256299999999</v>
      </c>
      <c r="U1013">
        <v>25.128433309999998</v>
      </c>
      <c r="V1013">
        <v>24.540557809999999</v>
      </c>
      <c r="W1013">
        <v>23.945539610000001</v>
      </c>
      <c r="X1013">
        <v>23.354321389999999</v>
      </c>
      <c r="Y1013">
        <v>22.752914749999999</v>
      </c>
      <c r="Z1013">
        <v>22.149756100000001</v>
      </c>
      <c r="AA1013">
        <v>21.548189579999999</v>
      </c>
      <c r="AB1013">
        <v>20.926455189999999</v>
      </c>
      <c r="AC1013">
        <v>20.305667710000002</v>
      </c>
      <c r="AD1013">
        <v>19.71027162</v>
      </c>
      <c r="AE1013">
        <v>19.15477817</v>
      </c>
      <c r="AF1013">
        <v>18.63084353</v>
      </c>
      <c r="AG1013">
        <v>18.119985870000001</v>
      </c>
      <c r="AH1013">
        <v>17.633374700000001</v>
      </c>
      <c r="AI1013">
        <v>17.124279349999998</v>
      </c>
      <c r="AJ1013">
        <v>16.65861584</v>
      </c>
      <c r="AK1013">
        <v>16.265277569999999</v>
      </c>
      <c r="AL1013">
        <v>15.89428874</v>
      </c>
      <c r="AM1013">
        <v>15.55558587</v>
      </c>
      <c r="AN1013">
        <v>15.231684120000001</v>
      </c>
      <c r="AO1013">
        <v>14.91912759</v>
      </c>
      <c r="AP1013">
        <v>14.61310205</v>
      </c>
      <c r="AQ1013">
        <v>14.297296319999999</v>
      </c>
      <c r="AR1013">
        <v>13.981916399999999</v>
      </c>
      <c r="AS1013">
        <v>13.6830195</v>
      </c>
      <c r="AT1013">
        <v>13.395483199999999</v>
      </c>
      <c r="AU1013">
        <v>13.116622769999999</v>
      </c>
      <c r="AV1013">
        <v>12.844629769999999</v>
      </c>
      <c r="AW1013">
        <v>12.582186370000001</v>
      </c>
      <c r="AX1013">
        <v>12.330303580000001</v>
      </c>
      <c r="AY1013">
        <v>12.091839500000001</v>
      </c>
      <c r="AZ1013">
        <v>11.86574268</v>
      </c>
      <c r="BA1013">
        <v>11.646217399999999</v>
      </c>
      <c r="BB1013">
        <v>11.42835775</v>
      </c>
      <c r="BC1013">
        <v>11.211256029999999</v>
      </c>
      <c r="BD1013">
        <v>10.97778482</v>
      </c>
      <c r="BE1013">
        <v>10.734105359999999</v>
      </c>
      <c r="BF1013">
        <v>10.489486319999999</v>
      </c>
      <c r="BG1013">
        <v>10.253396909999999</v>
      </c>
      <c r="BH1013">
        <v>10.040428589999999</v>
      </c>
      <c r="BI1013">
        <v>9.838202012</v>
      </c>
      <c r="BJ1013">
        <v>9.6435682220000007</v>
      </c>
      <c r="BK1013">
        <v>9.4623408960000006</v>
      </c>
      <c r="BL1013">
        <v>9.2977279199999998</v>
      </c>
      <c r="BM1013">
        <v>9.1478650290000001</v>
      </c>
      <c r="BN1013">
        <v>9.0124996880000001</v>
      </c>
    </row>
    <row r="1014" spans="1:68" x14ac:dyDescent="0.25">
      <c r="A1014" s="1" t="s">
        <v>66</v>
      </c>
      <c r="B1014" s="1">
        <f>COUNT(egypt_arabic_world[[#This Row],[1960]:[2023]])</f>
        <v>61</v>
      </c>
      <c r="C1014" s="1" t="s">
        <v>2995</v>
      </c>
      <c r="D1014" s="1" t="s">
        <v>2996</v>
      </c>
      <c r="F1014">
        <v>1</v>
      </c>
      <c r="G1014">
        <v>1</v>
      </c>
      <c r="H1014">
        <v>1</v>
      </c>
      <c r="I1014">
        <v>1</v>
      </c>
      <c r="J1014">
        <v>1</v>
      </c>
      <c r="K1014">
        <v>1</v>
      </c>
      <c r="L1014">
        <v>1</v>
      </c>
      <c r="M1014">
        <v>1</v>
      </c>
      <c r="N1014">
        <v>1</v>
      </c>
      <c r="O1014">
        <v>1</v>
      </c>
      <c r="P1014">
        <v>1</v>
      </c>
      <c r="Q1014">
        <v>1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</v>
      </c>
      <c r="X1014">
        <v>1</v>
      </c>
      <c r="Y1014">
        <v>1</v>
      </c>
      <c r="Z1014">
        <v>1</v>
      </c>
      <c r="AA1014">
        <v>1</v>
      </c>
      <c r="AB1014">
        <v>1</v>
      </c>
      <c r="AC1014">
        <v>1</v>
      </c>
      <c r="AD1014">
        <v>1</v>
      </c>
      <c r="AE1014">
        <v>1</v>
      </c>
      <c r="AF1014">
        <v>1</v>
      </c>
      <c r="AG1014">
        <v>1</v>
      </c>
      <c r="AH1014">
        <v>1</v>
      </c>
      <c r="AI1014">
        <v>1</v>
      </c>
      <c r="AJ1014">
        <v>1</v>
      </c>
      <c r="AK1014">
        <v>1</v>
      </c>
      <c r="AL1014">
        <v>1</v>
      </c>
      <c r="AM1014">
        <v>1</v>
      </c>
      <c r="AN1014">
        <v>1</v>
      </c>
      <c r="AO1014">
        <v>1</v>
      </c>
      <c r="AP1014">
        <v>1</v>
      </c>
      <c r="AQ1014">
        <v>1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AY1014">
        <v>1</v>
      </c>
      <c r="AZ1014">
        <v>1</v>
      </c>
      <c r="BA1014">
        <v>1</v>
      </c>
      <c r="BB1014">
        <v>1</v>
      </c>
      <c r="BC1014">
        <v>1</v>
      </c>
      <c r="BD1014">
        <v>1</v>
      </c>
      <c r="BE1014">
        <v>1</v>
      </c>
      <c r="BF1014">
        <v>1</v>
      </c>
      <c r="BG1014">
        <v>1</v>
      </c>
      <c r="BH1014">
        <v>1</v>
      </c>
      <c r="BI1014">
        <v>1</v>
      </c>
      <c r="BJ1014">
        <v>1</v>
      </c>
      <c r="BK1014">
        <v>1</v>
      </c>
      <c r="BL1014">
        <v>1</v>
      </c>
      <c r="BM1014">
        <v>1</v>
      </c>
      <c r="BN1014">
        <v>1</v>
      </c>
    </row>
    <row r="1015" spans="1:68" x14ac:dyDescent="0.25">
      <c r="A1015" s="1" t="s">
        <v>66</v>
      </c>
      <c r="B1015" s="1">
        <f>COUNT(egypt_arabic_world[[#This Row],[1960]:[2023]])</f>
        <v>60</v>
      </c>
      <c r="C1015" s="1" t="s">
        <v>2963</v>
      </c>
      <c r="D1015" s="1" t="s">
        <v>2964</v>
      </c>
      <c r="E1015">
        <v>1.711362032</v>
      </c>
      <c r="F1015">
        <v>2.0441874869999999</v>
      </c>
      <c r="G1015">
        <v>2.0289855069999998</v>
      </c>
      <c r="H1015">
        <v>1.9938650309999999</v>
      </c>
      <c r="I1015">
        <v>2.4349442379999999</v>
      </c>
      <c r="J1015">
        <v>1.5201586250000001</v>
      </c>
      <c r="K1015">
        <v>1.0232711670000001</v>
      </c>
      <c r="L1015">
        <v>1.253088599</v>
      </c>
      <c r="M1015">
        <v>0.64596429899999996</v>
      </c>
      <c r="O1015">
        <v>0.53689017699999997</v>
      </c>
      <c r="P1015">
        <v>0.62527688100000001</v>
      </c>
      <c r="Q1015">
        <v>0.14177522000000001</v>
      </c>
      <c r="R1015">
        <v>1.864580092</v>
      </c>
      <c r="S1015">
        <v>0.70039834300000003</v>
      </c>
      <c r="T1015">
        <v>0.869001574</v>
      </c>
      <c r="U1015">
        <v>2.2665291019999998</v>
      </c>
      <c r="V1015">
        <v>0.289167911</v>
      </c>
      <c r="W1015">
        <v>0.41446482200000001</v>
      </c>
      <c r="X1015">
        <v>1.1958732E-2</v>
      </c>
      <c r="Y1015">
        <v>0.17137960599999999</v>
      </c>
      <c r="Z1015">
        <v>2.3201138E-2</v>
      </c>
      <c r="AA1015">
        <v>6.7308339999999998E-3</v>
      </c>
      <c r="AB1015">
        <v>9.3317200000000002E-4</v>
      </c>
      <c r="AC1015">
        <v>6.36953E-4</v>
      </c>
      <c r="AD1015">
        <v>0.694561184</v>
      </c>
      <c r="AE1015">
        <v>1.2673894E-2</v>
      </c>
      <c r="AF1015">
        <v>7.4121197E-2</v>
      </c>
      <c r="AG1015">
        <v>5.7063469999999996E-3</v>
      </c>
      <c r="AH1015">
        <v>0.183433554</v>
      </c>
      <c r="AI1015">
        <v>7.7750600000000003E-3</v>
      </c>
      <c r="AJ1015">
        <v>0.35563430600000001</v>
      </c>
      <c r="AK1015">
        <v>9.8953123000000004E-2</v>
      </c>
      <c r="AL1015">
        <v>0.108273051</v>
      </c>
      <c r="AM1015">
        <v>0.21488132200000001</v>
      </c>
      <c r="AN1015">
        <v>0.323215747</v>
      </c>
      <c r="AO1015">
        <v>0.25424661700000001</v>
      </c>
      <c r="AP1015">
        <v>0.47408329900000001</v>
      </c>
      <c r="AQ1015">
        <v>0.81294135499999998</v>
      </c>
      <c r="AR1015">
        <v>0.92243537200000003</v>
      </c>
      <c r="AS1015">
        <v>0.81496002999999995</v>
      </c>
      <c r="AT1015">
        <v>0.67184893499999998</v>
      </c>
      <c r="AU1015">
        <v>0.35258751700000002</v>
      </c>
      <c r="AV1015">
        <v>0.42200820500000003</v>
      </c>
      <c r="AW1015">
        <v>0.28571951400000001</v>
      </c>
      <c r="AX1015">
        <v>0.33632372799999999</v>
      </c>
      <c r="AY1015">
        <v>0.50646935100000001</v>
      </c>
      <c r="AZ1015">
        <v>1.4110839420000001</v>
      </c>
      <c r="BA1015">
        <v>2.0798697559999999</v>
      </c>
      <c r="BB1015">
        <v>0.62764729399999997</v>
      </c>
      <c r="BC1015">
        <v>1.1070548630000001</v>
      </c>
      <c r="BD1015">
        <v>1.1866654649999999</v>
      </c>
      <c r="BE1015">
        <v>0.96752459899999999</v>
      </c>
      <c r="BF1015">
        <v>1.083529263</v>
      </c>
      <c r="BG1015">
        <v>0.86936259299999996</v>
      </c>
      <c r="BH1015">
        <v>0.66694648300000003</v>
      </c>
      <c r="BI1015">
        <v>0.343141427</v>
      </c>
      <c r="BJ1015">
        <v>0.46918731400000002</v>
      </c>
      <c r="BK1015">
        <v>0.95473261399999998</v>
      </c>
      <c r="BL1015">
        <v>1.262601058</v>
      </c>
      <c r="BM1015">
        <v>1.6604468999999999</v>
      </c>
    </row>
    <row r="1016" spans="1:68" x14ac:dyDescent="0.25">
      <c r="A1016" s="1" t="s">
        <v>66</v>
      </c>
      <c r="B1016" s="1">
        <f>COUNT(egypt_arabic_world[[#This Row],[1960]:[2023]])</f>
        <v>59</v>
      </c>
      <c r="C1016" s="1" t="s">
        <v>2467</v>
      </c>
      <c r="D1016" s="1" t="s">
        <v>2468</v>
      </c>
      <c r="J1016">
        <v>28298025139</v>
      </c>
      <c r="K1016">
        <v>29755413737</v>
      </c>
      <c r="L1016">
        <v>30142371212</v>
      </c>
      <c r="M1016">
        <v>29686175466</v>
      </c>
      <c r="N1016">
        <v>30973863505</v>
      </c>
      <c r="O1016">
        <v>32780708277</v>
      </c>
      <c r="P1016">
        <v>34089411655</v>
      </c>
      <c r="Q1016">
        <v>35198127371</v>
      </c>
      <c r="R1016">
        <v>36143045702</v>
      </c>
      <c r="S1016">
        <v>36727609276</v>
      </c>
      <c r="T1016">
        <v>39634175364</v>
      </c>
      <c r="U1016">
        <v>44547376261</v>
      </c>
      <c r="V1016">
        <v>48372051925</v>
      </c>
      <c r="W1016">
        <v>51745965412</v>
      </c>
      <c r="X1016">
        <v>53422964298</v>
      </c>
      <c r="Y1016">
        <v>58069342082</v>
      </c>
      <c r="Z1016">
        <v>62000936411</v>
      </c>
      <c r="AA1016">
        <v>69125630282</v>
      </c>
      <c r="AB1016">
        <v>72859795973</v>
      </c>
      <c r="AC1016">
        <v>80110920590</v>
      </c>
      <c r="AD1016">
        <v>82421081665</v>
      </c>
      <c r="AE1016">
        <v>85409861796</v>
      </c>
      <c r="AF1016">
        <v>97185176984</v>
      </c>
      <c r="AG1016">
        <v>103313000000</v>
      </c>
      <c r="AH1016">
        <v>107659000000</v>
      </c>
      <c r="AI1016">
        <v>112289000000</v>
      </c>
      <c r="AJ1016">
        <v>117308000000</v>
      </c>
      <c r="AK1016">
        <v>122401000000</v>
      </c>
      <c r="AL1016">
        <v>125884000000</v>
      </c>
      <c r="AM1016">
        <v>130802000000</v>
      </c>
      <c r="AN1016">
        <v>137059000000</v>
      </c>
      <c r="AO1016">
        <v>144068000000</v>
      </c>
      <c r="AP1016">
        <v>152000000000</v>
      </c>
      <c r="AQ1016">
        <v>160940000000</v>
      </c>
      <c r="AR1016">
        <v>169946000000</v>
      </c>
      <c r="AS1016">
        <v>180606000000</v>
      </c>
      <c r="AT1016">
        <v>188214000000</v>
      </c>
      <c r="AU1016">
        <v>190787000000</v>
      </c>
      <c r="AV1016">
        <v>196384000000</v>
      </c>
      <c r="AW1016">
        <v>204152000000</v>
      </c>
      <c r="AX1016">
        <v>213235000000</v>
      </c>
      <c r="AY1016">
        <v>229652000000</v>
      </c>
      <c r="AZ1016">
        <v>246937000000</v>
      </c>
      <c r="BA1016">
        <v>264408000000</v>
      </c>
      <c r="BB1016">
        <v>274668000000</v>
      </c>
      <c r="BC1016">
        <v>282863000000</v>
      </c>
      <c r="BD1016">
        <v>285941000000</v>
      </c>
      <c r="BE1016">
        <v>293039000000</v>
      </c>
      <c r="BF1016">
        <v>298615000000</v>
      </c>
      <c r="BG1016">
        <v>307998000000</v>
      </c>
      <c r="BH1016">
        <v>323666000000</v>
      </c>
      <c r="BI1016">
        <v>339085000000</v>
      </c>
      <c r="BJ1016">
        <v>351573000000</v>
      </c>
      <c r="BK1016">
        <v>368237000000</v>
      </c>
      <c r="BL1016">
        <v>384432000000</v>
      </c>
      <c r="BM1016">
        <v>400208000000</v>
      </c>
      <c r="BN1016">
        <v>413544000000</v>
      </c>
      <c r="BO1016">
        <v>439017000000</v>
      </c>
      <c r="BP1016">
        <v>450493000000</v>
      </c>
    </row>
    <row r="1017" spans="1:68" x14ac:dyDescent="0.25">
      <c r="A1017" s="1" t="s">
        <v>66</v>
      </c>
      <c r="B1017" s="1">
        <f>COUNT(egypt_arabic_world[[#This Row],[1960]:[2023]])</f>
        <v>59</v>
      </c>
      <c r="C1017" s="1" t="s">
        <v>2451</v>
      </c>
      <c r="D1017" s="1" t="s">
        <v>2452</v>
      </c>
      <c r="J1017">
        <v>488795000000</v>
      </c>
      <c r="K1017">
        <v>513969000000</v>
      </c>
      <c r="L1017">
        <v>520652000000</v>
      </c>
      <c r="M1017">
        <v>512773000000</v>
      </c>
      <c r="N1017">
        <v>535015000000</v>
      </c>
      <c r="O1017">
        <v>566225000000</v>
      </c>
      <c r="P1017">
        <v>588830000000</v>
      </c>
      <c r="Q1017">
        <v>607981000000</v>
      </c>
      <c r="R1017">
        <v>624303000000</v>
      </c>
      <c r="S1017">
        <v>634400000000</v>
      </c>
      <c r="T1017">
        <v>684605000000</v>
      </c>
      <c r="U1017">
        <v>769472000000</v>
      </c>
      <c r="V1017">
        <v>835536000000</v>
      </c>
      <c r="W1017">
        <v>893814000000</v>
      </c>
      <c r="X1017">
        <v>922781000000</v>
      </c>
      <c r="Y1017">
        <v>1003040000000</v>
      </c>
      <c r="Z1017">
        <v>1070950000000</v>
      </c>
      <c r="AA1017">
        <v>1194010000000</v>
      </c>
      <c r="AB1017">
        <v>1258520000000</v>
      </c>
      <c r="AC1017">
        <v>1383760000000</v>
      </c>
      <c r="AD1017">
        <v>1423670000000</v>
      </c>
      <c r="AE1017">
        <v>1475290000000</v>
      </c>
      <c r="AF1017">
        <v>1678690000000</v>
      </c>
      <c r="AG1017">
        <v>1784540000000</v>
      </c>
      <c r="AH1017">
        <v>1859600000000</v>
      </c>
      <c r="AI1017">
        <v>1939590000000</v>
      </c>
      <c r="AJ1017">
        <v>2026270000000</v>
      </c>
      <c r="AK1017">
        <v>2114240000000</v>
      </c>
      <c r="AL1017">
        <v>2174410000000</v>
      </c>
      <c r="AM1017">
        <v>2259350000000</v>
      </c>
      <c r="AN1017">
        <v>2367430000000</v>
      </c>
      <c r="AO1017">
        <v>2488510000000</v>
      </c>
      <c r="AP1017">
        <v>2625520000000</v>
      </c>
      <c r="AQ1017">
        <v>2779930000000</v>
      </c>
      <c r="AR1017">
        <v>2935500000000</v>
      </c>
      <c r="AS1017">
        <v>3119630000000</v>
      </c>
      <c r="AT1017">
        <v>3251030000000</v>
      </c>
      <c r="AU1017">
        <v>3295480000000</v>
      </c>
      <c r="AV1017">
        <v>3392170000000</v>
      </c>
      <c r="AW1017">
        <v>3526340000000</v>
      </c>
      <c r="AX1017">
        <v>3683240000000</v>
      </c>
      <c r="AY1017">
        <v>3966810000000</v>
      </c>
      <c r="AZ1017">
        <v>4265360000000</v>
      </c>
      <c r="BA1017">
        <v>4567150000000</v>
      </c>
      <c r="BB1017">
        <v>4744360000000</v>
      </c>
      <c r="BC1017">
        <v>4885920000000</v>
      </c>
      <c r="BD1017">
        <v>4939080000000</v>
      </c>
      <c r="BE1017">
        <v>5061690000000</v>
      </c>
      <c r="BF1017">
        <v>5158010000000</v>
      </c>
      <c r="BG1017">
        <v>5320080000000</v>
      </c>
      <c r="BH1017">
        <v>5590710000000</v>
      </c>
      <c r="BI1017">
        <v>5857040000000</v>
      </c>
      <c r="BJ1017">
        <v>6072760000000</v>
      </c>
      <c r="BK1017">
        <v>6360610000000</v>
      </c>
      <c r="BL1017">
        <v>6640330000000</v>
      </c>
      <c r="BM1017">
        <v>6912830000000</v>
      </c>
      <c r="BN1017">
        <v>7143200000000</v>
      </c>
      <c r="BO1017">
        <v>7583200000000</v>
      </c>
      <c r="BP1017">
        <v>7781410000000</v>
      </c>
    </row>
    <row r="1018" spans="1:68" x14ac:dyDescent="0.25">
      <c r="A1018" s="1" t="s">
        <v>66</v>
      </c>
      <c r="B1018" s="1">
        <f>COUNT(egypt_arabic_world[[#This Row],[1960]:[2023]])</f>
        <v>59</v>
      </c>
      <c r="C1018" s="1" t="s">
        <v>2453</v>
      </c>
      <c r="D1018" s="1" t="s">
        <v>2454</v>
      </c>
      <c r="J1018">
        <v>2247300000</v>
      </c>
      <c r="K1018">
        <v>2427000000</v>
      </c>
      <c r="L1018">
        <v>2523500000</v>
      </c>
      <c r="M1018">
        <v>2529200000</v>
      </c>
      <c r="N1018">
        <v>2670200000</v>
      </c>
      <c r="O1018">
        <v>3176100000</v>
      </c>
      <c r="P1018">
        <v>3347000000</v>
      </c>
      <c r="Q1018">
        <v>3570600000</v>
      </c>
      <c r="R1018">
        <v>3947900000</v>
      </c>
      <c r="S1018">
        <v>4384600000</v>
      </c>
      <c r="T1018">
        <v>5195300000</v>
      </c>
      <c r="U1018">
        <v>6532400000</v>
      </c>
      <c r="V1018">
        <v>7967600000</v>
      </c>
      <c r="W1018">
        <v>9332500000</v>
      </c>
      <c r="X1018">
        <v>11866100000</v>
      </c>
      <c r="Y1018">
        <v>14551333887</v>
      </c>
      <c r="Z1018">
        <v>15148600000</v>
      </c>
      <c r="AA1018">
        <v>21007399900</v>
      </c>
      <c r="AB1018">
        <v>24986599900</v>
      </c>
      <c r="AC1018">
        <v>29680999900</v>
      </c>
      <c r="AD1018">
        <v>34163500000</v>
      </c>
      <c r="AE1018">
        <v>40024199900</v>
      </c>
      <c r="AF1018">
        <v>50835680000</v>
      </c>
      <c r="AG1018">
        <v>61232984400</v>
      </c>
      <c r="AH1018">
        <v>76012949900</v>
      </c>
      <c r="AI1018">
        <v>93336697300</v>
      </c>
      <c r="AJ1018">
        <v>113232000000</v>
      </c>
      <c r="AK1018">
        <v>139809000000</v>
      </c>
      <c r="AL1018">
        <v>155942000000</v>
      </c>
      <c r="AM1018">
        <v>175727000000</v>
      </c>
      <c r="AN1018">
        <v>205108000000</v>
      </c>
      <c r="AO1018">
        <v>230882000000</v>
      </c>
      <c r="AP1018">
        <v>267633000000</v>
      </c>
      <c r="AQ1018">
        <v>290300000000</v>
      </c>
      <c r="AR1018">
        <v>309333000000</v>
      </c>
      <c r="AS1018">
        <v>341691000000</v>
      </c>
      <c r="AT1018">
        <v>362675000000</v>
      </c>
      <c r="AU1018">
        <v>379326000000</v>
      </c>
      <c r="AV1018">
        <v>416943000000</v>
      </c>
      <c r="AW1018">
        <v>484027000000</v>
      </c>
      <c r="AX1018">
        <v>536975000000</v>
      </c>
      <c r="AY1018">
        <v>620752000000</v>
      </c>
      <c r="AZ1018">
        <v>751521000000</v>
      </c>
      <c r="BA1018">
        <v>902978000000</v>
      </c>
      <c r="BB1018">
        <v>1043050000000</v>
      </c>
      <c r="BC1018">
        <v>1182550000000</v>
      </c>
      <c r="BD1018">
        <v>1335950000000</v>
      </c>
      <c r="BE1018">
        <v>1635820000000</v>
      </c>
      <c r="BF1018">
        <v>1812630000000</v>
      </c>
      <c r="BG1018">
        <v>2079380000000</v>
      </c>
      <c r="BH1018">
        <v>2401600000000</v>
      </c>
      <c r="BI1018">
        <v>2672960000000</v>
      </c>
      <c r="BJ1018">
        <v>3588650000000</v>
      </c>
      <c r="BK1018">
        <v>4554610000000</v>
      </c>
      <c r="BL1018">
        <v>5402670000000</v>
      </c>
      <c r="BM1018">
        <v>5970600000000</v>
      </c>
      <c r="BN1018">
        <v>6468560000000</v>
      </c>
      <c r="BO1018">
        <v>7583200000000</v>
      </c>
      <c r="BP1018">
        <v>9713150000000</v>
      </c>
    </row>
    <row r="1019" spans="1:68" x14ac:dyDescent="0.25">
      <c r="A1019" s="1" t="s">
        <v>66</v>
      </c>
      <c r="B1019" s="1">
        <f>COUNT(egypt_arabic_world[[#This Row],[1960]:[2023]])</f>
        <v>59</v>
      </c>
      <c r="C1019" s="1" t="s">
        <v>2439</v>
      </c>
      <c r="D1019" s="1" t="s">
        <v>2440</v>
      </c>
      <c r="J1019">
        <v>4908912189</v>
      </c>
      <c r="K1019">
        <v>5238506367</v>
      </c>
      <c r="L1019">
        <v>5580495356</v>
      </c>
      <c r="M1019">
        <v>5909345794</v>
      </c>
      <c r="N1019">
        <v>6465375303</v>
      </c>
      <c r="O1019">
        <v>7978146194</v>
      </c>
      <c r="P1019">
        <v>8536087733</v>
      </c>
      <c r="Q1019">
        <v>9231127198</v>
      </c>
      <c r="R1019">
        <v>9974482062</v>
      </c>
      <c r="S1019">
        <v>9109910659</v>
      </c>
      <c r="T1019">
        <v>11388206927</v>
      </c>
      <c r="U1019">
        <v>12973982125</v>
      </c>
      <c r="V1019">
        <v>13975793720</v>
      </c>
      <c r="W1019">
        <v>14148726501</v>
      </c>
      <c r="X1019">
        <v>16951571429</v>
      </c>
      <c r="Y1019">
        <v>20210185954</v>
      </c>
      <c r="Z1019">
        <v>20471081081</v>
      </c>
      <c r="AA1019">
        <v>25871182143</v>
      </c>
      <c r="AB1019">
        <v>29088009197</v>
      </c>
      <c r="AC1019">
        <v>31908191679</v>
      </c>
      <c r="AD1019">
        <v>35769552926</v>
      </c>
      <c r="AE1019">
        <v>37440785688</v>
      </c>
      <c r="AF1019">
        <v>39933762765</v>
      </c>
      <c r="AG1019">
        <v>34771711755</v>
      </c>
      <c r="AH1019">
        <v>39246669713</v>
      </c>
      <c r="AI1019">
        <v>41873798699</v>
      </c>
      <c r="AJ1019">
        <v>37631036491</v>
      </c>
      <c r="AK1019">
        <v>42069286522</v>
      </c>
      <c r="AL1019">
        <v>46801231453</v>
      </c>
      <c r="AM1019">
        <v>52113583393</v>
      </c>
      <c r="AN1019">
        <v>60485845060</v>
      </c>
      <c r="AO1019">
        <v>68066516981</v>
      </c>
      <c r="AP1019">
        <v>78947678171</v>
      </c>
      <c r="AQ1019">
        <v>85684807556</v>
      </c>
      <c r="AR1019">
        <v>91221904807</v>
      </c>
      <c r="AS1019">
        <v>100306000000</v>
      </c>
      <c r="AT1019">
        <v>97756136119</v>
      </c>
      <c r="AU1019">
        <v>85241867416</v>
      </c>
      <c r="AV1019">
        <v>80181261538</v>
      </c>
      <c r="AW1019">
        <v>78575767532</v>
      </c>
      <c r="AX1019">
        <v>89346865557</v>
      </c>
      <c r="AY1019">
        <v>107957000000</v>
      </c>
      <c r="AZ1019">
        <v>131615000000</v>
      </c>
      <c r="BA1019">
        <v>164178000000</v>
      </c>
      <c r="BB1019">
        <v>189301000000</v>
      </c>
      <c r="BC1019">
        <v>214619000000</v>
      </c>
      <c r="BD1019">
        <v>229940000000</v>
      </c>
      <c r="BE1019">
        <v>272637000000</v>
      </c>
      <c r="BF1019">
        <v>281028000000</v>
      </c>
      <c r="BG1019">
        <v>298333000000</v>
      </c>
      <c r="BH1019">
        <v>323666000000</v>
      </c>
      <c r="BI1019">
        <v>327970000000</v>
      </c>
      <c r="BJ1019">
        <v>243794000000</v>
      </c>
      <c r="BK1019">
        <v>256309000000</v>
      </c>
      <c r="BL1019">
        <v>307669000000</v>
      </c>
      <c r="BM1019">
        <v>372464000000</v>
      </c>
      <c r="BN1019">
        <v>412273000000</v>
      </c>
      <c r="BO1019">
        <v>460985000000</v>
      </c>
      <c r="BP1019">
        <v>378684000000</v>
      </c>
    </row>
    <row r="1020" spans="1:68" x14ac:dyDescent="0.25">
      <c r="A1020" s="1" t="s">
        <v>66</v>
      </c>
      <c r="B1020" s="1">
        <f>COUNT(egypt_arabic_world[[#This Row],[1960]:[2023]])</f>
        <v>59</v>
      </c>
      <c r="C1020" s="1" t="s">
        <v>2475</v>
      </c>
      <c r="D1020" s="1" t="s">
        <v>2476</v>
      </c>
      <c r="J1020">
        <v>923.89122669999995</v>
      </c>
      <c r="K1020">
        <v>947.42728069999998</v>
      </c>
      <c r="L1020">
        <v>936.20431659999997</v>
      </c>
      <c r="M1020">
        <v>899.62690120000002</v>
      </c>
      <c r="N1020">
        <v>916.07169620000002</v>
      </c>
      <c r="O1020">
        <v>946.76287390000005</v>
      </c>
      <c r="P1020">
        <v>962.07088350000004</v>
      </c>
      <c r="Q1020">
        <v>970.75980370000002</v>
      </c>
      <c r="R1020">
        <v>974.15243959999998</v>
      </c>
      <c r="S1020">
        <v>967.28815859999997</v>
      </c>
      <c r="T1020">
        <v>1019.520051</v>
      </c>
      <c r="U1020">
        <v>1119.405773</v>
      </c>
      <c r="V1020">
        <v>1187.077137</v>
      </c>
      <c r="W1020">
        <v>1239.0850640000001</v>
      </c>
      <c r="X1020">
        <v>1247.657078</v>
      </c>
      <c r="Y1020">
        <v>1321.2467899999999</v>
      </c>
      <c r="Z1020">
        <v>1373.305619</v>
      </c>
      <c r="AA1020">
        <v>1489.5321859999999</v>
      </c>
      <c r="AB1020">
        <v>1524.697255</v>
      </c>
      <c r="AC1020">
        <v>1626.7057339999999</v>
      </c>
      <c r="AD1020">
        <v>1624.541907</v>
      </c>
      <c r="AE1020">
        <v>1636.0069570000001</v>
      </c>
      <c r="AF1020">
        <v>1810.641826</v>
      </c>
      <c r="AG1020">
        <v>1872.0382380000001</v>
      </c>
      <c r="AH1020">
        <v>1898.3903339999999</v>
      </c>
      <c r="AI1020">
        <v>1922.8758969999999</v>
      </c>
      <c r="AJ1020">
        <v>1954.187993</v>
      </c>
      <c r="AK1020">
        <v>1990.885088</v>
      </c>
      <c r="AL1020">
        <v>2000.838755</v>
      </c>
      <c r="AM1020">
        <v>2034.695295</v>
      </c>
      <c r="AN1020">
        <v>2087.6339969999999</v>
      </c>
      <c r="AO1020">
        <v>2149.3732770000001</v>
      </c>
      <c r="AP1020">
        <v>2221.1955400000002</v>
      </c>
      <c r="AQ1020">
        <v>2301.0025620000001</v>
      </c>
      <c r="AR1020">
        <v>2376.170838</v>
      </c>
      <c r="AS1020">
        <v>2471.2411120000002</v>
      </c>
      <c r="AT1020">
        <v>2521.2124589999999</v>
      </c>
      <c r="AU1020">
        <v>2502.478685</v>
      </c>
      <c r="AV1020">
        <v>2522.4841449999999</v>
      </c>
      <c r="AW1020">
        <v>2568.6782619999999</v>
      </c>
      <c r="AX1020">
        <v>2629.2559890000002</v>
      </c>
      <c r="AY1020">
        <v>2776.9204340000001</v>
      </c>
      <c r="AZ1020">
        <v>2930.0858659999999</v>
      </c>
      <c r="BA1020">
        <v>3079.3560910000001</v>
      </c>
      <c r="BB1020">
        <v>3138.998654</v>
      </c>
      <c r="BC1020">
        <v>3171.2457079999999</v>
      </c>
      <c r="BD1020">
        <v>3138.995042</v>
      </c>
      <c r="BE1020">
        <v>3145.510714</v>
      </c>
      <c r="BF1020">
        <v>3132.3176290000001</v>
      </c>
      <c r="BG1020">
        <v>3158.024038</v>
      </c>
      <c r="BH1020">
        <v>3249.742115</v>
      </c>
      <c r="BI1020">
        <v>3335.9819219999999</v>
      </c>
      <c r="BJ1020">
        <v>3390.4159979999999</v>
      </c>
      <c r="BK1020">
        <v>3484.3881609999999</v>
      </c>
      <c r="BL1020">
        <v>3574.3411169999999</v>
      </c>
      <c r="BM1020">
        <v>3661.0453950000001</v>
      </c>
      <c r="BN1020">
        <v>3727.0691619999998</v>
      </c>
      <c r="BO1020">
        <v>3898.279086</v>
      </c>
      <c r="BP1020">
        <v>3933.204064</v>
      </c>
    </row>
    <row r="1021" spans="1:68" x14ac:dyDescent="0.25">
      <c r="A1021" s="1" t="s">
        <v>66</v>
      </c>
      <c r="B1021" s="1">
        <f>COUNT(egypt_arabic_world[[#This Row],[1960]:[2023]])</f>
        <v>59</v>
      </c>
      <c r="C1021" s="1" t="s">
        <v>2435</v>
      </c>
      <c r="D1021" s="1" t="s">
        <v>2436</v>
      </c>
      <c r="J1021">
        <v>15958.474910000001</v>
      </c>
      <c r="K1021">
        <v>16365.01576</v>
      </c>
      <c r="L1021">
        <v>16171.16027</v>
      </c>
      <c r="M1021">
        <v>15539.35454</v>
      </c>
      <c r="N1021">
        <v>15823.407300000001</v>
      </c>
      <c r="O1021">
        <v>16353.53939</v>
      </c>
      <c r="P1021">
        <v>16617.956330000001</v>
      </c>
      <c r="Q1021">
        <v>16768.041000000001</v>
      </c>
      <c r="R1021">
        <v>16826.642380000001</v>
      </c>
      <c r="S1021">
        <v>16708.07489</v>
      </c>
      <c r="T1021">
        <v>17610.28212</v>
      </c>
      <c r="U1021">
        <v>19335.619210000001</v>
      </c>
      <c r="V1021">
        <v>20504.51412</v>
      </c>
      <c r="W1021">
        <v>21402.852780000001</v>
      </c>
      <c r="X1021">
        <v>21550.918119999998</v>
      </c>
      <c r="Y1021">
        <v>22822.041310000001</v>
      </c>
      <c r="Z1021">
        <v>23721.25921</v>
      </c>
      <c r="AA1021">
        <v>25728.853500000001</v>
      </c>
      <c r="AB1021">
        <v>26336.263610000002</v>
      </c>
      <c r="AC1021">
        <v>28098.26729</v>
      </c>
      <c r="AD1021">
        <v>28060.89127</v>
      </c>
      <c r="AE1021">
        <v>28258.928339999999</v>
      </c>
      <c r="AF1021">
        <v>31275.415669999998</v>
      </c>
      <c r="AG1021">
        <v>32335.92266</v>
      </c>
      <c r="AH1021">
        <v>32791.105320000002</v>
      </c>
      <c r="AI1021">
        <v>33214.047140000002</v>
      </c>
      <c r="AJ1021">
        <v>33754.904419999999</v>
      </c>
      <c r="AK1021">
        <v>34388.777390000003</v>
      </c>
      <c r="AL1021">
        <v>34560.708169999998</v>
      </c>
      <c r="AM1021">
        <v>35145.515919999998</v>
      </c>
      <c r="AN1021">
        <v>36059.931940000002</v>
      </c>
      <c r="AO1021">
        <v>37126.361320000004</v>
      </c>
      <c r="AP1021">
        <v>38366.955190000001</v>
      </c>
      <c r="AQ1021">
        <v>39745.470659999999</v>
      </c>
      <c r="AR1021">
        <v>41043.86058</v>
      </c>
      <c r="AS1021">
        <v>42686.019890000003</v>
      </c>
      <c r="AT1021">
        <v>43549.180480000003</v>
      </c>
      <c r="AU1021">
        <v>43225.589939999998</v>
      </c>
      <c r="AV1021">
        <v>43571.146439999997</v>
      </c>
      <c r="AW1021">
        <v>44369.062510000003</v>
      </c>
      <c r="AX1021">
        <v>45415.428260000001</v>
      </c>
      <c r="AY1021">
        <v>47966.052490000002</v>
      </c>
      <c r="AZ1021">
        <v>50611.69586</v>
      </c>
      <c r="BA1021">
        <v>53190.056900000003</v>
      </c>
      <c r="BB1021">
        <v>54220.269460000003</v>
      </c>
      <c r="BC1021">
        <v>54777.276360000003</v>
      </c>
      <c r="BD1021">
        <v>54220.207060000001</v>
      </c>
      <c r="BE1021">
        <v>54332.752990000001</v>
      </c>
      <c r="BF1021">
        <v>54104.867380000003</v>
      </c>
      <c r="BG1021">
        <v>54548.897010000001</v>
      </c>
      <c r="BH1021">
        <v>56133.153449999998</v>
      </c>
      <c r="BI1021">
        <v>57622.783130000003</v>
      </c>
      <c r="BJ1021">
        <v>58563.02893</v>
      </c>
      <c r="BK1021">
        <v>60186.220459999997</v>
      </c>
      <c r="BL1021">
        <v>61739.98777</v>
      </c>
      <c r="BM1021">
        <v>63237.640310000003</v>
      </c>
      <c r="BN1021">
        <v>64378.076110000002</v>
      </c>
      <c r="BO1021">
        <v>67335.403990000006</v>
      </c>
      <c r="BP1021">
        <v>67938.666960000002</v>
      </c>
    </row>
    <row r="1022" spans="1:68" x14ac:dyDescent="0.25">
      <c r="A1022" s="1" t="s">
        <v>66</v>
      </c>
      <c r="B1022" s="1">
        <f>COUNT(egypt_arabic_world[[#This Row],[1960]:[2023]])</f>
        <v>59</v>
      </c>
      <c r="C1022" s="1" t="s">
        <v>2449</v>
      </c>
      <c r="D1022" s="1" t="s">
        <v>2450</v>
      </c>
      <c r="J1022">
        <v>73.371224440000006</v>
      </c>
      <c r="K1022">
        <v>77.276895920000001</v>
      </c>
      <c r="L1022">
        <v>78.378425390000004</v>
      </c>
      <c r="M1022">
        <v>76.646328560000001</v>
      </c>
      <c r="N1022">
        <v>78.972861839999993</v>
      </c>
      <c r="O1022">
        <v>91.731195619999994</v>
      </c>
      <c r="P1022">
        <v>94.458985670000004</v>
      </c>
      <c r="Q1022">
        <v>98.476686509999993</v>
      </c>
      <c r="R1022">
        <v>106.4065394</v>
      </c>
      <c r="S1022">
        <v>115.476388</v>
      </c>
      <c r="T1022">
        <v>133.64003339999999</v>
      </c>
      <c r="U1022">
        <v>164.14897769999999</v>
      </c>
      <c r="V1022">
        <v>195.5293484</v>
      </c>
      <c r="W1022">
        <v>223.4717484</v>
      </c>
      <c r="X1022">
        <v>277.12471310000001</v>
      </c>
      <c r="Y1022">
        <v>331.08525939999998</v>
      </c>
      <c r="Z1022">
        <v>335.53779520000001</v>
      </c>
      <c r="AA1022">
        <v>452.67143570000002</v>
      </c>
      <c r="AB1022">
        <v>522.88096310000003</v>
      </c>
      <c r="AC1022">
        <v>602.69252140000003</v>
      </c>
      <c r="AD1022">
        <v>673.37186450000002</v>
      </c>
      <c r="AE1022">
        <v>766.6546707</v>
      </c>
      <c r="AF1022">
        <v>947.11159980000002</v>
      </c>
      <c r="AG1022">
        <v>1109.540812</v>
      </c>
      <c r="AH1022">
        <v>1340.364828</v>
      </c>
      <c r="AI1022">
        <v>1598.3236790000001</v>
      </c>
      <c r="AJ1022">
        <v>1886.28487</v>
      </c>
      <c r="AK1022">
        <v>2274.0299129999999</v>
      </c>
      <c r="AL1022">
        <v>2478.582457</v>
      </c>
      <c r="AM1022">
        <v>2733.5364880000002</v>
      </c>
      <c r="AN1022">
        <v>3124.1326600000002</v>
      </c>
      <c r="AO1022">
        <v>3444.5524300000002</v>
      </c>
      <c r="AP1022">
        <v>3910.9429190000001</v>
      </c>
      <c r="AQ1022">
        <v>4150.5069519999997</v>
      </c>
      <c r="AR1022">
        <v>4325.0748469999999</v>
      </c>
      <c r="AS1022">
        <v>4675.362365</v>
      </c>
      <c r="AT1022">
        <v>4858.2104179999997</v>
      </c>
      <c r="AU1022">
        <v>4975.4801129999996</v>
      </c>
      <c r="AV1022">
        <v>5355.4728169999998</v>
      </c>
      <c r="AW1022">
        <v>6090.1144999999997</v>
      </c>
      <c r="AX1022">
        <v>6621.0605969999997</v>
      </c>
      <c r="AY1022">
        <v>7506.0278120000003</v>
      </c>
      <c r="AZ1022">
        <v>8917.3508899999997</v>
      </c>
      <c r="BA1022">
        <v>10516.28217</v>
      </c>
      <c r="BB1022">
        <v>11920.30668</v>
      </c>
      <c r="BC1022">
        <v>13257.876459999999</v>
      </c>
      <c r="BD1022">
        <v>14665.79803</v>
      </c>
      <c r="BE1022">
        <v>17559.102869999999</v>
      </c>
      <c r="BF1022">
        <v>19013.544160000001</v>
      </c>
      <c r="BG1022">
        <v>21320.69803</v>
      </c>
      <c r="BH1022">
        <v>24113.086490000002</v>
      </c>
      <c r="BI1022">
        <v>26297.077600000001</v>
      </c>
      <c r="BJ1022">
        <v>34607.407299999999</v>
      </c>
      <c r="BK1022">
        <v>43097.286740000003</v>
      </c>
      <c r="BL1022">
        <v>50232.568939999997</v>
      </c>
      <c r="BM1022">
        <v>54618.200680000002</v>
      </c>
      <c r="BN1022">
        <v>58297.86391</v>
      </c>
      <c r="BO1022">
        <v>67335.403990000006</v>
      </c>
      <c r="BP1022">
        <v>84804.490439999994</v>
      </c>
    </row>
    <row r="1023" spans="1:68" x14ac:dyDescent="0.25">
      <c r="A1023" s="1" t="s">
        <v>66</v>
      </c>
      <c r="B1023" s="1">
        <f>COUNT(egypt_arabic_world[[#This Row],[1960]:[2023]])</f>
        <v>59</v>
      </c>
      <c r="C1023" s="1" t="s">
        <v>2437</v>
      </c>
      <c r="D1023" s="1" t="s">
        <v>2438</v>
      </c>
      <c r="J1023">
        <v>160</v>
      </c>
      <c r="K1023">
        <v>170</v>
      </c>
      <c r="L1023">
        <v>170</v>
      </c>
      <c r="M1023">
        <v>170</v>
      </c>
      <c r="N1023">
        <v>190</v>
      </c>
      <c r="O1023">
        <v>220</v>
      </c>
      <c r="P1023">
        <v>240</v>
      </c>
      <c r="Q1023">
        <v>260</v>
      </c>
      <c r="R1023">
        <v>290</v>
      </c>
      <c r="S1023">
        <v>300</v>
      </c>
      <c r="T1023">
        <v>330</v>
      </c>
      <c r="U1023">
        <v>340</v>
      </c>
      <c r="V1023">
        <v>370</v>
      </c>
      <c r="W1023">
        <v>380</v>
      </c>
      <c r="X1023">
        <v>410</v>
      </c>
      <c r="Y1023">
        <v>480</v>
      </c>
      <c r="Z1023">
        <v>510</v>
      </c>
      <c r="AA1023">
        <v>540</v>
      </c>
      <c r="AB1023">
        <v>550</v>
      </c>
      <c r="AC1023">
        <v>620</v>
      </c>
      <c r="AD1023">
        <v>660</v>
      </c>
      <c r="AE1023">
        <v>720</v>
      </c>
      <c r="AF1023">
        <v>840</v>
      </c>
      <c r="AG1023">
        <v>810</v>
      </c>
      <c r="AH1023">
        <v>760</v>
      </c>
      <c r="AI1023">
        <v>730</v>
      </c>
      <c r="AJ1023">
        <v>710</v>
      </c>
      <c r="AK1023">
        <v>720</v>
      </c>
      <c r="AL1023">
        <v>720</v>
      </c>
      <c r="AM1023">
        <v>780</v>
      </c>
      <c r="AN1023">
        <v>880</v>
      </c>
      <c r="AO1023">
        <v>970</v>
      </c>
      <c r="AP1023">
        <v>1070</v>
      </c>
      <c r="AQ1023">
        <v>1140</v>
      </c>
      <c r="AR1023">
        <v>1240</v>
      </c>
      <c r="AS1023">
        <v>1330</v>
      </c>
      <c r="AT1023">
        <v>1350</v>
      </c>
      <c r="AU1023">
        <v>1250</v>
      </c>
      <c r="AV1023">
        <v>1160</v>
      </c>
      <c r="AW1023">
        <v>1120</v>
      </c>
      <c r="AX1023">
        <v>1130</v>
      </c>
      <c r="AY1023">
        <v>1230</v>
      </c>
      <c r="AZ1023">
        <v>1420</v>
      </c>
      <c r="BA1023">
        <v>1710</v>
      </c>
      <c r="BB1023">
        <v>1970</v>
      </c>
      <c r="BC1023">
        <v>2200</v>
      </c>
      <c r="BD1023">
        <v>2380</v>
      </c>
      <c r="BE1023">
        <v>2630</v>
      </c>
      <c r="BF1023">
        <v>2810</v>
      </c>
      <c r="BG1023">
        <v>3000</v>
      </c>
      <c r="BH1023">
        <v>3100</v>
      </c>
      <c r="BI1023">
        <v>3200</v>
      </c>
      <c r="BJ1023">
        <v>2880</v>
      </c>
      <c r="BK1023">
        <v>2710</v>
      </c>
      <c r="BL1023">
        <v>2640</v>
      </c>
      <c r="BM1023">
        <v>2960</v>
      </c>
      <c r="BN1023">
        <v>3470</v>
      </c>
      <c r="BO1023">
        <v>4040</v>
      </c>
      <c r="BP1023">
        <v>3840</v>
      </c>
    </row>
    <row r="1024" spans="1:68" x14ac:dyDescent="0.25">
      <c r="A1024" s="1" t="s">
        <v>66</v>
      </c>
      <c r="B1024" s="1">
        <f>COUNT(egypt_arabic_world[[#This Row],[1960]:[2023]])</f>
        <v>59</v>
      </c>
      <c r="C1024" s="1" t="s">
        <v>2469</v>
      </c>
      <c r="D1024" s="1" t="s">
        <v>2470</v>
      </c>
      <c r="J1024">
        <v>5004759595</v>
      </c>
      <c r="K1024">
        <v>5341908928</v>
      </c>
      <c r="L1024">
        <v>5534350991</v>
      </c>
      <c r="M1024">
        <v>5771048919</v>
      </c>
      <c r="N1024">
        <v>6432952424</v>
      </c>
      <c r="O1024">
        <v>7452902780</v>
      </c>
      <c r="P1024">
        <v>8397497877</v>
      </c>
      <c r="Q1024">
        <v>9533946247</v>
      </c>
      <c r="R1024">
        <v>10781692492</v>
      </c>
      <c r="S1024">
        <v>11275493940</v>
      </c>
      <c r="T1024">
        <v>12655820124</v>
      </c>
      <c r="U1024">
        <v>13695012144</v>
      </c>
      <c r="V1024">
        <v>15026995975</v>
      </c>
      <c r="W1024">
        <v>15944121321</v>
      </c>
      <c r="X1024">
        <v>17651029038</v>
      </c>
      <c r="Y1024">
        <v>21064278224</v>
      </c>
      <c r="Z1024">
        <v>23032587142</v>
      </c>
      <c r="AA1024">
        <v>25258546569</v>
      </c>
      <c r="AB1024">
        <v>26289052558</v>
      </c>
      <c r="AC1024">
        <v>30715860546</v>
      </c>
      <c r="AD1024">
        <v>33693330948</v>
      </c>
      <c r="AE1024">
        <v>37651397712</v>
      </c>
      <c r="AF1024">
        <v>45293783683</v>
      </c>
      <c r="AG1024">
        <v>44764587268</v>
      </c>
      <c r="AH1024">
        <v>42825454815</v>
      </c>
      <c r="AI1024">
        <v>42420796569</v>
      </c>
      <c r="AJ1024">
        <v>42843318976</v>
      </c>
      <c r="AK1024">
        <v>44228056329</v>
      </c>
      <c r="AL1024">
        <v>45241295296</v>
      </c>
      <c r="AM1024">
        <v>50271041898</v>
      </c>
      <c r="AN1024">
        <v>57511719356</v>
      </c>
      <c r="AO1024">
        <v>64873021590</v>
      </c>
      <c r="AP1024">
        <v>73071402512</v>
      </c>
      <c r="AQ1024">
        <v>79937842216</v>
      </c>
      <c r="AR1024">
        <v>88414978343</v>
      </c>
      <c r="AS1024">
        <v>97432762038</v>
      </c>
      <c r="AT1024">
        <v>100570000000</v>
      </c>
      <c r="AU1024">
        <v>94941797648</v>
      </c>
      <c r="AV1024">
        <v>90657199755</v>
      </c>
      <c r="AW1024">
        <v>88795737076</v>
      </c>
      <c r="AX1024">
        <v>91810183218</v>
      </c>
      <c r="AY1024">
        <v>101587000000</v>
      </c>
      <c r="AZ1024">
        <v>119973000000</v>
      </c>
      <c r="BA1024">
        <v>146881000000</v>
      </c>
      <c r="BB1024">
        <v>172129000000</v>
      </c>
      <c r="BC1024">
        <v>196292000000</v>
      </c>
      <c r="BD1024">
        <v>216784000000</v>
      </c>
      <c r="BE1024">
        <v>245180000000</v>
      </c>
      <c r="BF1024">
        <v>267961000000</v>
      </c>
      <c r="BG1024">
        <v>292268000000</v>
      </c>
      <c r="BH1024">
        <v>309136000000</v>
      </c>
      <c r="BI1024">
        <v>325199000000</v>
      </c>
      <c r="BJ1024">
        <v>299136000000</v>
      </c>
      <c r="BK1024">
        <v>285957000000</v>
      </c>
      <c r="BL1024">
        <v>284477000000</v>
      </c>
      <c r="BM1024">
        <v>323679000000</v>
      </c>
      <c r="BN1024">
        <v>384944000000</v>
      </c>
      <c r="BO1024">
        <v>455137000000</v>
      </c>
      <c r="BP1024">
        <v>439283000000</v>
      </c>
    </row>
    <row r="1025" spans="1:68" x14ac:dyDescent="0.25">
      <c r="A1025" s="1" t="s">
        <v>66</v>
      </c>
      <c r="B1025" s="1">
        <f>COUNT(egypt_arabic_world[[#This Row],[1960]:[2023]])</f>
        <v>59</v>
      </c>
      <c r="C1025" s="1" t="s">
        <v>2495</v>
      </c>
      <c r="D1025" s="1" t="s">
        <v>2496</v>
      </c>
      <c r="H1025">
        <v>5989999.7709999997</v>
      </c>
      <c r="I1025">
        <v>2309999.943</v>
      </c>
      <c r="J1025">
        <v>490000.00949999999</v>
      </c>
      <c r="K1025">
        <v>-769999.98089999997</v>
      </c>
      <c r="M1025">
        <v>-250000</v>
      </c>
      <c r="N1025">
        <v>70000.0003</v>
      </c>
      <c r="O1025">
        <v>230000.0042</v>
      </c>
      <c r="P1025">
        <v>-1330000.0430000001</v>
      </c>
      <c r="Q1025">
        <v>-1500000</v>
      </c>
      <c r="R1025">
        <v>3160000.0860000001</v>
      </c>
      <c r="S1025">
        <v>4340000.1529999999</v>
      </c>
      <c r="T1025">
        <v>5639999.8660000004</v>
      </c>
      <c r="U1025">
        <v>4059999.943</v>
      </c>
      <c r="V1025">
        <v>5960000.0379999997</v>
      </c>
      <c r="W1025">
        <v>7050000.1909999996</v>
      </c>
      <c r="X1025">
        <v>37799999.240000002</v>
      </c>
      <c r="Y1025">
        <v>27879999.16</v>
      </c>
      <c r="Z1025">
        <v>14810000.42</v>
      </c>
      <c r="AA1025">
        <v>11649999.619999999</v>
      </c>
      <c r="AB1025">
        <v>14800000.189999999</v>
      </c>
      <c r="AC1025">
        <v>19489999.77</v>
      </c>
      <c r="AD1025">
        <v>23700000.760000002</v>
      </c>
      <c r="AE1025">
        <v>21889999.390000001</v>
      </c>
      <c r="AF1025">
        <v>11550000.189999999</v>
      </c>
      <c r="AG1025">
        <v>31770000.460000001</v>
      </c>
      <c r="AH1025">
        <v>16530000.689999999</v>
      </c>
      <c r="AI1025">
        <v>13859999.66</v>
      </c>
      <c r="AJ1025">
        <v>23889999.390000001</v>
      </c>
      <c r="AK1025">
        <v>16579999.92</v>
      </c>
      <c r="AL1025">
        <v>9649999.6190000009</v>
      </c>
      <c r="AM1025">
        <v>7340000.1529999999</v>
      </c>
      <c r="AN1025">
        <v>6190000.057</v>
      </c>
      <c r="AO1025">
        <v>8100000.3810000001</v>
      </c>
      <c r="AP1025">
        <v>8760000.2290000003</v>
      </c>
      <c r="AQ1025">
        <v>12229999.539999999</v>
      </c>
      <c r="AR1025">
        <v>5309999.943</v>
      </c>
      <c r="AS1025">
        <v>4099999.9049999998</v>
      </c>
      <c r="AT1025">
        <v>3559999.943</v>
      </c>
      <c r="AU1025">
        <v>12180000.310000001</v>
      </c>
      <c r="AV1025">
        <v>3539999.9619999998</v>
      </c>
      <c r="AW1025">
        <v>76750000</v>
      </c>
      <c r="AX1025">
        <v>6179999.8279999997</v>
      </c>
      <c r="AY1025">
        <v>18770000.460000001</v>
      </c>
      <c r="AZ1025">
        <v>129999.9952</v>
      </c>
      <c r="BA1025">
        <v>8760000.2290000003</v>
      </c>
      <c r="BB1025">
        <v>35639999.390000001</v>
      </c>
      <c r="BC1025">
        <v>8989999.7709999997</v>
      </c>
      <c r="BD1025">
        <v>17420000.079999998</v>
      </c>
      <c r="BE1025">
        <v>14100000.380000001</v>
      </c>
      <c r="BF1025">
        <v>32830001.829999998</v>
      </c>
      <c r="BG1025">
        <v>-39520000.460000001</v>
      </c>
      <c r="BH1025">
        <v>18530000.690000001</v>
      </c>
      <c r="BI1025">
        <v>15489999.77</v>
      </c>
      <c r="BJ1025">
        <v>29780000.690000001</v>
      </c>
      <c r="BK1025">
        <v>30030000.690000001</v>
      </c>
      <c r="BL1025">
        <v>30159999.850000001</v>
      </c>
      <c r="BM1025">
        <v>22000000</v>
      </c>
      <c r="BN1025">
        <v>22450000.760000002</v>
      </c>
      <c r="BO1025">
        <v>10869999.890000001</v>
      </c>
    </row>
    <row r="1026" spans="1:68" x14ac:dyDescent="0.25">
      <c r="A1026" s="1" t="s">
        <v>66</v>
      </c>
      <c r="B1026" s="1">
        <f>COUNT(egypt_arabic_world[[#This Row],[1960]:[2023]])</f>
        <v>59</v>
      </c>
      <c r="C1026" s="1" t="s">
        <v>2433</v>
      </c>
      <c r="D1026" s="1" t="s">
        <v>2434</v>
      </c>
      <c r="J1026">
        <v>-18200000</v>
      </c>
      <c r="K1026">
        <v>-18300000</v>
      </c>
      <c r="L1026">
        <v>-11300000</v>
      </c>
      <c r="M1026">
        <v>-9800000</v>
      </c>
      <c r="N1026">
        <v>-24400000</v>
      </c>
      <c r="O1026">
        <v>-25500000</v>
      </c>
      <c r="P1026">
        <v>-28700000</v>
      </c>
      <c r="Q1026">
        <v>-26500000</v>
      </c>
      <c r="R1026">
        <v>-49100000</v>
      </c>
      <c r="S1026">
        <v>-57300000</v>
      </c>
      <c r="T1026">
        <v>-111300000</v>
      </c>
      <c r="U1026">
        <v>-172200000</v>
      </c>
      <c r="V1026">
        <v>-242300000</v>
      </c>
      <c r="W1026">
        <v>-437300000</v>
      </c>
      <c r="X1026">
        <v>-748300000</v>
      </c>
      <c r="Y1026">
        <v>-1051000000</v>
      </c>
      <c r="Z1026">
        <v>-1232100000</v>
      </c>
      <c r="AA1026">
        <v>-1448600100</v>
      </c>
      <c r="AB1026">
        <v>-1613400100</v>
      </c>
      <c r="AC1026">
        <v>-1919000100</v>
      </c>
      <c r="AD1026">
        <v>-3136500000</v>
      </c>
      <c r="AE1026">
        <v>-4075800100</v>
      </c>
      <c r="AF1026">
        <v>-664320000</v>
      </c>
      <c r="AG1026">
        <v>-367015600</v>
      </c>
      <c r="AH1026">
        <v>-987050100</v>
      </c>
      <c r="AI1026">
        <v>-2463302700</v>
      </c>
      <c r="AJ1026">
        <v>731788800</v>
      </c>
      <c r="AK1026">
        <v>708859900</v>
      </c>
      <c r="AL1026">
        <v>741703200</v>
      </c>
      <c r="AM1026">
        <v>727003200</v>
      </c>
      <c r="AN1026">
        <v>1107500600</v>
      </c>
      <c r="AO1026">
        <v>1481625600</v>
      </c>
      <c r="AP1026">
        <v>1732629000</v>
      </c>
      <c r="AQ1026">
        <v>2900128000</v>
      </c>
      <c r="AR1026">
        <v>1733479200</v>
      </c>
      <c r="AS1026">
        <v>1590835500</v>
      </c>
      <c r="AT1026">
        <v>3975265000</v>
      </c>
      <c r="AU1026">
        <v>426310000</v>
      </c>
      <c r="AV1026">
        <v>-557440000</v>
      </c>
      <c r="AW1026">
        <v>-1273272000</v>
      </c>
      <c r="AX1026">
        <v>-1525338000</v>
      </c>
      <c r="AY1026">
        <v>3051525000</v>
      </c>
      <c r="AZ1026">
        <v>6720670000</v>
      </c>
      <c r="BA1026">
        <v>7478350000</v>
      </c>
      <c r="BB1026">
        <v>846336000</v>
      </c>
      <c r="BC1026">
        <v>-24049497000</v>
      </c>
      <c r="BD1026">
        <v>-35147595000</v>
      </c>
      <c r="BE1026">
        <v>-38876400000</v>
      </c>
      <c r="BF1026">
        <v>-47771280000</v>
      </c>
      <c r="BG1026">
        <v>-50621019000</v>
      </c>
      <c r="BH1026">
        <v>-42300678000</v>
      </c>
      <c r="BI1026">
        <v>-36444355000</v>
      </c>
      <c r="BJ1026">
        <v>-67248320000</v>
      </c>
      <c r="BK1026">
        <v>-111588000000</v>
      </c>
      <c r="BL1026">
        <v>-193329000000</v>
      </c>
      <c r="BM1026">
        <v>-182005000000</v>
      </c>
      <c r="BN1026">
        <v>-194543000000</v>
      </c>
      <c r="BO1026">
        <v>-259305000000</v>
      </c>
      <c r="BP1026">
        <v>-444212000000</v>
      </c>
    </row>
    <row r="1027" spans="1:68" x14ac:dyDescent="0.25">
      <c r="A1027" s="1" t="s">
        <v>66</v>
      </c>
      <c r="B1027" s="1">
        <f>COUNT(egypt_arabic_world[[#This Row],[1960]:[2023]])</f>
        <v>59</v>
      </c>
      <c r="C1027" s="1" t="s">
        <v>2465</v>
      </c>
      <c r="D1027" s="1" t="s">
        <v>2466</v>
      </c>
      <c r="J1027">
        <v>-39755351.68</v>
      </c>
      <c r="K1027">
        <v>-39499244.549999997</v>
      </c>
      <c r="L1027">
        <v>-24988942.949999999</v>
      </c>
      <c r="M1027">
        <v>-22897196.260000002</v>
      </c>
      <c r="N1027">
        <v>-59079903.149999999</v>
      </c>
      <c r="O1027">
        <v>-64054257.719999999</v>
      </c>
      <c r="P1027">
        <v>-73195613.359999999</v>
      </c>
      <c r="Q1027">
        <v>-68510858.319999993</v>
      </c>
      <c r="R1027">
        <v>-124052551.8</v>
      </c>
      <c r="S1027">
        <v>-119052566</v>
      </c>
      <c r="T1027">
        <v>-243971942.09999999</v>
      </c>
      <c r="U1027">
        <v>-342005958.30000001</v>
      </c>
      <c r="V1027">
        <v>-425013155.60000002</v>
      </c>
      <c r="W1027">
        <v>-662977562.20000005</v>
      </c>
      <c r="X1027">
        <v>-1069000000</v>
      </c>
      <c r="Y1027">
        <v>-1459722222</v>
      </c>
      <c r="Z1027">
        <v>-1665000000</v>
      </c>
      <c r="AA1027">
        <v>-1783990271</v>
      </c>
      <c r="AB1027">
        <v>-1878230617</v>
      </c>
      <c r="AC1027">
        <v>-2062997312</v>
      </c>
      <c r="AD1027">
        <v>-3283949325</v>
      </c>
      <c r="AE1027">
        <v>-3812722264</v>
      </c>
      <c r="AF1027">
        <v>-521853888.5</v>
      </c>
      <c r="AG1027">
        <v>-208413174.30000001</v>
      </c>
      <c r="AH1027">
        <v>-509629337.10000002</v>
      </c>
      <c r="AI1027">
        <v>-1105115612</v>
      </c>
      <c r="AJ1027">
        <v>243200000</v>
      </c>
      <c r="AK1027">
        <v>213300003</v>
      </c>
      <c r="AL1027">
        <v>222600000</v>
      </c>
      <c r="AM1027">
        <v>215600000</v>
      </c>
      <c r="AN1027">
        <v>326600000</v>
      </c>
      <c r="AO1027">
        <v>436800000</v>
      </c>
      <c r="AP1027">
        <v>511100000</v>
      </c>
      <c r="AQ1027">
        <v>856000000</v>
      </c>
      <c r="AR1027">
        <v>511200000</v>
      </c>
      <c r="AS1027">
        <v>467000000</v>
      </c>
      <c r="AT1027">
        <v>1071500000</v>
      </c>
      <c r="AU1027">
        <v>95800000</v>
      </c>
      <c r="AV1027">
        <v>-107200000</v>
      </c>
      <c r="AW1027">
        <v>-206700000</v>
      </c>
      <c r="AX1027">
        <v>-253800000</v>
      </c>
      <c r="AY1027">
        <v>530700000</v>
      </c>
      <c r="AZ1027">
        <v>1177000000</v>
      </c>
      <c r="BA1027">
        <v>1359700000</v>
      </c>
      <c r="BB1027">
        <v>153600000</v>
      </c>
      <c r="BC1027">
        <v>-4364700000</v>
      </c>
      <c r="BD1027">
        <v>-6049500000</v>
      </c>
      <c r="BE1027">
        <v>-6479400000</v>
      </c>
      <c r="BF1027">
        <v>-7406400000</v>
      </c>
      <c r="BG1027">
        <v>-7262700000</v>
      </c>
      <c r="BH1027">
        <v>-5700900000</v>
      </c>
      <c r="BI1027">
        <v>-4471700000</v>
      </c>
      <c r="BJ1027">
        <v>-4568500000</v>
      </c>
      <c r="BK1027">
        <v>-6279600000</v>
      </c>
      <c r="BL1027">
        <v>-11009600000</v>
      </c>
      <c r="BM1027">
        <v>-11354000000</v>
      </c>
      <c r="BN1027">
        <v>-12399200000</v>
      </c>
      <c r="BO1027">
        <v>-15763200000</v>
      </c>
      <c r="BP1027">
        <v>-17318400000</v>
      </c>
    </row>
    <row r="1028" spans="1:68" hidden="1" x14ac:dyDescent="0.25">
      <c r="A1028" s="1" t="s">
        <v>66</v>
      </c>
      <c r="B1028" s="1">
        <f>COUNT(egypt_arabic_world[[#This Row],[1960]:[2023]])</f>
        <v>24</v>
      </c>
      <c r="C1028" s="1" t="s">
        <v>2119</v>
      </c>
      <c r="D1028" s="1" t="s">
        <v>2120</v>
      </c>
      <c r="T1028">
        <v>3.1221303950000001</v>
      </c>
      <c r="U1028">
        <v>7.4870912220000001</v>
      </c>
      <c r="V1028">
        <v>3.9618138420000002</v>
      </c>
      <c r="W1028">
        <v>0.66548358500000004</v>
      </c>
      <c r="X1028">
        <v>0.26070763499999999</v>
      </c>
      <c r="Z1028">
        <v>3.442661084</v>
      </c>
      <c r="AA1028">
        <v>3.2224958950000002</v>
      </c>
      <c r="AB1028">
        <v>0.249643367</v>
      </c>
      <c r="AC1028">
        <v>5.1466803999999998E-2</v>
      </c>
      <c r="AD1028">
        <v>4.6612803000000001E-2</v>
      </c>
      <c r="AE1028">
        <v>1.847992219</v>
      </c>
      <c r="AF1028">
        <v>2.6652452E-2</v>
      </c>
      <c r="AG1028">
        <v>0.83719877799999998</v>
      </c>
      <c r="AH1028">
        <v>1.8768769000000001E-2</v>
      </c>
      <c r="AI1028">
        <v>1.5774114999999998E-2</v>
      </c>
      <c r="AV1028">
        <v>1.794173E-3</v>
      </c>
      <c r="AW1028">
        <v>2.9785839999999998E-3</v>
      </c>
      <c r="AX1028">
        <v>1.319965E-3</v>
      </c>
      <c r="AY1028">
        <v>1.5340729999999999E-3</v>
      </c>
      <c r="AZ1028">
        <v>1.8893389999999999E-2</v>
      </c>
      <c r="BA1028">
        <v>0.37829284200000002</v>
      </c>
      <c r="BB1028">
        <v>0.282436205</v>
      </c>
      <c r="BC1028">
        <v>0.480252913</v>
      </c>
      <c r="BD1028">
        <v>0.15067235100000001</v>
      </c>
    </row>
    <row r="1029" spans="1:68" hidden="1" x14ac:dyDescent="0.25">
      <c r="A1029" s="1" t="s">
        <v>66</v>
      </c>
      <c r="B1029" s="1">
        <f>COUNT(egypt_arabic_world[[#This Row],[1960]:[2023]])</f>
        <v>20</v>
      </c>
      <c r="C1029" s="1" t="s">
        <v>2121</v>
      </c>
      <c r="D1029" s="1" t="s">
        <v>2122</v>
      </c>
      <c r="T1029">
        <v>12.080536909999999</v>
      </c>
      <c r="U1029">
        <v>13.24257426</v>
      </c>
      <c r="V1029">
        <v>11.966070889999999</v>
      </c>
      <c r="W1029">
        <v>11.54049762</v>
      </c>
      <c r="X1029">
        <v>12.42264497</v>
      </c>
      <c r="Z1029">
        <v>8.9573039399999992</v>
      </c>
      <c r="AA1029">
        <v>11.52917946</v>
      </c>
      <c r="AB1029">
        <v>10.96695912</v>
      </c>
      <c r="AC1029">
        <v>11.74797088</v>
      </c>
      <c r="AD1029">
        <v>13.86183465</v>
      </c>
      <c r="AE1029">
        <v>14.309188900000001</v>
      </c>
      <c r="AF1029">
        <v>13.97830018</v>
      </c>
      <c r="AG1029">
        <v>13.597821059999999</v>
      </c>
      <c r="AH1029">
        <v>13.585108290000001</v>
      </c>
      <c r="AI1029">
        <v>14.514825370000001</v>
      </c>
      <c r="AJ1029">
        <v>10.77270321</v>
      </c>
      <c r="AK1029">
        <v>9.0841964930000003</v>
      </c>
      <c r="AL1029">
        <v>9.344636908</v>
      </c>
      <c r="AM1029">
        <v>9.3054999180000006</v>
      </c>
      <c r="AN1029">
        <v>9.8065276370000003</v>
      </c>
    </row>
    <row r="1030" spans="1:68" x14ac:dyDescent="0.25">
      <c r="A1030" s="1" t="s">
        <v>66</v>
      </c>
      <c r="B1030" s="1">
        <f>COUNT(egypt_arabic_world[[#This Row],[1960]:[2023]])</f>
        <v>58</v>
      </c>
      <c r="C1030" s="1" t="s">
        <v>2415</v>
      </c>
      <c r="D1030" s="1" t="s">
        <v>2416</v>
      </c>
      <c r="K1030">
        <v>5.1501424230000001</v>
      </c>
      <c r="L1030">
        <v>1.3004607429999999</v>
      </c>
      <c r="M1030">
        <v>-1.5134699979999999</v>
      </c>
      <c r="N1030">
        <v>4.3376690260000004</v>
      </c>
      <c r="O1030">
        <v>5.8334497790000004</v>
      </c>
      <c r="P1030">
        <v>3.992297443</v>
      </c>
      <c r="Q1030">
        <v>3.2523756260000001</v>
      </c>
      <c r="R1030">
        <v>2.684569894</v>
      </c>
      <c r="S1030">
        <v>1.6173611349999999</v>
      </c>
      <c r="T1030">
        <v>7.9138450469999997</v>
      </c>
      <c r="U1030">
        <v>12.396374720000001</v>
      </c>
      <c r="V1030">
        <v>8.585636204</v>
      </c>
      <c r="W1030">
        <v>6.974923231</v>
      </c>
      <c r="X1030">
        <v>3.240830222</v>
      </c>
      <c r="Y1030">
        <v>8.6973417620000006</v>
      </c>
      <c r="Z1030">
        <v>6.7705164</v>
      </c>
      <c r="AA1030">
        <v>11.49126817</v>
      </c>
      <c r="AB1030">
        <v>5.4019987609999998</v>
      </c>
      <c r="AC1030">
        <v>9.9521615729999997</v>
      </c>
      <c r="AD1030">
        <v>2.883703068</v>
      </c>
      <c r="AE1030">
        <v>3.6262325980000001</v>
      </c>
      <c r="AF1030">
        <v>13.786833209999999</v>
      </c>
      <c r="AG1030">
        <v>6.3057683359999999</v>
      </c>
      <c r="AH1030">
        <v>4.2061179449999999</v>
      </c>
      <c r="AI1030">
        <v>4.3010964200000004</v>
      </c>
      <c r="AJ1030">
        <v>4.4692497839999996</v>
      </c>
      <c r="AK1030">
        <v>4.3415508090000001</v>
      </c>
      <c r="AL1030">
        <v>2.8457329809999998</v>
      </c>
      <c r="AM1030">
        <v>3.9063323840000002</v>
      </c>
      <c r="AN1030">
        <v>4.7836271650000004</v>
      </c>
      <c r="AO1030">
        <v>5.1143431890000004</v>
      </c>
      <c r="AP1030">
        <v>5.5057086049999997</v>
      </c>
      <c r="AQ1030">
        <v>5.8811886690000001</v>
      </c>
      <c r="AR1030">
        <v>5.596075173</v>
      </c>
      <c r="AS1030">
        <v>6.272822251</v>
      </c>
      <c r="AT1030">
        <v>4.212037306</v>
      </c>
      <c r="AU1030">
        <v>1.367164407</v>
      </c>
      <c r="AV1030">
        <v>2.9339161109999998</v>
      </c>
      <c r="AW1030">
        <v>3.9553253879999999</v>
      </c>
      <c r="AX1030">
        <v>4.4492932859999996</v>
      </c>
      <c r="AY1030">
        <v>7.6990716260000003</v>
      </c>
      <c r="AZ1030">
        <v>7.5262151739999998</v>
      </c>
      <c r="BA1030">
        <v>7.0753736079999996</v>
      </c>
      <c r="BB1030">
        <v>3.8800817379999999</v>
      </c>
      <c r="BC1030">
        <v>2.9836592519999998</v>
      </c>
      <c r="BD1030">
        <v>1.088160623</v>
      </c>
      <c r="BE1030">
        <v>2.4824263200000001</v>
      </c>
      <c r="BF1030">
        <v>1.902833185</v>
      </c>
      <c r="BG1030">
        <v>3.142128166</v>
      </c>
      <c r="BH1030">
        <v>5.0869978150000001</v>
      </c>
      <c r="BI1030">
        <v>4.7638151410000003</v>
      </c>
      <c r="BJ1030">
        <v>3.68293414</v>
      </c>
      <c r="BK1030">
        <v>4.7400333640000003</v>
      </c>
      <c r="BL1030">
        <v>4.3977705929999997</v>
      </c>
      <c r="BM1030">
        <v>4.1037087799999998</v>
      </c>
      <c r="BN1030">
        <v>3.332473072</v>
      </c>
      <c r="BO1030">
        <v>6.1596586039999996</v>
      </c>
      <c r="BP1030">
        <v>2.613836252</v>
      </c>
    </row>
    <row r="1031" spans="1:68" x14ac:dyDescent="0.25">
      <c r="A1031" s="1" t="s">
        <v>66</v>
      </c>
      <c r="B1031" s="1">
        <f>COUNT(egypt_arabic_world[[#This Row],[1960]:[2023]])</f>
        <v>58</v>
      </c>
      <c r="C1031" s="1" t="s">
        <v>2417</v>
      </c>
      <c r="D1031" s="1" t="s">
        <v>2418</v>
      </c>
      <c r="K1031">
        <v>2.5474918870000001</v>
      </c>
      <c r="L1031">
        <v>-1.184572615</v>
      </c>
      <c r="M1031">
        <v>-3.9069906840000002</v>
      </c>
      <c r="N1031">
        <v>1.8279572340000001</v>
      </c>
      <c r="O1031">
        <v>3.3503030140000001</v>
      </c>
      <c r="P1031">
        <v>1.6168789480000001</v>
      </c>
      <c r="Q1031">
        <v>0.90314761499999996</v>
      </c>
      <c r="R1031">
        <v>0.34948252800000001</v>
      </c>
      <c r="S1031">
        <v>-0.704641356</v>
      </c>
      <c r="T1031">
        <v>5.3998275339999999</v>
      </c>
      <c r="U1031">
        <v>9.7973279029999993</v>
      </c>
      <c r="V1031">
        <v>6.0452934020000004</v>
      </c>
      <c r="W1031">
        <v>4.3811750600000003</v>
      </c>
      <c r="X1031">
        <v>0.69180188799999998</v>
      </c>
      <c r="Y1031">
        <v>5.8982322079999996</v>
      </c>
      <c r="Z1031">
        <v>3.940129121</v>
      </c>
      <c r="AA1031">
        <v>8.463270348</v>
      </c>
      <c r="AB1031">
        <v>2.360812959</v>
      </c>
      <c r="AC1031">
        <v>6.6904087380000004</v>
      </c>
      <c r="AD1031">
        <v>-0.133018943</v>
      </c>
      <c r="AE1031">
        <v>0.70574046300000004</v>
      </c>
      <c r="AF1031">
        <v>10.67445762</v>
      </c>
      <c r="AG1031">
        <v>3.390864578</v>
      </c>
      <c r="AH1031">
        <v>1.4076686949999999</v>
      </c>
      <c r="AI1031">
        <v>1.289806531</v>
      </c>
      <c r="AJ1031">
        <v>1.6283992279999999</v>
      </c>
      <c r="AK1031">
        <v>1.8778692429999999</v>
      </c>
      <c r="AL1031">
        <v>0.499961875</v>
      </c>
      <c r="AM1031">
        <v>1.692117375</v>
      </c>
      <c r="AN1031">
        <v>2.6017999679999999</v>
      </c>
      <c r="AO1031">
        <v>2.957380471</v>
      </c>
      <c r="AP1031">
        <v>3.3415444449999998</v>
      </c>
      <c r="AQ1031">
        <v>3.59297596</v>
      </c>
      <c r="AR1031">
        <v>3.2667619490000002</v>
      </c>
      <c r="AS1031">
        <v>4.0009864860000004</v>
      </c>
      <c r="AT1031">
        <v>2.0221154160000001</v>
      </c>
      <c r="AU1031">
        <v>-0.743046227</v>
      </c>
      <c r="AV1031">
        <v>0.79942576700000001</v>
      </c>
      <c r="AW1031">
        <v>1.8312946349999999</v>
      </c>
      <c r="AX1031">
        <v>2.358322882</v>
      </c>
      <c r="AY1031">
        <v>5.6162064740000002</v>
      </c>
      <c r="AZ1031">
        <v>5.5156579209999999</v>
      </c>
      <c r="BA1031">
        <v>5.0943976370000001</v>
      </c>
      <c r="BB1031">
        <v>1.9368517839999999</v>
      </c>
      <c r="BC1031">
        <v>1.027303823</v>
      </c>
      <c r="BD1031">
        <v>-1.01697152</v>
      </c>
      <c r="BE1031">
        <v>0.207571914</v>
      </c>
      <c r="BF1031">
        <v>-0.41942584199999999</v>
      </c>
      <c r="BG1031">
        <v>0.82068334499999995</v>
      </c>
      <c r="BH1031">
        <v>2.9042868409999998</v>
      </c>
      <c r="BI1031">
        <v>2.6537430909999999</v>
      </c>
      <c r="BJ1031">
        <v>1.631725756</v>
      </c>
      <c r="BK1031">
        <v>2.7717000949999999</v>
      </c>
      <c r="BL1031">
        <v>2.581599744</v>
      </c>
      <c r="BM1031">
        <v>2.425741554</v>
      </c>
      <c r="BN1031">
        <v>1.8034129679999999</v>
      </c>
      <c r="BO1031">
        <v>4.5936878700000001</v>
      </c>
      <c r="BP1031">
        <v>0.89590756400000005</v>
      </c>
    </row>
    <row r="1032" spans="1:68" x14ac:dyDescent="0.25">
      <c r="A1032" s="1" t="s">
        <v>66</v>
      </c>
      <c r="B1032" s="1">
        <f>COUNT(egypt_arabic_world[[#This Row],[1960]:[2023]])</f>
        <v>58</v>
      </c>
      <c r="C1032" s="1" t="s">
        <v>2473</v>
      </c>
      <c r="D1032" s="1" t="s">
        <v>2474</v>
      </c>
      <c r="J1032">
        <v>2.5007577529999998</v>
      </c>
      <c r="K1032">
        <v>1.856254265</v>
      </c>
      <c r="L1032">
        <v>0.59134535399999999</v>
      </c>
      <c r="M1032">
        <v>0.43490433000000001</v>
      </c>
      <c r="N1032">
        <v>0.15312335599999999</v>
      </c>
      <c r="O1032">
        <v>2.142603034</v>
      </c>
      <c r="P1032">
        <v>1.624983377</v>
      </c>
      <c r="Q1032">
        <v>1.515957905</v>
      </c>
      <c r="R1032">
        <v>8.8918900989999994</v>
      </c>
      <c r="S1032">
        <v>15.107393160000001</v>
      </c>
      <c r="T1032">
        <v>22.070462429999999</v>
      </c>
      <c r="U1032">
        <v>18.7519904</v>
      </c>
      <c r="V1032">
        <v>18.88393593</v>
      </c>
      <c r="W1032">
        <v>19.068358780000001</v>
      </c>
      <c r="X1032">
        <v>9.2762489739999996</v>
      </c>
      <c r="Y1032">
        <v>6.8438263140000002</v>
      </c>
      <c r="Z1032">
        <v>6.3392351180000004</v>
      </c>
      <c r="AA1032">
        <v>5.6318649120000002</v>
      </c>
      <c r="AB1032">
        <v>5.0081805849999999</v>
      </c>
      <c r="AC1032">
        <v>5.5410537409999998</v>
      </c>
      <c r="AD1032">
        <v>4.9600285959999999</v>
      </c>
      <c r="AE1032">
        <v>4.4588806319999996</v>
      </c>
      <c r="AF1032">
        <v>4.3150455030000003</v>
      </c>
      <c r="AG1032">
        <v>4.3046775180000001</v>
      </c>
      <c r="AH1032">
        <v>4.1893999239999999</v>
      </c>
      <c r="AI1032">
        <v>14.484475700000001</v>
      </c>
      <c r="AJ1032">
        <v>14.373348030000001</v>
      </c>
      <c r="AK1032">
        <v>8.8846288120000008</v>
      </c>
      <c r="AL1032">
        <v>5.3101807440000002</v>
      </c>
      <c r="AM1032">
        <v>5.1660234740000002</v>
      </c>
      <c r="AN1032">
        <v>3.3529662089999999</v>
      </c>
      <c r="AO1032">
        <v>3.2231705100000001</v>
      </c>
      <c r="AP1032">
        <v>2.5453059640000002</v>
      </c>
      <c r="AQ1032">
        <v>2.3039557080000002</v>
      </c>
      <c r="AR1032">
        <v>1.7761633059999999</v>
      </c>
      <c r="AS1032">
        <v>1.3666542269999999</v>
      </c>
      <c r="AT1032">
        <v>1.330238762</v>
      </c>
      <c r="AU1032">
        <v>1.535313597</v>
      </c>
      <c r="AV1032">
        <v>1.2686006350000001</v>
      </c>
      <c r="AW1032">
        <v>1.9125997910000001</v>
      </c>
      <c r="AX1032">
        <v>1.1710652100000001</v>
      </c>
      <c r="AY1032">
        <v>0.84203138600000005</v>
      </c>
      <c r="AZ1032">
        <v>0.89046956499999996</v>
      </c>
      <c r="BA1032">
        <v>1.0594849449999999</v>
      </c>
      <c r="BB1032">
        <v>0.51602054600000002</v>
      </c>
      <c r="BC1032">
        <v>0.27917382299999999</v>
      </c>
      <c r="BD1032">
        <v>0.18427837399999999</v>
      </c>
      <c r="BE1032">
        <v>0.665143865</v>
      </c>
      <c r="BF1032">
        <v>1.961553825</v>
      </c>
      <c r="BG1032">
        <v>1.185790224</v>
      </c>
      <c r="BH1032">
        <v>0.77998076699999996</v>
      </c>
      <c r="BI1032">
        <v>0.74316247400000002</v>
      </c>
      <c r="BJ1032">
        <v>1.3581123000000001E-2</v>
      </c>
      <c r="BK1032">
        <v>0.81187146700000001</v>
      </c>
      <c r="BL1032">
        <v>0.55462163200000003</v>
      </c>
      <c r="BM1032">
        <v>0.41930513400000002</v>
      </c>
      <c r="BN1032">
        <v>1.9262475370000001</v>
      </c>
      <c r="BO1032">
        <v>1.261886211</v>
      </c>
    </row>
    <row r="1033" spans="1:68" x14ac:dyDescent="0.25">
      <c r="A1033" s="1" t="s">
        <v>66</v>
      </c>
      <c r="B1033" s="1">
        <f>COUNT(egypt_arabic_world[[#This Row],[1960]:[2023]])</f>
        <v>57</v>
      </c>
      <c r="C1033" s="1" t="s">
        <v>2455</v>
      </c>
      <c r="D1033" s="1" t="s">
        <v>2456</v>
      </c>
      <c r="J1033">
        <v>39999.999109999997</v>
      </c>
      <c r="K1033">
        <v>19999.99955</v>
      </c>
      <c r="L1033">
        <v>59999.998659999997</v>
      </c>
      <c r="N1033">
        <v>449999.98810000002</v>
      </c>
      <c r="O1033">
        <v>4280000.21</v>
      </c>
      <c r="P1033">
        <v>1379999.9950000001</v>
      </c>
      <c r="Q1033">
        <v>50000.000749999999</v>
      </c>
      <c r="R1033">
        <v>4139999.8659999999</v>
      </c>
      <c r="S1033">
        <v>949999.98809999996</v>
      </c>
      <c r="T1033">
        <v>4800000.1909999996</v>
      </c>
      <c r="U1033">
        <v>5159999.8470000001</v>
      </c>
      <c r="V1033">
        <v>5880000.1140000001</v>
      </c>
      <c r="W1033">
        <v>7150000.0949999997</v>
      </c>
      <c r="X1033">
        <v>10390000.34</v>
      </c>
      <c r="Y1033">
        <v>3500000</v>
      </c>
      <c r="Z1033">
        <v>11260000.23</v>
      </c>
      <c r="AA1033">
        <v>5710000.0379999997</v>
      </c>
      <c r="AB1033">
        <v>1029999.971</v>
      </c>
      <c r="AC1033">
        <v>4590000.1529999999</v>
      </c>
      <c r="AD1033">
        <v>1669999.9569999999</v>
      </c>
      <c r="AE1033">
        <v>109999.9994</v>
      </c>
      <c r="AF1033">
        <v>38110000.609999999</v>
      </c>
      <c r="AG1033">
        <v>3660000.0860000001</v>
      </c>
      <c r="AH1033">
        <v>2430000.0669999998</v>
      </c>
      <c r="AI1033">
        <v>19649999.620000001</v>
      </c>
      <c r="AJ1033">
        <v>20729999.539999999</v>
      </c>
      <c r="AK1033">
        <v>22969999.309999999</v>
      </c>
      <c r="AL1033">
        <v>26159999.850000001</v>
      </c>
      <c r="AM1033">
        <v>25129999.16</v>
      </c>
      <c r="AN1033">
        <v>27200000.760000002</v>
      </c>
      <c r="AO1033">
        <v>32709999.079999998</v>
      </c>
      <c r="AP1033">
        <v>30680000.309999999</v>
      </c>
      <c r="AQ1033">
        <v>32080001.829999998</v>
      </c>
      <c r="AR1033">
        <v>40349998.469999999</v>
      </c>
      <c r="AS1033">
        <v>42430000.310000002</v>
      </c>
      <c r="AT1033">
        <v>25170000.079999998</v>
      </c>
      <c r="AU1033">
        <v>16069999.689999999</v>
      </c>
      <c r="AV1033">
        <v>41150001.530000001</v>
      </c>
      <c r="AW1033">
        <v>22129999.16</v>
      </c>
      <c r="AX1033">
        <v>7940000.057</v>
      </c>
      <c r="AY1033">
        <v>29399999.620000001</v>
      </c>
      <c r="AZ1033">
        <v>30329999.920000002</v>
      </c>
      <c r="BA1033">
        <v>47419998.170000002</v>
      </c>
      <c r="BB1033">
        <v>16489999.77</v>
      </c>
      <c r="BC1033">
        <v>18450000.760000002</v>
      </c>
      <c r="BD1033">
        <v>12000000</v>
      </c>
      <c r="BE1033">
        <v>13829999.92</v>
      </c>
      <c r="BF1033">
        <v>3839999.9139999999</v>
      </c>
      <c r="BG1033">
        <v>3029999.9709999999</v>
      </c>
      <c r="BH1033">
        <v>-2680000.0669999998</v>
      </c>
      <c r="BI1033">
        <v>1789999.9620000001</v>
      </c>
      <c r="BJ1033">
        <v>-10310000.42</v>
      </c>
      <c r="BK1033">
        <v>-4769999.9809999997</v>
      </c>
      <c r="BL1033">
        <v>-4829999.9239999996</v>
      </c>
      <c r="BM1033">
        <v>-3930000.0669999998</v>
      </c>
      <c r="BN1033">
        <v>-3490000.01</v>
      </c>
      <c r="BO1033">
        <v>-2849999.9049999998</v>
      </c>
    </row>
    <row r="1034" spans="1:68" x14ac:dyDescent="0.25">
      <c r="A1034" s="1" t="s">
        <v>66</v>
      </c>
      <c r="B1034" s="1">
        <f>COUNT(egypt_arabic_world[[#This Row],[1960]:[2023]])</f>
        <v>57</v>
      </c>
      <c r="C1034" s="1" t="s">
        <v>2423</v>
      </c>
      <c r="D1034" s="1" t="s">
        <v>2424</v>
      </c>
      <c r="K1034">
        <v>9999.9997760000006</v>
      </c>
      <c r="L1034">
        <v>50000.000749999999</v>
      </c>
      <c r="M1034">
        <v>90000.003580000004</v>
      </c>
      <c r="N1034">
        <v>59999.998659999997</v>
      </c>
      <c r="O1034">
        <v>70000.0003</v>
      </c>
      <c r="P1034">
        <v>100000.0015</v>
      </c>
      <c r="Q1034">
        <v>100000.0015</v>
      </c>
      <c r="R1034">
        <v>219999.9988</v>
      </c>
      <c r="S1034">
        <v>270000.01069999998</v>
      </c>
      <c r="T1034">
        <v>200000.003</v>
      </c>
      <c r="U1034">
        <v>159999.9964</v>
      </c>
      <c r="V1034">
        <v>159999.9964</v>
      </c>
      <c r="W1034">
        <v>280000.0012</v>
      </c>
      <c r="X1034">
        <v>310000.0024</v>
      </c>
      <c r="Y1034">
        <v>1159999.9669999999</v>
      </c>
      <c r="Z1034">
        <v>550000.01190000004</v>
      </c>
      <c r="AA1034">
        <v>469999.9988</v>
      </c>
      <c r="AB1034">
        <v>1149999.976</v>
      </c>
      <c r="AC1034">
        <v>540000.02150000003</v>
      </c>
      <c r="AD1034">
        <v>360000.01429999998</v>
      </c>
      <c r="AE1034">
        <v>250000</v>
      </c>
      <c r="AF1034">
        <v>230000.0042</v>
      </c>
      <c r="AG1034">
        <v>550000.01190000004</v>
      </c>
      <c r="AH1034">
        <v>870000.0048</v>
      </c>
      <c r="AI1034">
        <v>2549999.952</v>
      </c>
      <c r="AJ1034">
        <v>600000.02379999997</v>
      </c>
      <c r="AK1034">
        <v>219999.9988</v>
      </c>
      <c r="AL1034">
        <v>959999.97849999997</v>
      </c>
      <c r="AM1034">
        <v>3069999.9330000002</v>
      </c>
      <c r="AN1034">
        <v>1190000.057</v>
      </c>
      <c r="AO1034">
        <v>4730000.0190000003</v>
      </c>
      <c r="AP1034">
        <v>3250000</v>
      </c>
      <c r="AQ1034">
        <v>1610000.014</v>
      </c>
      <c r="AR1034">
        <v>1220000.0290000001</v>
      </c>
      <c r="AS1034">
        <v>1090000.0330000001</v>
      </c>
      <c r="AT1034">
        <v>920000.01670000004</v>
      </c>
      <c r="AU1034">
        <v>600000.02379999997</v>
      </c>
      <c r="AV1034">
        <v>660000.02619999996</v>
      </c>
      <c r="AW1034">
        <v>660000.02619999996</v>
      </c>
      <c r="AX1034">
        <v>560000.0024</v>
      </c>
      <c r="AY1034">
        <v>540000.02150000003</v>
      </c>
      <c r="AZ1034">
        <v>360000.01429999998</v>
      </c>
      <c r="BA1034">
        <v>219999.9988</v>
      </c>
      <c r="BB1034">
        <v>689999.9976</v>
      </c>
      <c r="BC1034">
        <v>670000.01670000004</v>
      </c>
      <c r="BD1034">
        <v>1870000.0049999999</v>
      </c>
      <c r="BE1034">
        <v>1159999.9669999999</v>
      </c>
      <c r="BF1034">
        <v>2069999.933</v>
      </c>
      <c r="BG1034">
        <v>2559999.943</v>
      </c>
      <c r="BH1034">
        <v>4409999.8470000001</v>
      </c>
      <c r="BI1034">
        <v>3880000.1140000001</v>
      </c>
      <c r="BJ1034">
        <v>4139999.8659999999</v>
      </c>
      <c r="BK1034">
        <v>4300000.1909999996</v>
      </c>
      <c r="BL1034">
        <v>4400000.0949999997</v>
      </c>
      <c r="BM1034">
        <v>3799999.952</v>
      </c>
      <c r="BN1034">
        <v>2940000.057</v>
      </c>
      <c r="BO1034">
        <v>3420000.0759999999</v>
      </c>
    </row>
    <row r="1035" spans="1:68" x14ac:dyDescent="0.25">
      <c r="A1035" s="1" t="s">
        <v>66</v>
      </c>
      <c r="B1035" s="1">
        <f>COUNT(egypt_arabic_world[[#This Row],[1960]:[2023]])</f>
        <v>57</v>
      </c>
      <c r="C1035" s="1" t="s">
        <v>2491</v>
      </c>
      <c r="D1035" s="1" t="s">
        <v>2492</v>
      </c>
      <c r="I1035">
        <v>470</v>
      </c>
      <c r="J1035">
        <v>5000</v>
      </c>
      <c r="N1035">
        <v>4800</v>
      </c>
      <c r="O1035">
        <v>5000</v>
      </c>
      <c r="P1035">
        <v>5020</v>
      </c>
      <c r="Q1035">
        <v>7370</v>
      </c>
      <c r="R1035">
        <v>2600</v>
      </c>
      <c r="S1035">
        <v>4000</v>
      </c>
      <c r="T1035">
        <v>4000</v>
      </c>
      <c r="U1035">
        <v>4000</v>
      </c>
      <c r="V1035">
        <v>4510</v>
      </c>
      <c r="W1035">
        <v>5000</v>
      </c>
      <c r="X1035">
        <v>4850</v>
      </c>
      <c r="Y1035">
        <v>1440</v>
      </c>
      <c r="Z1035">
        <v>1580</v>
      </c>
      <c r="AA1035">
        <v>5500</v>
      </c>
      <c r="AB1035">
        <v>35000</v>
      </c>
      <c r="AC1035">
        <v>5500</v>
      </c>
      <c r="AD1035">
        <v>1090</v>
      </c>
      <c r="AE1035">
        <v>1080</v>
      </c>
      <c r="AF1035">
        <v>1150</v>
      </c>
      <c r="AG1035">
        <v>1620</v>
      </c>
      <c r="AH1035">
        <v>1740</v>
      </c>
      <c r="AI1035">
        <v>1991</v>
      </c>
      <c r="AJ1035">
        <v>2245</v>
      </c>
      <c r="AK1035">
        <v>5509</v>
      </c>
      <c r="AL1035">
        <v>6709</v>
      </c>
      <c r="AM1035">
        <v>7218</v>
      </c>
      <c r="AN1035">
        <v>5401</v>
      </c>
      <c r="AO1035">
        <v>6026</v>
      </c>
      <c r="AP1035">
        <v>6486</v>
      </c>
      <c r="AQ1035">
        <v>6276</v>
      </c>
      <c r="AR1035">
        <v>6553</v>
      </c>
      <c r="AS1035">
        <v>6840</v>
      </c>
      <c r="AT1035">
        <v>7223</v>
      </c>
      <c r="AU1035">
        <v>80488</v>
      </c>
      <c r="AV1035">
        <v>88745</v>
      </c>
      <c r="AW1035">
        <v>90335</v>
      </c>
      <c r="AX1035">
        <v>88934</v>
      </c>
      <c r="AY1035">
        <v>88014</v>
      </c>
      <c r="AZ1035">
        <v>97550</v>
      </c>
      <c r="BA1035">
        <v>97851</v>
      </c>
      <c r="BB1035">
        <v>94392</v>
      </c>
      <c r="BC1035">
        <v>95044</v>
      </c>
      <c r="BD1035">
        <v>95078</v>
      </c>
      <c r="BE1035">
        <v>109923</v>
      </c>
      <c r="BF1035">
        <v>230070</v>
      </c>
      <c r="BG1035">
        <v>236085</v>
      </c>
      <c r="BH1035">
        <v>212492</v>
      </c>
      <c r="BI1035">
        <v>213515</v>
      </c>
      <c r="BJ1035">
        <v>232647</v>
      </c>
      <c r="BK1035">
        <v>246746</v>
      </c>
      <c r="BL1035">
        <v>258391</v>
      </c>
      <c r="BM1035">
        <v>272826</v>
      </c>
      <c r="BN1035">
        <v>280686</v>
      </c>
      <c r="BO1035">
        <v>294632</v>
      </c>
      <c r="BP1035">
        <v>240507</v>
      </c>
    </row>
    <row r="1036" spans="1:68" x14ac:dyDescent="0.25">
      <c r="A1036" s="1" t="s">
        <v>66</v>
      </c>
      <c r="B1036" s="1">
        <f>COUNT(egypt_arabic_world[[#This Row],[1960]:[2023]])</f>
        <v>56</v>
      </c>
      <c r="C1036" s="1" t="s">
        <v>2497</v>
      </c>
      <c r="D1036" s="1" t="s">
        <v>2498</v>
      </c>
      <c r="H1036">
        <v>-39999.999109999997</v>
      </c>
      <c r="I1036">
        <v>589999.97380000004</v>
      </c>
      <c r="J1036">
        <v>9999.9997760000006</v>
      </c>
      <c r="K1036">
        <v>150000.00599999999</v>
      </c>
      <c r="L1036">
        <v>-1159999.9669999999</v>
      </c>
      <c r="P1036">
        <v>9999.9997760000006</v>
      </c>
      <c r="R1036">
        <v>19999.99955</v>
      </c>
      <c r="S1036">
        <v>9999.9997760000006</v>
      </c>
      <c r="T1036">
        <v>310000.0024</v>
      </c>
      <c r="U1036">
        <v>479999.98930000002</v>
      </c>
      <c r="V1036">
        <v>32040000.920000002</v>
      </c>
      <c r="W1036">
        <v>4440000.057</v>
      </c>
      <c r="X1036">
        <v>1049999.952</v>
      </c>
      <c r="Y1036">
        <v>1799999.952</v>
      </c>
      <c r="Z1036">
        <v>4320000.1720000003</v>
      </c>
      <c r="AA1036">
        <v>15800000.189999999</v>
      </c>
      <c r="AB1036">
        <v>15789999.960000001</v>
      </c>
      <c r="AC1036">
        <v>17639999.390000001</v>
      </c>
      <c r="AD1036">
        <v>19159999.850000001</v>
      </c>
      <c r="AE1036">
        <v>15819999.689999999</v>
      </c>
      <c r="AF1036">
        <v>26899999.620000001</v>
      </c>
      <c r="AG1036">
        <v>1279999.9709999999</v>
      </c>
      <c r="AH1036">
        <v>-5510000.2290000003</v>
      </c>
      <c r="AI1036">
        <v>-21790000.920000002</v>
      </c>
      <c r="AJ1036">
        <v>540000.02150000003</v>
      </c>
      <c r="AK1036">
        <v>-37060001.369999997</v>
      </c>
      <c r="AL1036">
        <v>-23670000.079999998</v>
      </c>
      <c r="AM1036">
        <v>10180000.310000001</v>
      </c>
      <c r="AN1036">
        <v>27000000</v>
      </c>
      <c r="AO1036">
        <v>25090000.149999999</v>
      </c>
      <c r="AP1036">
        <v>23379999.16</v>
      </c>
      <c r="AQ1036">
        <v>26190000.530000001</v>
      </c>
      <c r="AR1036">
        <v>22250000</v>
      </c>
      <c r="AS1036">
        <v>24860000.609999999</v>
      </c>
      <c r="AT1036">
        <v>23309999.469999999</v>
      </c>
      <c r="AU1036">
        <v>19600000.379999999</v>
      </c>
      <c r="AV1036">
        <v>18090000.149999999</v>
      </c>
      <c r="AW1036">
        <v>18239999.77</v>
      </c>
      <c r="AX1036">
        <v>18629999.16</v>
      </c>
      <c r="AY1036">
        <v>21120000.84</v>
      </c>
      <c r="AZ1036">
        <v>26149999.620000001</v>
      </c>
      <c r="BA1036">
        <v>28020000.460000001</v>
      </c>
      <c r="BB1036">
        <v>11470000.27</v>
      </c>
      <c r="BC1036">
        <v>7360000.1339999996</v>
      </c>
      <c r="BD1036">
        <v>8750000</v>
      </c>
      <c r="BE1036">
        <v>6809999.943</v>
      </c>
      <c r="BF1036">
        <v>5010000.2290000003</v>
      </c>
      <c r="BG1036">
        <v>3049999.952</v>
      </c>
      <c r="BH1036">
        <v>3539999.9619999998</v>
      </c>
      <c r="BI1036">
        <v>4010000.2289999998</v>
      </c>
      <c r="BJ1036">
        <v>2779999.9709999999</v>
      </c>
      <c r="BK1036">
        <v>5820000.1720000003</v>
      </c>
      <c r="BL1036">
        <v>4420000.0760000004</v>
      </c>
      <c r="BM1036">
        <v>4739999.7709999997</v>
      </c>
      <c r="BN1036">
        <v>3910000.0860000001</v>
      </c>
      <c r="BO1036">
        <v>4050000.1910000001</v>
      </c>
    </row>
    <row r="1037" spans="1:68" x14ac:dyDescent="0.25">
      <c r="A1037" s="1" t="s">
        <v>66</v>
      </c>
      <c r="B1037" s="1">
        <f>COUNT(egypt_arabic_world[[#This Row],[1960]:[2023]])</f>
        <v>56</v>
      </c>
      <c r="C1037" s="1" t="s">
        <v>2421</v>
      </c>
      <c r="D1037" s="1" t="s">
        <v>2422</v>
      </c>
      <c r="L1037">
        <v>19999.99955</v>
      </c>
      <c r="M1037">
        <v>29999.999329999999</v>
      </c>
      <c r="N1037">
        <v>159999.9964</v>
      </c>
      <c r="O1037">
        <v>280000.0012</v>
      </c>
      <c r="P1037">
        <v>59999.998659999997</v>
      </c>
      <c r="Q1037">
        <v>170000.0018</v>
      </c>
      <c r="R1037">
        <v>560000.0024</v>
      </c>
      <c r="S1037">
        <v>150000.00599999999</v>
      </c>
      <c r="T1037">
        <v>170000.0018</v>
      </c>
      <c r="U1037">
        <v>409999.9964</v>
      </c>
      <c r="V1037">
        <v>4409999.8470000001</v>
      </c>
      <c r="W1037">
        <v>259999.99050000001</v>
      </c>
      <c r="X1037">
        <v>540000.02150000003</v>
      </c>
      <c r="Y1037">
        <v>3960000.0380000002</v>
      </c>
      <c r="Z1037">
        <v>1639999.986</v>
      </c>
      <c r="AA1037">
        <v>150000.00599999999</v>
      </c>
      <c r="AB1037">
        <v>140000.0006</v>
      </c>
      <c r="AC1037">
        <v>3390000.105</v>
      </c>
      <c r="AD1037">
        <v>449999.98810000002</v>
      </c>
      <c r="AE1037">
        <v>800000.01190000004</v>
      </c>
      <c r="AF1037">
        <v>3539999.9619999998</v>
      </c>
      <c r="AG1037">
        <v>1549999.952</v>
      </c>
      <c r="AH1037">
        <v>140000.0006</v>
      </c>
      <c r="AI1037">
        <v>6880000.1140000001</v>
      </c>
      <c r="AJ1037">
        <v>409999.9964</v>
      </c>
      <c r="AK1037">
        <v>6969999.79</v>
      </c>
      <c r="AL1037">
        <v>660000.02619999996</v>
      </c>
      <c r="AM1037">
        <v>870000.0048</v>
      </c>
      <c r="AN1037">
        <v>649999.97620000003</v>
      </c>
      <c r="AO1037">
        <v>300000.01189999998</v>
      </c>
      <c r="AP1037">
        <v>189999.9976</v>
      </c>
      <c r="AQ1037">
        <v>119999.9973</v>
      </c>
      <c r="AR1037">
        <v>19999.99955</v>
      </c>
      <c r="AS1037">
        <v>9999.9997760000006</v>
      </c>
      <c r="AT1037">
        <v>9999.9997760000006</v>
      </c>
      <c r="AU1037">
        <v>-2019999.9809999999</v>
      </c>
      <c r="AV1037">
        <v>-1240000.01</v>
      </c>
      <c r="AW1037">
        <v>-879999.9952</v>
      </c>
      <c r="AX1037">
        <v>-910000.02619999996</v>
      </c>
      <c r="AY1037">
        <v>-1330000.0430000001</v>
      </c>
      <c r="AZ1037">
        <v>-2509999.9900000002</v>
      </c>
      <c r="BA1037">
        <v>-1570000.0519999999</v>
      </c>
      <c r="BB1037">
        <v>-1539999.9620000001</v>
      </c>
      <c r="BC1037">
        <v>-1299999.952</v>
      </c>
      <c r="BD1037">
        <v>1100000.024</v>
      </c>
      <c r="BE1037">
        <v>-150000.00599999999</v>
      </c>
      <c r="BF1037">
        <v>-289999.99170000001</v>
      </c>
      <c r="BG1037">
        <v>-529999.97140000004</v>
      </c>
      <c r="BH1037">
        <v>-740000.00950000004</v>
      </c>
      <c r="BI1037">
        <v>-959999.97849999997</v>
      </c>
      <c r="BJ1037">
        <v>-1000000</v>
      </c>
      <c r="BK1037">
        <v>289999.99170000001</v>
      </c>
      <c r="BL1037">
        <v>239999.99460000001</v>
      </c>
      <c r="BM1037">
        <v>1730000.0190000001</v>
      </c>
      <c r="BN1037">
        <v>1009999.99</v>
      </c>
      <c r="BO1037">
        <v>3920000.0759999999</v>
      </c>
    </row>
    <row r="1038" spans="1:68" x14ac:dyDescent="0.25">
      <c r="A1038" s="1" t="s">
        <v>66</v>
      </c>
      <c r="B1038" s="1">
        <f>COUNT(egypt_arabic_world[[#This Row],[1960]:[2023]])</f>
        <v>56</v>
      </c>
      <c r="C1038" s="1" t="s">
        <v>3007</v>
      </c>
      <c r="D1038" s="1" t="s">
        <v>3008</v>
      </c>
      <c r="F1038">
        <v>9999.9997760000006</v>
      </c>
      <c r="M1038">
        <v>79999.998210000005</v>
      </c>
      <c r="N1038">
        <v>159999.9964</v>
      </c>
      <c r="O1038">
        <v>79999.998210000005</v>
      </c>
      <c r="P1038">
        <v>70000.0003</v>
      </c>
      <c r="Q1038">
        <v>150000.00599999999</v>
      </c>
      <c r="R1038">
        <v>100000.0015</v>
      </c>
      <c r="S1038">
        <v>109999.9994</v>
      </c>
      <c r="T1038">
        <v>70000.0003</v>
      </c>
      <c r="U1038">
        <v>540000.02150000003</v>
      </c>
      <c r="V1038">
        <v>90000.003580000004</v>
      </c>
      <c r="W1038">
        <v>219999.9988</v>
      </c>
      <c r="X1038">
        <v>180000.00719999999</v>
      </c>
      <c r="Y1038">
        <v>870000.0048</v>
      </c>
      <c r="Z1038">
        <v>3359999.895</v>
      </c>
      <c r="AA1038">
        <v>2140000.105</v>
      </c>
      <c r="AB1038">
        <v>1750000</v>
      </c>
      <c r="AC1038">
        <v>150000.00599999999</v>
      </c>
      <c r="AD1038">
        <v>439999.9976</v>
      </c>
      <c r="AE1038">
        <v>159999.9964</v>
      </c>
      <c r="AF1038">
        <v>10149999.619999999</v>
      </c>
      <c r="AG1038">
        <v>1549999.952</v>
      </c>
      <c r="AH1038">
        <v>990000.00950000004</v>
      </c>
      <c r="AI1038">
        <v>2599999.9049999998</v>
      </c>
      <c r="AJ1038">
        <v>19290000.920000002</v>
      </c>
      <c r="AK1038">
        <v>3160000.0860000001</v>
      </c>
      <c r="AL1038">
        <v>7800000.1909999996</v>
      </c>
      <c r="AM1038">
        <v>8680000.3049999997</v>
      </c>
      <c r="AN1038">
        <v>9890000.3430000003</v>
      </c>
      <c r="AO1038">
        <v>11770000.460000001</v>
      </c>
      <c r="AP1038">
        <v>7579999.9239999996</v>
      </c>
      <c r="AQ1038">
        <v>11729999.539999999</v>
      </c>
      <c r="AR1038">
        <v>10840000.15</v>
      </c>
      <c r="AS1038">
        <v>7010000.2290000003</v>
      </c>
      <c r="AT1038">
        <v>3150000.0950000002</v>
      </c>
      <c r="AU1038">
        <v>4269999.9809999997</v>
      </c>
      <c r="AV1038">
        <v>2759999.99</v>
      </c>
      <c r="AW1038">
        <v>1620000.0049999999</v>
      </c>
      <c r="AX1038">
        <v>9510000.2290000003</v>
      </c>
      <c r="AY1038">
        <v>2849999.9049999998</v>
      </c>
      <c r="AZ1038">
        <v>7170000.0760000004</v>
      </c>
      <c r="BA1038">
        <v>1659999.9669999999</v>
      </c>
      <c r="BB1038">
        <v>8989999.7709999997</v>
      </c>
      <c r="BC1038">
        <v>6349999.9050000003</v>
      </c>
      <c r="BD1038">
        <v>11850000.380000001</v>
      </c>
      <c r="BE1038">
        <v>14369999.890000001</v>
      </c>
      <c r="BF1038">
        <v>16809999.469999999</v>
      </c>
      <c r="BG1038">
        <v>24000000</v>
      </c>
      <c r="BH1038">
        <v>19739999.77</v>
      </c>
      <c r="BI1038">
        <v>10739999.77</v>
      </c>
      <c r="BJ1038">
        <v>8689999.5800000001</v>
      </c>
      <c r="BK1038">
        <v>11020000.460000001</v>
      </c>
      <c r="BL1038">
        <v>14270000.460000001</v>
      </c>
      <c r="BM1038">
        <v>17209999.079999998</v>
      </c>
      <c r="BN1038">
        <v>26930000.309999999</v>
      </c>
      <c r="BO1038">
        <v>28540000.920000002</v>
      </c>
    </row>
    <row r="1039" spans="1:68" x14ac:dyDescent="0.25">
      <c r="A1039" s="1" t="s">
        <v>66</v>
      </c>
      <c r="B1039" s="1">
        <f>COUNT(egypt_arabic_world[[#This Row],[1960]:[2023]])</f>
        <v>55</v>
      </c>
      <c r="C1039" s="1" t="s">
        <v>2425</v>
      </c>
      <c r="D1039" s="1" t="s">
        <v>2426</v>
      </c>
      <c r="L1039">
        <v>12800000.189999999</v>
      </c>
      <c r="M1039">
        <v>-7599999.9050000003</v>
      </c>
      <c r="N1039">
        <v>300000.01189999998</v>
      </c>
      <c r="O1039">
        <v>2599999.9049999998</v>
      </c>
      <c r="P1039">
        <v>2000000</v>
      </c>
      <c r="Q1039">
        <v>2900000.0950000002</v>
      </c>
      <c r="S1039">
        <v>4019999.9810000001</v>
      </c>
      <c r="T1039">
        <v>22950000.760000002</v>
      </c>
      <c r="U1039">
        <v>15199999.810000001</v>
      </c>
      <c r="V1039">
        <v>10500000</v>
      </c>
      <c r="W1039">
        <v>19079999.920000002</v>
      </c>
      <c r="X1039">
        <v>58599998.469999999</v>
      </c>
      <c r="Y1039">
        <v>33000000</v>
      </c>
      <c r="Z1039">
        <v>68419998.170000002</v>
      </c>
      <c r="AA1039">
        <v>47509998.32</v>
      </c>
      <c r="AB1039">
        <v>20340000.149999999</v>
      </c>
      <c r="AC1039">
        <v>49330001.829999998</v>
      </c>
      <c r="AD1039">
        <v>37990001.68</v>
      </c>
      <c r="AE1039">
        <v>91279998.780000001</v>
      </c>
      <c r="AF1039">
        <v>102769996.59999999</v>
      </c>
      <c r="AG1039">
        <v>66889999.390000001</v>
      </c>
      <c r="AH1039">
        <v>61169998.170000002</v>
      </c>
      <c r="AI1039">
        <v>139740005.5</v>
      </c>
      <c r="AJ1039">
        <v>163600006.09999999</v>
      </c>
      <c r="AK1039">
        <v>267390014.59999999</v>
      </c>
      <c r="AL1039">
        <v>260679992.69999999</v>
      </c>
      <c r="AM1039">
        <v>409619995.10000002</v>
      </c>
      <c r="AN1039">
        <v>449130004.89999998</v>
      </c>
      <c r="AO1039">
        <v>301160003.69999999</v>
      </c>
      <c r="AP1039">
        <v>283910003.69999999</v>
      </c>
      <c r="AQ1039">
        <v>308040008.5</v>
      </c>
      <c r="AR1039">
        <v>254050003.09999999</v>
      </c>
      <c r="AS1039">
        <v>241699996.90000001</v>
      </c>
      <c r="AT1039">
        <v>201479995.69999999</v>
      </c>
      <c r="AU1039">
        <v>100139999.40000001</v>
      </c>
      <c r="AV1039">
        <v>100019996.59999999</v>
      </c>
      <c r="AW1039">
        <v>109169998.2</v>
      </c>
      <c r="AX1039">
        <v>80000000</v>
      </c>
      <c r="AY1039">
        <v>62709999.079999998</v>
      </c>
      <c r="AZ1039">
        <v>77129997.25</v>
      </c>
      <c r="BA1039">
        <v>141990005.5</v>
      </c>
      <c r="BB1039">
        <v>111550003.09999999</v>
      </c>
      <c r="BC1039">
        <v>140130004.90000001</v>
      </c>
      <c r="BD1039">
        <v>115839996.3</v>
      </c>
      <c r="BE1039">
        <v>140309997.59999999</v>
      </c>
      <c r="BF1039">
        <v>54669998.170000002</v>
      </c>
      <c r="BG1039">
        <v>56299999.240000002</v>
      </c>
      <c r="BH1039">
        <v>82839996.340000004</v>
      </c>
      <c r="BI1039">
        <v>206690002.40000001</v>
      </c>
      <c r="BJ1039">
        <v>220559997.59999999</v>
      </c>
      <c r="BK1039">
        <v>73620002.75</v>
      </c>
      <c r="BL1039">
        <v>76809997.560000002</v>
      </c>
      <c r="BM1039">
        <v>135429992.69999999</v>
      </c>
      <c r="BN1039">
        <v>169619995.09999999</v>
      </c>
      <c r="BO1039">
        <v>248179992.69999999</v>
      </c>
    </row>
    <row r="1040" spans="1:68" x14ac:dyDescent="0.25">
      <c r="A1040" s="1" t="s">
        <v>66</v>
      </c>
      <c r="B1040" s="1">
        <f>COUNT(egypt_arabic_world[[#This Row],[1960]:[2023]])</f>
        <v>55</v>
      </c>
      <c r="C1040" s="1" t="s">
        <v>2413</v>
      </c>
      <c r="D1040" s="1" t="s">
        <v>2414</v>
      </c>
      <c r="M1040">
        <v>3500000</v>
      </c>
      <c r="N1040">
        <v>3029999.9709999999</v>
      </c>
      <c r="O1040">
        <v>3220000.0290000001</v>
      </c>
      <c r="P1040">
        <v>4500000</v>
      </c>
      <c r="Q1040">
        <v>5329999.9239999996</v>
      </c>
      <c r="R1040">
        <v>5159999.8470000001</v>
      </c>
      <c r="S1040">
        <v>4019999.9810000001</v>
      </c>
      <c r="T1040">
        <v>8550000.1909999996</v>
      </c>
      <c r="U1040">
        <v>6809999.943</v>
      </c>
      <c r="V1040">
        <v>5679999.8279999997</v>
      </c>
      <c r="W1040">
        <v>6010000.2290000003</v>
      </c>
      <c r="X1040">
        <v>9100000.3809999991</v>
      </c>
      <c r="Y1040">
        <v>8500000</v>
      </c>
      <c r="Z1040">
        <v>9180000.3049999997</v>
      </c>
      <c r="AA1040">
        <v>9439999.5800000001</v>
      </c>
      <c r="AB1040">
        <v>7599999.9050000003</v>
      </c>
      <c r="AC1040">
        <v>5010000.2290000003</v>
      </c>
      <c r="AD1040">
        <v>5099999.9050000003</v>
      </c>
      <c r="AE1040">
        <v>8359999.6569999997</v>
      </c>
      <c r="AF1040">
        <v>6159999.8470000001</v>
      </c>
      <c r="AG1040">
        <v>8659999.8469999991</v>
      </c>
      <c r="AH1040">
        <v>8319999.6950000003</v>
      </c>
      <c r="AI1040">
        <v>8739999.7709999997</v>
      </c>
      <c r="AJ1040">
        <v>6110000.1339999996</v>
      </c>
      <c r="AK1040">
        <v>9189999.5800000001</v>
      </c>
      <c r="AL1040">
        <v>10430000.310000001</v>
      </c>
      <c r="AM1040">
        <v>6639999.8660000004</v>
      </c>
      <c r="AN1040">
        <v>5949999.8090000004</v>
      </c>
      <c r="AO1040">
        <v>1980000.0190000001</v>
      </c>
      <c r="AP1040">
        <v>5690000.057</v>
      </c>
      <c r="AQ1040">
        <v>3289999.9619999998</v>
      </c>
      <c r="AR1040">
        <v>3869999.8859999999</v>
      </c>
      <c r="AS1040">
        <v>1980000.0190000001</v>
      </c>
      <c r="AT1040">
        <v>1720000.0290000001</v>
      </c>
      <c r="AU1040">
        <v>1539999.9620000001</v>
      </c>
      <c r="AV1040">
        <v>1190000.057</v>
      </c>
      <c r="AW1040">
        <v>1159999.9669999999</v>
      </c>
      <c r="AX1040">
        <v>1230000.0190000001</v>
      </c>
      <c r="AY1040">
        <v>1519999.9809999999</v>
      </c>
      <c r="AZ1040">
        <v>1940000.057</v>
      </c>
      <c r="BA1040">
        <v>2619999.8859999999</v>
      </c>
      <c r="BB1040">
        <v>2980000.0189999999</v>
      </c>
      <c r="BC1040">
        <v>2339999.9139999999</v>
      </c>
      <c r="BD1040">
        <v>1570000.0519999999</v>
      </c>
      <c r="BE1040">
        <v>1219966.531</v>
      </c>
      <c r="BF1040">
        <v>2431849.003</v>
      </c>
      <c r="BG1040">
        <v>1702993.6310000001</v>
      </c>
      <c r="BH1040">
        <v>1711433.0530000001</v>
      </c>
      <c r="BI1040">
        <v>639418.9</v>
      </c>
      <c r="BJ1040">
        <v>535605.4902</v>
      </c>
      <c r="BK1040">
        <v>350000.02380000002</v>
      </c>
      <c r="BL1040">
        <v>376560.00260000001</v>
      </c>
      <c r="BM1040">
        <v>372463.88199999998</v>
      </c>
      <c r="BN1040">
        <v>440604.29930000001</v>
      </c>
      <c r="BO1040">
        <v>1213299.632</v>
      </c>
    </row>
    <row r="1041" spans="1:68" x14ac:dyDescent="0.25">
      <c r="A1041" s="1" t="s">
        <v>66</v>
      </c>
      <c r="B1041" s="1">
        <f>COUNT(egypt_arabic_world[[#This Row],[1960]:[2023]])</f>
        <v>54</v>
      </c>
      <c r="C1041" s="1" t="s">
        <v>2337</v>
      </c>
      <c r="D1041" s="1" t="s">
        <v>2338</v>
      </c>
      <c r="O1041">
        <v>25.4499</v>
      </c>
      <c r="P1041">
        <v>25.157699999999998</v>
      </c>
      <c r="Q1041">
        <v>27.337900000000001</v>
      </c>
      <c r="R1041">
        <v>25.453700000000001</v>
      </c>
      <c r="S1041">
        <v>29.425999999999998</v>
      </c>
      <c r="T1041">
        <v>31.724499999999999</v>
      </c>
      <c r="U1041">
        <v>36.672400000000003</v>
      </c>
      <c r="V1041">
        <v>37.832599999999999</v>
      </c>
      <c r="W1041">
        <v>38.314500000000002</v>
      </c>
      <c r="X1041">
        <v>41.609400000000001</v>
      </c>
      <c r="Y1041">
        <v>45.703699999999998</v>
      </c>
      <c r="Z1041">
        <v>51.658200000000001</v>
      </c>
      <c r="AA1041">
        <v>55.8185</v>
      </c>
      <c r="AB1041">
        <v>62.16</v>
      </c>
      <c r="AC1041">
        <v>68.438299999999998</v>
      </c>
      <c r="AD1041">
        <v>71.816800000000001</v>
      </c>
      <c r="AE1041">
        <v>74.984300000000005</v>
      </c>
      <c r="AF1041">
        <v>81.260900000000007</v>
      </c>
      <c r="AG1041">
        <v>83.420199999999994</v>
      </c>
      <c r="AH1041">
        <v>88.572299999999998</v>
      </c>
      <c r="AI1041">
        <v>91.500900000000001</v>
      </c>
      <c r="AJ1041">
        <v>93.6738</v>
      </c>
      <c r="AK1041">
        <v>97.444999999999993</v>
      </c>
      <c r="AL1041">
        <v>97.783100000000005</v>
      </c>
      <c r="AM1041">
        <v>93.222800000000007</v>
      </c>
      <c r="AN1041">
        <v>99.726500000000001</v>
      </c>
      <c r="AO1041">
        <v>106.91889999999999</v>
      </c>
      <c r="AP1041">
        <v>113.7744</v>
      </c>
      <c r="AQ1041">
        <v>120.12090000000001</v>
      </c>
      <c r="AR1041">
        <v>129.4034</v>
      </c>
      <c r="AS1041">
        <v>127.91030000000001</v>
      </c>
      <c r="AT1041">
        <v>141.19880000000001</v>
      </c>
      <c r="AU1041">
        <v>144.95750000000001</v>
      </c>
      <c r="AV1041">
        <v>147.8503</v>
      </c>
      <c r="AW1041">
        <v>160.4135</v>
      </c>
      <c r="AX1041">
        <v>178.38319999999999</v>
      </c>
      <c r="AY1041">
        <v>188.8716</v>
      </c>
      <c r="AZ1041">
        <v>201.95169999999999</v>
      </c>
      <c r="BA1041">
        <v>202.01519999999999</v>
      </c>
      <c r="BB1041">
        <v>210.3349</v>
      </c>
      <c r="BC1041">
        <v>211.74590000000001</v>
      </c>
      <c r="BD1041">
        <v>219.3322</v>
      </c>
      <c r="BE1041">
        <v>232.94130000000001</v>
      </c>
      <c r="BF1041">
        <v>228.7388</v>
      </c>
      <c r="BG1041">
        <v>233.09299999999999</v>
      </c>
      <c r="BH1041">
        <v>239.39250000000001</v>
      </c>
      <c r="BI1041">
        <v>250.09739999999999</v>
      </c>
      <c r="BJ1041">
        <v>262.07659999999998</v>
      </c>
      <c r="BK1041">
        <v>256.57490000000001</v>
      </c>
      <c r="BL1041">
        <v>237.06389999999999</v>
      </c>
      <c r="BM1041">
        <v>226.1884</v>
      </c>
      <c r="BN1041">
        <v>249.73650000000001</v>
      </c>
      <c r="BO1041">
        <v>247.16069999999999</v>
      </c>
      <c r="BP1041">
        <v>249.33189999999999</v>
      </c>
    </row>
    <row r="1042" spans="1:68" x14ac:dyDescent="0.25">
      <c r="A1042" s="1" t="s">
        <v>66</v>
      </c>
      <c r="B1042" s="1">
        <f>COUNT(egypt_arabic_world[[#This Row],[1960]:[2023]])</f>
        <v>54</v>
      </c>
      <c r="C1042" s="1" t="s">
        <v>2285</v>
      </c>
      <c r="D1042" s="1" t="s">
        <v>2286</v>
      </c>
      <c r="O1042">
        <v>0.73503660299999996</v>
      </c>
      <c r="P1042">
        <v>0.710000246</v>
      </c>
      <c r="Q1042">
        <v>0.75397574899999997</v>
      </c>
      <c r="R1042">
        <v>0.68604577899999997</v>
      </c>
      <c r="S1042">
        <v>0.77498704399999996</v>
      </c>
      <c r="T1042">
        <v>0.81605744400000002</v>
      </c>
      <c r="U1042">
        <v>0.92151995799999997</v>
      </c>
      <c r="V1042">
        <v>0.92843310700000004</v>
      </c>
      <c r="W1042">
        <v>0.91746137699999997</v>
      </c>
      <c r="X1042">
        <v>0.97175930099999996</v>
      </c>
      <c r="Y1042">
        <v>1.0398923900000001</v>
      </c>
      <c r="Z1042">
        <v>1.14421653</v>
      </c>
      <c r="AA1042">
        <v>1.2027876200000001</v>
      </c>
      <c r="AB1042">
        <v>1.3007884540000001</v>
      </c>
      <c r="AC1042">
        <v>1.3896853790000001</v>
      </c>
      <c r="AD1042">
        <v>1.415528635</v>
      </c>
      <c r="AE1042">
        <v>1.436307633</v>
      </c>
      <c r="AF1042">
        <v>1.5139591130000001</v>
      </c>
      <c r="AG1042">
        <v>1.5115728450000001</v>
      </c>
      <c r="AH1042">
        <v>1.5618285540000001</v>
      </c>
      <c r="AI1042">
        <v>1.5668869729999999</v>
      </c>
      <c r="AJ1042">
        <v>1.5604758480000001</v>
      </c>
      <c r="AK1042">
        <v>1.584969973</v>
      </c>
      <c r="AL1042">
        <v>1.5541928250000001</v>
      </c>
      <c r="AM1042">
        <v>1.4501352709999999</v>
      </c>
      <c r="AN1042">
        <v>1.5190025460000001</v>
      </c>
      <c r="AO1042">
        <v>1.5951367110000001</v>
      </c>
      <c r="AP1042">
        <v>1.662596918</v>
      </c>
      <c r="AQ1042">
        <v>1.7174041019999999</v>
      </c>
      <c r="AR1042">
        <v>1.809307521</v>
      </c>
      <c r="AS1042">
        <v>1.7501991290000001</v>
      </c>
      <c r="AT1042">
        <v>1.8914261530000001</v>
      </c>
      <c r="AU1042">
        <v>1.9013528449999999</v>
      </c>
      <c r="AV1042">
        <v>1.8990823640000001</v>
      </c>
      <c r="AW1042">
        <v>2.0183525530000002</v>
      </c>
      <c r="AX1042">
        <v>2.1995190099999999</v>
      </c>
      <c r="AY1042">
        <v>2.283805074</v>
      </c>
      <c r="AZ1042">
        <v>2.396306906</v>
      </c>
      <c r="BA1042">
        <v>2.3527129379999998</v>
      </c>
      <c r="BB1042">
        <v>2.4037824849999998</v>
      </c>
      <c r="BC1042">
        <v>2.3739374980000001</v>
      </c>
      <c r="BD1042">
        <v>2.4077816950000002</v>
      </c>
      <c r="BE1042">
        <v>2.500416456</v>
      </c>
      <c r="BF1042">
        <v>2.3993525130000002</v>
      </c>
      <c r="BG1042">
        <v>2.3899950470000002</v>
      </c>
      <c r="BH1042">
        <v>2.403603301</v>
      </c>
      <c r="BI1042">
        <v>2.4605087440000002</v>
      </c>
      <c r="BJ1042">
        <v>2.5273535709999999</v>
      </c>
      <c r="BK1042">
        <v>2.427799169</v>
      </c>
      <c r="BL1042">
        <v>2.2041556419999999</v>
      </c>
      <c r="BM1042">
        <v>2.0691409539999999</v>
      </c>
      <c r="BN1042">
        <v>2.250750128</v>
      </c>
      <c r="BO1042">
        <v>2.19467715</v>
      </c>
      <c r="BP1042">
        <v>2.176891076</v>
      </c>
    </row>
    <row r="1043" spans="1:68" x14ac:dyDescent="0.25">
      <c r="A1043" s="1" t="s">
        <v>66</v>
      </c>
      <c r="B1043" s="1">
        <f>COUNT(egypt_arabic_world[[#This Row],[1960]:[2023]])</f>
        <v>54</v>
      </c>
      <c r="C1043" s="1" t="s">
        <v>2315</v>
      </c>
      <c r="D1043" s="1" t="s">
        <v>2316</v>
      </c>
      <c r="O1043">
        <v>0.82579999999999998</v>
      </c>
      <c r="P1043">
        <v>0.82579999999999998</v>
      </c>
      <c r="Q1043">
        <v>0.82579999999999998</v>
      </c>
      <c r="R1043">
        <v>0.82579999999999998</v>
      </c>
      <c r="S1043">
        <v>0.83289999999999997</v>
      </c>
      <c r="T1043">
        <v>0.75109999999999999</v>
      </c>
      <c r="U1043">
        <v>0.81820000000000004</v>
      </c>
      <c r="V1043">
        <v>0.86219999999999997</v>
      </c>
      <c r="W1043">
        <v>0.95069999999999999</v>
      </c>
      <c r="X1043">
        <v>1.3516999999999999</v>
      </c>
      <c r="Y1043">
        <v>1.4467000000000001</v>
      </c>
      <c r="Z1043">
        <v>1.3684000000000001</v>
      </c>
      <c r="AA1043">
        <v>1.4265000000000001</v>
      </c>
      <c r="AB1043">
        <v>1.3658999999999999</v>
      </c>
      <c r="AC1043">
        <v>1.3435999999999999</v>
      </c>
      <c r="AD1043">
        <v>1.3986000000000001</v>
      </c>
      <c r="AE1043">
        <v>1.9693000000000001</v>
      </c>
      <c r="AF1043">
        <v>1.9156</v>
      </c>
      <c r="AG1043">
        <v>1.9890000000000001</v>
      </c>
      <c r="AH1043">
        <v>1.966</v>
      </c>
      <c r="AI1043">
        <v>1.9286000000000001</v>
      </c>
      <c r="AJ1043">
        <v>2.0333999999999999</v>
      </c>
      <c r="AK1043">
        <v>1.8636999999999999</v>
      </c>
      <c r="AL1043">
        <v>2.0931000000000002</v>
      </c>
      <c r="AM1043">
        <v>1.8681000000000001</v>
      </c>
      <c r="AN1043">
        <v>2.6242999999999999</v>
      </c>
      <c r="AO1043">
        <v>2.4691999999999998</v>
      </c>
      <c r="AP1043">
        <v>2.3729</v>
      </c>
      <c r="AQ1043">
        <v>2.5110999999999999</v>
      </c>
      <c r="AR1043">
        <v>2.3149999999999999</v>
      </c>
      <c r="AS1043">
        <v>2.6133000000000002</v>
      </c>
      <c r="AT1043">
        <v>2.7484000000000002</v>
      </c>
      <c r="AU1043">
        <v>2.6518999999999999</v>
      </c>
      <c r="AV1043">
        <v>2.5122</v>
      </c>
      <c r="AW1043">
        <v>3.0377000000000001</v>
      </c>
      <c r="AX1043">
        <v>2.9449000000000001</v>
      </c>
      <c r="AY1043">
        <v>2.6674000000000002</v>
      </c>
      <c r="AZ1043">
        <v>2.4666999999999999</v>
      </c>
      <c r="BA1043">
        <v>2.4626000000000001</v>
      </c>
      <c r="BB1043">
        <v>2.6593</v>
      </c>
      <c r="BC1043">
        <v>2.5562999999999998</v>
      </c>
      <c r="BD1043">
        <v>2.5929000000000002</v>
      </c>
      <c r="BE1043">
        <v>2.1206</v>
      </c>
      <c r="BF1043">
        <v>2.2492000000000001</v>
      </c>
      <c r="BG1043">
        <v>2.2650000000000001</v>
      </c>
      <c r="BH1043">
        <v>2.4841000000000002</v>
      </c>
      <c r="BI1043">
        <v>2.7014</v>
      </c>
      <c r="BJ1043">
        <v>2.7936999999999999</v>
      </c>
      <c r="BK1043">
        <v>2.9487000000000001</v>
      </c>
      <c r="BL1043">
        <v>2.7370000000000001</v>
      </c>
      <c r="BM1043">
        <v>2.8147000000000002</v>
      </c>
      <c r="BN1043">
        <v>2.7982999999999998</v>
      </c>
      <c r="BO1043">
        <v>2.7871999999999999</v>
      </c>
      <c r="BP1043">
        <v>2.7608000000000001</v>
      </c>
    </row>
    <row r="1044" spans="1:68" x14ac:dyDescent="0.25">
      <c r="A1044" s="1" t="s">
        <v>66</v>
      </c>
      <c r="B1044" s="1">
        <f>COUNT(egypt_arabic_world[[#This Row],[1960]:[2023]])</f>
        <v>54</v>
      </c>
      <c r="C1044" s="1" t="s">
        <v>2305</v>
      </c>
      <c r="D1044" s="1" t="s">
        <v>2306</v>
      </c>
      <c r="O1044">
        <v>4.4401999999999999</v>
      </c>
      <c r="P1044">
        <v>4.4401999999999999</v>
      </c>
      <c r="Q1044">
        <v>5.1966000000000001</v>
      </c>
      <c r="R1044">
        <v>4.8164999999999996</v>
      </c>
      <c r="S1044">
        <v>5.2404999999999999</v>
      </c>
      <c r="T1044">
        <v>5.3083</v>
      </c>
      <c r="U1044">
        <v>6.0951000000000004</v>
      </c>
      <c r="V1044">
        <v>6.2735000000000003</v>
      </c>
      <c r="W1044">
        <v>6.5861999999999998</v>
      </c>
      <c r="X1044">
        <v>7.4668000000000001</v>
      </c>
      <c r="Y1044">
        <v>8.0393000000000008</v>
      </c>
      <c r="Z1044">
        <v>9.6152999999999995</v>
      </c>
      <c r="AA1044">
        <v>10.7607</v>
      </c>
      <c r="AB1044">
        <v>12.057600000000001</v>
      </c>
      <c r="AC1044">
        <v>13.177300000000001</v>
      </c>
      <c r="AD1044">
        <v>12.767099999999999</v>
      </c>
      <c r="AE1044">
        <v>12.9085</v>
      </c>
      <c r="AF1044">
        <v>9.7883999999999993</v>
      </c>
      <c r="AG1044">
        <v>9.6386000000000003</v>
      </c>
      <c r="AH1044">
        <v>9.9896999999999991</v>
      </c>
      <c r="AI1044">
        <v>9.7560000000000002</v>
      </c>
      <c r="AJ1044">
        <v>9.2754999999999992</v>
      </c>
      <c r="AK1044">
        <v>9.0955999999999992</v>
      </c>
      <c r="AL1044">
        <v>8.0983999999999998</v>
      </c>
      <c r="AM1044">
        <v>9.2613000000000003</v>
      </c>
      <c r="AN1044">
        <v>9.8862000000000005</v>
      </c>
      <c r="AO1044">
        <v>10.117000000000001</v>
      </c>
      <c r="AP1044">
        <v>11.4437</v>
      </c>
      <c r="AQ1044">
        <v>11.636699999999999</v>
      </c>
      <c r="AR1044">
        <v>10.778</v>
      </c>
      <c r="AS1044">
        <v>11.12</v>
      </c>
      <c r="AT1044">
        <v>11.3423</v>
      </c>
      <c r="AU1044">
        <v>11.7439</v>
      </c>
      <c r="AV1044">
        <v>11.631</v>
      </c>
      <c r="AW1044">
        <v>14.3893</v>
      </c>
      <c r="AX1044">
        <v>17.532399999999999</v>
      </c>
      <c r="AY1044">
        <v>18.081199999999999</v>
      </c>
      <c r="AZ1044">
        <v>19.750299999999999</v>
      </c>
      <c r="BA1044">
        <v>20.6831</v>
      </c>
      <c r="BB1044">
        <v>22.3264</v>
      </c>
      <c r="BC1044">
        <v>22.4436</v>
      </c>
      <c r="BD1044">
        <v>22.807400000000001</v>
      </c>
      <c r="BE1044">
        <v>22.445</v>
      </c>
      <c r="BF1044">
        <v>18.236499999999999</v>
      </c>
      <c r="BG1044">
        <v>18.7593</v>
      </c>
      <c r="BH1044">
        <v>19.168900000000001</v>
      </c>
      <c r="BI1044">
        <v>19.698899999999998</v>
      </c>
      <c r="BJ1044">
        <v>19.641200000000001</v>
      </c>
      <c r="BK1044">
        <v>19.638500000000001</v>
      </c>
      <c r="BL1044">
        <v>18.882300000000001</v>
      </c>
      <c r="BM1044">
        <v>19.156099999999999</v>
      </c>
      <c r="BN1044">
        <v>19.293700000000001</v>
      </c>
      <c r="BO1044">
        <v>17.982900000000001</v>
      </c>
      <c r="BP1044">
        <v>17.630500000000001</v>
      </c>
    </row>
    <row r="1045" spans="1:68" x14ac:dyDescent="0.25">
      <c r="A1045" s="1" t="s">
        <v>66</v>
      </c>
      <c r="B1045" s="1">
        <f>COUNT(egypt_arabic_world[[#This Row],[1960]:[2023]])</f>
        <v>54</v>
      </c>
      <c r="C1045" s="1" t="s">
        <v>2339</v>
      </c>
      <c r="D1045" s="1" t="s">
        <v>2340</v>
      </c>
      <c r="O1045">
        <v>2.8719999999999999</v>
      </c>
      <c r="P1045">
        <v>2.4716999999999998</v>
      </c>
      <c r="Q1045">
        <v>2.2151999999999998</v>
      </c>
      <c r="R1045">
        <v>2.585</v>
      </c>
      <c r="S1045">
        <v>3.7823000000000002</v>
      </c>
      <c r="T1045">
        <v>3.8717999999999999</v>
      </c>
      <c r="U1045">
        <v>4.4226000000000001</v>
      </c>
      <c r="V1045">
        <v>3.4169999999999998</v>
      </c>
      <c r="W1045">
        <v>3.0442</v>
      </c>
      <c r="X1045">
        <v>2.3917000000000002</v>
      </c>
      <c r="Y1045">
        <v>1.5104</v>
      </c>
      <c r="Z1045">
        <v>1.6194</v>
      </c>
      <c r="AA1045">
        <v>1.8299000000000001</v>
      </c>
      <c r="AB1045">
        <v>2.69</v>
      </c>
      <c r="AC1045">
        <v>2.9521999999999999</v>
      </c>
      <c r="AD1045">
        <v>3.4729000000000001</v>
      </c>
      <c r="AE1045">
        <v>4.0446999999999997</v>
      </c>
      <c r="AF1045">
        <v>4.7027999999999999</v>
      </c>
      <c r="AG1045">
        <v>5.0647000000000002</v>
      </c>
      <c r="AH1045">
        <v>5.6261999999999999</v>
      </c>
      <c r="AI1045">
        <v>5.8662000000000001</v>
      </c>
      <c r="AJ1045">
        <v>6.2972000000000001</v>
      </c>
      <c r="AK1045">
        <v>6.6337999999999999</v>
      </c>
      <c r="AL1045">
        <v>6.9842000000000004</v>
      </c>
      <c r="AM1045">
        <v>7.7732000000000001</v>
      </c>
      <c r="AN1045">
        <v>8.5856999999999992</v>
      </c>
      <c r="AO1045">
        <v>8.7377000000000002</v>
      </c>
      <c r="AP1045">
        <v>9.0420999999999996</v>
      </c>
      <c r="AQ1045">
        <v>8.7713999999999999</v>
      </c>
      <c r="AR1045">
        <v>9.3411000000000008</v>
      </c>
      <c r="AS1045">
        <v>11.224600000000001</v>
      </c>
      <c r="AT1045">
        <v>11.2125</v>
      </c>
      <c r="AU1045">
        <v>10.326499999999999</v>
      </c>
      <c r="AV1045">
        <v>12.6953</v>
      </c>
      <c r="AW1045">
        <v>12.8447</v>
      </c>
      <c r="AX1045">
        <v>14.9863</v>
      </c>
      <c r="AY1045">
        <v>15.145</v>
      </c>
      <c r="AZ1045">
        <v>15.410399999999999</v>
      </c>
      <c r="BA1045">
        <v>16.9788</v>
      </c>
      <c r="BB1045">
        <v>17.2712</v>
      </c>
      <c r="BC1045">
        <v>18.465399999999999</v>
      </c>
      <c r="BD1045">
        <v>17.993500000000001</v>
      </c>
      <c r="BE1045">
        <v>19.709499999999998</v>
      </c>
      <c r="BF1045">
        <v>17.787299999999998</v>
      </c>
      <c r="BG1045">
        <v>17.4375</v>
      </c>
      <c r="BH1045">
        <v>16.503699999999998</v>
      </c>
      <c r="BI1045">
        <v>20.311699999999998</v>
      </c>
      <c r="BJ1045">
        <v>19.447500000000002</v>
      </c>
      <c r="BK1045">
        <v>19.446200000000001</v>
      </c>
      <c r="BL1045">
        <v>20.9163</v>
      </c>
      <c r="BM1045">
        <v>20.305099999999999</v>
      </c>
      <c r="BN1045">
        <v>20.4801</v>
      </c>
      <c r="BO1045">
        <v>19.885999999999999</v>
      </c>
      <c r="BP1045">
        <v>19.109500000000001</v>
      </c>
    </row>
    <row r="1046" spans="1:68" x14ac:dyDescent="0.25">
      <c r="A1046" s="1" t="s">
        <v>66</v>
      </c>
      <c r="B1046" s="1">
        <f>COUNT(egypt_arabic_world[[#This Row],[1960]:[2023]])</f>
        <v>54</v>
      </c>
      <c r="C1046" s="1" t="s">
        <v>2287</v>
      </c>
      <c r="D1046" s="1" t="s">
        <v>2288</v>
      </c>
      <c r="O1046">
        <v>8.4230999999999998</v>
      </c>
      <c r="P1046">
        <v>8.4230999999999998</v>
      </c>
      <c r="Q1046">
        <v>9.5810999999999993</v>
      </c>
      <c r="R1046">
        <v>8.1466999999999992</v>
      </c>
      <c r="S1046">
        <v>9.7020999999999997</v>
      </c>
      <c r="T1046">
        <v>11.508100000000001</v>
      </c>
      <c r="U1046">
        <v>13.611700000000001</v>
      </c>
      <c r="V1046">
        <v>13.609</v>
      </c>
      <c r="W1046">
        <v>13.1814</v>
      </c>
      <c r="X1046">
        <v>14.136900000000001</v>
      </c>
      <c r="Y1046">
        <v>15.247400000000001</v>
      </c>
      <c r="Z1046">
        <v>17.026399999999999</v>
      </c>
      <c r="AA1046">
        <v>18.179400000000001</v>
      </c>
      <c r="AB1046">
        <v>19.022200000000002</v>
      </c>
      <c r="AC1046">
        <v>20.703499999999998</v>
      </c>
      <c r="AD1046">
        <v>20.901599999999998</v>
      </c>
      <c r="AE1046">
        <v>19.723800000000001</v>
      </c>
      <c r="AF1046">
        <v>24.8611</v>
      </c>
      <c r="AG1046">
        <v>24.460999999999999</v>
      </c>
      <c r="AH1046">
        <v>26.436199999999999</v>
      </c>
      <c r="AI1046">
        <v>26.594200000000001</v>
      </c>
      <c r="AJ1046">
        <v>24.181000000000001</v>
      </c>
      <c r="AK1046">
        <v>25.8065</v>
      </c>
      <c r="AL1046">
        <v>28.05</v>
      </c>
      <c r="AM1046">
        <v>20.514399999999998</v>
      </c>
      <c r="AN1046">
        <v>22.982700000000001</v>
      </c>
      <c r="AO1046">
        <v>25.3169</v>
      </c>
      <c r="AP1046">
        <v>26.722000000000001</v>
      </c>
      <c r="AQ1046">
        <v>24.743200000000002</v>
      </c>
      <c r="AR1046">
        <v>26.291399999999999</v>
      </c>
      <c r="AS1046">
        <v>25.293399999999998</v>
      </c>
      <c r="AT1046">
        <v>32.813400000000001</v>
      </c>
      <c r="AU1046">
        <v>30.853999999999999</v>
      </c>
      <c r="AV1046">
        <v>28.6492</v>
      </c>
      <c r="AW1046">
        <v>23.7163</v>
      </c>
      <c r="AX1046">
        <v>33.104900000000001</v>
      </c>
      <c r="AY1046">
        <v>34.2759</v>
      </c>
      <c r="AZ1046">
        <v>39.2256</v>
      </c>
      <c r="BA1046">
        <v>36.369700000000002</v>
      </c>
      <c r="BB1046">
        <v>31.531700000000001</v>
      </c>
      <c r="BC1046">
        <v>31.768599999999999</v>
      </c>
      <c r="BD1046">
        <v>31.786200000000001</v>
      </c>
      <c r="BE1046">
        <v>28.188800000000001</v>
      </c>
      <c r="BF1046">
        <v>31.585799999999999</v>
      </c>
      <c r="BG1046">
        <v>28.816299999999998</v>
      </c>
      <c r="BH1046">
        <v>28.605899999999998</v>
      </c>
      <c r="BI1046">
        <v>31.232600000000001</v>
      </c>
      <c r="BJ1046">
        <v>37.058700000000002</v>
      </c>
      <c r="BK1046">
        <v>40.135399999999997</v>
      </c>
      <c r="BL1046">
        <v>31.94</v>
      </c>
      <c r="BM1046">
        <v>26.641500000000001</v>
      </c>
      <c r="BN1046">
        <v>31.905200000000001</v>
      </c>
      <c r="BO1046">
        <v>31.0276</v>
      </c>
      <c r="BP1046">
        <v>31.900300000000001</v>
      </c>
    </row>
    <row r="1047" spans="1:68" x14ac:dyDescent="0.25">
      <c r="A1047" s="1" t="s">
        <v>66</v>
      </c>
      <c r="B1047" s="1">
        <f>COUNT(egypt_arabic_world[[#This Row],[1960]:[2023]])</f>
        <v>54</v>
      </c>
      <c r="C1047" s="1" t="s">
        <v>2313</v>
      </c>
      <c r="D1047" s="1" t="s">
        <v>2314</v>
      </c>
      <c r="O1047">
        <v>2.3984000000000001</v>
      </c>
      <c r="P1047">
        <v>2.5064000000000002</v>
      </c>
      <c r="Q1047">
        <v>2.548</v>
      </c>
      <c r="R1047">
        <v>2.2075</v>
      </c>
      <c r="S1047">
        <v>2.1903999999999999</v>
      </c>
      <c r="T1047">
        <v>2.4723999999999999</v>
      </c>
      <c r="U1047">
        <v>2.6046999999999998</v>
      </c>
      <c r="V1047">
        <v>2.5926</v>
      </c>
      <c r="W1047">
        <v>2.492</v>
      </c>
      <c r="X1047">
        <v>2.6631999999999998</v>
      </c>
      <c r="Y1047">
        <v>3.2671000000000001</v>
      </c>
      <c r="Z1047">
        <v>3.4681000000000002</v>
      </c>
      <c r="AA1047">
        <v>3.827</v>
      </c>
      <c r="AB1047">
        <v>3.9419</v>
      </c>
      <c r="AC1047">
        <v>4.4162999999999997</v>
      </c>
      <c r="AD1047">
        <v>4.7102000000000004</v>
      </c>
      <c r="AE1047">
        <v>5.7687999999999997</v>
      </c>
      <c r="AF1047">
        <v>6.5659000000000001</v>
      </c>
      <c r="AG1047">
        <v>7.1040999999999999</v>
      </c>
      <c r="AH1047">
        <v>8.1411999999999995</v>
      </c>
      <c r="AI1047">
        <v>8.8248999999999995</v>
      </c>
      <c r="AJ1047">
        <v>11.1609</v>
      </c>
      <c r="AK1047">
        <v>11.934100000000001</v>
      </c>
      <c r="AL1047">
        <v>9.9205000000000005</v>
      </c>
      <c r="AM1047">
        <v>10.515599999999999</v>
      </c>
      <c r="AN1047">
        <v>11.1014</v>
      </c>
      <c r="AO1047">
        <v>13.6685</v>
      </c>
      <c r="AP1047">
        <v>13.9656</v>
      </c>
      <c r="AQ1047">
        <v>15.8963</v>
      </c>
      <c r="AR1047">
        <v>20.801200000000001</v>
      </c>
      <c r="AS1047">
        <v>21.326000000000001</v>
      </c>
      <c r="AT1047">
        <v>23.027899999999999</v>
      </c>
      <c r="AU1047">
        <v>25.1113</v>
      </c>
      <c r="AV1047">
        <v>23.602499999999999</v>
      </c>
      <c r="AW1047">
        <v>25.089600000000001</v>
      </c>
      <c r="AX1047">
        <v>27.013200000000001</v>
      </c>
      <c r="AY1047">
        <v>30.655000000000001</v>
      </c>
      <c r="AZ1047">
        <v>32.758699999999997</v>
      </c>
      <c r="BA1047">
        <v>25.4711</v>
      </c>
      <c r="BB1047">
        <v>29.480899999999998</v>
      </c>
      <c r="BC1047">
        <v>29.026900000000001</v>
      </c>
      <c r="BD1047">
        <v>30.661200000000001</v>
      </c>
      <c r="BE1047">
        <v>36.140999999999998</v>
      </c>
      <c r="BF1047">
        <v>32.294199999999996</v>
      </c>
      <c r="BG1047">
        <v>31.8445</v>
      </c>
      <c r="BH1047">
        <v>31.650200000000002</v>
      </c>
      <c r="BI1047">
        <v>34.231699999999996</v>
      </c>
      <c r="BJ1047">
        <v>35.974400000000003</v>
      </c>
      <c r="BK1047">
        <v>35.828899999999997</v>
      </c>
      <c r="BL1047">
        <v>35.046599999999998</v>
      </c>
      <c r="BM1047">
        <v>33.569000000000003</v>
      </c>
      <c r="BN1047">
        <v>35.8842</v>
      </c>
      <c r="BO1047">
        <v>34.821199999999997</v>
      </c>
      <c r="BP1047">
        <v>36.728900000000003</v>
      </c>
    </row>
    <row r="1048" spans="1:68" x14ac:dyDescent="0.25">
      <c r="A1048" s="1" t="s">
        <v>66</v>
      </c>
      <c r="B1048" s="1">
        <f>COUNT(egypt_arabic_world[[#This Row],[1960]:[2023]])</f>
        <v>54</v>
      </c>
      <c r="C1048" s="1" t="s">
        <v>2273</v>
      </c>
      <c r="D1048" s="1" t="s">
        <v>2274</v>
      </c>
      <c r="O1048">
        <v>2.4900000000000002</v>
      </c>
      <c r="P1048">
        <v>2.4900000000000002</v>
      </c>
      <c r="Q1048">
        <v>2.3639999999999999</v>
      </c>
      <c r="R1048">
        <v>2.3955000000000002</v>
      </c>
      <c r="S1048">
        <v>2.5529999999999999</v>
      </c>
      <c r="T1048">
        <v>3.1829000000000001</v>
      </c>
      <c r="U1048">
        <v>3.8658999999999999</v>
      </c>
      <c r="V1048">
        <v>5.0709</v>
      </c>
      <c r="W1048">
        <v>5.7598000000000003</v>
      </c>
      <c r="X1048">
        <v>6.8346</v>
      </c>
      <c r="Y1048">
        <v>7.9810999999999996</v>
      </c>
      <c r="Z1048">
        <v>9.4597999999999995</v>
      </c>
      <c r="AA1048">
        <v>10.729200000000001</v>
      </c>
      <c r="AB1048">
        <v>12.831200000000001</v>
      </c>
      <c r="AC1048">
        <v>14.4155</v>
      </c>
      <c r="AD1048">
        <v>16.321899999999999</v>
      </c>
      <c r="AE1048">
        <v>18.3</v>
      </c>
      <c r="AF1048">
        <v>20.569900000000001</v>
      </c>
      <c r="AG1048">
        <v>21.267399999999999</v>
      </c>
      <c r="AH1048">
        <v>21.491</v>
      </c>
      <c r="AI1048">
        <v>22.3811</v>
      </c>
      <c r="AJ1048">
        <v>23.8246</v>
      </c>
      <c r="AK1048">
        <v>24.544799999999999</v>
      </c>
      <c r="AL1048">
        <v>24.3597</v>
      </c>
      <c r="AM1048">
        <v>23.2668</v>
      </c>
      <c r="AN1048">
        <v>23.316800000000001</v>
      </c>
      <c r="AO1048">
        <v>24.1312</v>
      </c>
      <c r="AP1048">
        <v>26.160900000000002</v>
      </c>
      <c r="AQ1048">
        <v>29.8415</v>
      </c>
      <c r="AR1048">
        <v>31.4861</v>
      </c>
      <c r="AS1048">
        <v>27.082999999999998</v>
      </c>
      <c r="AT1048">
        <v>31.890499999999999</v>
      </c>
      <c r="AU1048">
        <v>35.251300000000001</v>
      </c>
      <c r="AV1048">
        <v>38.1158</v>
      </c>
      <c r="AW1048">
        <v>49.992800000000003</v>
      </c>
      <c r="AX1048">
        <v>52.015099999999997</v>
      </c>
      <c r="AY1048">
        <v>54.584499999999998</v>
      </c>
      <c r="AZ1048">
        <v>55.308599999999998</v>
      </c>
      <c r="BA1048">
        <v>60.996499999999997</v>
      </c>
      <c r="BB1048">
        <v>65.283799999999999</v>
      </c>
      <c r="BC1048">
        <v>62.6419</v>
      </c>
      <c r="BD1048">
        <v>66.725700000000003</v>
      </c>
      <c r="BE1048">
        <v>73.4345</v>
      </c>
      <c r="BF1048">
        <v>75.185699999999997</v>
      </c>
      <c r="BG1048">
        <v>80.374899999999997</v>
      </c>
      <c r="BH1048">
        <v>86.000299999999996</v>
      </c>
      <c r="BI1048">
        <v>84.524199999999993</v>
      </c>
      <c r="BJ1048">
        <v>91.447999999999993</v>
      </c>
      <c r="BK1048">
        <v>82.412099999999995</v>
      </c>
      <c r="BL1048">
        <v>75.580600000000004</v>
      </c>
      <c r="BM1048">
        <v>69.272199999999998</v>
      </c>
      <c r="BN1048">
        <v>84.260900000000007</v>
      </c>
      <c r="BO1048">
        <v>87.887699999999995</v>
      </c>
      <c r="BP1048">
        <v>89.278199999999998</v>
      </c>
    </row>
    <row r="1049" spans="1:68" x14ac:dyDescent="0.25">
      <c r="A1049" s="1" t="s">
        <v>66</v>
      </c>
      <c r="B1049" s="1">
        <f>COUNT(egypt_arabic_world[[#This Row],[1960]:[2023]])</f>
        <v>54</v>
      </c>
      <c r="C1049" s="1" t="s">
        <v>2283</v>
      </c>
      <c r="D1049" s="1" t="s">
        <v>2284</v>
      </c>
      <c r="O1049">
        <v>4.0004</v>
      </c>
      <c r="P1049">
        <v>4.0004</v>
      </c>
      <c r="Q1049">
        <v>4.6071999999999997</v>
      </c>
      <c r="R1049">
        <v>4.4766000000000004</v>
      </c>
      <c r="S1049">
        <v>5.1246999999999998</v>
      </c>
      <c r="T1049">
        <v>4.6296999999999997</v>
      </c>
      <c r="U1049">
        <v>5.2539999999999996</v>
      </c>
      <c r="V1049">
        <v>6.0072000000000001</v>
      </c>
      <c r="W1049">
        <v>6.2999000000000001</v>
      </c>
      <c r="X1049">
        <v>6.7644000000000002</v>
      </c>
      <c r="Y1049">
        <v>8.2117000000000004</v>
      </c>
      <c r="Z1049">
        <v>9.1006999999999998</v>
      </c>
      <c r="AA1049">
        <v>9.0656999999999996</v>
      </c>
      <c r="AB1049">
        <v>10.251200000000001</v>
      </c>
      <c r="AC1049">
        <v>11.4297</v>
      </c>
      <c r="AD1049">
        <v>12.244400000000001</v>
      </c>
      <c r="AE1049">
        <v>12.269</v>
      </c>
      <c r="AF1049">
        <v>12.857200000000001</v>
      </c>
      <c r="AG1049">
        <v>13.895300000000001</v>
      </c>
      <c r="AH1049">
        <v>14.921900000000001</v>
      </c>
      <c r="AI1049">
        <v>16.149899999999999</v>
      </c>
      <c r="AJ1049">
        <v>16.9011</v>
      </c>
      <c r="AK1049">
        <v>17.566400000000002</v>
      </c>
      <c r="AL1049">
        <v>18.276800000000001</v>
      </c>
      <c r="AM1049">
        <v>20.023299999999999</v>
      </c>
      <c r="AN1049">
        <v>21.229199999999999</v>
      </c>
      <c r="AO1049">
        <v>22.478400000000001</v>
      </c>
      <c r="AP1049">
        <v>24.0672</v>
      </c>
      <c r="AQ1049">
        <v>26.720500000000001</v>
      </c>
      <c r="AR1049">
        <v>28.3904</v>
      </c>
      <c r="AS1049">
        <v>29.25</v>
      </c>
      <c r="AT1049">
        <v>28.163599999999999</v>
      </c>
      <c r="AU1049">
        <v>29.0183</v>
      </c>
      <c r="AV1049">
        <v>30.643999999999998</v>
      </c>
      <c r="AW1049">
        <v>31.3429</v>
      </c>
      <c r="AX1049">
        <v>30.786000000000001</v>
      </c>
      <c r="AY1049">
        <v>33.462200000000003</v>
      </c>
      <c r="AZ1049">
        <v>37.031100000000002</v>
      </c>
      <c r="BA1049">
        <v>39.053100000000001</v>
      </c>
      <c r="BB1049">
        <v>41.781300000000002</v>
      </c>
      <c r="BC1049">
        <v>44.842700000000001</v>
      </c>
      <c r="BD1049">
        <v>46.765000000000001</v>
      </c>
      <c r="BE1049">
        <v>50.901499999999999</v>
      </c>
      <c r="BF1049">
        <v>51.399700000000003</v>
      </c>
      <c r="BG1049">
        <v>53.595199999999998</v>
      </c>
      <c r="BH1049">
        <v>54.979100000000003</v>
      </c>
      <c r="BI1049">
        <v>57.3964</v>
      </c>
      <c r="BJ1049">
        <v>55.712699999999998</v>
      </c>
      <c r="BK1049">
        <v>56.164700000000003</v>
      </c>
      <c r="BL1049">
        <v>51.960599999999999</v>
      </c>
      <c r="BM1049">
        <v>54.429400000000001</v>
      </c>
      <c r="BN1049">
        <v>55.113700000000001</v>
      </c>
      <c r="BO1049">
        <v>52.767600000000002</v>
      </c>
      <c r="BP1049">
        <v>51.923200000000001</v>
      </c>
    </row>
    <row r="1050" spans="1:68" x14ac:dyDescent="0.25">
      <c r="A1050" s="1" t="s">
        <v>66</v>
      </c>
      <c r="B1050" s="1">
        <f>COUNT(egypt_arabic_world[[#This Row],[1960]:[2023]])</f>
        <v>54</v>
      </c>
      <c r="C1050" s="1" t="s">
        <v>2271</v>
      </c>
      <c r="D1050" s="1" t="s">
        <v>2272</v>
      </c>
      <c r="O1050">
        <v>1E-4</v>
      </c>
      <c r="P1050">
        <v>1E-4</v>
      </c>
      <c r="Q1050">
        <v>1E-4</v>
      </c>
      <c r="R1050">
        <v>1E-4</v>
      </c>
      <c r="S1050">
        <v>1E-4</v>
      </c>
      <c r="T1050">
        <v>1E-4</v>
      </c>
      <c r="U1050">
        <v>1E-4</v>
      </c>
      <c r="V1050">
        <v>1E-4</v>
      </c>
      <c r="W1050">
        <v>1E-4</v>
      </c>
      <c r="X1050">
        <v>1E-4</v>
      </c>
      <c r="Y1050">
        <v>1E-4</v>
      </c>
      <c r="Z1050">
        <v>1E-4</v>
      </c>
      <c r="AA1050">
        <v>1E-4</v>
      </c>
      <c r="AB1050">
        <v>1E-4</v>
      </c>
      <c r="AC1050">
        <v>1E-4</v>
      </c>
      <c r="AD1050">
        <v>1E-4</v>
      </c>
      <c r="AE1050">
        <v>1E-4</v>
      </c>
      <c r="AF1050">
        <v>1E-4</v>
      </c>
      <c r="AG1050">
        <v>1E-4</v>
      </c>
      <c r="AH1050">
        <v>1E-4</v>
      </c>
      <c r="AI1050">
        <v>1E-4</v>
      </c>
      <c r="AJ1050">
        <v>1E-4</v>
      </c>
      <c r="AK1050">
        <v>1E-4</v>
      </c>
      <c r="AL1050">
        <v>1E-4</v>
      </c>
      <c r="AM1050">
        <v>1E-4</v>
      </c>
      <c r="AN1050">
        <v>1E-4</v>
      </c>
      <c r="AO1050">
        <v>1E-4</v>
      </c>
      <c r="AP1050">
        <v>1E-4</v>
      </c>
      <c r="AQ1050">
        <v>1E-4</v>
      </c>
      <c r="AR1050">
        <v>1E-4</v>
      </c>
      <c r="AS1050">
        <v>1E-4</v>
      </c>
      <c r="AT1050">
        <v>2.0000000000000001E-4</v>
      </c>
      <c r="AU1050">
        <v>2.0000000000000001E-4</v>
      </c>
      <c r="AV1050">
        <v>2.9999999999999997E-4</v>
      </c>
      <c r="AW1050">
        <v>2.9999999999999997E-4</v>
      </c>
      <c r="AX1050">
        <v>2.9999999999999997E-4</v>
      </c>
      <c r="AY1050">
        <v>2.9999999999999997E-4</v>
      </c>
      <c r="AZ1050">
        <v>2.9999999999999997E-4</v>
      </c>
      <c r="BA1050">
        <v>2.9999999999999997E-4</v>
      </c>
      <c r="BB1050">
        <v>2.9999999999999997E-4</v>
      </c>
      <c r="BC1050">
        <v>4.0000000000000002E-4</v>
      </c>
      <c r="BD1050">
        <v>4.0000000000000002E-4</v>
      </c>
      <c r="BE1050">
        <v>4.0000000000000002E-4</v>
      </c>
      <c r="BF1050">
        <v>4.0000000000000002E-4</v>
      </c>
      <c r="BG1050">
        <v>4.0000000000000002E-4</v>
      </c>
      <c r="BH1050">
        <v>4.0000000000000002E-4</v>
      </c>
      <c r="BI1050">
        <v>4.0000000000000002E-4</v>
      </c>
      <c r="BJ1050">
        <v>4.0000000000000002E-4</v>
      </c>
      <c r="BK1050">
        <v>4.0000000000000002E-4</v>
      </c>
      <c r="BL1050">
        <v>4.0000000000000002E-4</v>
      </c>
      <c r="BM1050">
        <v>4.0000000000000002E-4</v>
      </c>
      <c r="BN1050">
        <v>4.0000000000000002E-4</v>
      </c>
      <c r="BO1050">
        <v>4.0000000000000002E-4</v>
      </c>
      <c r="BP1050">
        <v>5.0000000000000001E-4</v>
      </c>
    </row>
    <row r="1051" spans="1:68" x14ac:dyDescent="0.25">
      <c r="A1051" s="1" t="s">
        <v>66</v>
      </c>
      <c r="B1051" s="1">
        <f>COUNT(egypt_arabic_world[[#This Row],[1960]:[2023]])</f>
        <v>54</v>
      </c>
      <c r="C1051" s="1" t="s">
        <v>2303</v>
      </c>
      <c r="D1051" s="1" t="s">
        <v>2304</v>
      </c>
      <c r="O1051">
        <v>0.76641672699999996</v>
      </c>
      <c r="P1051">
        <v>0.72807661499999998</v>
      </c>
      <c r="Q1051">
        <v>0.76771382799999999</v>
      </c>
      <c r="R1051">
        <v>0.69058338399999997</v>
      </c>
      <c r="S1051">
        <v>0.78610087699999998</v>
      </c>
      <c r="T1051">
        <v>0.777961071</v>
      </c>
      <c r="U1051">
        <v>0.793871777</v>
      </c>
      <c r="V1051">
        <v>0.75134359900000003</v>
      </c>
      <c r="W1051">
        <v>0.70047189099999996</v>
      </c>
      <c r="X1051">
        <v>0.72761989199999999</v>
      </c>
      <c r="Y1051">
        <v>0.72648568099999999</v>
      </c>
      <c r="Z1051">
        <v>0.76492484900000002</v>
      </c>
      <c r="AA1051">
        <v>0.75202388099999995</v>
      </c>
      <c r="AB1051">
        <v>0.79686522100000001</v>
      </c>
      <c r="AC1051">
        <v>0.79943897799999997</v>
      </c>
      <c r="AD1051">
        <v>0.792978399</v>
      </c>
      <c r="AE1051">
        <v>0.79044983800000002</v>
      </c>
      <c r="AF1051">
        <v>0.82499484300000003</v>
      </c>
      <c r="AG1051">
        <v>0.80305932199999996</v>
      </c>
      <c r="AH1051">
        <v>0.81266666600000004</v>
      </c>
      <c r="AI1051">
        <v>0.79451187400000001</v>
      </c>
      <c r="AJ1051">
        <v>0.80432745299999997</v>
      </c>
      <c r="AK1051">
        <v>0.80088624200000003</v>
      </c>
      <c r="AL1051">
        <v>0.78100958300000001</v>
      </c>
      <c r="AM1051">
        <v>0.71613254299999995</v>
      </c>
      <c r="AN1051">
        <v>0.732105903</v>
      </c>
      <c r="AO1051">
        <v>0.74761004600000003</v>
      </c>
      <c r="AP1051">
        <v>0.75412652000000002</v>
      </c>
      <c r="AQ1051">
        <v>0.75414542500000004</v>
      </c>
      <c r="AR1051">
        <v>0.76605059799999997</v>
      </c>
      <c r="AS1051">
        <v>0.71186577100000004</v>
      </c>
      <c r="AT1051">
        <v>0.75898877799999998</v>
      </c>
      <c r="AU1051">
        <v>0.76100345899999999</v>
      </c>
      <c r="AV1051">
        <v>0.75216998400000001</v>
      </c>
      <c r="AW1051">
        <v>0.78400178399999998</v>
      </c>
      <c r="AX1051">
        <v>0.834509414</v>
      </c>
      <c r="AY1051">
        <v>0.82697897499999995</v>
      </c>
      <c r="AZ1051">
        <v>0.82572458299999996</v>
      </c>
      <c r="BA1051">
        <v>0.770822008</v>
      </c>
      <c r="BB1051">
        <v>0.766733145</v>
      </c>
      <c r="BC1051">
        <v>0.734091257</v>
      </c>
      <c r="BD1051">
        <v>0.74720681899999997</v>
      </c>
      <c r="BE1051">
        <v>0.77628770899999999</v>
      </c>
      <c r="BF1051">
        <v>0.74597955299999996</v>
      </c>
      <c r="BG1051">
        <v>0.73864164600000004</v>
      </c>
      <c r="BH1051">
        <v>0.72682693600000003</v>
      </c>
      <c r="BI1051">
        <v>0.72769797599999997</v>
      </c>
      <c r="BJ1051">
        <v>0.73194895199999999</v>
      </c>
      <c r="BK1051">
        <v>0.68031502200000005</v>
      </c>
      <c r="BL1051">
        <v>0.59551741599999997</v>
      </c>
      <c r="BM1051">
        <v>0.54871720300000004</v>
      </c>
      <c r="BN1051">
        <v>0.58654221500000003</v>
      </c>
      <c r="BO1051">
        <v>0.54461423200000003</v>
      </c>
      <c r="BP1051">
        <v>0.52949625499999997</v>
      </c>
    </row>
    <row r="1052" spans="1:68" x14ac:dyDescent="0.25">
      <c r="A1052" s="1" t="s">
        <v>66</v>
      </c>
      <c r="B1052" s="1">
        <f>COUNT(egypt_arabic_world[[#This Row],[1960]:[2023]])</f>
        <v>54</v>
      </c>
      <c r="C1052" s="1" t="s">
        <v>2235</v>
      </c>
      <c r="D1052" s="1" t="s">
        <v>2236</v>
      </c>
      <c r="O1052">
        <v>261283055.5</v>
      </c>
      <c r="P1052">
        <v>213159281</v>
      </c>
      <c r="Q1052">
        <v>314712244.10000002</v>
      </c>
      <c r="R1052">
        <v>430851400</v>
      </c>
      <c r="S1052">
        <v>288231792.60000002</v>
      </c>
      <c r="T1052">
        <v>272018220.30000001</v>
      </c>
      <c r="U1052">
        <v>242180124</v>
      </c>
      <c r="V1052">
        <v>448553821.10000002</v>
      </c>
      <c r="W1052">
        <v>514226953.69999999</v>
      </c>
      <c r="X1052">
        <v>401606671.19999999</v>
      </c>
      <c r="Y1052">
        <v>623482560.70000005</v>
      </c>
      <c r="Z1052">
        <v>972294023.60000002</v>
      </c>
      <c r="AA1052">
        <v>1068673431</v>
      </c>
      <c r="AB1052">
        <v>1362482513</v>
      </c>
      <c r="AC1052">
        <v>1598710443</v>
      </c>
      <c r="AD1052">
        <v>2098586333</v>
      </c>
      <c r="AE1052">
        <v>2042833704</v>
      </c>
      <c r="AF1052">
        <v>1057600962</v>
      </c>
      <c r="AG1052">
        <v>1862680899</v>
      </c>
      <c r="AH1052">
        <v>2293603320</v>
      </c>
      <c r="AI1052">
        <v>2489898237</v>
      </c>
      <c r="AJ1052">
        <v>2041766835</v>
      </c>
      <c r="AK1052">
        <v>2146921222</v>
      </c>
      <c r="AL1052">
        <v>1865067065</v>
      </c>
      <c r="AM1052">
        <v>1843970190</v>
      </c>
      <c r="AN1052">
        <v>2059296435</v>
      </c>
      <c r="AO1052">
        <v>1907916654</v>
      </c>
      <c r="AP1052">
        <v>1754068258</v>
      </c>
      <c r="AQ1052">
        <v>1631218192</v>
      </c>
      <c r="AR1052">
        <v>1639544400</v>
      </c>
      <c r="AS1052">
        <v>1588537239</v>
      </c>
      <c r="AT1052">
        <v>1668190193</v>
      </c>
      <c r="AU1052">
        <v>1881802487</v>
      </c>
      <c r="AV1052">
        <v>2297416859</v>
      </c>
      <c r="AW1052">
        <v>1967629191</v>
      </c>
      <c r="AX1052">
        <v>2193849657</v>
      </c>
      <c r="AY1052">
        <v>2363333487</v>
      </c>
      <c r="AZ1052">
        <v>2711138750</v>
      </c>
      <c r="BA1052">
        <v>3164496904</v>
      </c>
      <c r="BB1052">
        <v>2841465294</v>
      </c>
      <c r="BC1052">
        <v>2907842881</v>
      </c>
      <c r="BD1052">
        <v>3555022432</v>
      </c>
      <c r="BE1052">
        <v>2954101171</v>
      </c>
      <c r="BF1052">
        <v>3296388295</v>
      </c>
      <c r="BG1052">
        <v>5853124288</v>
      </c>
      <c r="BH1052">
        <v>3576366523</v>
      </c>
      <c r="BI1052">
        <v>6130732288</v>
      </c>
      <c r="BJ1052">
        <v>6150118592</v>
      </c>
      <c r="BK1052">
        <v>7902497221</v>
      </c>
      <c r="BL1052">
        <v>8110274763</v>
      </c>
      <c r="BM1052">
        <v>11442995049</v>
      </c>
      <c r="BN1052">
        <v>16677091867</v>
      </c>
      <c r="BO1052">
        <v>14657569664</v>
      </c>
      <c r="BP1052">
        <v>15185599031</v>
      </c>
    </row>
    <row r="1053" spans="1:68" x14ac:dyDescent="0.25">
      <c r="A1053" s="1" t="s">
        <v>66</v>
      </c>
      <c r="B1053" s="1">
        <f>COUNT(egypt_arabic_world[[#This Row],[1960]:[2023]])</f>
        <v>54</v>
      </c>
      <c r="C1053" s="1" t="s">
        <v>2367</v>
      </c>
      <c r="D1053" s="1" t="s">
        <v>2368</v>
      </c>
      <c r="O1053">
        <v>270283055.5</v>
      </c>
      <c r="P1053">
        <v>224695281</v>
      </c>
      <c r="Q1053">
        <v>364046244.10000002</v>
      </c>
      <c r="R1053">
        <v>441845400</v>
      </c>
      <c r="S1053">
        <v>301610792.60000002</v>
      </c>
      <c r="T1053">
        <v>305440220.30000001</v>
      </c>
      <c r="U1053">
        <v>266772124</v>
      </c>
      <c r="V1053">
        <v>498210026.80000001</v>
      </c>
      <c r="W1053">
        <v>583016384.39999998</v>
      </c>
      <c r="X1053">
        <v>518518468.30000001</v>
      </c>
      <c r="Y1053">
        <v>1235186590</v>
      </c>
      <c r="Z1053">
        <v>1551397108</v>
      </c>
      <c r="AA1053">
        <v>1714208248</v>
      </c>
      <c r="AB1053">
        <v>2079154738</v>
      </c>
      <c r="AC1053">
        <v>2421450078</v>
      </c>
      <c r="AD1053">
        <v>2814811682</v>
      </c>
      <c r="AE1053">
        <v>2703419544</v>
      </c>
      <c r="AF1053">
        <v>1661279119</v>
      </c>
      <c r="AG1053">
        <v>2488284740</v>
      </c>
      <c r="AH1053">
        <v>2929882143</v>
      </c>
      <c r="AI1053">
        <v>3073534034</v>
      </c>
      <c r="AJ1053">
        <v>2612253087</v>
      </c>
      <c r="AK1053">
        <v>2679944451</v>
      </c>
      <c r="AL1053">
        <v>2202758535</v>
      </c>
      <c r="AM1053">
        <v>2225773798</v>
      </c>
      <c r="AN1053">
        <v>2380850036</v>
      </c>
      <c r="AO1053">
        <v>2328327177</v>
      </c>
      <c r="AP1053">
        <v>2112580379</v>
      </c>
      <c r="AQ1053">
        <v>1896653192</v>
      </c>
      <c r="AR1053">
        <v>2131343502</v>
      </c>
      <c r="AS1053">
        <v>1841558184</v>
      </c>
      <c r="AT1053">
        <v>1989108071</v>
      </c>
      <c r="AU1053">
        <v>2079895003</v>
      </c>
      <c r="AV1053">
        <v>2684844907</v>
      </c>
      <c r="AW1053">
        <v>2174037183</v>
      </c>
      <c r="AX1053">
        <v>2286807102</v>
      </c>
      <c r="AY1053">
        <v>2487269989</v>
      </c>
      <c r="AZ1053">
        <v>2893454701</v>
      </c>
      <c r="BA1053">
        <v>3292683654</v>
      </c>
      <c r="BB1053">
        <v>2968784832</v>
      </c>
      <c r="BC1053">
        <v>3064860541</v>
      </c>
      <c r="BD1053">
        <v>3745397813</v>
      </c>
      <c r="BE1053">
        <v>3242805022</v>
      </c>
      <c r="BF1053">
        <v>3436094295</v>
      </c>
      <c r="BG1053">
        <v>6002943603</v>
      </c>
      <c r="BH1053">
        <v>3782495129</v>
      </c>
      <c r="BI1053">
        <v>6635327343</v>
      </c>
      <c r="BJ1053">
        <v>6706042603</v>
      </c>
      <c r="BK1053">
        <v>8573997536</v>
      </c>
      <c r="BL1053">
        <v>9047989794</v>
      </c>
      <c r="BM1053">
        <v>12445712109</v>
      </c>
      <c r="BN1053">
        <v>18433719360</v>
      </c>
      <c r="BO1053">
        <v>17947260437</v>
      </c>
      <c r="BP1053">
        <v>21388660501</v>
      </c>
    </row>
    <row r="1054" spans="1:68" hidden="1" x14ac:dyDescent="0.25">
      <c r="A1054" s="1" t="s">
        <v>66</v>
      </c>
      <c r="B1054" s="1">
        <f>COUNT(egypt_arabic_world[[#This Row],[1960]:[2023]])</f>
        <v>13</v>
      </c>
      <c r="C1054" s="1" t="s">
        <v>2171</v>
      </c>
      <c r="D1054" s="1" t="s">
        <v>2172</v>
      </c>
      <c r="T1054">
        <v>81.800399780000006</v>
      </c>
      <c r="U1054">
        <v>87.424682619999999</v>
      </c>
      <c r="AR1054">
        <v>98.805618289999998</v>
      </c>
      <c r="AS1054">
        <v>98.776069640000003</v>
      </c>
      <c r="AT1054">
        <v>94.770538329999994</v>
      </c>
      <c r="AU1054">
        <v>94.282226559999998</v>
      </c>
      <c r="AV1054">
        <v>98.261039729999993</v>
      </c>
      <c r="AX1054">
        <v>92.200607300000001</v>
      </c>
      <c r="BB1054">
        <v>95.602600100000004</v>
      </c>
      <c r="BI1054">
        <v>95.835243230000003</v>
      </c>
      <c r="BK1054">
        <v>98.520919800000001</v>
      </c>
      <c r="BL1054">
        <v>99.330902100000003</v>
      </c>
      <c r="BM1054">
        <v>99.518592830000003</v>
      </c>
    </row>
    <row r="1055" spans="1:68" hidden="1" x14ac:dyDescent="0.25">
      <c r="A1055" s="1" t="s">
        <v>66</v>
      </c>
      <c r="B1055" s="1">
        <f>COUNT(egypt_arabic_world[[#This Row],[1960]:[2023]])</f>
        <v>13</v>
      </c>
      <c r="C1055" s="1" t="s">
        <v>2173</v>
      </c>
      <c r="D1055" s="1" t="s">
        <v>2174</v>
      </c>
      <c r="T1055">
        <v>81.186431880000001</v>
      </c>
      <c r="U1055">
        <v>81.256347660000003</v>
      </c>
      <c r="AR1055">
        <v>99.478706360000004</v>
      </c>
      <c r="AS1055">
        <v>99.241912839999998</v>
      </c>
      <c r="AT1055">
        <v>95.220802309999996</v>
      </c>
      <c r="AU1055">
        <v>98.101539610000003</v>
      </c>
      <c r="AV1055">
        <v>98.968688959999994</v>
      </c>
      <c r="AX1055">
        <v>94.756683350000003</v>
      </c>
      <c r="BB1055">
        <v>97.736190800000003</v>
      </c>
      <c r="BI1055">
        <v>97.855789180000002</v>
      </c>
      <c r="BK1055">
        <v>99.746536250000005</v>
      </c>
      <c r="BL1055">
        <v>99.969253539999997</v>
      </c>
      <c r="BM1055">
        <v>100</v>
      </c>
    </row>
    <row r="1056" spans="1:68" x14ac:dyDescent="0.25">
      <c r="A1056" s="1" t="s">
        <v>66</v>
      </c>
      <c r="B1056" s="1">
        <f>COUNT(egypt_arabic_world[[#This Row],[1960]:[2023]])</f>
        <v>54</v>
      </c>
      <c r="C1056" s="1" t="s">
        <v>2379</v>
      </c>
      <c r="D1056" s="1" t="s">
        <v>2380</v>
      </c>
      <c r="O1056">
        <v>22.58199604</v>
      </c>
      <c r="P1056">
        <v>24.005346150000001</v>
      </c>
      <c r="Q1056">
        <v>21.150579220000001</v>
      </c>
      <c r="R1056">
        <v>19.967032750000001</v>
      </c>
      <c r="S1056">
        <v>24.253573379999999</v>
      </c>
      <c r="T1056">
        <v>42.459890420000001</v>
      </c>
      <c r="U1056">
        <v>49.000669619999996</v>
      </c>
      <c r="V1056">
        <v>83.956167469999997</v>
      </c>
      <c r="W1056">
        <v>90.876352209999993</v>
      </c>
      <c r="X1056">
        <v>87.931937840000003</v>
      </c>
      <c r="Y1056">
        <v>94.658824269999997</v>
      </c>
      <c r="Z1056">
        <v>107.84900469999999</v>
      </c>
      <c r="AA1056">
        <v>105.6141756</v>
      </c>
      <c r="AB1056">
        <v>103.8675856</v>
      </c>
      <c r="AC1056">
        <v>100.8751932</v>
      </c>
      <c r="AD1056">
        <v>100.9928089</v>
      </c>
      <c r="AE1056">
        <v>106.5450196</v>
      </c>
      <c r="AF1056">
        <v>110.5619306</v>
      </c>
      <c r="AG1056">
        <v>132.71866449999999</v>
      </c>
      <c r="AH1056">
        <v>116.3821329</v>
      </c>
      <c r="AI1056">
        <v>78.845772769999996</v>
      </c>
      <c r="AJ1056">
        <v>86.641973059999998</v>
      </c>
      <c r="AK1056">
        <v>74.089647339999999</v>
      </c>
      <c r="AL1056">
        <v>65.492387500000007</v>
      </c>
      <c r="AM1056">
        <v>62.362127999999998</v>
      </c>
      <c r="AN1056">
        <v>55.343884160000002</v>
      </c>
      <c r="AO1056">
        <v>46.296874789999997</v>
      </c>
      <c r="AP1056">
        <v>37.940208490000003</v>
      </c>
      <c r="AQ1056">
        <v>37.751367850000001</v>
      </c>
      <c r="AR1056">
        <v>34.116384889999999</v>
      </c>
      <c r="AS1056">
        <v>29.14366978</v>
      </c>
      <c r="AT1056">
        <v>28.981989639999998</v>
      </c>
      <c r="AU1056">
        <v>34.808889669999999</v>
      </c>
      <c r="AV1056">
        <v>37.998412819999999</v>
      </c>
      <c r="AW1056">
        <v>39.965611950000003</v>
      </c>
      <c r="AX1056">
        <v>34.221342229999998</v>
      </c>
      <c r="AY1056">
        <v>28.74149251</v>
      </c>
      <c r="AZ1056">
        <v>26.292286789999999</v>
      </c>
      <c r="BA1056">
        <v>20.66376897</v>
      </c>
      <c r="BB1056">
        <v>18.70944776</v>
      </c>
      <c r="BC1056">
        <v>17.148499350000002</v>
      </c>
      <c r="BD1056">
        <v>15.3121407</v>
      </c>
      <c r="BE1056">
        <v>14.694159000000001</v>
      </c>
      <c r="BF1056">
        <v>16.55886082</v>
      </c>
      <c r="BG1056">
        <v>14.002076779999999</v>
      </c>
      <c r="BH1056">
        <v>15.40909108</v>
      </c>
      <c r="BI1056">
        <v>21.095988439999999</v>
      </c>
      <c r="BJ1056">
        <v>34.696101859999999</v>
      </c>
      <c r="BK1056">
        <v>38.803612379999997</v>
      </c>
      <c r="BL1056">
        <v>37.348637709999998</v>
      </c>
      <c r="BM1056">
        <v>35.584317820000003</v>
      </c>
      <c r="BN1056">
        <v>35.413059930000003</v>
      </c>
      <c r="BO1056">
        <v>35.379161160000002</v>
      </c>
      <c r="BP1056">
        <v>44.380606909999997</v>
      </c>
    </row>
    <row r="1057" spans="1:68" x14ac:dyDescent="0.25">
      <c r="A1057" s="1" t="s">
        <v>66</v>
      </c>
      <c r="B1057" s="1">
        <f>COUNT(egypt_arabic_world[[#This Row],[1960]:[2023]])</f>
        <v>54</v>
      </c>
      <c r="C1057" s="1" t="s">
        <v>2349</v>
      </c>
      <c r="D1057" s="1" t="s">
        <v>2350</v>
      </c>
      <c r="O1057">
        <v>1351123117</v>
      </c>
      <c r="P1057">
        <v>1494626793</v>
      </c>
      <c r="Q1057">
        <v>1449772739</v>
      </c>
      <c r="R1057">
        <v>1390765329</v>
      </c>
      <c r="S1057">
        <v>1500786305</v>
      </c>
      <c r="T1057">
        <v>3631411065</v>
      </c>
      <c r="U1057">
        <v>4629301059</v>
      </c>
      <c r="V1057">
        <v>7051314962</v>
      </c>
      <c r="W1057">
        <v>8983863788</v>
      </c>
      <c r="X1057">
        <v>10611470111</v>
      </c>
      <c r="Y1057">
        <v>14692943958</v>
      </c>
      <c r="Z1057">
        <v>18124789075</v>
      </c>
      <c r="AA1057">
        <v>21994803773</v>
      </c>
      <c r="AB1057">
        <v>24770956669</v>
      </c>
      <c r="AC1057">
        <v>26198856499</v>
      </c>
      <c r="AD1057">
        <v>29744517159</v>
      </c>
      <c r="AE1057">
        <v>32623294964</v>
      </c>
      <c r="AF1057">
        <v>37527604880</v>
      </c>
      <c r="AG1057">
        <v>39086647980</v>
      </c>
      <c r="AH1057">
        <v>37629557957</v>
      </c>
      <c r="AI1057">
        <v>28440706699</v>
      </c>
      <c r="AJ1057">
        <v>29376194763</v>
      </c>
      <c r="AK1057">
        <v>28448902857</v>
      </c>
      <c r="AL1057">
        <v>28444438951</v>
      </c>
      <c r="AM1057">
        <v>30373503683</v>
      </c>
      <c r="AN1057">
        <v>30999733372</v>
      </c>
      <c r="AO1057">
        <v>29149026191</v>
      </c>
      <c r="AP1057">
        <v>26960360292</v>
      </c>
      <c r="AQ1057">
        <v>28085464758</v>
      </c>
      <c r="AR1057">
        <v>26641053366</v>
      </c>
      <c r="AS1057">
        <v>24951643162</v>
      </c>
      <c r="AT1057">
        <v>25953772474</v>
      </c>
      <c r="AU1057">
        <v>27336889186</v>
      </c>
      <c r="AV1057">
        <v>28400800987</v>
      </c>
      <c r="AW1057">
        <v>29473329148</v>
      </c>
      <c r="AX1057">
        <v>28725851340</v>
      </c>
      <c r="AY1057">
        <v>29104315263</v>
      </c>
      <c r="AZ1057">
        <v>32154090072</v>
      </c>
      <c r="BA1057">
        <v>30873504457</v>
      </c>
      <c r="BB1057">
        <v>31447238954</v>
      </c>
      <c r="BC1057">
        <v>32271268388</v>
      </c>
      <c r="BD1057">
        <v>30803784307</v>
      </c>
      <c r="BE1057">
        <v>32023684136</v>
      </c>
      <c r="BF1057">
        <v>42335121214</v>
      </c>
      <c r="BG1057">
        <v>37150263198</v>
      </c>
      <c r="BH1057">
        <v>44204736526</v>
      </c>
      <c r="BI1057">
        <v>53387048714</v>
      </c>
      <c r="BJ1057">
        <v>66057810662</v>
      </c>
      <c r="BK1057">
        <v>79895887998</v>
      </c>
      <c r="BL1057">
        <v>90496131319</v>
      </c>
      <c r="BM1057">
        <v>100218000000</v>
      </c>
      <c r="BN1057">
        <v>109475000000</v>
      </c>
      <c r="BO1057">
        <v>111093000000</v>
      </c>
      <c r="BP1057">
        <v>119260000000</v>
      </c>
    </row>
    <row r="1058" spans="1:68" x14ac:dyDescent="0.25">
      <c r="A1058" s="1" t="s">
        <v>66</v>
      </c>
      <c r="B1058" s="1">
        <f>COUNT(egypt_arabic_world[[#This Row],[1960]:[2023]])</f>
        <v>54</v>
      </c>
      <c r="C1058" s="1" t="s">
        <v>2377</v>
      </c>
      <c r="D1058" s="1" t="s">
        <v>2378</v>
      </c>
      <c r="O1058">
        <v>1351123117</v>
      </c>
      <c r="P1058">
        <v>1494626793</v>
      </c>
      <c r="Q1058">
        <v>1449772739</v>
      </c>
      <c r="R1058">
        <v>1390765329</v>
      </c>
      <c r="S1058">
        <v>1500786305</v>
      </c>
      <c r="T1058">
        <v>3631411065</v>
      </c>
      <c r="U1058">
        <v>4607301059</v>
      </c>
      <c r="V1058">
        <v>6994314962</v>
      </c>
      <c r="W1058">
        <v>8908863788</v>
      </c>
      <c r="X1058">
        <v>10426470111</v>
      </c>
      <c r="Y1058">
        <v>14427943958</v>
      </c>
      <c r="Z1058">
        <v>17804789075</v>
      </c>
      <c r="AA1058">
        <v>21539803773</v>
      </c>
      <c r="AB1058">
        <v>24170956669</v>
      </c>
      <c r="AC1058">
        <v>25648856499</v>
      </c>
      <c r="AD1058">
        <v>28994517159</v>
      </c>
      <c r="AE1058">
        <v>31676294964</v>
      </c>
      <c r="AF1058">
        <v>36429604880</v>
      </c>
      <c r="AG1058">
        <v>37955647980</v>
      </c>
      <c r="AH1058">
        <v>36548557957</v>
      </c>
      <c r="AI1058">
        <v>27440706699</v>
      </c>
      <c r="AJ1058">
        <v>28526194763</v>
      </c>
      <c r="AK1058">
        <v>27848902857</v>
      </c>
      <c r="AL1058">
        <v>27944438951</v>
      </c>
      <c r="AM1058">
        <v>29998503683</v>
      </c>
      <c r="AN1058">
        <v>30686733372</v>
      </c>
      <c r="AO1058">
        <v>29022026191</v>
      </c>
      <c r="AP1058">
        <v>26829660292</v>
      </c>
      <c r="AQ1058">
        <v>27701364758</v>
      </c>
      <c r="AR1058">
        <v>26159653366</v>
      </c>
      <c r="AS1058">
        <v>24378843162</v>
      </c>
      <c r="AT1058">
        <v>25335272474</v>
      </c>
      <c r="AU1058">
        <v>26678389186</v>
      </c>
      <c r="AV1058">
        <v>28085162987</v>
      </c>
      <c r="AW1058">
        <v>29388129148</v>
      </c>
      <c r="AX1058">
        <v>28632851340</v>
      </c>
      <c r="AY1058">
        <v>29023315263</v>
      </c>
      <c r="AZ1058">
        <v>32133560072</v>
      </c>
      <c r="BA1058">
        <v>30793474457</v>
      </c>
      <c r="BB1058">
        <v>31373238954</v>
      </c>
      <c r="BC1058">
        <v>32217518388</v>
      </c>
      <c r="BD1058">
        <v>30787534307</v>
      </c>
      <c r="BE1058">
        <v>32003684136</v>
      </c>
      <c r="BF1058">
        <v>42322833214</v>
      </c>
      <c r="BG1058">
        <v>37128907198</v>
      </c>
      <c r="BH1058">
        <v>44182236526</v>
      </c>
      <c r="BI1058">
        <v>53230429714</v>
      </c>
      <c r="BJ1058">
        <v>65651311662</v>
      </c>
      <c r="BK1058">
        <v>79450202998</v>
      </c>
      <c r="BL1058">
        <v>90135893319</v>
      </c>
      <c r="BM1058">
        <v>99815529976</v>
      </c>
      <c r="BN1058">
        <v>108692000000</v>
      </c>
      <c r="BO1058">
        <v>110194000000</v>
      </c>
      <c r="BP1058">
        <v>117380000000</v>
      </c>
    </row>
    <row r="1059" spans="1:68" x14ac:dyDescent="0.25">
      <c r="A1059" s="1" t="s">
        <v>66</v>
      </c>
      <c r="B1059" s="1">
        <f>COUNT(egypt_arabic_world[[#This Row],[1960]:[2023]])</f>
        <v>54</v>
      </c>
      <c r="C1059" s="1" t="s">
        <v>2395</v>
      </c>
      <c r="D1059" s="1" t="s">
        <v>2396</v>
      </c>
      <c r="O1059">
        <v>401201540.69999999</v>
      </c>
      <c r="P1059">
        <v>478672614.69999999</v>
      </c>
      <c r="Q1059">
        <v>476173132</v>
      </c>
      <c r="R1059">
        <v>525842770.80000001</v>
      </c>
      <c r="S1059">
        <v>594884561.20000005</v>
      </c>
      <c r="T1059">
        <v>1124144117</v>
      </c>
      <c r="U1059">
        <v>1521337059</v>
      </c>
      <c r="V1059">
        <v>4348190714</v>
      </c>
      <c r="W1059">
        <v>3386468040</v>
      </c>
      <c r="X1059">
        <v>3791987083</v>
      </c>
      <c r="Y1059">
        <v>4027063840</v>
      </c>
      <c r="Z1059">
        <v>3640121904</v>
      </c>
      <c r="AA1059">
        <v>5068765299</v>
      </c>
      <c r="AB1059">
        <v>5203618531</v>
      </c>
      <c r="AC1059">
        <v>5783000194</v>
      </c>
      <c r="AD1059">
        <v>6196632520</v>
      </c>
      <c r="AE1059">
        <v>7123685576</v>
      </c>
      <c r="AF1059">
        <v>6361658027</v>
      </c>
      <c r="AG1059">
        <v>6872111342</v>
      </c>
      <c r="AH1059">
        <v>7885667292</v>
      </c>
      <c r="AI1059">
        <v>4450231964</v>
      </c>
      <c r="AJ1059">
        <v>3100769461</v>
      </c>
      <c r="AK1059">
        <v>2517683165</v>
      </c>
      <c r="AL1059">
        <v>2004616883</v>
      </c>
      <c r="AM1059">
        <v>1932643733</v>
      </c>
      <c r="AN1059">
        <v>2372171597</v>
      </c>
      <c r="AO1059">
        <v>2347970187</v>
      </c>
      <c r="AP1059">
        <v>2992553403</v>
      </c>
      <c r="AQ1059">
        <v>4261722133</v>
      </c>
      <c r="AR1059">
        <v>4294005737</v>
      </c>
      <c r="AS1059">
        <v>4103976600</v>
      </c>
      <c r="AT1059">
        <v>2207081000</v>
      </c>
      <c r="AU1059">
        <v>2150067000</v>
      </c>
      <c r="AV1059">
        <v>1864826792</v>
      </c>
      <c r="AW1059">
        <v>1718865860</v>
      </c>
      <c r="AX1059">
        <v>1655573197</v>
      </c>
      <c r="AY1059">
        <v>1719592504</v>
      </c>
      <c r="AZ1059">
        <v>2235664161</v>
      </c>
      <c r="BA1059">
        <v>2842474081</v>
      </c>
      <c r="BB1059">
        <v>2561364135</v>
      </c>
      <c r="BC1059">
        <v>3149020000</v>
      </c>
      <c r="BD1059">
        <v>3025611535</v>
      </c>
      <c r="BE1059">
        <v>6657220000</v>
      </c>
      <c r="BF1059">
        <v>2816250000</v>
      </c>
      <c r="BG1059">
        <v>3320830000</v>
      </c>
      <c r="BH1059">
        <v>4424190000</v>
      </c>
      <c r="BI1059">
        <v>11945250000</v>
      </c>
      <c r="BJ1059">
        <v>11128440000</v>
      </c>
      <c r="BK1059">
        <v>10341020000</v>
      </c>
      <c r="BL1059">
        <v>11284170000</v>
      </c>
      <c r="BM1059">
        <v>11958730000</v>
      </c>
      <c r="BN1059">
        <v>12842230000</v>
      </c>
      <c r="BO1059">
        <v>30246460000</v>
      </c>
      <c r="BP1059">
        <v>29483018550</v>
      </c>
    </row>
    <row r="1060" spans="1:68" x14ac:dyDescent="0.25">
      <c r="A1060" s="1" t="s">
        <v>66</v>
      </c>
      <c r="B1060" s="1">
        <f>COUNT(egypt_arabic_world[[#This Row],[1960]:[2023]])</f>
        <v>54</v>
      </c>
      <c r="C1060" s="1" t="s">
        <v>2297</v>
      </c>
      <c r="D1060" s="1" t="s">
        <v>2298</v>
      </c>
      <c r="O1060">
        <v>1801624657</v>
      </c>
      <c r="P1060">
        <v>2049117408</v>
      </c>
      <c r="Q1060">
        <v>1952436871</v>
      </c>
      <c r="R1060">
        <v>1991608099</v>
      </c>
      <c r="S1060">
        <v>2209478866</v>
      </c>
      <c r="T1060">
        <v>4835420182</v>
      </c>
      <c r="U1060">
        <v>6357338118</v>
      </c>
      <c r="V1060">
        <v>11733540781</v>
      </c>
      <c r="W1060">
        <v>12857846528</v>
      </c>
      <c r="X1060">
        <v>14905845251</v>
      </c>
      <c r="Y1060">
        <v>19130724408</v>
      </c>
      <c r="Z1060">
        <v>22077857202</v>
      </c>
      <c r="AA1060">
        <v>27323635751</v>
      </c>
      <c r="AB1060">
        <v>30213012850</v>
      </c>
      <c r="AC1060">
        <v>32187450012</v>
      </c>
      <c r="AD1060">
        <v>36124676238</v>
      </c>
      <c r="AE1060">
        <v>39891292452</v>
      </c>
      <c r="AF1060">
        <v>44151539093</v>
      </c>
      <c r="AG1060">
        <v>46148551467</v>
      </c>
      <c r="AH1060">
        <v>45676111287</v>
      </c>
      <c r="AI1060">
        <v>33015720171</v>
      </c>
      <c r="AJ1060">
        <v>32604272498</v>
      </c>
      <c r="AK1060">
        <v>31168986022</v>
      </c>
      <c r="AL1060">
        <v>30651243859</v>
      </c>
      <c r="AM1060">
        <v>32499139580</v>
      </c>
      <c r="AN1060">
        <v>33475216025</v>
      </c>
      <c r="AO1060">
        <v>31512670142</v>
      </c>
      <c r="AP1060">
        <v>29952913695</v>
      </c>
      <c r="AQ1060">
        <v>32347186890</v>
      </c>
      <c r="AR1060">
        <v>31121616151</v>
      </c>
      <c r="AS1060">
        <v>29232716501</v>
      </c>
      <c r="AT1060">
        <v>28331673242</v>
      </c>
      <c r="AU1060">
        <v>29671747582</v>
      </c>
      <c r="AV1060">
        <v>30467606765</v>
      </c>
      <c r="AW1060">
        <v>31403286339</v>
      </c>
      <c r="AX1060">
        <v>30575696632</v>
      </c>
      <c r="AY1060">
        <v>31028391833</v>
      </c>
      <c r="AZ1060">
        <v>34604548134</v>
      </c>
      <c r="BA1060">
        <v>33925338197</v>
      </c>
      <c r="BB1060">
        <v>35417097884</v>
      </c>
      <c r="BC1060">
        <v>36803931990</v>
      </c>
      <c r="BD1060">
        <v>35208762811</v>
      </c>
      <c r="BE1060">
        <v>40061753452</v>
      </c>
      <c r="BF1060">
        <v>46534987115</v>
      </c>
      <c r="BG1060">
        <v>41772774971</v>
      </c>
      <c r="BH1060">
        <v>49873938936</v>
      </c>
      <c r="BI1060">
        <v>69188517055</v>
      </c>
      <c r="BJ1060">
        <v>84587108845</v>
      </c>
      <c r="BK1060">
        <v>99457163486</v>
      </c>
      <c r="BL1060">
        <v>114910000000</v>
      </c>
      <c r="BM1060">
        <v>132539000000</v>
      </c>
      <c r="BN1060">
        <v>145998000000</v>
      </c>
      <c r="BO1060">
        <v>163092000000</v>
      </c>
      <c r="BP1060">
        <v>168062000000</v>
      </c>
    </row>
    <row r="1061" spans="1:68" x14ac:dyDescent="0.25">
      <c r="A1061" s="1" t="s">
        <v>66</v>
      </c>
      <c r="B1061" s="1">
        <f>COUNT(egypt_arabic_world[[#This Row],[1960]:[2023]])</f>
        <v>54</v>
      </c>
      <c r="C1061" s="1" t="s">
        <v>2237</v>
      </c>
      <c r="D1061" s="1" t="s">
        <v>2238</v>
      </c>
      <c r="O1061">
        <v>8.4553969999999999E-3</v>
      </c>
      <c r="P1061">
        <v>2.6831502E-2</v>
      </c>
      <c r="Q1061">
        <v>3.2259299999999998E-4</v>
      </c>
      <c r="R1061">
        <v>6.9316990000000004E-3</v>
      </c>
      <c r="S1061">
        <v>1.4086089999999999E-3</v>
      </c>
      <c r="T1061">
        <v>6.8774733000000005E-2</v>
      </c>
      <c r="U1061">
        <v>0.45809593399999998</v>
      </c>
      <c r="V1061">
        <v>0.72758147699999998</v>
      </c>
      <c r="W1061">
        <v>2.1480724690000002</v>
      </c>
      <c r="X1061">
        <v>6.7494292329999999</v>
      </c>
      <c r="Y1061">
        <v>2.5301709200000002</v>
      </c>
      <c r="Z1061">
        <v>3.399750059</v>
      </c>
      <c r="AA1061">
        <v>1.061542574</v>
      </c>
      <c r="AB1061">
        <v>1.5823684229999999</v>
      </c>
      <c r="AC1061">
        <v>2.146356602</v>
      </c>
      <c r="AD1061">
        <v>3.0152774029999998</v>
      </c>
      <c r="AE1061">
        <v>2.9510910269999999</v>
      </c>
      <c r="AF1061">
        <v>2.3426024970000001</v>
      </c>
      <c r="AG1061">
        <v>3.401931818</v>
      </c>
      <c r="AH1061">
        <v>3.144613176</v>
      </c>
      <c r="AI1061">
        <v>1.707814196</v>
      </c>
      <c r="AJ1061">
        <v>0.67669066700000002</v>
      </c>
      <c r="AK1061">
        <v>1.0966173260000001</v>
      </c>
      <c r="AL1061">
        <v>1.058425258</v>
      </c>
      <c r="AM1061">
        <v>2.4201325709999999</v>
      </c>
      <c r="AN1061">
        <v>0.99402843100000005</v>
      </c>
      <c r="AO1061">
        <v>0.940414996</v>
      </c>
      <c r="AP1061">
        <v>1.135375893</v>
      </c>
      <c r="AQ1061">
        <v>1.2684370220000001</v>
      </c>
      <c r="AR1061">
        <v>1.174392815</v>
      </c>
      <c r="AS1061">
        <v>1.2369972069999999</v>
      </c>
      <c r="AT1061">
        <v>0.52738472300000006</v>
      </c>
      <c r="AU1061">
        <v>0.75975323299999997</v>
      </c>
      <c r="AV1061">
        <v>0.29568383199999998</v>
      </c>
      <c r="AW1061">
        <v>1.590836184</v>
      </c>
      <c r="AX1061">
        <v>5.9995090060000003</v>
      </c>
      <c r="AY1061">
        <v>9.3485672659999999</v>
      </c>
      <c r="AZ1061">
        <v>8.8763360630000001</v>
      </c>
      <c r="BA1061">
        <v>5.831412619</v>
      </c>
      <c r="BB1061">
        <v>3.54835118</v>
      </c>
      <c r="BC1061">
        <v>2.9160165760000001</v>
      </c>
      <c r="BD1061">
        <v>-0.204542849</v>
      </c>
      <c r="BE1061">
        <v>1.0023407179999999</v>
      </c>
      <c r="BF1061">
        <v>1.453434208</v>
      </c>
      <c r="BG1061">
        <v>1.5092504229999999</v>
      </c>
      <c r="BH1061">
        <v>2.1025812840000002</v>
      </c>
      <c r="BI1061">
        <v>2.4385627809999999</v>
      </c>
      <c r="BJ1061">
        <v>2.9830155089999999</v>
      </c>
      <c r="BK1061">
        <v>3.1004007759999999</v>
      </c>
      <c r="BL1061">
        <v>2.8273294500000001</v>
      </c>
      <c r="BM1061">
        <v>1.5246294899999999</v>
      </c>
      <c r="BN1061">
        <v>1.2061786109999999</v>
      </c>
      <c r="BO1061">
        <v>2.3911808099999998</v>
      </c>
      <c r="BP1061">
        <v>2.4849843310000002</v>
      </c>
    </row>
    <row r="1062" spans="1:68" x14ac:dyDescent="0.25">
      <c r="A1062" s="1" t="s">
        <v>66</v>
      </c>
      <c r="B1062" s="1">
        <f>COUNT(egypt_arabic_world[[#This Row],[1960]:[2023]])</f>
        <v>54</v>
      </c>
      <c r="C1062" s="1" t="s">
        <v>2255</v>
      </c>
      <c r="D1062" s="1" t="s">
        <v>2256</v>
      </c>
      <c r="O1062">
        <v>680000</v>
      </c>
      <c r="P1062">
        <v>2310000</v>
      </c>
      <c r="Q1062">
        <v>30000</v>
      </c>
      <c r="R1062">
        <v>700000</v>
      </c>
      <c r="S1062">
        <v>130000</v>
      </c>
      <c r="T1062">
        <v>8000000</v>
      </c>
      <c r="U1062">
        <v>61000000</v>
      </c>
      <c r="V1062">
        <v>104777603.40000001</v>
      </c>
      <c r="W1062">
        <v>318166137.19999999</v>
      </c>
      <c r="X1062">
        <v>1216285716</v>
      </c>
      <c r="Y1062">
        <v>548285715.10000002</v>
      </c>
      <c r="Z1062">
        <v>752571429.60000002</v>
      </c>
      <c r="AA1062">
        <v>293571429</v>
      </c>
      <c r="AB1062">
        <v>490000000.69999999</v>
      </c>
      <c r="AC1062">
        <v>729142857.60000002</v>
      </c>
      <c r="AD1062">
        <v>1177571429</v>
      </c>
      <c r="AE1062">
        <v>1217428571</v>
      </c>
      <c r="AF1062">
        <v>947714285.70000005</v>
      </c>
      <c r="AG1062">
        <v>1190000000</v>
      </c>
      <c r="AH1062">
        <v>1250181818</v>
      </c>
      <c r="AI1062">
        <v>734000000</v>
      </c>
      <c r="AJ1062">
        <v>253000000</v>
      </c>
      <c r="AK1062">
        <v>459000000</v>
      </c>
      <c r="AL1062">
        <v>493000000</v>
      </c>
      <c r="AM1062">
        <v>1256000000</v>
      </c>
      <c r="AN1062">
        <v>598000000</v>
      </c>
      <c r="AO1062">
        <v>636000000</v>
      </c>
      <c r="AP1062">
        <v>890550000</v>
      </c>
      <c r="AQ1062">
        <v>1076000000</v>
      </c>
      <c r="AR1062">
        <v>1065300000</v>
      </c>
      <c r="AS1062">
        <v>1235000000</v>
      </c>
      <c r="AT1062">
        <v>509900000</v>
      </c>
      <c r="AU1062">
        <v>646900000</v>
      </c>
      <c r="AV1062">
        <v>237400000</v>
      </c>
      <c r="AW1062">
        <v>1253300000</v>
      </c>
      <c r="AX1062">
        <v>5375600000</v>
      </c>
      <c r="AY1062">
        <v>10042800000</v>
      </c>
      <c r="AZ1062">
        <v>11578100000</v>
      </c>
      <c r="BA1062">
        <v>9494600000</v>
      </c>
      <c r="BB1062">
        <v>6711600000</v>
      </c>
      <c r="BC1062">
        <v>6385600000</v>
      </c>
      <c r="BD1062">
        <v>-482700000</v>
      </c>
      <c r="BE1062">
        <v>2797700000</v>
      </c>
      <c r="BF1062">
        <v>4192200000</v>
      </c>
      <c r="BG1062">
        <v>4612200000</v>
      </c>
      <c r="BH1062">
        <v>6925200000</v>
      </c>
      <c r="BI1062">
        <v>8106800000</v>
      </c>
      <c r="BJ1062">
        <v>7408700000</v>
      </c>
      <c r="BK1062">
        <v>8141300000</v>
      </c>
      <c r="BL1062">
        <v>9010100000</v>
      </c>
      <c r="BM1062">
        <v>5851800000</v>
      </c>
      <c r="BN1062">
        <v>5122300000</v>
      </c>
      <c r="BO1062">
        <v>11399900000</v>
      </c>
      <c r="BP1062">
        <v>9840600000</v>
      </c>
    </row>
    <row r="1063" spans="1:68" x14ac:dyDescent="0.25">
      <c r="A1063" s="1" t="s">
        <v>66</v>
      </c>
      <c r="B1063" s="1">
        <f>COUNT(egypt_arabic_world[[#This Row],[1960]:[2023]])</f>
        <v>54</v>
      </c>
      <c r="C1063" s="1" t="s">
        <v>2295</v>
      </c>
      <c r="D1063" s="1" t="s">
        <v>2296</v>
      </c>
      <c r="O1063">
        <v>22000000</v>
      </c>
      <c r="P1063">
        <v>16671000</v>
      </c>
      <c r="Q1063">
        <v>12157000</v>
      </c>
      <c r="R1063">
        <v>30070000</v>
      </c>
      <c r="S1063">
        <v>35853000</v>
      </c>
      <c r="T1063">
        <v>97802000</v>
      </c>
      <c r="U1063">
        <v>175569000</v>
      </c>
      <c r="V1063">
        <v>254566000</v>
      </c>
      <c r="W1063">
        <v>355569000</v>
      </c>
      <c r="X1063">
        <v>524691000</v>
      </c>
      <c r="Y1063">
        <v>727824000</v>
      </c>
      <c r="Z1063">
        <v>932327356</v>
      </c>
      <c r="AA1063">
        <v>1124671482</v>
      </c>
      <c r="AB1063">
        <v>1377207080</v>
      </c>
      <c r="AC1063">
        <v>1463981864</v>
      </c>
      <c r="AD1063">
        <v>1849562485</v>
      </c>
      <c r="AE1063">
        <v>2214126233</v>
      </c>
      <c r="AF1063">
        <v>2594449259</v>
      </c>
      <c r="AG1063">
        <v>2414945234</v>
      </c>
      <c r="AH1063">
        <v>2352873230</v>
      </c>
      <c r="AI1063">
        <v>2401138215</v>
      </c>
      <c r="AJ1063">
        <v>2297209636</v>
      </c>
      <c r="AK1063">
        <v>2284613000</v>
      </c>
      <c r="AL1063">
        <v>2269460000</v>
      </c>
      <c r="AM1063">
        <v>2371556000</v>
      </c>
      <c r="AN1063">
        <v>2355693000</v>
      </c>
      <c r="AO1063">
        <v>2164974000</v>
      </c>
      <c r="AP1063">
        <v>2074728000</v>
      </c>
      <c r="AQ1063">
        <v>2114261000</v>
      </c>
      <c r="AR1063">
        <v>2034554000</v>
      </c>
      <c r="AS1063">
        <v>1905000000</v>
      </c>
      <c r="AT1063">
        <v>1792176000</v>
      </c>
      <c r="AU1063">
        <v>1858620000</v>
      </c>
      <c r="AV1063">
        <v>1925351000</v>
      </c>
      <c r="AW1063">
        <v>1968314000</v>
      </c>
      <c r="AX1063">
        <v>1912258000</v>
      </c>
      <c r="AY1063">
        <v>2024244000</v>
      </c>
      <c r="AZ1063">
        <v>2671101000</v>
      </c>
      <c r="BA1063">
        <v>2699568000</v>
      </c>
      <c r="BB1063">
        <v>3250498000</v>
      </c>
      <c r="BC1063">
        <v>3881188000</v>
      </c>
      <c r="BD1063">
        <v>4076140000</v>
      </c>
      <c r="BE1063">
        <v>4338916000</v>
      </c>
      <c r="BF1063">
        <v>4611652000</v>
      </c>
      <c r="BG1063">
        <v>4909321000</v>
      </c>
      <c r="BH1063">
        <v>5597458000</v>
      </c>
      <c r="BI1063">
        <v>7114448000</v>
      </c>
      <c r="BJ1063">
        <v>8435002000</v>
      </c>
      <c r="BK1063">
        <v>9930165000</v>
      </c>
      <c r="BL1063">
        <v>11250068000</v>
      </c>
      <c r="BM1063">
        <v>11993062000</v>
      </c>
      <c r="BN1063">
        <v>12036692000</v>
      </c>
      <c r="BO1063">
        <v>12318352000</v>
      </c>
      <c r="BP1063">
        <v>12313867000</v>
      </c>
    </row>
    <row r="1064" spans="1:68" hidden="1" x14ac:dyDescent="0.25">
      <c r="A1064" s="1" t="s">
        <v>66</v>
      </c>
      <c r="B1064" s="1">
        <f>COUNT(egypt_arabic_world[[#This Row],[1960]:[2023]])</f>
        <v>13</v>
      </c>
      <c r="C1064" s="1" t="s">
        <v>2191</v>
      </c>
      <c r="D1064" s="1" t="s">
        <v>2192</v>
      </c>
      <c r="P1064">
        <v>16.372209999999999</v>
      </c>
      <c r="Q1064">
        <v>17.373819999999998</v>
      </c>
      <c r="R1064">
        <v>18.494160000000001</v>
      </c>
      <c r="S1064">
        <v>19.375080000000001</v>
      </c>
      <c r="T1064">
        <v>21.352319999999999</v>
      </c>
      <c r="AB1064">
        <v>24.124490000000002</v>
      </c>
      <c r="AC1064">
        <v>26.312200000000001</v>
      </c>
      <c r="AD1064">
        <v>24.293970000000002</v>
      </c>
      <c r="AE1064">
        <v>26.786950000000001</v>
      </c>
      <c r="AV1064">
        <v>28.894629999999999</v>
      </c>
      <c r="AW1064">
        <v>28.028939999999999</v>
      </c>
      <c r="BF1064">
        <v>25.093489999999999</v>
      </c>
      <c r="BG1064">
        <v>23.87107</v>
      </c>
    </row>
    <row r="1065" spans="1:68" hidden="1" x14ac:dyDescent="0.25">
      <c r="A1065" s="1" t="s">
        <v>66</v>
      </c>
      <c r="B1065" s="1">
        <f>COUNT(egypt_arabic_world[[#This Row],[1960]:[2023]])</f>
        <v>11</v>
      </c>
      <c r="C1065" s="1" t="s">
        <v>2193</v>
      </c>
      <c r="D1065" s="1" t="s">
        <v>2194</v>
      </c>
      <c r="S1065">
        <v>75.840220000000002</v>
      </c>
      <c r="T1065">
        <v>83.076809999999995</v>
      </c>
      <c r="U1065">
        <v>74.024060000000006</v>
      </c>
      <c r="V1065">
        <v>85.917169999999999</v>
      </c>
      <c r="AR1065">
        <v>93.086349999999996</v>
      </c>
      <c r="AS1065">
        <v>93.333340000000007</v>
      </c>
      <c r="AT1065">
        <v>96.588310000000007</v>
      </c>
      <c r="AU1065">
        <v>93.286699999999996</v>
      </c>
      <c r="AV1065">
        <v>93.625519999999995</v>
      </c>
      <c r="BI1065">
        <v>94.392960000000002</v>
      </c>
      <c r="BJ1065">
        <v>96.555409999999995</v>
      </c>
    </row>
    <row r="1066" spans="1:68" x14ac:dyDescent="0.25">
      <c r="A1066" s="1" t="s">
        <v>66</v>
      </c>
      <c r="B1066" s="1">
        <f>COUNT(egypt_arabic_world[[#This Row],[1960]:[2023]])</f>
        <v>54</v>
      </c>
      <c r="C1066" s="1" t="s">
        <v>2389</v>
      </c>
      <c r="D1066" s="1" t="s">
        <v>2390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28994700</v>
      </c>
      <c r="AU1066">
        <v>74050800</v>
      </c>
      <c r="AV1066">
        <v>32938500</v>
      </c>
      <c r="AW1066">
        <v>-4019700</v>
      </c>
      <c r="AX1066">
        <v>-6109021.7199999997</v>
      </c>
      <c r="AY1066">
        <v>2782588.65</v>
      </c>
      <c r="AZ1066">
        <v>-11211055.449999999</v>
      </c>
      <c r="BA1066">
        <v>-66374723.130000003</v>
      </c>
      <c r="BB1066">
        <v>8518322.5</v>
      </c>
      <c r="BC1066">
        <v>60496334.420000002</v>
      </c>
      <c r="BD1066">
        <v>200453398.40000001</v>
      </c>
      <c r="BE1066">
        <v>42711596.740000002</v>
      </c>
      <c r="BF1066">
        <v>-42864095</v>
      </c>
      <c r="BG1066">
        <v>-39473930</v>
      </c>
      <c r="BH1066">
        <v>6796653</v>
      </c>
      <c r="BI1066">
        <v>77244772</v>
      </c>
      <c r="BJ1066">
        <v>57308948</v>
      </c>
      <c r="BK1066">
        <v>96220773</v>
      </c>
      <c r="BL1066">
        <v>-72401123</v>
      </c>
      <c r="BM1066">
        <v>66480496</v>
      </c>
      <c r="BN1066">
        <v>-10143347</v>
      </c>
      <c r="BO1066">
        <v>-30020294</v>
      </c>
      <c r="BP1066">
        <v>178354698.09999999</v>
      </c>
    </row>
    <row r="1067" spans="1:68" x14ac:dyDescent="0.25">
      <c r="A1067" s="1" t="s">
        <v>66</v>
      </c>
      <c r="B1067" s="1">
        <f>COUNT(egypt_arabic_world[[#This Row],[1960]:[2023]])</f>
        <v>54</v>
      </c>
      <c r="C1067" s="1" t="s">
        <v>2363</v>
      </c>
      <c r="D1067" s="1" t="s">
        <v>2364</v>
      </c>
      <c r="O1067">
        <v>12</v>
      </c>
      <c r="P1067">
        <v>12</v>
      </c>
      <c r="Q1067">
        <v>12</v>
      </c>
      <c r="R1067">
        <v>12</v>
      </c>
      <c r="S1067">
        <v>12</v>
      </c>
      <c r="T1067">
        <v>12</v>
      </c>
      <c r="U1067">
        <v>12</v>
      </c>
      <c r="V1067">
        <v>12</v>
      </c>
      <c r="W1067">
        <v>12</v>
      </c>
      <c r="X1067">
        <v>12</v>
      </c>
      <c r="Y1067">
        <v>12</v>
      </c>
      <c r="Z1067">
        <v>12</v>
      </c>
      <c r="AA1067">
        <v>12</v>
      </c>
      <c r="AB1067">
        <v>12</v>
      </c>
      <c r="AC1067">
        <v>12</v>
      </c>
      <c r="AD1067">
        <v>12</v>
      </c>
      <c r="AE1067">
        <v>12</v>
      </c>
      <c r="AF1067">
        <v>12</v>
      </c>
      <c r="AG1067">
        <v>12</v>
      </c>
      <c r="AH1067">
        <v>12</v>
      </c>
      <c r="AI1067">
        <v>11</v>
      </c>
      <c r="AJ1067">
        <v>11</v>
      </c>
      <c r="AK1067">
        <v>11</v>
      </c>
      <c r="AL1067">
        <v>11</v>
      </c>
      <c r="AM1067">
        <v>11</v>
      </c>
      <c r="AN1067">
        <v>11</v>
      </c>
      <c r="AO1067">
        <v>11</v>
      </c>
      <c r="AP1067">
        <v>11</v>
      </c>
      <c r="AQ1067">
        <v>11</v>
      </c>
      <c r="AR1067">
        <v>11</v>
      </c>
      <c r="AS1067">
        <v>11</v>
      </c>
      <c r="AT1067">
        <v>11</v>
      </c>
      <c r="AU1067">
        <v>11</v>
      </c>
      <c r="AV1067">
        <v>11</v>
      </c>
      <c r="AW1067">
        <v>11</v>
      </c>
      <c r="AX1067">
        <v>12</v>
      </c>
      <c r="AY1067">
        <v>12</v>
      </c>
      <c r="AZ1067">
        <v>12</v>
      </c>
      <c r="BA1067">
        <v>12</v>
      </c>
      <c r="BB1067">
        <v>12</v>
      </c>
      <c r="BC1067">
        <v>12</v>
      </c>
      <c r="BD1067">
        <v>12</v>
      </c>
      <c r="BE1067">
        <v>12</v>
      </c>
      <c r="BF1067">
        <v>12</v>
      </c>
      <c r="BG1067">
        <v>12</v>
      </c>
      <c r="BH1067">
        <v>12</v>
      </c>
      <c r="BI1067">
        <v>12</v>
      </c>
      <c r="BJ1067">
        <v>12</v>
      </c>
      <c r="BK1067">
        <v>12</v>
      </c>
      <c r="BL1067">
        <v>12</v>
      </c>
      <c r="BM1067">
        <v>12</v>
      </c>
      <c r="BN1067">
        <v>12</v>
      </c>
      <c r="BO1067">
        <v>12</v>
      </c>
      <c r="BP1067">
        <v>12</v>
      </c>
    </row>
    <row r="1068" spans="1:68" x14ac:dyDescent="0.25">
      <c r="A1068" s="1" t="s">
        <v>66</v>
      </c>
      <c r="B1068" s="1">
        <f>COUNT(egypt_arabic_world[[#This Row],[1960]:[2023]])</f>
        <v>54</v>
      </c>
      <c r="C1068" s="1" t="s">
        <v>2289</v>
      </c>
      <c r="D1068" s="1" t="s">
        <v>2290</v>
      </c>
      <c r="O1068">
        <v>28.487300000000001</v>
      </c>
      <c r="P1068">
        <v>28.8934</v>
      </c>
      <c r="Q1068">
        <v>27.384</v>
      </c>
      <c r="R1068">
        <v>25.6374</v>
      </c>
      <c r="S1068">
        <v>25.730899999999998</v>
      </c>
      <c r="T1068">
        <v>27.6097</v>
      </c>
      <c r="U1068">
        <v>29.828399999999998</v>
      </c>
      <c r="V1068">
        <v>31.4375</v>
      </c>
      <c r="W1068">
        <v>33.453699999999998</v>
      </c>
      <c r="X1068">
        <v>33.831699999999998</v>
      </c>
      <c r="Y1068">
        <v>35.1008</v>
      </c>
      <c r="Z1068">
        <v>35.577100000000002</v>
      </c>
      <c r="AA1068">
        <v>37.533000000000001</v>
      </c>
      <c r="AB1068">
        <v>38.757100000000001</v>
      </c>
      <c r="AC1068">
        <v>41.103200000000001</v>
      </c>
      <c r="AD1068">
        <v>42.376899999999999</v>
      </c>
      <c r="AE1068">
        <v>41.4968</v>
      </c>
      <c r="AF1068">
        <v>43.792200000000001</v>
      </c>
      <c r="AG1068">
        <v>42.915999999999997</v>
      </c>
      <c r="AH1068">
        <v>44.2545</v>
      </c>
      <c r="AI1068">
        <v>45.408499999999997</v>
      </c>
      <c r="AJ1068">
        <v>51.772300000000001</v>
      </c>
      <c r="AK1068">
        <v>49.109299999999998</v>
      </c>
      <c r="AL1068">
        <v>49.578499999999998</v>
      </c>
      <c r="AM1068">
        <v>49.5321</v>
      </c>
      <c r="AN1068">
        <v>50.928699999999999</v>
      </c>
      <c r="AO1068">
        <v>52.368400000000001</v>
      </c>
      <c r="AP1068">
        <v>52.36</v>
      </c>
      <c r="AQ1068">
        <v>48.749000000000002</v>
      </c>
      <c r="AR1068">
        <v>51.421300000000002</v>
      </c>
      <c r="AS1068">
        <v>50.4268</v>
      </c>
      <c r="AT1068">
        <v>50.088700000000003</v>
      </c>
      <c r="AU1068">
        <v>52.144199999999998</v>
      </c>
      <c r="AV1068">
        <v>53.5105</v>
      </c>
      <c r="AW1068">
        <v>53.963999999999999</v>
      </c>
      <c r="AX1068">
        <v>54.2515</v>
      </c>
      <c r="AY1068">
        <v>55.696899999999999</v>
      </c>
      <c r="AZ1068">
        <v>55.829900000000002</v>
      </c>
      <c r="BA1068">
        <v>57.531500000000001</v>
      </c>
      <c r="BB1068">
        <v>56.555799999999998</v>
      </c>
      <c r="BC1068">
        <v>54.021000000000001</v>
      </c>
      <c r="BD1068">
        <v>55.843600000000002</v>
      </c>
      <c r="BE1068">
        <v>57.2179</v>
      </c>
      <c r="BF1068">
        <v>55.594499999999996</v>
      </c>
      <c r="BG1068">
        <v>55.432600000000001</v>
      </c>
      <c r="BH1068">
        <v>54.306899999999999</v>
      </c>
      <c r="BI1068">
        <v>54.798900000000003</v>
      </c>
      <c r="BJ1068">
        <v>54.7669</v>
      </c>
      <c r="BK1068">
        <v>53.834400000000002</v>
      </c>
      <c r="BL1068">
        <v>49.155700000000003</v>
      </c>
      <c r="BM1068">
        <v>48.694899999999997</v>
      </c>
      <c r="BN1068">
        <v>49.380200000000002</v>
      </c>
      <c r="BO1068">
        <v>51.829799999999999</v>
      </c>
      <c r="BP1068">
        <v>51.445099999999996</v>
      </c>
    </row>
    <row r="1069" spans="1:68" hidden="1" x14ac:dyDescent="0.25">
      <c r="A1069" s="1" t="s">
        <v>66</v>
      </c>
      <c r="B1069" s="1">
        <f>COUNT(egypt_arabic_world[[#This Row],[1960]:[2023]])</f>
        <v>13</v>
      </c>
      <c r="C1069" s="1" t="s">
        <v>2201</v>
      </c>
      <c r="D1069" s="1" t="s">
        <v>2202</v>
      </c>
      <c r="T1069">
        <v>75.005088810000004</v>
      </c>
      <c r="U1069">
        <v>78.613128660000001</v>
      </c>
      <c r="AR1069">
        <v>99.478706360000004</v>
      </c>
      <c r="AS1069">
        <v>99.241912839999998</v>
      </c>
      <c r="AT1069">
        <v>95.220802309999996</v>
      </c>
      <c r="AU1069">
        <v>98.101539610000003</v>
      </c>
      <c r="AV1069">
        <v>98.968688959999994</v>
      </c>
      <c r="AX1069">
        <v>94.249069210000002</v>
      </c>
      <c r="BB1069">
        <v>96.629463200000004</v>
      </c>
      <c r="BI1069">
        <v>97.038276670000002</v>
      </c>
      <c r="BK1069">
        <v>99.522949220000001</v>
      </c>
      <c r="BL1069">
        <v>99.969253539999997</v>
      </c>
      <c r="BM1069">
        <v>100</v>
      </c>
    </row>
    <row r="1070" spans="1:68" x14ac:dyDescent="0.25">
      <c r="A1070" s="1" t="s">
        <v>66</v>
      </c>
      <c r="B1070" s="1">
        <f>COUNT(egypt_arabic_world[[#This Row],[1960]:[2023]])</f>
        <v>54</v>
      </c>
      <c r="C1070" s="1" t="s">
        <v>2231</v>
      </c>
      <c r="D1070" s="1" t="s">
        <v>2232</v>
      </c>
      <c r="O1070">
        <v>14.050700000000001</v>
      </c>
      <c r="P1070">
        <v>13.961399999999999</v>
      </c>
      <c r="Q1070">
        <v>13.9969</v>
      </c>
      <c r="R1070">
        <v>13.0181</v>
      </c>
      <c r="S1070">
        <v>13.303000000000001</v>
      </c>
      <c r="T1070">
        <v>13.232100000000001</v>
      </c>
      <c r="U1070">
        <v>13.2972</v>
      </c>
      <c r="V1070">
        <v>12.973699999999999</v>
      </c>
      <c r="W1070">
        <v>13.0021</v>
      </c>
      <c r="X1070">
        <v>12.771699999999999</v>
      </c>
      <c r="Y1070">
        <v>12.2568</v>
      </c>
      <c r="Z1070">
        <v>12.1616</v>
      </c>
      <c r="AA1070">
        <v>12.6432</v>
      </c>
      <c r="AB1070">
        <v>12.431100000000001</v>
      </c>
      <c r="AC1070">
        <v>12.460100000000001</v>
      </c>
      <c r="AD1070">
        <v>12.088100000000001</v>
      </c>
      <c r="AE1070">
        <v>12.5138</v>
      </c>
      <c r="AF1070">
        <v>12.7051</v>
      </c>
      <c r="AG1070">
        <v>12.5526</v>
      </c>
      <c r="AH1070">
        <v>13.2624</v>
      </c>
      <c r="AI1070">
        <v>13.9727</v>
      </c>
      <c r="AJ1070">
        <v>14.789300000000001</v>
      </c>
      <c r="AK1070">
        <v>15.412000000000001</v>
      </c>
      <c r="AL1070">
        <v>15.6805</v>
      </c>
      <c r="AM1070">
        <v>15.8606</v>
      </c>
      <c r="AN1070">
        <v>15.919</v>
      </c>
      <c r="AO1070">
        <v>16.201499999999999</v>
      </c>
      <c r="AP1070">
        <v>17.010999999999999</v>
      </c>
      <c r="AQ1070">
        <v>15.7364</v>
      </c>
      <c r="AR1070">
        <v>17.472899999999999</v>
      </c>
      <c r="AS1070">
        <v>17.907900000000001</v>
      </c>
      <c r="AT1070">
        <v>17.559200000000001</v>
      </c>
      <c r="AU1070">
        <v>19.274799999999999</v>
      </c>
      <c r="AV1070">
        <v>19.8157</v>
      </c>
      <c r="AW1070">
        <v>20.212599999999998</v>
      </c>
      <c r="AX1070">
        <v>20.308800000000002</v>
      </c>
      <c r="AY1070">
        <v>21.1858</v>
      </c>
      <c r="AZ1070">
        <v>22.51</v>
      </c>
      <c r="BA1070">
        <v>23.2195</v>
      </c>
      <c r="BB1070">
        <v>20.558800000000002</v>
      </c>
      <c r="BC1070">
        <v>19.812999999999999</v>
      </c>
      <c r="BD1070">
        <v>21.440799999999999</v>
      </c>
      <c r="BE1070">
        <v>22.3673</v>
      </c>
      <c r="BF1070">
        <v>21.433199999999999</v>
      </c>
      <c r="BG1070">
        <v>21.265999999999998</v>
      </c>
      <c r="BH1070">
        <v>20.587700000000002</v>
      </c>
      <c r="BI1070">
        <v>20.9434</v>
      </c>
      <c r="BJ1070">
        <v>19.6328</v>
      </c>
      <c r="BK1070">
        <v>17.689399999999999</v>
      </c>
      <c r="BL1070">
        <v>12.726000000000001</v>
      </c>
      <c r="BM1070">
        <v>12.093400000000001</v>
      </c>
      <c r="BN1070">
        <v>12.2477</v>
      </c>
      <c r="BO1070">
        <v>14.1274</v>
      </c>
      <c r="BP1070">
        <v>13.599</v>
      </c>
    </row>
    <row r="1071" spans="1:68" x14ac:dyDescent="0.25">
      <c r="A1071" s="1" t="s">
        <v>66</v>
      </c>
      <c r="B1071" s="1">
        <f>COUNT(egypt_arabic_world[[#This Row],[1960]:[2023]])</f>
        <v>54</v>
      </c>
      <c r="C1071" s="1" t="s">
        <v>2291</v>
      </c>
      <c r="D1071" s="1" t="s">
        <v>2292</v>
      </c>
      <c r="O1071">
        <v>0.27510000000000001</v>
      </c>
      <c r="P1071">
        <v>0.27510000000000001</v>
      </c>
      <c r="Q1071">
        <v>0.28179999999999999</v>
      </c>
      <c r="R1071">
        <v>0.28289999999999998</v>
      </c>
      <c r="S1071">
        <v>0.28999999999999998</v>
      </c>
      <c r="T1071">
        <v>0.29039999999999999</v>
      </c>
      <c r="U1071">
        <v>0.2903</v>
      </c>
      <c r="V1071">
        <v>0.28910000000000002</v>
      </c>
      <c r="W1071">
        <v>0.29320000000000002</v>
      </c>
      <c r="X1071">
        <v>0.29930000000000001</v>
      </c>
      <c r="Y1071">
        <v>0.30159999999999998</v>
      </c>
      <c r="Z1071">
        <v>0.314</v>
      </c>
      <c r="AA1071">
        <v>0.31919999999999998</v>
      </c>
      <c r="AB1071">
        <v>0.32700000000000001</v>
      </c>
      <c r="AC1071">
        <v>0.33550000000000002</v>
      </c>
      <c r="AD1071">
        <v>0.33810000000000001</v>
      </c>
      <c r="AE1071">
        <v>0.3458</v>
      </c>
      <c r="AF1071">
        <v>0.33539999999999998</v>
      </c>
      <c r="AG1071">
        <v>0.3412</v>
      </c>
      <c r="AH1071">
        <v>0.3488</v>
      </c>
      <c r="AI1071">
        <v>0.35499999999999998</v>
      </c>
      <c r="AJ1071">
        <v>0.36020000000000002</v>
      </c>
      <c r="AK1071">
        <v>0.36759999999999998</v>
      </c>
      <c r="AL1071">
        <v>0.37159999999999999</v>
      </c>
      <c r="AM1071">
        <v>0.38009999999999999</v>
      </c>
      <c r="AN1071">
        <v>0.38519999999999999</v>
      </c>
      <c r="AO1071">
        <v>0.3891</v>
      </c>
      <c r="AP1071">
        <v>0.39629999999999999</v>
      </c>
      <c r="AQ1071">
        <v>0.39979999999999999</v>
      </c>
      <c r="AR1071">
        <v>0.40110000000000001</v>
      </c>
      <c r="AS1071">
        <v>0.40510000000000002</v>
      </c>
      <c r="AT1071">
        <v>0.40910000000000002</v>
      </c>
      <c r="AU1071">
        <v>0.41410000000000002</v>
      </c>
      <c r="AV1071">
        <v>0.4168</v>
      </c>
      <c r="AW1071">
        <v>0.42470000000000002</v>
      </c>
      <c r="AX1071">
        <v>0.43180000000000002</v>
      </c>
      <c r="AY1071">
        <v>0.43780000000000002</v>
      </c>
      <c r="AZ1071">
        <v>0.4446</v>
      </c>
      <c r="BA1071">
        <v>0.44669999999999999</v>
      </c>
      <c r="BB1071">
        <v>0.45540000000000003</v>
      </c>
      <c r="BC1071">
        <v>0.45960000000000001</v>
      </c>
      <c r="BD1071">
        <v>0.46550000000000002</v>
      </c>
      <c r="BE1071">
        <v>0.46539999999999998</v>
      </c>
      <c r="BF1071">
        <v>0.4541</v>
      </c>
      <c r="BG1071">
        <v>0.45829999999999999</v>
      </c>
      <c r="BH1071">
        <v>0.46289999999999998</v>
      </c>
      <c r="BI1071">
        <v>0.46700000000000003</v>
      </c>
      <c r="BJ1071">
        <v>0.47439999999999999</v>
      </c>
      <c r="BK1071">
        <v>0.4743</v>
      </c>
      <c r="BL1071">
        <v>0.47410000000000002</v>
      </c>
      <c r="BM1071">
        <v>0.47620000000000001</v>
      </c>
      <c r="BN1071">
        <v>0.47870000000000001</v>
      </c>
      <c r="BO1071">
        <v>0.47799999999999998</v>
      </c>
      <c r="BP1071">
        <v>0.4773</v>
      </c>
    </row>
    <row r="1072" spans="1:68" x14ac:dyDescent="0.25">
      <c r="A1072" s="1" t="s">
        <v>66</v>
      </c>
      <c r="B1072" s="1">
        <f>COUNT(egypt_arabic_world[[#This Row],[1960]:[2023]])</f>
        <v>54</v>
      </c>
      <c r="C1072" s="1" t="s">
        <v>2319</v>
      </c>
      <c r="D1072" s="1" t="s">
        <v>2320</v>
      </c>
      <c r="O1072">
        <v>9.1298999999999992</v>
      </c>
      <c r="P1072">
        <v>9.1074999999999999</v>
      </c>
      <c r="Q1072">
        <v>7.3753000000000002</v>
      </c>
      <c r="R1072">
        <v>6.4596999999999998</v>
      </c>
      <c r="S1072">
        <v>6.0641999999999996</v>
      </c>
      <c r="T1072">
        <v>7.8421000000000003</v>
      </c>
      <c r="U1072">
        <v>9.8032000000000004</v>
      </c>
      <c r="V1072">
        <v>11.5662</v>
      </c>
      <c r="W1072">
        <v>13.385</v>
      </c>
      <c r="X1072">
        <v>13.811999999999999</v>
      </c>
      <c r="Y1072">
        <v>15.3644</v>
      </c>
      <c r="Z1072">
        <v>15.7204</v>
      </c>
      <c r="AA1072">
        <v>16.9971</v>
      </c>
      <c r="AB1072">
        <v>18.2273</v>
      </c>
      <c r="AC1072">
        <v>20.349599999999999</v>
      </c>
      <c r="AD1072">
        <v>21.804400000000001</v>
      </c>
      <c r="AE1072">
        <v>20.331800000000001</v>
      </c>
      <c r="AF1072">
        <v>22.228100000000001</v>
      </c>
      <c r="AG1072">
        <v>21.328299999999999</v>
      </c>
      <c r="AH1072">
        <v>21.786799999999999</v>
      </c>
      <c r="AI1072">
        <v>22.077999999999999</v>
      </c>
      <c r="AJ1072">
        <v>27.564599999999999</v>
      </c>
      <c r="AK1072">
        <v>24.225999999999999</v>
      </c>
      <c r="AL1072">
        <v>24.416599999999999</v>
      </c>
      <c r="AM1072">
        <v>24.147600000000001</v>
      </c>
      <c r="AN1072">
        <v>25.4313</v>
      </c>
      <c r="AO1072">
        <v>26.539000000000001</v>
      </c>
      <c r="AP1072">
        <v>25.7102</v>
      </c>
      <c r="AQ1072">
        <v>23.130700000000001</v>
      </c>
      <c r="AR1072">
        <v>23.9666</v>
      </c>
      <c r="AS1072">
        <v>22.441800000000001</v>
      </c>
      <c r="AT1072">
        <v>22.246099999999998</v>
      </c>
      <c r="AU1072">
        <v>22.5032</v>
      </c>
      <c r="AV1072">
        <v>23.195699999999999</v>
      </c>
      <c r="AW1072">
        <v>23.148399999999999</v>
      </c>
      <c r="AX1072">
        <v>23.168500000000002</v>
      </c>
      <c r="AY1072">
        <v>23.409199999999998</v>
      </c>
      <c r="AZ1072">
        <v>22.650300000000001</v>
      </c>
      <c r="BA1072">
        <v>23.298300000000001</v>
      </c>
      <c r="BB1072">
        <v>24.668199999999999</v>
      </c>
      <c r="BC1072">
        <v>22.337800000000001</v>
      </c>
      <c r="BD1072">
        <v>22.0185</v>
      </c>
      <c r="BE1072">
        <v>21.764199999999999</v>
      </c>
      <c r="BF1072">
        <v>21.416599999999999</v>
      </c>
      <c r="BG1072">
        <v>21.368300000000001</v>
      </c>
      <c r="BH1072">
        <v>20.908000000000001</v>
      </c>
      <c r="BI1072">
        <v>20.262499999999999</v>
      </c>
      <c r="BJ1072">
        <v>20.812000000000001</v>
      </c>
      <c r="BK1072">
        <v>21.302499999999998</v>
      </c>
      <c r="BL1072">
        <v>21.2684</v>
      </c>
      <c r="BM1072">
        <v>20.8474</v>
      </c>
      <c r="BN1072">
        <v>20.813300000000002</v>
      </c>
      <c r="BO1072">
        <v>20.804400000000001</v>
      </c>
      <c r="BP1072">
        <v>20.318200000000001</v>
      </c>
    </row>
    <row r="1073" spans="1:68" x14ac:dyDescent="0.25">
      <c r="A1073" s="1" t="s">
        <v>66</v>
      </c>
      <c r="B1073" s="1">
        <f>COUNT(egypt_arabic_world[[#This Row],[1960]:[2023]])</f>
        <v>54</v>
      </c>
      <c r="C1073" s="1" t="s">
        <v>2309</v>
      </c>
      <c r="D1073" s="1" t="s">
        <v>2310</v>
      </c>
      <c r="O1073">
        <v>1.03E-2</v>
      </c>
      <c r="P1073">
        <v>1.03E-2</v>
      </c>
      <c r="Q1073">
        <v>1.1599999999999999E-2</v>
      </c>
      <c r="R1073">
        <v>1.01E-2</v>
      </c>
      <c r="S1073">
        <v>1.15E-2</v>
      </c>
      <c r="T1073">
        <v>1.3299999999999999E-2</v>
      </c>
      <c r="U1073">
        <v>1.5599999999999999E-2</v>
      </c>
      <c r="V1073">
        <v>1.54E-2</v>
      </c>
      <c r="W1073">
        <v>1.4800000000000001E-2</v>
      </c>
      <c r="X1073">
        <v>1.5699999999999999E-2</v>
      </c>
      <c r="Y1073">
        <v>1.6899999999999998E-2</v>
      </c>
      <c r="Z1073">
        <v>1.8499999999999999E-2</v>
      </c>
      <c r="AA1073">
        <v>1.9699999999999999E-2</v>
      </c>
      <c r="AB1073">
        <v>2.07E-2</v>
      </c>
      <c r="AC1073">
        <v>2.23E-2</v>
      </c>
      <c r="AD1073">
        <v>2.24E-2</v>
      </c>
      <c r="AE1073">
        <v>2.1000000000000001E-2</v>
      </c>
      <c r="AF1073">
        <v>2.64E-2</v>
      </c>
      <c r="AG1073">
        <v>2.58E-2</v>
      </c>
      <c r="AH1073">
        <v>2.7E-2</v>
      </c>
      <c r="AI1073">
        <v>2.76E-2</v>
      </c>
      <c r="AJ1073">
        <v>2.4799999999999999E-2</v>
      </c>
      <c r="AK1073">
        <v>2.6599999999999999E-2</v>
      </c>
      <c r="AL1073">
        <v>2.8400000000000002E-2</v>
      </c>
      <c r="AM1073">
        <v>2.1700000000000001E-2</v>
      </c>
      <c r="AN1073">
        <v>2.4500000000000001E-2</v>
      </c>
      <c r="AO1073">
        <v>2.7199999999999998E-2</v>
      </c>
      <c r="AP1073">
        <v>2.8500000000000001E-2</v>
      </c>
      <c r="AQ1073">
        <v>2.5600000000000001E-2</v>
      </c>
      <c r="AR1073">
        <v>2.63E-2</v>
      </c>
      <c r="AS1073">
        <v>2.5700000000000001E-2</v>
      </c>
      <c r="AT1073">
        <v>3.0700000000000002E-2</v>
      </c>
      <c r="AU1073">
        <v>2.9499999999999998E-2</v>
      </c>
      <c r="AV1073">
        <v>2.7199999999999998E-2</v>
      </c>
      <c r="AW1073">
        <v>2.5100000000000001E-2</v>
      </c>
      <c r="AX1073">
        <v>2.98E-2</v>
      </c>
      <c r="AY1073">
        <v>2.9899999999999999E-2</v>
      </c>
      <c r="AZ1073">
        <v>3.2800000000000003E-2</v>
      </c>
      <c r="BA1073">
        <v>3.09E-2</v>
      </c>
      <c r="BB1073">
        <v>2.8500000000000001E-2</v>
      </c>
      <c r="BC1073">
        <v>2.93E-2</v>
      </c>
      <c r="BD1073">
        <v>2.7699999999999999E-2</v>
      </c>
      <c r="BE1073">
        <v>2.3300000000000001E-2</v>
      </c>
      <c r="BF1073">
        <v>2.8000000000000001E-2</v>
      </c>
      <c r="BG1073">
        <v>2.69E-2</v>
      </c>
      <c r="BH1073">
        <v>2.5700000000000001E-2</v>
      </c>
      <c r="BI1073">
        <v>3.5499999999999997E-2</v>
      </c>
      <c r="BJ1073">
        <v>4.6399999999999997E-2</v>
      </c>
      <c r="BK1073">
        <v>5.5399999999999998E-2</v>
      </c>
      <c r="BL1073">
        <v>4.1399999999999999E-2</v>
      </c>
      <c r="BM1073">
        <v>3.2800000000000003E-2</v>
      </c>
      <c r="BN1073">
        <v>4.3099999999999999E-2</v>
      </c>
      <c r="BO1073">
        <v>4.1500000000000002E-2</v>
      </c>
      <c r="BP1073">
        <v>4.4400000000000002E-2</v>
      </c>
    </row>
    <row r="1074" spans="1:68" x14ac:dyDescent="0.25">
      <c r="A1074" s="1" t="s">
        <v>66</v>
      </c>
      <c r="B1074" s="1">
        <f>COUNT(egypt_arabic_world[[#This Row],[1960]:[2023]])</f>
        <v>54</v>
      </c>
      <c r="C1074" s="1" t="s">
        <v>2229</v>
      </c>
      <c r="D1074" s="1" t="s">
        <v>2230</v>
      </c>
      <c r="O1074">
        <v>1E-3</v>
      </c>
      <c r="P1074">
        <v>8.9999999999999998E-4</v>
      </c>
      <c r="Q1074">
        <v>1E-3</v>
      </c>
      <c r="R1074">
        <v>1.1999999999999999E-3</v>
      </c>
      <c r="S1074">
        <v>1.4E-3</v>
      </c>
      <c r="T1074">
        <v>1.2999999999999999E-3</v>
      </c>
      <c r="U1074">
        <v>1.4E-3</v>
      </c>
      <c r="V1074">
        <v>1.1000000000000001E-3</v>
      </c>
      <c r="W1074">
        <v>1.6000000000000001E-3</v>
      </c>
      <c r="X1074">
        <v>2E-3</v>
      </c>
      <c r="Y1074">
        <v>1.8E-3</v>
      </c>
      <c r="Z1074">
        <v>1.9E-3</v>
      </c>
      <c r="AA1074">
        <v>1.1000000000000001E-3</v>
      </c>
      <c r="AB1074">
        <v>1.9E-3</v>
      </c>
      <c r="AC1074">
        <v>2E-3</v>
      </c>
      <c r="AD1074">
        <v>2.3E-3</v>
      </c>
      <c r="AE1074">
        <v>2.2000000000000001E-3</v>
      </c>
      <c r="AF1074">
        <v>2.2000000000000001E-3</v>
      </c>
      <c r="AG1074">
        <v>2.3E-3</v>
      </c>
      <c r="AH1074">
        <v>2.3E-3</v>
      </c>
      <c r="AI1074">
        <v>2.3999999999999998E-3</v>
      </c>
      <c r="AJ1074">
        <v>3.3999999999999998E-3</v>
      </c>
      <c r="AK1074">
        <v>3.8E-3</v>
      </c>
      <c r="AL1074">
        <v>5.0000000000000001E-3</v>
      </c>
      <c r="AM1074">
        <v>5.0000000000000001E-3</v>
      </c>
      <c r="AN1074">
        <v>5.0000000000000001E-3</v>
      </c>
      <c r="AO1074">
        <v>5.3E-3</v>
      </c>
      <c r="AP1074">
        <v>5.4999999999999997E-3</v>
      </c>
      <c r="AQ1074">
        <v>7.7999999999999996E-3</v>
      </c>
      <c r="AR1074">
        <v>7.4000000000000003E-3</v>
      </c>
      <c r="AS1074">
        <v>7.9000000000000008E-3</v>
      </c>
      <c r="AT1074">
        <v>7.7000000000000002E-3</v>
      </c>
      <c r="AU1074">
        <v>7.9000000000000008E-3</v>
      </c>
      <c r="AV1074">
        <v>8.0000000000000002E-3</v>
      </c>
      <c r="AW1074">
        <v>8.6E-3</v>
      </c>
      <c r="AX1074">
        <v>8.8000000000000005E-3</v>
      </c>
      <c r="AY1074">
        <v>8.5000000000000006E-3</v>
      </c>
      <c r="AZ1074">
        <v>7.4000000000000003E-3</v>
      </c>
      <c r="BA1074">
        <v>8.0000000000000002E-3</v>
      </c>
      <c r="BB1074">
        <v>8.0999999999999996E-3</v>
      </c>
      <c r="BC1074">
        <v>8.3999999999999995E-3</v>
      </c>
      <c r="BD1074">
        <v>3.56E-2</v>
      </c>
      <c r="BE1074">
        <v>5.96E-2</v>
      </c>
      <c r="BF1074">
        <v>5.9299999999999999E-2</v>
      </c>
      <c r="BG1074">
        <v>4.6399999999999997E-2</v>
      </c>
      <c r="BH1074">
        <v>1.0699999999999999E-2</v>
      </c>
      <c r="BI1074">
        <v>2.7799999999999998E-2</v>
      </c>
      <c r="BJ1074">
        <v>4.87E-2</v>
      </c>
      <c r="BK1074">
        <v>3.2000000000000001E-2</v>
      </c>
      <c r="BL1074">
        <v>4.1700000000000001E-2</v>
      </c>
      <c r="BM1074">
        <v>4.0599999999999997E-2</v>
      </c>
      <c r="BN1074">
        <v>4.07E-2</v>
      </c>
      <c r="BO1074">
        <v>4.0300000000000002E-2</v>
      </c>
      <c r="BP1074">
        <v>3.8600000000000002E-2</v>
      </c>
    </row>
    <row r="1075" spans="1:68" x14ac:dyDescent="0.25">
      <c r="A1075" s="1" t="s">
        <v>66</v>
      </c>
      <c r="B1075" s="1">
        <f>COUNT(egypt_arabic_world[[#This Row],[1960]:[2023]])</f>
        <v>54</v>
      </c>
      <c r="C1075" s="1" t="s">
        <v>2317</v>
      </c>
      <c r="D1075" s="1" t="s">
        <v>2318</v>
      </c>
      <c r="O1075">
        <v>6.9999999999999999E-4</v>
      </c>
      <c r="P1075">
        <v>6.9999999999999999E-4</v>
      </c>
      <c r="Q1075">
        <v>6.9999999999999999E-4</v>
      </c>
      <c r="R1075">
        <v>6.9999999999999999E-4</v>
      </c>
      <c r="S1075">
        <v>8.0000000000000004E-4</v>
      </c>
      <c r="T1075">
        <v>8.9999999999999998E-4</v>
      </c>
      <c r="U1075">
        <v>1.1999999999999999E-3</v>
      </c>
      <c r="V1075">
        <v>1.8E-3</v>
      </c>
      <c r="W1075">
        <v>2.0999999999999999E-3</v>
      </c>
      <c r="X1075">
        <v>3.0000000000000001E-3</v>
      </c>
      <c r="Y1075">
        <v>5.3E-3</v>
      </c>
      <c r="Z1075">
        <v>6.4000000000000003E-3</v>
      </c>
      <c r="AA1075">
        <v>7.3000000000000001E-3</v>
      </c>
      <c r="AB1075">
        <v>8.5000000000000006E-3</v>
      </c>
      <c r="AC1075">
        <v>9.2999999999999992E-3</v>
      </c>
      <c r="AD1075">
        <v>1.11E-2</v>
      </c>
      <c r="AE1075">
        <v>1.2800000000000001E-2</v>
      </c>
      <c r="AF1075">
        <v>1.41E-2</v>
      </c>
      <c r="AG1075">
        <v>1.4500000000000001E-2</v>
      </c>
      <c r="AH1075">
        <v>1.66E-2</v>
      </c>
      <c r="AI1075">
        <v>1.7999999999999999E-2</v>
      </c>
      <c r="AJ1075">
        <v>1.9099999999999999E-2</v>
      </c>
      <c r="AK1075">
        <v>1.9599999999999999E-2</v>
      </c>
      <c r="AL1075">
        <v>2.0799999999999999E-2</v>
      </c>
      <c r="AM1075">
        <v>2.1100000000000001E-2</v>
      </c>
      <c r="AN1075">
        <v>1.9900000000000001E-2</v>
      </c>
      <c r="AO1075">
        <v>2.0899999999999998E-2</v>
      </c>
      <c r="AP1075">
        <v>2.23E-2</v>
      </c>
      <c r="AQ1075">
        <v>2.2700000000000001E-2</v>
      </c>
      <c r="AR1075">
        <v>2.5000000000000001E-2</v>
      </c>
      <c r="AS1075">
        <v>2.2499999999999999E-2</v>
      </c>
      <c r="AT1075">
        <v>2.7300000000000001E-2</v>
      </c>
      <c r="AU1075">
        <v>2.8799999999999999E-2</v>
      </c>
      <c r="AV1075">
        <v>3.04E-2</v>
      </c>
      <c r="AW1075">
        <v>3.9100000000000003E-2</v>
      </c>
      <c r="AX1075">
        <v>4.4699999999999997E-2</v>
      </c>
      <c r="AY1075">
        <v>4.9200000000000001E-2</v>
      </c>
      <c r="AZ1075">
        <v>5.1499999999999997E-2</v>
      </c>
      <c r="BA1075">
        <v>5.5500000000000001E-2</v>
      </c>
      <c r="BB1075">
        <v>6.2799999999999995E-2</v>
      </c>
      <c r="BC1075">
        <v>6.0100000000000001E-2</v>
      </c>
      <c r="BD1075">
        <v>6.9699999999999998E-2</v>
      </c>
      <c r="BE1075">
        <v>7.4399999999999994E-2</v>
      </c>
      <c r="BF1075">
        <v>7.4099999999999999E-2</v>
      </c>
      <c r="BG1075">
        <v>8.0199999999999994E-2</v>
      </c>
      <c r="BH1075">
        <v>9.0800000000000006E-2</v>
      </c>
      <c r="BI1075">
        <v>9.4700000000000006E-2</v>
      </c>
      <c r="BJ1075">
        <v>0.1154</v>
      </c>
      <c r="BK1075">
        <v>0.11260000000000001</v>
      </c>
      <c r="BL1075">
        <v>0.1008</v>
      </c>
      <c r="BM1075">
        <v>9.4500000000000001E-2</v>
      </c>
      <c r="BN1075">
        <v>0.1069</v>
      </c>
      <c r="BO1075">
        <v>0.10879999999999999</v>
      </c>
      <c r="BP1075">
        <v>0.1101</v>
      </c>
    </row>
    <row r="1076" spans="1:68" x14ac:dyDescent="0.25">
      <c r="A1076" s="1" t="s">
        <v>66</v>
      </c>
      <c r="B1076" s="1">
        <f>COUNT(egypt_arabic_world[[#This Row],[1960]:[2023]])</f>
        <v>54</v>
      </c>
      <c r="C1076" s="1" t="s">
        <v>2307</v>
      </c>
      <c r="D1076" s="1" t="s">
        <v>2308</v>
      </c>
      <c r="O1076">
        <v>5.9200000000000003E-2</v>
      </c>
      <c r="P1076">
        <v>5.7200000000000001E-2</v>
      </c>
      <c r="Q1076">
        <v>6.4199999999999993E-2</v>
      </c>
      <c r="R1076">
        <v>6.3100000000000003E-2</v>
      </c>
      <c r="S1076">
        <v>7.8399999999999997E-2</v>
      </c>
      <c r="T1076">
        <v>6.4500000000000002E-2</v>
      </c>
      <c r="U1076">
        <v>7.7899999999999997E-2</v>
      </c>
      <c r="V1076">
        <v>0.09</v>
      </c>
      <c r="W1076">
        <v>9.1999999999999998E-2</v>
      </c>
      <c r="X1076">
        <v>9.64E-2</v>
      </c>
      <c r="Y1076">
        <v>0.1114</v>
      </c>
      <c r="Z1076">
        <v>0.1192</v>
      </c>
      <c r="AA1076">
        <v>0.13109999999999999</v>
      </c>
      <c r="AB1076">
        <v>0.14779999999999999</v>
      </c>
      <c r="AC1076">
        <v>0.16439999999999999</v>
      </c>
      <c r="AD1076">
        <v>0.17610000000000001</v>
      </c>
      <c r="AE1076">
        <v>0.17949999999999999</v>
      </c>
      <c r="AF1076">
        <v>0.1943</v>
      </c>
      <c r="AG1076">
        <v>0.19839999999999999</v>
      </c>
      <c r="AH1076">
        <v>0.22570000000000001</v>
      </c>
      <c r="AI1076">
        <v>0.2296</v>
      </c>
      <c r="AJ1076">
        <v>0.23749999999999999</v>
      </c>
      <c r="AK1076">
        <v>0.24460000000000001</v>
      </c>
      <c r="AL1076">
        <v>0.2382</v>
      </c>
      <c r="AM1076">
        <v>0.26040000000000002</v>
      </c>
      <c r="AN1076">
        <v>0.28710000000000002</v>
      </c>
      <c r="AO1076">
        <v>0.31859999999999999</v>
      </c>
      <c r="AP1076">
        <v>0.31559999999999999</v>
      </c>
      <c r="AQ1076">
        <v>0.37840000000000001</v>
      </c>
      <c r="AR1076">
        <v>0.43269999999999997</v>
      </c>
      <c r="AS1076">
        <v>0.46429999999999999</v>
      </c>
      <c r="AT1076">
        <v>0.499</v>
      </c>
      <c r="AU1076">
        <v>0.51239999999999997</v>
      </c>
      <c r="AV1076">
        <v>0.54210000000000003</v>
      </c>
      <c r="AW1076">
        <v>0.61219999999999997</v>
      </c>
      <c r="AX1076">
        <v>0.70330000000000004</v>
      </c>
      <c r="AY1076">
        <v>0.6774</v>
      </c>
      <c r="AZ1076">
        <v>0.69540000000000002</v>
      </c>
      <c r="BA1076">
        <v>0.8155</v>
      </c>
      <c r="BB1076">
        <v>0.8105</v>
      </c>
      <c r="BC1076">
        <v>0.78469999999999995</v>
      </c>
      <c r="BD1076">
        <v>0.84219999999999995</v>
      </c>
      <c r="BE1076">
        <v>0.87470000000000003</v>
      </c>
      <c r="BF1076">
        <v>0.81630000000000003</v>
      </c>
      <c r="BG1076">
        <v>0.81330000000000002</v>
      </c>
      <c r="BH1076">
        <v>0.70399999999999996</v>
      </c>
      <c r="BI1076">
        <v>0.54959999999999998</v>
      </c>
      <c r="BJ1076">
        <v>0.48139999999999999</v>
      </c>
      <c r="BK1076">
        <v>0.47749999999999998</v>
      </c>
      <c r="BL1076">
        <v>0.47970000000000002</v>
      </c>
      <c r="BM1076">
        <v>0.51570000000000005</v>
      </c>
      <c r="BN1076">
        <v>0.47749999999999998</v>
      </c>
      <c r="BO1076">
        <v>0.45290000000000002</v>
      </c>
      <c r="BP1076">
        <v>0.44419999999999998</v>
      </c>
    </row>
    <row r="1077" spans="1:68" x14ac:dyDescent="0.25">
      <c r="A1077" s="1" t="s">
        <v>66</v>
      </c>
      <c r="B1077" s="1">
        <f>COUNT(egypt_arabic_world[[#This Row],[1960]:[2023]])</f>
        <v>54</v>
      </c>
      <c r="C1077" s="1" t="s">
        <v>2341</v>
      </c>
      <c r="D1077" s="1" t="s">
        <v>2342</v>
      </c>
      <c r="O1077">
        <v>4.9603000000000002</v>
      </c>
      <c r="P1077">
        <v>5.4802999999999997</v>
      </c>
      <c r="Q1077">
        <v>5.6524999999999999</v>
      </c>
      <c r="R1077">
        <v>5.8014000000000001</v>
      </c>
      <c r="S1077">
        <v>5.9817</v>
      </c>
      <c r="T1077">
        <v>6.165</v>
      </c>
      <c r="U1077">
        <v>6.3414999999999999</v>
      </c>
      <c r="V1077">
        <v>6.5000999999999998</v>
      </c>
      <c r="W1077">
        <v>6.6627999999999998</v>
      </c>
      <c r="X1077">
        <v>6.8315999999999999</v>
      </c>
      <c r="Y1077">
        <v>7.0426000000000002</v>
      </c>
      <c r="Z1077">
        <v>7.2351000000000001</v>
      </c>
      <c r="AA1077">
        <v>7.4143999999999997</v>
      </c>
      <c r="AB1077">
        <v>7.5928000000000004</v>
      </c>
      <c r="AC1077">
        <v>7.7599</v>
      </c>
      <c r="AD1077">
        <v>7.9343000000000004</v>
      </c>
      <c r="AE1077">
        <v>8.09</v>
      </c>
      <c r="AF1077">
        <v>8.2866</v>
      </c>
      <c r="AG1077">
        <v>8.4527999999999999</v>
      </c>
      <c r="AH1077">
        <v>8.5848999999999993</v>
      </c>
      <c r="AI1077">
        <v>8.7251999999999992</v>
      </c>
      <c r="AJ1077">
        <v>8.7733000000000008</v>
      </c>
      <c r="AK1077">
        <v>8.8091000000000008</v>
      </c>
      <c r="AL1077">
        <v>8.8175000000000008</v>
      </c>
      <c r="AM1077">
        <v>8.8355999999999995</v>
      </c>
      <c r="AN1077">
        <v>8.8567</v>
      </c>
      <c r="AO1077">
        <v>8.8667999999999996</v>
      </c>
      <c r="AP1077">
        <v>8.8705999999999996</v>
      </c>
      <c r="AQ1077">
        <v>9.0477000000000007</v>
      </c>
      <c r="AR1077">
        <v>9.0892999999999997</v>
      </c>
      <c r="AS1077">
        <v>9.1516000000000002</v>
      </c>
      <c r="AT1077">
        <v>9.3095999999999997</v>
      </c>
      <c r="AU1077">
        <v>9.3735999999999997</v>
      </c>
      <c r="AV1077">
        <v>9.4746000000000006</v>
      </c>
      <c r="AW1077">
        <v>9.4932999999999996</v>
      </c>
      <c r="AX1077">
        <v>9.5556999999999999</v>
      </c>
      <c r="AY1077">
        <v>9.8989999999999991</v>
      </c>
      <c r="AZ1077">
        <v>9.4381000000000004</v>
      </c>
      <c r="BA1077">
        <v>9.6571999999999996</v>
      </c>
      <c r="BB1077">
        <v>9.9634999999999998</v>
      </c>
      <c r="BC1077">
        <v>10.5282</v>
      </c>
      <c r="BD1077">
        <v>10.9435</v>
      </c>
      <c r="BE1077">
        <v>11.589</v>
      </c>
      <c r="BF1077">
        <v>11.312900000000001</v>
      </c>
      <c r="BG1077">
        <v>11.373200000000001</v>
      </c>
      <c r="BH1077">
        <v>11.517300000000001</v>
      </c>
      <c r="BI1077">
        <v>12.4183</v>
      </c>
      <c r="BJ1077">
        <v>13.155799999999999</v>
      </c>
      <c r="BK1077">
        <v>13.690799999999999</v>
      </c>
      <c r="BL1077">
        <v>14.0236</v>
      </c>
      <c r="BM1077">
        <v>14.594200000000001</v>
      </c>
      <c r="BN1077">
        <v>15.1723</v>
      </c>
      <c r="BO1077">
        <v>15.7765</v>
      </c>
      <c r="BP1077">
        <v>16.413399999999999</v>
      </c>
    </row>
    <row r="1078" spans="1:68" x14ac:dyDescent="0.25">
      <c r="A1078" s="1" t="s">
        <v>66</v>
      </c>
      <c r="B1078" s="1">
        <f>COUNT(egypt_arabic_world[[#This Row],[1960]:[2023]])</f>
        <v>54</v>
      </c>
      <c r="C1078" s="1" t="s">
        <v>2233</v>
      </c>
      <c r="D1078" s="1" t="s">
        <v>2234</v>
      </c>
      <c r="O1078">
        <v>2.7353476809999999</v>
      </c>
      <c r="P1078">
        <v>3.1929175070000002</v>
      </c>
      <c r="Q1078">
        <v>2.0733225740000001</v>
      </c>
      <c r="R1078">
        <v>1.42972728</v>
      </c>
      <c r="S1078">
        <v>2.1191277839999998</v>
      </c>
      <c r="T1078">
        <v>0.49401631899999998</v>
      </c>
      <c r="U1078">
        <v>1.7963413050000001</v>
      </c>
      <c r="V1078">
        <v>5.8426122060000001</v>
      </c>
      <c r="W1078">
        <v>20.507952929999998</v>
      </c>
      <c r="X1078">
        <v>7.5615532749999996</v>
      </c>
      <c r="Y1078">
        <v>9.2226760339999991</v>
      </c>
      <c r="Z1078">
        <v>7.464393973</v>
      </c>
      <c r="AA1078">
        <v>8.1393733360000002</v>
      </c>
      <c r="AB1078">
        <v>8.4765255390000007</v>
      </c>
      <c r="AC1078">
        <v>9.0945686800000001</v>
      </c>
      <c r="AD1078">
        <v>8.9531535140000003</v>
      </c>
      <c r="AE1078">
        <v>12.7364049</v>
      </c>
      <c r="AF1078">
        <v>29.224343059999999</v>
      </c>
      <c r="AG1078">
        <v>19.569336759999999</v>
      </c>
      <c r="AH1078">
        <v>14.87677212</v>
      </c>
      <c r="AI1078">
        <v>18.68523527</v>
      </c>
      <c r="AJ1078">
        <v>29.334993359999999</v>
      </c>
      <c r="AK1078">
        <v>23.561735240000001</v>
      </c>
      <c r="AL1078">
        <v>25.588961019999999</v>
      </c>
      <c r="AM1078">
        <v>26.732212059999998</v>
      </c>
      <c r="AN1078">
        <v>26.324381169999999</v>
      </c>
      <c r="AO1078">
        <v>27.119435469999999</v>
      </c>
      <c r="AP1078">
        <v>31.595618009999999</v>
      </c>
      <c r="AQ1078">
        <v>29.956745080000001</v>
      </c>
      <c r="AR1078">
        <v>29.472495500000001</v>
      </c>
      <c r="AS1078">
        <v>28.135667529999999</v>
      </c>
      <c r="AT1078">
        <v>25.917520509999999</v>
      </c>
      <c r="AU1078">
        <v>26.969713129999999</v>
      </c>
      <c r="AV1078">
        <v>29.66992844</v>
      </c>
      <c r="AW1078">
        <v>25.423147239999999</v>
      </c>
      <c r="AX1078">
        <v>25.89577195</v>
      </c>
      <c r="AY1078">
        <v>23.37305289</v>
      </c>
      <c r="AZ1078">
        <v>31.528687439999999</v>
      </c>
      <c r="BA1078">
        <v>27.435818909999998</v>
      </c>
      <c r="BB1078">
        <v>30.377815930000001</v>
      </c>
      <c r="BC1078">
        <v>29.190385800000001</v>
      </c>
      <c r="BD1078">
        <v>23.648562999999999</v>
      </c>
      <c r="BE1078">
        <v>27.657309900000001</v>
      </c>
      <c r="BF1078">
        <v>30.914889989999999</v>
      </c>
      <c r="BG1078">
        <v>17.749246280000001</v>
      </c>
      <c r="BH1078">
        <v>29.31831833</v>
      </c>
      <c r="BI1078">
        <v>17.894183869999999</v>
      </c>
      <c r="BJ1078">
        <v>25.287938570000001</v>
      </c>
      <c r="BK1078">
        <v>40.054339329999998</v>
      </c>
      <c r="BL1078">
        <v>36.352813339999997</v>
      </c>
      <c r="BM1078">
        <v>17.86168516</v>
      </c>
      <c r="BN1078">
        <v>20.4171929</v>
      </c>
      <c r="BO1078">
        <v>29.350959110000002</v>
      </c>
      <c r="BP1078">
        <v>35.36320645</v>
      </c>
    </row>
    <row r="1079" spans="1:68" x14ac:dyDescent="0.25">
      <c r="A1079" s="1" t="s">
        <v>66</v>
      </c>
      <c r="B1079" s="1">
        <f>COUNT(egypt_arabic_world[[#This Row],[1960]:[2023]])</f>
        <v>54</v>
      </c>
      <c r="C1079" s="1" t="s">
        <v>2365</v>
      </c>
      <c r="D1079" s="1" t="s">
        <v>2366</v>
      </c>
      <c r="O1079">
        <v>7147000</v>
      </c>
      <c r="P1079">
        <v>6806000</v>
      </c>
      <c r="Q1079">
        <v>6525000</v>
      </c>
      <c r="R1079">
        <v>6160000</v>
      </c>
      <c r="S1079">
        <v>6108000</v>
      </c>
      <c r="T1079">
        <v>1343814.4</v>
      </c>
      <c r="U1079">
        <v>4350381.5999999996</v>
      </c>
      <c r="V1079">
        <v>26207260.300000001</v>
      </c>
      <c r="W1079">
        <v>105457421.59999999</v>
      </c>
      <c r="X1079">
        <v>30367702.399999999</v>
      </c>
      <c r="Y1079">
        <v>57501776.700000003</v>
      </c>
      <c r="Z1079">
        <v>72575856.5</v>
      </c>
      <c r="AA1079">
        <v>86983320.299999997</v>
      </c>
      <c r="AB1079">
        <v>115491178.2</v>
      </c>
      <c r="AC1079">
        <v>145395819.19999999</v>
      </c>
      <c r="AD1079">
        <v>187889656</v>
      </c>
      <c r="AE1079">
        <v>260183572</v>
      </c>
      <c r="AF1079">
        <v>309076933.30000001</v>
      </c>
      <c r="AG1079">
        <v>364514297.69999999</v>
      </c>
      <c r="AH1079">
        <v>341214139.19999999</v>
      </c>
      <c r="AI1079">
        <v>465243343.60000002</v>
      </c>
      <c r="AJ1079">
        <v>598952165.5</v>
      </c>
      <c r="AK1079">
        <v>505851894.10000002</v>
      </c>
      <c r="AL1079">
        <v>477251284.30000001</v>
      </c>
      <c r="AM1079">
        <v>492934021.60000002</v>
      </c>
      <c r="AN1079">
        <v>542097042.89999998</v>
      </c>
      <c r="AO1079">
        <v>517416225.69999999</v>
      </c>
      <c r="AP1079">
        <v>554208706.39999998</v>
      </c>
      <c r="AQ1079">
        <v>488659875.5</v>
      </c>
      <c r="AR1079">
        <v>483214649.5</v>
      </c>
      <c r="AS1079">
        <v>446945556.19999999</v>
      </c>
      <c r="AT1079">
        <v>432353535.60000002</v>
      </c>
      <c r="AU1079">
        <v>507516732.5</v>
      </c>
      <c r="AV1079">
        <v>681641937.89999998</v>
      </c>
      <c r="AW1079">
        <v>500233266.39999998</v>
      </c>
      <c r="AX1079">
        <v>568114304.20000005</v>
      </c>
      <c r="AY1079">
        <v>552383186</v>
      </c>
      <c r="AZ1079">
        <v>854786462.5</v>
      </c>
      <c r="BA1079">
        <v>868205640.20000005</v>
      </c>
      <c r="BB1079">
        <v>863175096.79999995</v>
      </c>
      <c r="BC1079">
        <v>848810555.39999998</v>
      </c>
      <c r="BD1079">
        <v>840711719.39999998</v>
      </c>
      <c r="BE1079">
        <v>817024915.5</v>
      </c>
      <c r="BF1079">
        <v>1019074815</v>
      </c>
      <c r="BG1079">
        <v>1038885445</v>
      </c>
      <c r="BH1079">
        <v>1048530522</v>
      </c>
      <c r="BI1079">
        <v>1097044508</v>
      </c>
      <c r="BJ1079">
        <v>1555238212</v>
      </c>
      <c r="BK1079">
        <v>3165293053</v>
      </c>
      <c r="BL1079">
        <v>2948313046</v>
      </c>
      <c r="BM1079">
        <v>2043911749</v>
      </c>
      <c r="BN1079">
        <v>3404994016</v>
      </c>
      <c r="BO1079">
        <v>4302137278</v>
      </c>
      <c r="BP1079">
        <v>5370114736</v>
      </c>
    </row>
    <row r="1080" spans="1:68" x14ac:dyDescent="0.25">
      <c r="A1080" s="1" t="s">
        <v>66</v>
      </c>
      <c r="B1080" s="1">
        <f>COUNT(egypt_arabic_world[[#This Row],[1960]:[2023]])</f>
        <v>54</v>
      </c>
      <c r="C1080" s="1" t="s">
        <v>2293</v>
      </c>
      <c r="D1080" s="1" t="s">
        <v>2294</v>
      </c>
      <c r="O1080">
        <v>-18871516.800000001</v>
      </c>
      <c r="P1080">
        <v>142103985.19999999</v>
      </c>
      <c r="Q1080">
        <v>-69317695.900000006</v>
      </c>
      <c r="R1080">
        <v>-109363721.8</v>
      </c>
      <c r="S1080">
        <v>-34296181.5</v>
      </c>
      <c r="T1080">
        <v>2100666673</v>
      </c>
      <c r="U1080">
        <v>761805764.60000002</v>
      </c>
      <c r="V1080">
        <v>553558441.29999995</v>
      </c>
      <c r="W1080">
        <v>814711316.60000002</v>
      </c>
      <c r="X1080">
        <v>942163992.70000005</v>
      </c>
      <c r="Y1080">
        <v>1528941541</v>
      </c>
      <c r="Z1080">
        <v>1291217721</v>
      </c>
      <c r="AA1080">
        <v>1953787953</v>
      </c>
      <c r="AB1080">
        <v>1152705047</v>
      </c>
      <c r="AC1080">
        <v>1462585390</v>
      </c>
      <c r="AD1080">
        <v>1434443408</v>
      </c>
      <c r="AE1080">
        <v>705688874.79999995</v>
      </c>
      <c r="AF1080">
        <v>502770108.89999998</v>
      </c>
      <c r="AG1080">
        <v>833713803.70000005</v>
      </c>
      <c r="AH1080">
        <v>276427410.89999998</v>
      </c>
      <c r="AI1080">
        <v>326097813.5</v>
      </c>
      <c r="AJ1080">
        <v>705871502.10000002</v>
      </c>
      <c r="AK1080">
        <v>321257761.89999998</v>
      </c>
      <c r="AL1080">
        <v>359022635.60000002</v>
      </c>
      <c r="AM1080">
        <v>249067037.90000001</v>
      </c>
      <c r="AN1080">
        <v>-22696746.100000001</v>
      </c>
      <c r="AO1080">
        <v>-53537536.600000001</v>
      </c>
      <c r="AP1080">
        <v>-279079062.5</v>
      </c>
      <c r="AQ1080">
        <v>-256922421.40000001</v>
      </c>
      <c r="AR1080">
        <v>-358856643</v>
      </c>
      <c r="AS1080">
        <v>-514547075.5</v>
      </c>
      <c r="AT1080">
        <v>-588127703.29999995</v>
      </c>
      <c r="AU1080">
        <v>-606241693.70000005</v>
      </c>
      <c r="AV1080">
        <v>-741702244.10000002</v>
      </c>
      <c r="AW1080">
        <v>-706496026.29999995</v>
      </c>
      <c r="AX1080">
        <v>-723981220.79999995</v>
      </c>
      <c r="AY1080">
        <v>-797310506.60000002</v>
      </c>
      <c r="AZ1080">
        <v>-964624997.5</v>
      </c>
      <c r="BA1080">
        <v>-937145884.20000005</v>
      </c>
      <c r="BB1080">
        <v>-769923636.70000005</v>
      </c>
      <c r="BC1080">
        <v>-935293799.5</v>
      </c>
      <c r="BD1080">
        <v>-1104013717</v>
      </c>
      <c r="BE1080">
        <v>573449872.20000005</v>
      </c>
      <c r="BF1080">
        <v>7233642176</v>
      </c>
      <c r="BG1080">
        <v>-1348753469</v>
      </c>
      <c r="BH1080">
        <v>4485723607</v>
      </c>
      <c r="BI1080">
        <v>5714011601</v>
      </c>
      <c r="BJ1080">
        <v>1208161876</v>
      </c>
      <c r="BK1080">
        <v>2361784882</v>
      </c>
      <c r="BL1080">
        <v>640341416</v>
      </c>
      <c r="BM1080">
        <v>-701977107.10000002</v>
      </c>
      <c r="BN1080">
        <v>-1500436834</v>
      </c>
      <c r="BO1080">
        <v>780960020.29999995</v>
      </c>
      <c r="BP1080">
        <v>1720266283</v>
      </c>
    </row>
    <row r="1081" spans="1:68" x14ac:dyDescent="0.25">
      <c r="A1081" s="1" t="s">
        <v>66</v>
      </c>
      <c r="B1081" s="1">
        <f>COUNT(egypt_arabic_world[[#This Row],[1960]:[2023]])</f>
        <v>54</v>
      </c>
      <c r="C1081" s="1" t="s">
        <v>2391</v>
      </c>
      <c r="D1081" s="1" t="s">
        <v>2392</v>
      </c>
      <c r="O1081">
        <v>-5500000</v>
      </c>
      <c r="P1081">
        <v>-5500000</v>
      </c>
      <c r="Q1081">
        <v>-5500000</v>
      </c>
      <c r="R1081">
        <v>-5500000</v>
      </c>
      <c r="S1081">
        <v>-5500000</v>
      </c>
      <c r="T1081">
        <v>13670000</v>
      </c>
      <c r="U1081">
        <v>36004000</v>
      </c>
      <c r="V1081">
        <v>36947000</v>
      </c>
      <c r="W1081">
        <v>56452000</v>
      </c>
      <c r="X1081">
        <v>115324000</v>
      </c>
      <c r="Y1081">
        <v>162077000</v>
      </c>
      <c r="Z1081">
        <v>119304000</v>
      </c>
      <c r="AA1081">
        <v>76316000</v>
      </c>
      <c r="AB1081">
        <v>112102000</v>
      </c>
      <c r="AC1081">
        <v>165599000</v>
      </c>
      <c r="AD1081">
        <v>148320000</v>
      </c>
      <c r="AE1081">
        <v>76634000</v>
      </c>
      <c r="AF1081">
        <v>14026000</v>
      </c>
      <c r="AG1081">
        <v>-27660000</v>
      </c>
      <c r="AH1081">
        <v>-33632000</v>
      </c>
      <c r="AI1081">
        <v>-83842000</v>
      </c>
      <c r="AJ1081">
        <v>-112848000</v>
      </c>
      <c r="AK1081">
        <v>50111000</v>
      </c>
      <c r="AL1081">
        <v>-44862000</v>
      </c>
      <c r="AM1081">
        <v>-42354000</v>
      </c>
      <c r="AN1081">
        <v>-155539000</v>
      </c>
      <c r="AO1081">
        <v>-151782000</v>
      </c>
      <c r="AP1081">
        <v>-122792000</v>
      </c>
      <c r="AQ1081">
        <v>-66891000</v>
      </c>
      <c r="AR1081">
        <v>-74225000</v>
      </c>
      <c r="AS1081">
        <v>-80540000</v>
      </c>
      <c r="AT1081">
        <v>-55059000</v>
      </c>
      <c r="AU1081">
        <v>-46594000</v>
      </c>
      <c r="AV1081">
        <v>-47977000</v>
      </c>
      <c r="AW1081">
        <v>-51783000</v>
      </c>
      <c r="AX1081">
        <v>19795000</v>
      </c>
      <c r="AY1081">
        <v>41975000</v>
      </c>
      <c r="AZ1081">
        <v>626045000</v>
      </c>
      <c r="BA1081">
        <v>65422000</v>
      </c>
      <c r="BB1081">
        <v>595397000</v>
      </c>
      <c r="BC1081">
        <v>693585000</v>
      </c>
      <c r="BD1081">
        <v>251568000</v>
      </c>
      <c r="BE1081">
        <v>317815000</v>
      </c>
      <c r="BF1081">
        <v>335320000</v>
      </c>
      <c r="BG1081">
        <v>424576000</v>
      </c>
      <c r="BH1081">
        <v>810363000</v>
      </c>
      <c r="BI1081">
        <v>1648066000</v>
      </c>
      <c r="BJ1081">
        <v>1399096000</v>
      </c>
      <c r="BK1081">
        <v>1625286000</v>
      </c>
      <c r="BL1081">
        <v>1443900000</v>
      </c>
      <c r="BM1081">
        <v>832107000</v>
      </c>
      <c r="BN1081">
        <v>151589000</v>
      </c>
      <c r="BO1081">
        <v>380585000</v>
      </c>
      <c r="BP1081">
        <v>52677000</v>
      </c>
    </row>
    <row r="1082" spans="1:68" x14ac:dyDescent="0.25">
      <c r="A1082" s="1" t="s">
        <v>66</v>
      </c>
      <c r="B1082" s="1">
        <f>COUNT(egypt_arabic_world[[#This Row],[1960]:[2023]])</f>
        <v>54</v>
      </c>
      <c r="C1082" s="1" t="s">
        <v>2359</v>
      </c>
      <c r="D1082" s="1" t="s">
        <v>2360</v>
      </c>
      <c r="O1082">
        <v>-5500000</v>
      </c>
      <c r="P1082">
        <v>-5329000</v>
      </c>
      <c r="Q1082">
        <v>-4514000</v>
      </c>
      <c r="R1082">
        <v>17913000</v>
      </c>
      <c r="S1082">
        <v>5958000</v>
      </c>
      <c r="T1082">
        <v>68314000</v>
      </c>
      <c r="U1082">
        <v>78725000</v>
      </c>
      <c r="V1082">
        <v>1348752000</v>
      </c>
      <c r="W1082">
        <v>662861000</v>
      </c>
      <c r="X1082">
        <v>205847000</v>
      </c>
      <c r="Y1082">
        <v>223742000</v>
      </c>
      <c r="Z1082">
        <v>226988000</v>
      </c>
      <c r="AA1082">
        <v>237686000</v>
      </c>
      <c r="AB1082">
        <v>304462000</v>
      </c>
      <c r="AC1082">
        <v>282269000</v>
      </c>
      <c r="AD1082">
        <v>204824000</v>
      </c>
      <c r="AE1082">
        <v>173799000</v>
      </c>
      <c r="AF1082">
        <v>250261000</v>
      </c>
      <c r="AG1082">
        <v>75298000</v>
      </c>
      <c r="AH1082">
        <v>121475000</v>
      </c>
      <c r="AI1082">
        <v>-12465000</v>
      </c>
      <c r="AJ1082">
        <v>-180857000</v>
      </c>
      <c r="AK1082">
        <v>167973000</v>
      </c>
      <c r="AL1082">
        <v>279953000</v>
      </c>
      <c r="AM1082">
        <v>310888000</v>
      </c>
      <c r="AN1082">
        <v>82616000</v>
      </c>
      <c r="AO1082">
        <v>128920000</v>
      </c>
      <c r="AP1082">
        <v>145053000</v>
      </c>
      <c r="AQ1082">
        <v>59982000</v>
      </c>
      <c r="AR1082">
        <v>-133510000</v>
      </c>
      <c r="AS1082">
        <v>-131556000</v>
      </c>
      <c r="AT1082">
        <v>-147483000</v>
      </c>
      <c r="AU1082">
        <v>-22356000</v>
      </c>
      <c r="AV1082">
        <v>-8568000</v>
      </c>
      <c r="AW1082">
        <v>276513000</v>
      </c>
      <c r="AX1082">
        <v>496569000</v>
      </c>
      <c r="AY1082">
        <v>240764000</v>
      </c>
      <c r="AZ1082">
        <v>1642726000</v>
      </c>
      <c r="BA1082">
        <v>89371000</v>
      </c>
      <c r="BB1082">
        <v>909394000</v>
      </c>
      <c r="BC1082">
        <v>755324000</v>
      </c>
      <c r="BD1082">
        <v>394986000</v>
      </c>
      <c r="BE1082">
        <v>824861000</v>
      </c>
      <c r="BF1082">
        <v>340810000</v>
      </c>
      <c r="BG1082">
        <v>440655000</v>
      </c>
      <c r="BH1082">
        <v>1184886000</v>
      </c>
      <c r="BI1082">
        <v>4303731000</v>
      </c>
      <c r="BJ1082">
        <v>2572643000</v>
      </c>
      <c r="BK1082">
        <v>1432706000</v>
      </c>
      <c r="BL1082">
        <v>1497024000</v>
      </c>
      <c r="BM1082">
        <v>4369340000</v>
      </c>
      <c r="BN1082">
        <v>2547636000</v>
      </c>
      <c r="BO1082">
        <v>1952289000</v>
      </c>
      <c r="BP1082">
        <v>1782256000</v>
      </c>
    </row>
    <row r="1083" spans="1:68" x14ac:dyDescent="0.25">
      <c r="A1083" s="1" t="s">
        <v>66</v>
      </c>
      <c r="B1083" s="1">
        <f>COUNT(egypt_arabic_world[[#This Row],[1960]:[2023]])</f>
        <v>54</v>
      </c>
      <c r="C1083" s="1" t="s">
        <v>2409</v>
      </c>
      <c r="D1083" s="1" t="s">
        <v>2410</v>
      </c>
      <c r="N1083">
        <v>4280000.21</v>
      </c>
      <c r="O1083">
        <v>13000000</v>
      </c>
      <c r="P1083">
        <v>12159999.85</v>
      </c>
      <c r="Q1083">
        <v>14010000.23</v>
      </c>
      <c r="R1083">
        <v>21760000.23</v>
      </c>
      <c r="S1083">
        <v>19579999.920000002</v>
      </c>
      <c r="T1083">
        <v>28399999.620000001</v>
      </c>
      <c r="U1083">
        <v>26959999.079999998</v>
      </c>
      <c r="V1083">
        <v>28360000.609999999</v>
      </c>
      <c r="W1083">
        <v>31219999.309999999</v>
      </c>
      <c r="X1083">
        <v>54479999.539999999</v>
      </c>
      <c r="Y1083">
        <v>26020000.460000001</v>
      </c>
      <c r="Z1083">
        <v>31670000.079999998</v>
      </c>
      <c r="AA1083">
        <v>43569999.689999998</v>
      </c>
      <c r="AB1083">
        <v>38189998.630000003</v>
      </c>
      <c r="AC1083">
        <v>10640000.34</v>
      </c>
      <c r="AD1083">
        <v>19020000.460000001</v>
      </c>
      <c r="AE1083">
        <v>7300000.1909999996</v>
      </c>
      <c r="AF1083">
        <v>15550000.189999999</v>
      </c>
      <c r="AG1083">
        <v>13340000.15</v>
      </c>
      <c r="AH1083">
        <v>4789999.9620000003</v>
      </c>
      <c r="AI1083">
        <v>10140000.34</v>
      </c>
      <c r="AJ1083">
        <v>13729999.539999999</v>
      </c>
      <c r="AK1083">
        <v>12369999.890000001</v>
      </c>
      <c r="AL1083">
        <v>10460000.039999999</v>
      </c>
      <c r="AM1083">
        <v>14000000</v>
      </c>
      <c r="AN1083">
        <v>7510000.2290000003</v>
      </c>
      <c r="AO1083">
        <v>200000.003</v>
      </c>
      <c r="AP1083">
        <v>4260000.2290000003</v>
      </c>
      <c r="AQ1083">
        <v>3759999.99</v>
      </c>
      <c r="AR1083">
        <v>3640000.105</v>
      </c>
      <c r="AS1083">
        <v>9140000.3430000003</v>
      </c>
      <c r="AT1083">
        <v>1509999.99</v>
      </c>
      <c r="AU1083">
        <v>3220000.0290000001</v>
      </c>
      <c r="AV1083">
        <v>3920000.0759999999</v>
      </c>
      <c r="AW1083">
        <v>3890000.105</v>
      </c>
      <c r="AX1083">
        <v>4090000.1529999999</v>
      </c>
      <c r="AY1083">
        <v>1100000.024</v>
      </c>
      <c r="AZ1083">
        <v>409999.9964</v>
      </c>
      <c r="BA1083">
        <v>529999.97140000004</v>
      </c>
      <c r="BB1083">
        <v>2460000.0380000002</v>
      </c>
      <c r="BC1083">
        <v>1129999.9950000001</v>
      </c>
      <c r="BD1083">
        <v>1730000.0190000001</v>
      </c>
      <c r="BE1083">
        <v>761568.96349999995</v>
      </c>
      <c r="BF1083">
        <v>1371852.9939999999</v>
      </c>
      <c r="BG1083">
        <v>4496099.949</v>
      </c>
      <c r="BH1083">
        <v>997209.01249999995</v>
      </c>
      <c r="BI1083">
        <v>1708904.9820000001</v>
      </c>
      <c r="BJ1083">
        <v>2275300.0260000001</v>
      </c>
      <c r="BK1083">
        <v>1167397.1410000001</v>
      </c>
      <c r="BL1083">
        <v>10333800.32</v>
      </c>
      <c r="BM1083">
        <v>10393965.720000001</v>
      </c>
      <c r="BN1083">
        <v>5110970.0199999996</v>
      </c>
      <c r="BO1083">
        <v>6026779.6519999998</v>
      </c>
    </row>
    <row r="1084" spans="1:68" x14ac:dyDescent="0.25">
      <c r="A1084" s="1" t="s">
        <v>66</v>
      </c>
      <c r="B1084" s="1">
        <f>COUNT(egypt_arabic_world[[#This Row],[1960]:[2023]])</f>
        <v>54</v>
      </c>
      <c r="C1084" s="1" t="s">
        <v>2267</v>
      </c>
      <c r="D1084" s="1" t="s">
        <v>2268</v>
      </c>
      <c r="O1084">
        <v>6.2773000000000003</v>
      </c>
      <c r="P1084">
        <v>6.3951000000000002</v>
      </c>
      <c r="Q1084">
        <v>6.5372000000000003</v>
      </c>
      <c r="R1084">
        <v>6.7233999999999998</v>
      </c>
      <c r="S1084">
        <v>7.0933000000000002</v>
      </c>
      <c r="T1084">
        <v>7.2782</v>
      </c>
      <c r="U1084">
        <v>7.4054000000000002</v>
      </c>
      <c r="V1084">
        <v>7.6262999999999996</v>
      </c>
      <c r="W1084">
        <v>7.8967999999999998</v>
      </c>
      <c r="X1084">
        <v>7.9757999999999996</v>
      </c>
      <c r="Y1084">
        <v>8.2632999999999992</v>
      </c>
      <c r="Z1084">
        <v>8.5069999999999997</v>
      </c>
      <c r="AA1084">
        <v>8.6699000000000002</v>
      </c>
      <c r="AB1084">
        <v>8.5679999999999996</v>
      </c>
      <c r="AC1084">
        <v>8.6143000000000001</v>
      </c>
      <c r="AD1084">
        <v>8.8210999999999995</v>
      </c>
      <c r="AE1084">
        <v>9.6074999999999999</v>
      </c>
      <c r="AF1084">
        <v>9.7937999999999992</v>
      </c>
      <c r="AG1084">
        <v>10.016500000000001</v>
      </c>
      <c r="AH1084">
        <v>9.9809999999999999</v>
      </c>
      <c r="AI1084">
        <v>9.8437000000000001</v>
      </c>
      <c r="AJ1084">
        <v>10.280200000000001</v>
      </c>
      <c r="AK1084">
        <v>11.585000000000001</v>
      </c>
      <c r="AL1084">
        <v>12.020300000000001</v>
      </c>
      <c r="AM1084">
        <v>11.5824</v>
      </c>
      <c r="AN1084">
        <v>13.1623</v>
      </c>
      <c r="AO1084">
        <v>13.8788</v>
      </c>
      <c r="AP1084">
        <v>13.5861</v>
      </c>
      <c r="AQ1084">
        <v>14.388199999999999</v>
      </c>
      <c r="AR1084">
        <v>14.338200000000001</v>
      </c>
      <c r="AS1084">
        <v>15.2807</v>
      </c>
      <c r="AT1084">
        <v>15.8872</v>
      </c>
      <c r="AU1084">
        <v>15.9549</v>
      </c>
      <c r="AV1084">
        <v>16.560199999999998</v>
      </c>
      <c r="AW1084">
        <v>17.955400000000001</v>
      </c>
      <c r="AX1084">
        <v>18.085599999999999</v>
      </c>
      <c r="AY1084">
        <v>18.090800000000002</v>
      </c>
      <c r="AZ1084">
        <v>18.341999999999999</v>
      </c>
      <c r="BA1084">
        <v>19.064599999999999</v>
      </c>
      <c r="BB1084">
        <v>19.200199999999999</v>
      </c>
      <c r="BC1084">
        <v>20.197900000000001</v>
      </c>
      <c r="BD1084">
        <v>20.6569</v>
      </c>
      <c r="BE1084">
        <v>20.375900000000001</v>
      </c>
      <c r="BF1084">
        <v>19.947099999999999</v>
      </c>
      <c r="BG1084">
        <v>20.210699999999999</v>
      </c>
      <c r="BH1084">
        <v>20.764099999999999</v>
      </c>
      <c r="BI1084">
        <v>21.306699999999999</v>
      </c>
      <c r="BJ1084">
        <v>21.152899999999999</v>
      </c>
      <c r="BK1084">
        <v>21.1388</v>
      </c>
      <c r="BL1084">
        <v>18.611799999999999</v>
      </c>
      <c r="BM1084">
        <v>19.064399999999999</v>
      </c>
      <c r="BN1084">
        <v>19.3386</v>
      </c>
      <c r="BO1084">
        <v>19.4924</v>
      </c>
      <c r="BP1084">
        <v>19.299900000000001</v>
      </c>
    </row>
    <row r="1085" spans="1:68" x14ac:dyDescent="0.25">
      <c r="A1085" s="1" t="s">
        <v>66</v>
      </c>
      <c r="B1085" s="1">
        <f>COUNT(egypt_arabic_world[[#This Row],[1960]:[2023]])</f>
        <v>54</v>
      </c>
      <c r="C1085" s="1" t="s">
        <v>2281</v>
      </c>
      <c r="D1085" s="1" t="s">
        <v>2282</v>
      </c>
      <c r="O1085">
        <v>3.7576000000000001</v>
      </c>
      <c r="P1085">
        <v>3.7888000000000002</v>
      </c>
      <c r="Q1085">
        <v>3.8106</v>
      </c>
      <c r="R1085">
        <v>3.8161999999999998</v>
      </c>
      <c r="S1085">
        <v>4.0068999999999999</v>
      </c>
      <c r="T1085">
        <v>4.2648999999999999</v>
      </c>
      <c r="U1085">
        <v>4.3170000000000002</v>
      </c>
      <c r="V1085">
        <v>4.4600999999999997</v>
      </c>
      <c r="W1085">
        <v>4.7050999999999998</v>
      </c>
      <c r="X1085">
        <v>4.7072000000000003</v>
      </c>
      <c r="Y1085">
        <v>4.9996</v>
      </c>
      <c r="Z1085">
        <v>5.2104999999999997</v>
      </c>
      <c r="AA1085">
        <v>5.5045000000000002</v>
      </c>
      <c r="AB1085">
        <v>5.4103000000000003</v>
      </c>
      <c r="AC1085">
        <v>5.3864000000000001</v>
      </c>
      <c r="AD1085">
        <v>5.6414999999999997</v>
      </c>
      <c r="AE1085">
        <v>6.5473999999999997</v>
      </c>
      <c r="AF1085">
        <v>6.6996000000000002</v>
      </c>
      <c r="AG1085">
        <v>6.9409000000000001</v>
      </c>
      <c r="AH1085">
        <v>6.9638</v>
      </c>
      <c r="AI1085">
        <v>6.8429000000000002</v>
      </c>
      <c r="AJ1085">
        <v>7.3193999999999999</v>
      </c>
      <c r="AK1085">
        <v>7.3452999999999999</v>
      </c>
      <c r="AL1085">
        <v>7.7009999999999996</v>
      </c>
      <c r="AM1085">
        <v>7.0446</v>
      </c>
      <c r="AN1085">
        <v>8.3810000000000002</v>
      </c>
      <c r="AO1085">
        <v>8.9016999999999999</v>
      </c>
      <c r="AP1085">
        <v>8.7652000000000001</v>
      </c>
      <c r="AQ1085">
        <v>9.2925000000000004</v>
      </c>
      <c r="AR1085">
        <v>9.3530999999999995</v>
      </c>
      <c r="AS1085">
        <v>10.088699999999999</v>
      </c>
      <c r="AT1085">
        <v>10.752700000000001</v>
      </c>
      <c r="AU1085">
        <v>10.9</v>
      </c>
      <c r="AV1085">
        <v>11.307600000000001</v>
      </c>
      <c r="AW1085">
        <v>12.3209</v>
      </c>
      <c r="AX1085">
        <v>12.096</v>
      </c>
      <c r="AY1085">
        <v>11.8561</v>
      </c>
      <c r="AZ1085">
        <v>11.4536</v>
      </c>
      <c r="BA1085">
        <v>11.567299999999999</v>
      </c>
      <c r="BB1085">
        <v>11.4551</v>
      </c>
      <c r="BC1085">
        <v>11.3293</v>
      </c>
      <c r="BD1085">
        <v>11.7103</v>
      </c>
      <c r="BE1085">
        <v>11.2934</v>
      </c>
      <c r="BF1085">
        <v>11.2187</v>
      </c>
      <c r="BG1085">
        <v>11.352399999999999</v>
      </c>
      <c r="BH1085">
        <v>11.8118</v>
      </c>
      <c r="BI1085">
        <v>12.1106</v>
      </c>
      <c r="BJ1085">
        <v>11.931699999999999</v>
      </c>
      <c r="BK1085">
        <v>11.8744</v>
      </c>
      <c r="BL1085">
        <v>9.4768000000000008</v>
      </c>
      <c r="BM1085">
        <v>9.9482999999999997</v>
      </c>
      <c r="BN1085">
        <v>9.9725000000000001</v>
      </c>
      <c r="BO1085">
        <v>10.1225</v>
      </c>
      <c r="BP1085">
        <v>9.9128000000000007</v>
      </c>
    </row>
    <row r="1086" spans="1:68" x14ac:dyDescent="0.25">
      <c r="A1086" s="1" t="s">
        <v>66</v>
      </c>
      <c r="B1086" s="1">
        <f>COUNT(egypt_arabic_world[[#This Row],[1960]:[2023]])</f>
        <v>54</v>
      </c>
      <c r="C1086" s="1" t="s">
        <v>2269</v>
      </c>
      <c r="D1086" s="1" t="s">
        <v>2270</v>
      </c>
      <c r="O1086">
        <v>3.04E-2</v>
      </c>
      <c r="P1086">
        <v>3.04E-2</v>
      </c>
      <c r="Q1086">
        <v>3.2099999999999997E-2</v>
      </c>
      <c r="R1086">
        <v>3.1699999999999999E-2</v>
      </c>
      <c r="S1086">
        <v>3.2899999999999999E-2</v>
      </c>
      <c r="T1086">
        <v>3.2899999999999999E-2</v>
      </c>
      <c r="U1086">
        <v>3.4200000000000001E-2</v>
      </c>
      <c r="V1086">
        <v>3.4299999999999997E-2</v>
      </c>
      <c r="W1086">
        <v>3.5099999999999999E-2</v>
      </c>
      <c r="X1086">
        <v>3.6999999999999998E-2</v>
      </c>
      <c r="Y1086">
        <v>3.8100000000000002E-2</v>
      </c>
      <c r="Z1086">
        <v>4.1799999999999997E-2</v>
      </c>
      <c r="AA1086">
        <v>4.4200000000000003E-2</v>
      </c>
      <c r="AB1086">
        <v>4.7100000000000003E-2</v>
      </c>
      <c r="AC1086">
        <v>4.9599999999999998E-2</v>
      </c>
      <c r="AD1086">
        <v>4.8899999999999999E-2</v>
      </c>
      <c r="AE1086">
        <v>4.9599999999999998E-2</v>
      </c>
      <c r="AF1086">
        <v>4.2900000000000001E-2</v>
      </c>
      <c r="AG1086">
        <v>4.3099999999999999E-2</v>
      </c>
      <c r="AH1086">
        <v>4.36E-2</v>
      </c>
      <c r="AI1086">
        <v>4.3799999999999999E-2</v>
      </c>
      <c r="AJ1086">
        <v>4.3200000000000002E-2</v>
      </c>
      <c r="AK1086">
        <v>4.2900000000000001E-2</v>
      </c>
      <c r="AL1086">
        <v>4.0899999999999999E-2</v>
      </c>
      <c r="AM1086">
        <v>4.07E-2</v>
      </c>
      <c r="AN1086">
        <v>4.0800000000000003E-2</v>
      </c>
      <c r="AO1086">
        <v>4.0599999999999997E-2</v>
      </c>
      <c r="AP1086">
        <v>4.2000000000000003E-2</v>
      </c>
      <c r="AQ1086">
        <v>4.19E-2</v>
      </c>
      <c r="AR1086">
        <v>4.1200000000000001E-2</v>
      </c>
      <c r="AS1086">
        <v>4.1500000000000002E-2</v>
      </c>
      <c r="AT1086">
        <v>4.1200000000000001E-2</v>
      </c>
      <c r="AU1086">
        <v>4.1399999999999999E-2</v>
      </c>
      <c r="AV1086">
        <v>4.0300000000000002E-2</v>
      </c>
      <c r="AW1086">
        <v>0.26269999999999999</v>
      </c>
      <c r="AX1086">
        <v>0.57379999999999998</v>
      </c>
      <c r="AY1086">
        <v>0.6018</v>
      </c>
      <c r="AZ1086">
        <v>0.65249999999999997</v>
      </c>
      <c r="BA1086">
        <v>0.67959999999999998</v>
      </c>
      <c r="BB1086">
        <v>0.71879999999999999</v>
      </c>
      <c r="BC1086">
        <v>0.72989999999999999</v>
      </c>
      <c r="BD1086">
        <v>0.74939999999999996</v>
      </c>
      <c r="BE1086">
        <v>0.745</v>
      </c>
      <c r="BF1086">
        <v>0.30209999999999998</v>
      </c>
      <c r="BG1086">
        <v>0.31069999999999998</v>
      </c>
      <c r="BH1086">
        <v>0.31230000000000002</v>
      </c>
      <c r="BI1086">
        <v>0.3251</v>
      </c>
      <c r="BJ1086">
        <v>0.316</v>
      </c>
      <c r="BK1086">
        <v>0.3155</v>
      </c>
      <c r="BL1086">
        <v>0.29480000000000001</v>
      </c>
      <c r="BM1086">
        <v>0.29060000000000002</v>
      </c>
      <c r="BN1086">
        <v>0.32269999999999999</v>
      </c>
      <c r="BO1086">
        <v>0.314</v>
      </c>
      <c r="BP1086">
        <v>0.30730000000000002</v>
      </c>
    </row>
    <row r="1087" spans="1:68" x14ac:dyDescent="0.25">
      <c r="A1087" s="1" t="s">
        <v>66</v>
      </c>
      <c r="B1087" s="1">
        <f>COUNT(egypt_arabic_world[[#This Row],[1960]:[2023]])</f>
        <v>54</v>
      </c>
      <c r="C1087" s="1" t="s">
        <v>2301</v>
      </c>
      <c r="D1087" s="1" t="s">
        <v>2302</v>
      </c>
      <c r="O1087">
        <v>4.2999999999999997E-2</v>
      </c>
      <c r="P1087">
        <v>4.1300000000000003E-2</v>
      </c>
      <c r="Q1087">
        <v>4.0399999999999998E-2</v>
      </c>
      <c r="R1087">
        <v>4.1700000000000001E-2</v>
      </c>
      <c r="S1087">
        <v>4.65E-2</v>
      </c>
      <c r="T1087">
        <v>4.6300000000000001E-2</v>
      </c>
      <c r="U1087">
        <v>4.7500000000000001E-2</v>
      </c>
      <c r="V1087">
        <v>4.3499999999999997E-2</v>
      </c>
      <c r="W1087">
        <v>4.2099999999999999E-2</v>
      </c>
      <c r="X1087">
        <v>3.9800000000000002E-2</v>
      </c>
      <c r="Y1087">
        <v>3.6200000000000003E-2</v>
      </c>
      <c r="Z1087">
        <v>3.6799999999999999E-2</v>
      </c>
      <c r="AA1087">
        <v>3.6999999999999998E-2</v>
      </c>
      <c r="AB1087">
        <v>3.9100000000000003E-2</v>
      </c>
      <c r="AC1087">
        <v>4.07E-2</v>
      </c>
      <c r="AD1087">
        <v>4.2200000000000001E-2</v>
      </c>
      <c r="AE1087">
        <v>4.41E-2</v>
      </c>
      <c r="AF1087">
        <v>4.6300000000000001E-2</v>
      </c>
      <c r="AG1087">
        <v>4.7800000000000002E-2</v>
      </c>
      <c r="AH1087">
        <v>4.9599999999999998E-2</v>
      </c>
      <c r="AI1087">
        <v>5.1200000000000002E-2</v>
      </c>
      <c r="AJ1087">
        <v>5.3400000000000003E-2</v>
      </c>
      <c r="AK1087">
        <v>5.3499999999999999E-2</v>
      </c>
      <c r="AL1087">
        <v>5.62E-2</v>
      </c>
      <c r="AM1087">
        <v>5.9299999999999999E-2</v>
      </c>
      <c r="AN1087">
        <v>6.1600000000000002E-2</v>
      </c>
      <c r="AO1087">
        <v>6.3700000000000007E-2</v>
      </c>
      <c r="AP1087">
        <v>6.4600000000000005E-2</v>
      </c>
      <c r="AQ1087">
        <v>6.2600000000000003E-2</v>
      </c>
      <c r="AR1087">
        <v>6.4199999999999993E-2</v>
      </c>
      <c r="AS1087">
        <v>6.4899999999999999E-2</v>
      </c>
      <c r="AT1087">
        <v>6.3600000000000004E-2</v>
      </c>
      <c r="AU1087">
        <v>6.4000000000000001E-2</v>
      </c>
      <c r="AV1087">
        <v>6.54E-2</v>
      </c>
      <c r="AW1087">
        <v>6.5600000000000006E-2</v>
      </c>
      <c r="AX1087">
        <v>6.6400000000000001E-2</v>
      </c>
      <c r="AY1087">
        <v>6.7199999999999996E-2</v>
      </c>
      <c r="AZ1087">
        <v>6.7199999999999996E-2</v>
      </c>
      <c r="BA1087">
        <v>6.8900000000000003E-2</v>
      </c>
      <c r="BB1087">
        <v>7.1400000000000005E-2</v>
      </c>
      <c r="BC1087">
        <v>7.1199999999999999E-2</v>
      </c>
      <c r="BD1087">
        <v>7.1499999999999994E-2</v>
      </c>
      <c r="BE1087">
        <v>7.9600000000000004E-2</v>
      </c>
      <c r="BF1087">
        <v>7.7200000000000005E-2</v>
      </c>
      <c r="BG1087">
        <v>8.0100000000000005E-2</v>
      </c>
      <c r="BH1087">
        <v>8.0299999999999996E-2</v>
      </c>
      <c r="BI1087">
        <v>8.2299999999999998E-2</v>
      </c>
      <c r="BJ1087">
        <v>7.9299999999999995E-2</v>
      </c>
      <c r="BK1087">
        <v>7.9299999999999995E-2</v>
      </c>
      <c r="BL1087">
        <v>8.1799999999999998E-2</v>
      </c>
      <c r="BM1087">
        <v>8.1600000000000006E-2</v>
      </c>
      <c r="BN1087">
        <v>8.0399999999999999E-2</v>
      </c>
      <c r="BO1087">
        <v>7.9699999999999993E-2</v>
      </c>
      <c r="BP1087">
        <v>7.8E-2</v>
      </c>
    </row>
    <row r="1088" spans="1:68" x14ac:dyDescent="0.25">
      <c r="A1088" s="1" t="s">
        <v>66</v>
      </c>
      <c r="B1088" s="1">
        <f>COUNT(egypt_arabic_world[[#This Row],[1960]:[2023]])</f>
        <v>54</v>
      </c>
      <c r="C1088" s="1" t="s">
        <v>2335</v>
      </c>
      <c r="D1088" s="1" t="s">
        <v>2336</v>
      </c>
      <c r="O1088">
        <v>2.5700000000000001E-2</v>
      </c>
      <c r="P1088">
        <v>2.5700000000000001E-2</v>
      </c>
      <c r="Q1088">
        <v>2.8199999999999999E-2</v>
      </c>
      <c r="R1088">
        <v>2.5399999999999999E-2</v>
      </c>
      <c r="S1088">
        <v>2.7699999999999999E-2</v>
      </c>
      <c r="T1088">
        <v>3.1E-2</v>
      </c>
      <c r="U1088">
        <v>3.5400000000000001E-2</v>
      </c>
      <c r="V1088">
        <v>3.49E-2</v>
      </c>
      <c r="W1088">
        <v>3.3700000000000001E-2</v>
      </c>
      <c r="X1088">
        <v>3.5299999999999998E-2</v>
      </c>
      <c r="Y1088">
        <v>3.7499999999999999E-2</v>
      </c>
      <c r="Z1088">
        <v>4.0399999999999998E-2</v>
      </c>
      <c r="AA1088">
        <v>4.2500000000000003E-2</v>
      </c>
      <c r="AB1088">
        <v>4.4600000000000001E-2</v>
      </c>
      <c r="AC1088">
        <v>4.7399999999999998E-2</v>
      </c>
      <c r="AD1088">
        <v>4.7500000000000001E-2</v>
      </c>
      <c r="AE1088">
        <v>4.4699999999999997E-2</v>
      </c>
      <c r="AF1088">
        <v>5.4600000000000003E-2</v>
      </c>
      <c r="AG1088">
        <v>5.3499999999999999E-2</v>
      </c>
      <c r="AH1088">
        <v>5.4800000000000001E-2</v>
      </c>
      <c r="AI1088">
        <v>5.6399999999999999E-2</v>
      </c>
      <c r="AJ1088">
        <v>5.1499999999999997E-2</v>
      </c>
      <c r="AK1088">
        <v>5.4899999999999997E-2</v>
      </c>
      <c r="AL1088">
        <v>5.79E-2</v>
      </c>
      <c r="AM1088">
        <v>4.7100000000000003E-2</v>
      </c>
      <c r="AN1088">
        <v>5.21E-2</v>
      </c>
      <c r="AO1088">
        <v>5.7599999999999998E-2</v>
      </c>
      <c r="AP1088">
        <v>5.9700000000000003E-2</v>
      </c>
      <c r="AQ1088">
        <v>5.33E-2</v>
      </c>
      <c r="AR1088">
        <v>5.33E-2</v>
      </c>
      <c r="AS1088">
        <v>5.3900000000000003E-2</v>
      </c>
      <c r="AT1088">
        <v>6.0499999999999998E-2</v>
      </c>
      <c r="AU1088">
        <v>5.8599999999999999E-2</v>
      </c>
      <c r="AV1088">
        <v>5.3900000000000003E-2</v>
      </c>
      <c r="AW1088">
        <v>5.33E-2</v>
      </c>
      <c r="AX1088">
        <v>5.8400000000000001E-2</v>
      </c>
      <c r="AY1088">
        <v>5.74E-2</v>
      </c>
      <c r="AZ1088">
        <v>6.0499999999999998E-2</v>
      </c>
      <c r="BA1088">
        <v>5.74E-2</v>
      </c>
      <c r="BB1088">
        <v>5.4100000000000002E-2</v>
      </c>
      <c r="BC1088">
        <v>5.4399999999999997E-2</v>
      </c>
      <c r="BD1088">
        <v>5.1900000000000002E-2</v>
      </c>
      <c r="BE1088">
        <v>4.3299999999999998E-2</v>
      </c>
      <c r="BF1088">
        <v>5.2600000000000001E-2</v>
      </c>
      <c r="BG1088">
        <v>5.21E-2</v>
      </c>
      <c r="BH1088">
        <v>4.9000000000000002E-2</v>
      </c>
      <c r="BI1088">
        <v>6.3600000000000004E-2</v>
      </c>
      <c r="BJ1088">
        <v>7.7200000000000005E-2</v>
      </c>
      <c r="BK1088">
        <v>9.0200000000000002E-2</v>
      </c>
      <c r="BL1088">
        <v>6.8599999999999994E-2</v>
      </c>
      <c r="BM1088">
        <v>5.8500000000000003E-2</v>
      </c>
      <c r="BN1088">
        <v>7.1499999999999994E-2</v>
      </c>
      <c r="BO1088">
        <v>6.9199999999999998E-2</v>
      </c>
      <c r="BP1088">
        <v>7.3499999999999996E-2</v>
      </c>
    </row>
    <row r="1089" spans="1:68" x14ac:dyDescent="0.25">
      <c r="A1089" s="1" t="s">
        <v>66</v>
      </c>
      <c r="B1089" s="1">
        <f>COUNT(egypt_arabic_world[[#This Row],[1960]:[2023]])</f>
        <v>54</v>
      </c>
      <c r="C1089" s="1" t="s">
        <v>2279</v>
      </c>
      <c r="D1089" s="1" t="s">
        <v>2280</v>
      </c>
      <c r="O1089">
        <v>1.9672000000000001</v>
      </c>
      <c r="P1089">
        <v>2.0438000000000001</v>
      </c>
      <c r="Q1089">
        <v>2.1450999999999998</v>
      </c>
      <c r="R1089">
        <v>2.323</v>
      </c>
      <c r="S1089">
        <v>2.4714</v>
      </c>
      <c r="T1089">
        <v>2.3864000000000001</v>
      </c>
      <c r="U1089">
        <v>2.4241000000000001</v>
      </c>
      <c r="V1089">
        <v>2.4786000000000001</v>
      </c>
      <c r="W1089">
        <v>2.4756999999999998</v>
      </c>
      <c r="X1089">
        <v>2.5182000000000002</v>
      </c>
      <c r="Y1089">
        <v>2.4716999999999998</v>
      </c>
      <c r="Z1089">
        <v>2.4502000000000002</v>
      </c>
      <c r="AA1089">
        <v>2.2799</v>
      </c>
      <c r="AB1089">
        <v>2.2164000000000001</v>
      </c>
      <c r="AC1089">
        <v>2.2473000000000001</v>
      </c>
      <c r="AD1089">
        <v>2.1608000000000001</v>
      </c>
      <c r="AE1089">
        <v>2.0217999999999998</v>
      </c>
      <c r="AF1089">
        <v>1.9888999999999999</v>
      </c>
      <c r="AG1089">
        <v>1.9272</v>
      </c>
      <c r="AH1089">
        <v>1.8491</v>
      </c>
      <c r="AI1089">
        <v>1.7794000000000001</v>
      </c>
      <c r="AJ1089">
        <v>1.7117</v>
      </c>
      <c r="AK1089">
        <v>2.9508000000000001</v>
      </c>
      <c r="AL1089">
        <v>2.9863</v>
      </c>
      <c r="AM1089">
        <v>3.1629999999999998</v>
      </c>
      <c r="AN1089">
        <v>3.3546</v>
      </c>
      <c r="AO1089">
        <v>3.5019999999999998</v>
      </c>
      <c r="AP1089">
        <v>3.3106</v>
      </c>
      <c r="AQ1089">
        <v>3.5105</v>
      </c>
      <c r="AR1089">
        <v>3.3618999999999999</v>
      </c>
      <c r="AS1089">
        <v>3.5255000000000001</v>
      </c>
      <c r="AT1089">
        <v>3.4051999999999998</v>
      </c>
      <c r="AU1089">
        <v>3.2705000000000002</v>
      </c>
      <c r="AV1089">
        <v>3.3973</v>
      </c>
      <c r="AW1089">
        <v>3.5032999999999999</v>
      </c>
      <c r="AX1089">
        <v>3.5066000000000002</v>
      </c>
      <c r="AY1089">
        <v>3.6111</v>
      </c>
      <c r="AZ1089">
        <v>4.1181999999999999</v>
      </c>
      <c r="BA1089">
        <v>4.6002999999999998</v>
      </c>
      <c r="BB1089">
        <v>4.7801999999999998</v>
      </c>
      <c r="BC1089">
        <v>5.8395000000000001</v>
      </c>
      <c r="BD1089">
        <v>5.8388</v>
      </c>
      <c r="BE1089">
        <v>5.8909000000000002</v>
      </c>
      <c r="BF1089">
        <v>5.9234999999999998</v>
      </c>
      <c r="BG1089">
        <v>5.9813999999999998</v>
      </c>
      <c r="BH1089">
        <v>6.0457000000000001</v>
      </c>
      <c r="BI1089">
        <v>6.1554000000000002</v>
      </c>
      <c r="BJ1089">
        <v>6.1618000000000004</v>
      </c>
      <c r="BK1089">
        <v>6.1449999999999996</v>
      </c>
      <c r="BL1089">
        <v>6.0345000000000004</v>
      </c>
      <c r="BM1089">
        <v>6.0057999999999998</v>
      </c>
      <c r="BN1089">
        <v>6.1382000000000003</v>
      </c>
      <c r="BO1089">
        <v>6.1475999999999997</v>
      </c>
      <c r="BP1089">
        <v>6.1532</v>
      </c>
    </row>
    <row r="1090" spans="1:68" x14ac:dyDescent="0.25">
      <c r="A1090" s="1" t="s">
        <v>66</v>
      </c>
      <c r="B1090" s="1">
        <f>COUNT(egypt_arabic_world[[#This Row],[1960]:[2023]])</f>
        <v>54</v>
      </c>
      <c r="C1090" s="1" t="s">
        <v>2299</v>
      </c>
      <c r="D1090" s="1" t="s">
        <v>2300</v>
      </c>
      <c r="O1090">
        <v>2.5999999999999999E-3</v>
      </c>
      <c r="P1090">
        <v>2.5999999999999999E-3</v>
      </c>
      <c r="Q1090">
        <v>2.5000000000000001E-3</v>
      </c>
      <c r="R1090">
        <v>2.5000000000000001E-3</v>
      </c>
      <c r="S1090">
        <v>2.7000000000000001E-3</v>
      </c>
      <c r="T1090">
        <v>3.3E-3</v>
      </c>
      <c r="U1090">
        <v>4.0000000000000001E-3</v>
      </c>
      <c r="V1090">
        <v>5.3E-3</v>
      </c>
      <c r="W1090">
        <v>6.0000000000000001E-3</v>
      </c>
      <c r="X1090">
        <v>7.0000000000000001E-3</v>
      </c>
      <c r="Y1090">
        <v>8.5000000000000006E-3</v>
      </c>
      <c r="Z1090">
        <v>1.04E-2</v>
      </c>
      <c r="AA1090">
        <v>1.2E-2</v>
      </c>
      <c r="AB1090">
        <v>1.43E-2</v>
      </c>
      <c r="AC1090">
        <v>1.55E-2</v>
      </c>
      <c r="AD1090">
        <v>1.6899999999999998E-2</v>
      </c>
      <c r="AE1090">
        <v>1.8800000000000001E-2</v>
      </c>
      <c r="AF1090">
        <v>2.1399999999999999E-2</v>
      </c>
      <c r="AG1090">
        <v>2.1499999999999998E-2</v>
      </c>
      <c r="AH1090">
        <v>2.0899999999999998E-2</v>
      </c>
      <c r="AI1090">
        <v>2.12E-2</v>
      </c>
      <c r="AJ1090">
        <v>2.2100000000000002E-2</v>
      </c>
      <c r="AK1090">
        <v>2.1499999999999998E-2</v>
      </c>
      <c r="AL1090">
        <v>1.9699999999999999E-2</v>
      </c>
      <c r="AM1090">
        <v>1.7500000000000002E-2</v>
      </c>
      <c r="AN1090">
        <v>1.7399999999999999E-2</v>
      </c>
      <c r="AO1090">
        <v>1.78E-2</v>
      </c>
      <c r="AP1090">
        <v>2.06E-2</v>
      </c>
      <c r="AQ1090">
        <v>2.53E-2</v>
      </c>
      <c r="AR1090">
        <v>2.3199999999999998E-2</v>
      </c>
      <c r="AS1090">
        <v>1.78E-2</v>
      </c>
      <c r="AT1090">
        <v>1.89E-2</v>
      </c>
      <c r="AU1090">
        <v>2.1600000000000001E-2</v>
      </c>
      <c r="AV1090">
        <v>2.1999999999999999E-2</v>
      </c>
      <c r="AW1090">
        <v>3.5000000000000003E-2</v>
      </c>
      <c r="AX1090">
        <v>3.5200000000000002E-2</v>
      </c>
      <c r="AY1090">
        <v>3.78E-2</v>
      </c>
      <c r="AZ1090">
        <v>3.8100000000000002E-2</v>
      </c>
      <c r="BA1090">
        <v>4.4299999999999999E-2</v>
      </c>
      <c r="BB1090">
        <v>4.7699999999999999E-2</v>
      </c>
      <c r="BC1090">
        <v>4.5499999999999999E-2</v>
      </c>
      <c r="BD1090">
        <v>4.5400000000000003E-2</v>
      </c>
      <c r="BE1090">
        <v>5.4800000000000001E-2</v>
      </c>
      <c r="BF1090">
        <v>5.9400000000000001E-2</v>
      </c>
      <c r="BG1090">
        <v>6.6000000000000003E-2</v>
      </c>
      <c r="BH1090">
        <v>7.9000000000000001E-2</v>
      </c>
      <c r="BI1090">
        <v>7.1300000000000002E-2</v>
      </c>
      <c r="BJ1090">
        <v>6.6500000000000004E-2</v>
      </c>
      <c r="BK1090">
        <v>4.8599999999999997E-2</v>
      </c>
      <c r="BL1090">
        <v>4.3099999999999999E-2</v>
      </c>
      <c r="BM1090">
        <v>3.5000000000000003E-2</v>
      </c>
      <c r="BN1090">
        <v>5.6099999999999997E-2</v>
      </c>
      <c r="BO1090">
        <v>6.4299999999999996E-2</v>
      </c>
      <c r="BP1090">
        <v>6.5500000000000003E-2</v>
      </c>
    </row>
    <row r="1091" spans="1:68" x14ac:dyDescent="0.25">
      <c r="A1091" s="1" t="s">
        <v>66</v>
      </c>
      <c r="B1091" s="1">
        <f>COUNT(egypt_arabic_world[[#This Row],[1960]:[2023]])</f>
        <v>54</v>
      </c>
      <c r="C1091" s="1" t="s">
        <v>2333</v>
      </c>
      <c r="D1091" s="1" t="s">
        <v>2334</v>
      </c>
      <c r="O1091">
        <v>2.1899999999999999E-2</v>
      </c>
      <c r="P1091">
        <v>2.3800000000000002E-2</v>
      </c>
      <c r="Q1091">
        <v>2.9399999999999999E-2</v>
      </c>
      <c r="R1091">
        <v>3.0300000000000001E-2</v>
      </c>
      <c r="S1091">
        <v>3.5700000000000003E-2</v>
      </c>
      <c r="T1091">
        <v>3.32E-2</v>
      </c>
      <c r="U1091">
        <v>3.8600000000000002E-2</v>
      </c>
      <c r="V1091">
        <v>4.6699999999999998E-2</v>
      </c>
      <c r="W1091">
        <v>5.0200000000000002E-2</v>
      </c>
      <c r="X1091">
        <v>5.5E-2</v>
      </c>
      <c r="Y1091">
        <v>6.6500000000000004E-2</v>
      </c>
      <c r="Z1091">
        <v>8.1500000000000003E-2</v>
      </c>
      <c r="AA1091">
        <v>8.2600000000000007E-2</v>
      </c>
      <c r="AB1091">
        <v>9.6000000000000002E-2</v>
      </c>
      <c r="AC1091">
        <v>0.10929999999999999</v>
      </c>
      <c r="AD1091">
        <v>0.11849999999999999</v>
      </c>
      <c r="AE1091">
        <v>0.1179</v>
      </c>
      <c r="AF1091">
        <v>0.13150000000000001</v>
      </c>
      <c r="AG1091">
        <v>0.14530000000000001</v>
      </c>
      <c r="AH1091">
        <v>0.1525</v>
      </c>
      <c r="AI1091">
        <v>0.16650000000000001</v>
      </c>
      <c r="AJ1091">
        <v>0.17660000000000001</v>
      </c>
      <c r="AK1091">
        <v>0.18260000000000001</v>
      </c>
      <c r="AL1091">
        <v>0.18840000000000001</v>
      </c>
      <c r="AM1091">
        <v>0.20130000000000001</v>
      </c>
      <c r="AN1091">
        <v>0.21659999999999999</v>
      </c>
      <c r="AO1091">
        <v>0.2243</v>
      </c>
      <c r="AP1091">
        <v>0.22470000000000001</v>
      </c>
      <c r="AQ1091">
        <v>0.27260000000000001</v>
      </c>
      <c r="AR1091">
        <v>0.29120000000000001</v>
      </c>
      <c r="AS1091">
        <v>0.28920000000000001</v>
      </c>
      <c r="AT1091">
        <v>0.3231</v>
      </c>
      <c r="AU1091">
        <v>0.3453</v>
      </c>
      <c r="AV1091">
        <v>0.35959999999999998</v>
      </c>
      <c r="AW1091">
        <v>0.3755</v>
      </c>
      <c r="AX1091">
        <v>0.37090000000000001</v>
      </c>
      <c r="AY1091">
        <v>0.4264</v>
      </c>
      <c r="AZ1091">
        <v>0.47220000000000001</v>
      </c>
      <c r="BA1091">
        <v>0.53549999999999998</v>
      </c>
      <c r="BB1091">
        <v>0.5292</v>
      </c>
      <c r="BC1091">
        <v>0.56340000000000001</v>
      </c>
      <c r="BD1091">
        <v>0.59189999999999998</v>
      </c>
      <c r="BE1091">
        <v>0.65049999999999997</v>
      </c>
      <c r="BF1091">
        <v>0.65249999999999997</v>
      </c>
      <c r="BG1091">
        <v>0.67620000000000002</v>
      </c>
      <c r="BH1091">
        <v>0.66930000000000001</v>
      </c>
      <c r="BI1091">
        <v>0.75139999999999996</v>
      </c>
      <c r="BJ1091">
        <v>0.74419999999999997</v>
      </c>
      <c r="BK1091">
        <v>0.77649999999999997</v>
      </c>
      <c r="BL1091">
        <v>0.7702</v>
      </c>
      <c r="BM1091">
        <v>0.78239999999999998</v>
      </c>
      <c r="BN1091">
        <v>0.81530000000000002</v>
      </c>
      <c r="BO1091">
        <v>0.7863</v>
      </c>
      <c r="BP1091">
        <v>0.77339999999999998</v>
      </c>
    </row>
    <row r="1092" spans="1:68" x14ac:dyDescent="0.25">
      <c r="A1092" s="1" t="s">
        <v>66</v>
      </c>
      <c r="B1092" s="1">
        <f>COUNT(egypt_arabic_world[[#This Row],[1960]:[2023]])</f>
        <v>54</v>
      </c>
      <c r="C1092" s="1" t="s">
        <v>2277</v>
      </c>
      <c r="D1092" s="1" t="s">
        <v>2278</v>
      </c>
      <c r="O1092">
        <v>0.42899999999999999</v>
      </c>
      <c r="P1092">
        <v>0.43880000000000002</v>
      </c>
      <c r="Q1092">
        <v>0.44890000000000002</v>
      </c>
      <c r="R1092">
        <v>0.4526</v>
      </c>
      <c r="S1092">
        <v>0.46949999999999997</v>
      </c>
      <c r="T1092">
        <v>0.48020000000000002</v>
      </c>
      <c r="U1092">
        <v>0.50460000000000005</v>
      </c>
      <c r="V1092">
        <v>0.52280000000000004</v>
      </c>
      <c r="W1092">
        <v>0.54900000000000004</v>
      </c>
      <c r="X1092">
        <v>0.57630000000000003</v>
      </c>
      <c r="Y1092">
        <v>0.60519999999999996</v>
      </c>
      <c r="Z1092">
        <v>0.63539999999999996</v>
      </c>
      <c r="AA1092">
        <v>0.66720000000000002</v>
      </c>
      <c r="AB1092">
        <v>0.70040000000000002</v>
      </c>
      <c r="AC1092">
        <v>0.71819999999999995</v>
      </c>
      <c r="AD1092">
        <v>0.74480000000000002</v>
      </c>
      <c r="AE1092">
        <v>0.76319999999999999</v>
      </c>
      <c r="AF1092">
        <v>0.80869999999999997</v>
      </c>
      <c r="AG1092">
        <v>0.83699999999999997</v>
      </c>
      <c r="AH1092">
        <v>0.8468</v>
      </c>
      <c r="AI1092">
        <v>0.88229999999999997</v>
      </c>
      <c r="AJ1092">
        <v>0.90229999999999999</v>
      </c>
      <c r="AK1092">
        <v>0.93359999999999999</v>
      </c>
      <c r="AL1092">
        <v>0.96989999999999998</v>
      </c>
      <c r="AM1092">
        <v>1.0089999999999999</v>
      </c>
      <c r="AN1092">
        <v>1.0383</v>
      </c>
      <c r="AO1092">
        <v>1.071</v>
      </c>
      <c r="AP1092">
        <v>1.0986</v>
      </c>
      <c r="AQ1092">
        <v>1.1294999999999999</v>
      </c>
      <c r="AR1092">
        <v>1.1498999999999999</v>
      </c>
      <c r="AS1092">
        <v>1.1991000000000001</v>
      </c>
      <c r="AT1092">
        <v>1.2219</v>
      </c>
      <c r="AU1092">
        <v>1.2535000000000001</v>
      </c>
      <c r="AV1092">
        <v>1.3141</v>
      </c>
      <c r="AW1092">
        <v>1.3391</v>
      </c>
      <c r="AX1092">
        <v>1.3782000000000001</v>
      </c>
      <c r="AY1092">
        <v>1.4331</v>
      </c>
      <c r="AZ1092">
        <v>1.4796</v>
      </c>
      <c r="BA1092">
        <v>1.5114000000000001</v>
      </c>
      <c r="BB1092">
        <v>1.5437000000000001</v>
      </c>
      <c r="BC1092">
        <v>1.5646</v>
      </c>
      <c r="BD1092">
        <v>1.5976999999999999</v>
      </c>
      <c r="BE1092">
        <v>1.6185</v>
      </c>
      <c r="BF1092">
        <v>1.6611</v>
      </c>
      <c r="BG1092">
        <v>1.6918</v>
      </c>
      <c r="BH1092">
        <v>1.7168000000000001</v>
      </c>
      <c r="BI1092">
        <v>1.7470000000000001</v>
      </c>
      <c r="BJ1092">
        <v>1.7762</v>
      </c>
      <c r="BK1092">
        <v>1.8092999999999999</v>
      </c>
      <c r="BL1092">
        <v>1.8420000000000001</v>
      </c>
      <c r="BM1092">
        <v>1.8622000000000001</v>
      </c>
      <c r="BN1092">
        <v>1.8817999999999999</v>
      </c>
      <c r="BO1092">
        <v>1.9088000000000001</v>
      </c>
      <c r="BP1092">
        <v>1.9362999999999999</v>
      </c>
    </row>
    <row r="1093" spans="1:68" x14ac:dyDescent="0.25">
      <c r="A1093" s="1" t="s">
        <v>66</v>
      </c>
      <c r="B1093" s="1">
        <f>COUNT(egypt_arabic_world[[#This Row],[1960]:[2023]])</f>
        <v>54</v>
      </c>
      <c r="C1093" s="1" t="s">
        <v>2393</v>
      </c>
      <c r="D1093" s="1" t="s">
        <v>2394</v>
      </c>
      <c r="O1093">
        <v>22000000</v>
      </c>
      <c r="P1093">
        <v>16500000</v>
      </c>
      <c r="Q1093">
        <v>11000000</v>
      </c>
      <c r="R1093">
        <v>5500000</v>
      </c>
      <c r="S1093">
        <v>0</v>
      </c>
      <c r="T1093">
        <v>13670000</v>
      </c>
      <c r="U1093">
        <v>49674000</v>
      </c>
      <c r="V1093">
        <v>86621000</v>
      </c>
      <c r="W1093">
        <v>143072000</v>
      </c>
      <c r="X1093">
        <v>258397000</v>
      </c>
      <c r="Y1093">
        <v>420475000</v>
      </c>
      <c r="Z1093">
        <v>539778000</v>
      </c>
      <c r="AA1093">
        <v>616091000</v>
      </c>
      <c r="AB1093">
        <v>728195000</v>
      </c>
      <c r="AC1093">
        <v>720305000</v>
      </c>
      <c r="AD1093">
        <v>1047958000</v>
      </c>
      <c r="AE1093">
        <v>1368041000</v>
      </c>
      <c r="AF1093">
        <v>1702707000</v>
      </c>
      <c r="AG1093">
        <v>1514694000</v>
      </c>
      <c r="AH1093">
        <v>1448309000</v>
      </c>
      <c r="AI1093">
        <v>1480361000</v>
      </c>
      <c r="AJ1093">
        <v>1382440000</v>
      </c>
      <c r="AK1093">
        <v>1380885000</v>
      </c>
      <c r="AL1093">
        <v>1357102000</v>
      </c>
      <c r="AM1093">
        <v>1410574000</v>
      </c>
      <c r="AN1093">
        <v>1320372000</v>
      </c>
      <c r="AO1093">
        <v>1075400000</v>
      </c>
      <c r="AP1093">
        <v>869030000</v>
      </c>
      <c r="AQ1093">
        <v>846492000</v>
      </c>
      <c r="AR1093">
        <v>761245000</v>
      </c>
      <c r="AS1093">
        <v>639009000</v>
      </c>
      <c r="AT1093">
        <v>549905000</v>
      </c>
      <c r="AU1093">
        <v>542428000</v>
      </c>
      <c r="AV1093">
        <v>539075000</v>
      </c>
      <c r="AW1093">
        <v>502999000</v>
      </c>
      <c r="AX1093">
        <v>492006000</v>
      </c>
      <c r="AY1093">
        <v>543505000</v>
      </c>
      <c r="AZ1093">
        <v>1180700000</v>
      </c>
      <c r="BA1093">
        <v>1255400000</v>
      </c>
      <c r="BB1093">
        <v>1850003000</v>
      </c>
      <c r="BC1093">
        <v>2542750000</v>
      </c>
      <c r="BD1093">
        <v>2793777000</v>
      </c>
      <c r="BE1093">
        <v>3109169000</v>
      </c>
      <c r="BF1093">
        <v>3441166000</v>
      </c>
      <c r="BG1093">
        <v>3864948000</v>
      </c>
      <c r="BH1093">
        <v>4673201000</v>
      </c>
      <c r="BI1093">
        <v>6310494000</v>
      </c>
      <c r="BJ1093">
        <v>7709748000</v>
      </c>
      <c r="BK1093">
        <v>9333116000</v>
      </c>
      <c r="BL1093">
        <v>10777720000</v>
      </c>
      <c r="BM1093">
        <v>11609727000</v>
      </c>
      <c r="BN1093">
        <v>11750493000</v>
      </c>
      <c r="BO1093">
        <v>12127594000</v>
      </c>
      <c r="BP1093">
        <v>12182232000</v>
      </c>
    </row>
    <row r="1094" spans="1:68" x14ac:dyDescent="0.25">
      <c r="A1094" s="1" t="s">
        <v>66</v>
      </c>
      <c r="B1094" s="1">
        <f>COUNT(egypt_arabic_world[[#This Row],[1960]:[2023]])</f>
        <v>54</v>
      </c>
      <c r="C1094" s="1" t="s">
        <v>2345</v>
      </c>
      <c r="D1094" s="1" t="s">
        <v>2346</v>
      </c>
      <c r="O1094">
        <v>0</v>
      </c>
      <c r="P1094">
        <v>171000</v>
      </c>
      <c r="Q1094">
        <v>1157000</v>
      </c>
      <c r="R1094">
        <v>24570000</v>
      </c>
      <c r="S1094">
        <v>35853000</v>
      </c>
      <c r="T1094">
        <v>84132000</v>
      </c>
      <c r="U1094">
        <v>125895000</v>
      </c>
      <c r="V1094">
        <v>167945000</v>
      </c>
      <c r="W1094">
        <v>212497000</v>
      </c>
      <c r="X1094">
        <v>266294000</v>
      </c>
      <c r="Y1094">
        <v>307349000</v>
      </c>
      <c r="Z1094">
        <v>392549356</v>
      </c>
      <c r="AA1094">
        <v>508580482.39999998</v>
      </c>
      <c r="AB1094">
        <v>649012079.89999998</v>
      </c>
      <c r="AC1094">
        <v>743676863.89999998</v>
      </c>
      <c r="AD1094">
        <v>801604484.5</v>
      </c>
      <c r="AE1094">
        <v>846085232.79999995</v>
      </c>
      <c r="AF1094">
        <v>891742259</v>
      </c>
      <c r="AG1094">
        <v>900251234</v>
      </c>
      <c r="AH1094">
        <v>904564229.5</v>
      </c>
      <c r="AI1094">
        <v>920777214.70000005</v>
      </c>
      <c r="AJ1094">
        <v>914769636.20000005</v>
      </c>
      <c r="AK1094">
        <v>903728000</v>
      </c>
      <c r="AL1094">
        <v>912358000</v>
      </c>
      <c r="AM1094">
        <v>960982000</v>
      </c>
      <c r="AN1094">
        <v>1035321000</v>
      </c>
      <c r="AO1094">
        <v>1089574000</v>
      </c>
      <c r="AP1094">
        <v>1205698000</v>
      </c>
      <c r="AQ1094">
        <v>1267769000</v>
      </c>
      <c r="AR1094">
        <v>1273309000</v>
      </c>
      <c r="AS1094">
        <v>1265991000</v>
      </c>
      <c r="AT1094">
        <v>1242271000</v>
      </c>
      <c r="AU1094">
        <v>1316192000</v>
      </c>
      <c r="AV1094">
        <v>1386276000</v>
      </c>
      <c r="AW1094">
        <v>1465315000</v>
      </c>
      <c r="AX1094">
        <v>1420252000</v>
      </c>
      <c r="AY1094">
        <v>1480739000</v>
      </c>
      <c r="AZ1094">
        <v>1490401000</v>
      </c>
      <c r="BA1094">
        <v>1444168000</v>
      </c>
      <c r="BB1094">
        <v>1400495000</v>
      </c>
      <c r="BC1094">
        <v>1338438000</v>
      </c>
      <c r="BD1094">
        <v>1282363000</v>
      </c>
      <c r="BE1094">
        <v>1229747000</v>
      </c>
      <c r="BF1094">
        <v>1170486000</v>
      </c>
      <c r="BG1094">
        <v>1044373000</v>
      </c>
      <c r="BH1094">
        <v>924257000</v>
      </c>
      <c r="BI1094">
        <v>803954000</v>
      </c>
      <c r="BJ1094">
        <v>725254000</v>
      </c>
      <c r="BK1094">
        <v>597049000</v>
      </c>
      <c r="BL1094">
        <v>472348000</v>
      </c>
      <c r="BM1094">
        <v>383335000</v>
      </c>
      <c r="BN1094">
        <v>286199000</v>
      </c>
      <c r="BO1094">
        <v>190758000</v>
      </c>
      <c r="BP1094">
        <v>131635000</v>
      </c>
    </row>
    <row r="1095" spans="1:68" x14ac:dyDescent="0.25">
      <c r="A1095" s="1" t="s">
        <v>66</v>
      </c>
      <c r="B1095" s="1">
        <f>COUNT(egypt_arabic_world[[#This Row],[1960]:[2023]])</f>
        <v>54</v>
      </c>
      <c r="C1095" s="1" t="s">
        <v>2343</v>
      </c>
      <c r="D1095" s="1" t="s">
        <v>2344</v>
      </c>
      <c r="O1095">
        <v>-24371516.800000001</v>
      </c>
      <c r="P1095">
        <v>136774985.19999999</v>
      </c>
      <c r="Q1095">
        <v>-73831695.900000006</v>
      </c>
      <c r="R1095">
        <v>-91450721.799999997</v>
      </c>
      <c r="S1095">
        <v>-28338181.5</v>
      </c>
      <c r="T1095">
        <v>2168980907</v>
      </c>
      <c r="U1095">
        <v>840530449.29999995</v>
      </c>
      <c r="V1095">
        <v>1902310526</v>
      </c>
      <c r="W1095">
        <v>1477572002</v>
      </c>
      <c r="X1095">
        <v>1148010592</v>
      </c>
      <c r="Y1095">
        <v>1752683285</v>
      </c>
      <c r="Z1095">
        <v>1518205803</v>
      </c>
      <c r="AA1095">
        <v>2191473957</v>
      </c>
      <c r="AB1095">
        <v>1457166710</v>
      </c>
      <c r="AC1095">
        <v>1744854613</v>
      </c>
      <c r="AD1095">
        <v>1639266996</v>
      </c>
      <c r="AE1095">
        <v>879488207.5</v>
      </c>
      <c r="AF1095">
        <v>753031164.79999995</v>
      </c>
      <c r="AG1095">
        <v>909011783.5</v>
      </c>
      <c r="AH1095">
        <v>397902306.5</v>
      </c>
      <c r="AI1095">
        <v>313633235.19999999</v>
      </c>
      <c r="AJ1095">
        <v>525014478.60000002</v>
      </c>
      <c r="AK1095">
        <v>489231054.60000002</v>
      </c>
      <c r="AL1095">
        <v>638975735</v>
      </c>
      <c r="AM1095">
        <v>559955241.89999998</v>
      </c>
      <c r="AN1095">
        <v>59919211.899999999</v>
      </c>
      <c r="AO1095">
        <v>75382864.299999997</v>
      </c>
      <c r="AP1095">
        <v>-134025915.90000001</v>
      </c>
      <c r="AQ1095">
        <v>-196940585.40000001</v>
      </c>
      <c r="AR1095">
        <v>-492367048.10000002</v>
      </c>
      <c r="AS1095">
        <v>-646102772.20000005</v>
      </c>
      <c r="AT1095">
        <v>-735610530.5</v>
      </c>
      <c r="AU1095">
        <v>-628597351.70000005</v>
      </c>
      <c r="AV1095">
        <v>-750270016.70000005</v>
      </c>
      <c r="AW1095">
        <v>-429983148.19999999</v>
      </c>
      <c r="AX1095">
        <v>-227412115.5</v>
      </c>
      <c r="AY1095">
        <v>-556546385</v>
      </c>
      <c r="AZ1095">
        <v>678101018.10000002</v>
      </c>
      <c r="BA1095">
        <v>-847774656.79999995</v>
      </c>
      <c r="BB1095">
        <v>139470221.40000001</v>
      </c>
      <c r="BC1095">
        <v>-179969960.69999999</v>
      </c>
      <c r="BD1095">
        <v>-709027327</v>
      </c>
      <c r="BE1095">
        <v>1398310378</v>
      </c>
      <c r="BF1095">
        <v>7574451944</v>
      </c>
      <c r="BG1095">
        <v>-908098636.10000002</v>
      </c>
      <c r="BH1095">
        <v>5670609434</v>
      </c>
      <c r="BI1095">
        <v>10017742548</v>
      </c>
      <c r="BJ1095">
        <v>3780804989</v>
      </c>
      <c r="BK1095">
        <v>3794491298</v>
      </c>
      <c r="BL1095">
        <v>2137365599</v>
      </c>
      <c r="BM1095">
        <v>3667362890</v>
      </c>
      <c r="BN1095">
        <v>1047198682</v>
      </c>
      <c r="BO1095">
        <v>2733249245</v>
      </c>
      <c r="BP1095">
        <v>3502522470</v>
      </c>
    </row>
    <row r="1096" spans="1:68" x14ac:dyDescent="0.25">
      <c r="A1096" s="1" t="s">
        <v>66</v>
      </c>
      <c r="B1096" s="1">
        <f>COUNT(egypt_arabic_world[[#This Row],[1960]:[2023]])</f>
        <v>54</v>
      </c>
      <c r="C1096" s="1" t="s">
        <v>2371</v>
      </c>
      <c r="D1096" s="1" t="s">
        <v>2372</v>
      </c>
      <c r="O1096">
        <v>-30040000</v>
      </c>
      <c r="P1096">
        <v>-5072000</v>
      </c>
      <c r="Q1096">
        <v>-11681000</v>
      </c>
      <c r="R1096">
        <v>-59781000</v>
      </c>
      <c r="S1096">
        <v>3649000</v>
      </c>
      <c r="T1096">
        <v>56100000</v>
      </c>
      <c r="U1096">
        <v>123664000</v>
      </c>
      <c r="V1096">
        <v>60662000</v>
      </c>
      <c r="W1096">
        <v>183582000</v>
      </c>
      <c r="X1096">
        <v>335218000</v>
      </c>
      <c r="Y1096">
        <v>532924000</v>
      </c>
      <c r="Z1096">
        <v>623149000</v>
      </c>
      <c r="AA1096">
        <v>1063451000</v>
      </c>
      <c r="AB1096">
        <v>1003526000</v>
      </c>
      <c r="AC1096">
        <v>667977000</v>
      </c>
      <c r="AD1096">
        <v>383040000</v>
      </c>
      <c r="AE1096">
        <v>611753000</v>
      </c>
      <c r="AF1096">
        <v>488972000</v>
      </c>
      <c r="AG1096">
        <v>507380000</v>
      </c>
      <c r="AH1096">
        <v>283020000</v>
      </c>
      <c r="AI1096">
        <v>-126536000</v>
      </c>
      <c r="AJ1096">
        <v>-226311000</v>
      </c>
      <c r="AK1096">
        <v>-151713000</v>
      </c>
      <c r="AL1096">
        <v>-152983000</v>
      </c>
      <c r="AM1096">
        <v>-99455000</v>
      </c>
      <c r="AN1096">
        <v>-187864000</v>
      </c>
      <c r="AO1096">
        <v>-147906000</v>
      </c>
      <c r="AP1096">
        <v>-124797000</v>
      </c>
      <c r="AQ1096">
        <v>-88086000</v>
      </c>
      <c r="AR1096">
        <v>-81384000</v>
      </c>
      <c r="AS1096">
        <v>-51510000</v>
      </c>
      <c r="AT1096">
        <v>-47892000</v>
      </c>
      <c r="AU1096">
        <v>-40652000</v>
      </c>
      <c r="AV1096">
        <v>-19817000</v>
      </c>
      <c r="AW1096">
        <v>55446000</v>
      </c>
      <c r="AX1096">
        <v>-27645000</v>
      </c>
      <c r="AY1096">
        <v>-18521000</v>
      </c>
      <c r="AZ1096">
        <v>-40491000</v>
      </c>
      <c r="BA1096">
        <v>-33383000</v>
      </c>
      <c r="BB1096">
        <v>-31277000</v>
      </c>
      <c r="BC1096">
        <v>-24531000</v>
      </c>
      <c r="BD1096">
        <v>-21802000</v>
      </c>
      <c r="BE1096">
        <v>-21929000</v>
      </c>
      <c r="BF1096">
        <v>-20810000</v>
      </c>
      <c r="BG1096">
        <v>-21418000</v>
      </c>
      <c r="BH1096">
        <v>-9946000</v>
      </c>
      <c r="BI1096">
        <v>-7751000</v>
      </c>
      <c r="BJ1096">
        <v>7514000</v>
      </c>
      <c r="BK1096">
        <v>1156000</v>
      </c>
      <c r="BL1096">
        <v>105174000</v>
      </c>
      <c r="BM1096">
        <v>-10186000</v>
      </c>
      <c r="BN1096">
        <v>88619000</v>
      </c>
      <c r="BO1096">
        <v>284098000</v>
      </c>
      <c r="BP1096">
        <v>-36482000</v>
      </c>
    </row>
    <row r="1097" spans="1:68" x14ac:dyDescent="0.25">
      <c r="A1097" s="1" t="s">
        <v>66</v>
      </c>
      <c r="B1097" s="1">
        <f>COUNT(egypt_arabic_world[[#This Row],[1960]:[2023]])</f>
        <v>54</v>
      </c>
      <c r="C1097" s="1" t="s">
        <v>2387</v>
      </c>
      <c r="D1097" s="1" t="s">
        <v>2388</v>
      </c>
      <c r="O1097">
        <v>-30040000</v>
      </c>
      <c r="P1097">
        <v>-5072000</v>
      </c>
      <c r="Q1097">
        <v>34109000</v>
      </c>
      <c r="R1097">
        <v>-59781000</v>
      </c>
      <c r="S1097">
        <v>105657000</v>
      </c>
      <c r="T1097">
        <v>49100000</v>
      </c>
      <c r="U1097">
        <v>117424000</v>
      </c>
      <c r="V1097">
        <v>346421000</v>
      </c>
      <c r="W1097">
        <v>238820000</v>
      </c>
      <c r="X1097">
        <v>330299000</v>
      </c>
      <c r="Y1097">
        <v>504667000</v>
      </c>
      <c r="Z1097">
        <v>561499000</v>
      </c>
      <c r="AA1097">
        <v>1178302000</v>
      </c>
      <c r="AB1097">
        <v>927047000</v>
      </c>
      <c r="AC1097">
        <v>595622000</v>
      </c>
      <c r="AD1097">
        <v>389942000</v>
      </c>
      <c r="AE1097">
        <v>605007000</v>
      </c>
      <c r="AF1097">
        <v>478492000</v>
      </c>
      <c r="AG1097">
        <v>643382000</v>
      </c>
      <c r="AH1097">
        <v>296622000</v>
      </c>
      <c r="AI1097">
        <v>15828000</v>
      </c>
      <c r="AJ1097">
        <v>-62941000</v>
      </c>
      <c r="AK1097">
        <v>-296843000</v>
      </c>
      <c r="AL1097">
        <v>-311334000</v>
      </c>
      <c r="AM1097">
        <v>-158952000</v>
      </c>
      <c r="AN1097">
        <v>-249373000</v>
      </c>
      <c r="AO1097">
        <v>-235013000</v>
      </c>
      <c r="AP1097">
        <v>-41037000</v>
      </c>
      <c r="AQ1097">
        <v>-211640000</v>
      </c>
      <c r="AR1097">
        <v>-232116000</v>
      </c>
      <c r="AS1097">
        <v>23267000</v>
      </c>
      <c r="AT1097">
        <v>1623353000</v>
      </c>
      <c r="AU1097">
        <v>-56492000</v>
      </c>
      <c r="AV1097">
        <v>-285906000</v>
      </c>
      <c r="AW1097">
        <v>136269000</v>
      </c>
      <c r="AX1097">
        <v>1740433000</v>
      </c>
      <c r="AY1097">
        <v>-231362000</v>
      </c>
      <c r="AZ1097">
        <v>608859000</v>
      </c>
      <c r="BA1097">
        <v>-420435000</v>
      </c>
      <c r="BB1097">
        <v>-50121000</v>
      </c>
      <c r="BC1097">
        <v>1661289000</v>
      </c>
      <c r="BD1097">
        <v>-594095000</v>
      </c>
      <c r="BE1097">
        <v>34585000</v>
      </c>
      <c r="BF1097">
        <v>2957267000</v>
      </c>
      <c r="BG1097">
        <v>-2553330000</v>
      </c>
      <c r="BH1097">
        <v>2401064000</v>
      </c>
      <c r="BI1097">
        <v>-606932000</v>
      </c>
      <c r="BJ1097">
        <v>7035690000</v>
      </c>
      <c r="BK1097">
        <v>10743552000</v>
      </c>
      <c r="BL1097">
        <v>8756009000</v>
      </c>
      <c r="BM1097">
        <v>5898377000</v>
      </c>
      <c r="BN1097">
        <v>10669962000</v>
      </c>
      <c r="BO1097">
        <v>1116949000</v>
      </c>
      <c r="BP1097">
        <v>3971257000</v>
      </c>
    </row>
    <row r="1098" spans="1:68" x14ac:dyDescent="0.25">
      <c r="A1098" s="1" t="s">
        <v>66</v>
      </c>
      <c r="B1098" s="1">
        <f>COUNT(egypt_arabic_world[[#This Row],[1960]:[2023]])</f>
        <v>54</v>
      </c>
      <c r="C1098" s="1" t="s">
        <v>2353</v>
      </c>
      <c r="D1098" s="1" t="s">
        <v>2354</v>
      </c>
      <c r="O1098">
        <v>6</v>
      </c>
      <c r="P1098">
        <v>6</v>
      </c>
      <c r="Q1098">
        <v>6</v>
      </c>
      <c r="R1098">
        <v>6</v>
      </c>
      <c r="S1098">
        <v>6</v>
      </c>
      <c r="T1098">
        <v>6</v>
      </c>
      <c r="U1098">
        <v>6</v>
      </c>
      <c r="V1098">
        <v>6</v>
      </c>
      <c r="W1098">
        <v>6</v>
      </c>
      <c r="X1098">
        <v>6</v>
      </c>
      <c r="Y1098">
        <v>6</v>
      </c>
      <c r="Z1098">
        <v>6</v>
      </c>
      <c r="AA1098">
        <v>6</v>
      </c>
      <c r="AB1098">
        <v>6</v>
      </c>
      <c r="AC1098">
        <v>6</v>
      </c>
      <c r="AD1098">
        <v>6</v>
      </c>
      <c r="AE1098">
        <v>6</v>
      </c>
      <c r="AF1098">
        <v>6</v>
      </c>
      <c r="AG1098">
        <v>6</v>
      </c>
      <c r="AH1098">
        <v>6</v>
      </c>
      <c r="AI1098">
        <v>5</v>
      </c>
      <c r="AJ1098">
        <v>5</v>
      </c>
      <c r="AK1098">
        <v>5</v>
      </c>
      <c r="AL1098">
        <v>5</v>
      </c>
      <c r="AM1098">
        <v>5</v>
      </c>
      <c r="AN1098">
        <v>5</v>
      </c>
      <c r="AO1098">
        <v>5</v>
      </c>
      <c r="AP1098">
        <v>5</v>
      </c>
      <c r="AQ1098">
        <v>5</v>
      </c>
      <c r="AR1098">
        <v>5</v>
      </c>
      <c r="AS1098">
        <v>5</v>
      </c>
      <c r="AT1098">
        <v>5</v>
      </c>
      <c r="AU1098">
        <v>5</v>
      </c>
      <c r="AV1098">
        <v>5</v>
      </c>
      <c r="AW1098">
        <v>5</v>
      </c>
      <c r="AX1098">
        <v>6</v>
      </c>
      <c r="AY1098">
        <v>6</v>
      </c>
      <c r="AZ1098">
        <v>6</v>
      </c>
      <c r="BA1098">
        <v>6</v>
      </c>
      <c r="BB1098">
        <v>6</v>
      </c>
      <c r="BC1098">
        <v>6</v>
      </c>
      <c r="BD1098">
        <v>6</v>
      </c>
      <c r="BE1098">
        <v>6</v>
      </c>
      <c r="BF1098">
        <v>6</v>
      </c>
      <c r="BG1098">
        <v>6</v>
      </c>
      <c r="BH1098">
        <v>6</v>
      </c>
      <c r="BI1098">
        <v>6</v>
      </c>
      <c r="BJ1098">
        <v>6</v>
      </c>
      <c r="BK1098">
        <v>6</v>
      </c>
      <c r="BL1098">
        <v>6</v>
      </c>
      <c r="BM1098">
        <v>6</v>
      </c>
      <c r="BN1098">
        <v>6</v>
      </c>
      <c r="BO1098">
        <v>6</v>
      </c>
      <c r="BP1098">
        <v>6</v>
      </c>
    </row>
    <row r="1099" spans="1:68" x14ac:dyDescent="0.25">
      <c r="A1099" s="1" t="s">
        <v>66</v>
      </c>
      <c r="B1099" s="1">
        <f>COUNT(egypt_arabic_world[[#This Row],[1960]:[2023]])</f>
        <v>54</v>
      </c>
      <c r="C1099" s="1" t="s">
        <v>2215</v>
      </c>
      <c r="D1099" s="1" t="s">
        <v>2216</v>
      </c>
      <c r="O1099">
        <v>6</v>
      </c>
      <c r="P1099">
        <v>6</v>
      </c>
      <c r="Q1099">
        <v>6</v>
      </c>
      <c r="R1099">
        <v>6</v>
      </c>
      <c r="S1099">
        <v>6</v>
      </c>
      <c r="T1099">
        <v>6</v>
      </c>
      <c r="U1099">
        <v>6</v>
      </c>
      <c r="V1099">
        <v>6</v>
      </c>
      <c r="W1099">
        <v>6</v>
      </c>
      <c r="X1099">
        <v>6</v>
      </c>
      <c r="Y1099">
        <v>6</v>
      </c>
      <c r="Z1099">
        <v>6</v>
      </c>
      <c r="AA1099">
        <v>6</v>
      </c>
      <c r="AB1099">
        <v>6</v>
      </c>
      <c r="AC1099">
        <v>6</v>
      </c>
      <c r="AD1099">
        <v>6</v>
      </c>
      <c r="AE1099">
        <v>6</v>
      </c>
      <c r="AF1099">
        <v>6</v>
      </c>
      <c r="AG1099">
        <v>6</v>
      </c>
      <c r="AH1099">
        <v>6</v>
      </c>
      <c r="AI1099">
        <v>6</v>
      </c>
      <c r="AJ1099">
        <v>6</v>
      </c>
      <c r="AK1099">
        <v>6</v>
      </c>
      <c r="AL1099">
        <v>6</v>
      </c>
      <c r="AM1099">
        <v>6</v>
      </c>
      <c r="AN1099">
        <v>6</v>
      </c>
      <c r="AO1099">
        <v>6</v>
      </c>
      <c r="AP1099">
        <v>6</v>
      </c>
      <c r="AQ1099">
        <v>6</v>
      </c>
      <c r="AR1099">
        <v>6</v>
      </c>
      <c r="AS1099">
        <v>6</v>
      </c>
      <c r="AT1099">
        <v>6</v>
      </c>
      <c r="AU1099">
        <v>6</v>
      </c>
      <c r="AV1099">
        <v>6</v>
      </c>
      <c r="AW1099">
        <v>6</v>
      </c>
      <c r="AX1099">
        <v>6</v>
      </c>
      <c r="AY1099">
        <v>6</v>
      </c>
      <c r="AZ1099">
        <v>6</v>
      </c>
      <c r="BA1099">
        <v>6</v>
      </c>
      <c r="BB1099">
        <v>6</v>
      </c>
      <c r="BC1099">
        <v>6</v>
      </c>
      <c r="BD1099">
        <v>6</v>
      </c>
      <c r="BE1099">
        <v>6</v>
      </c>
      <c r="BF1099">
        <v>6</v>
      </c>
      <c r="BG1099">
        <v>6</v>
      </c>
      <c r="BH1099">
        <v>6</v>
      </c>
      <c r="BI1099">
        <v>6</v>
      </c>
      <c r="BJ1099">
        <v>6</v>
      </c>
      <c r="BK1099">
        <v>6</v>
      </c>
      <c r="BL1099">
        <v>6</v>
      </c>
      <c r="BM1099">
        <v>6</v>
      </c>
      <c r="BN1099">
        <v>6</v>
      </c>
      <c r="BO1099">
        <v>6</v>
      </c>
      <c r="BP1099">
        <v>6</v>
      </c>
    </row>
    <row r="1100" spans="1:68" x14ac:dyDescent="0.25">
      <c r="A1100" s="1" t="s">
        <v>66</v>
      </c>
      <c r="B1100" s="1">
        <f>COUNT(egypt_arabic_world[[#This Row],[1960]:[2023]])</f>
        <v>54</v>
      </c>
      <c r="C1100" s="1" t="s">
        <v>2355</v>
      </c>
      <c r="D1100" s="1" t="s">
        <v>2356</v>
      </c>
      <c r="O1100">
        <v>3.2749845529999999</v>
      </c>
      <c r="P1100">
        <v>2.4971542900000001</v>
      </c>
      <c r="Q1100">
        <v>3.4092504350000001</v>
      </c>
      <c r="R1100">
        <v>4.3195365670000001</v>
      </c>
      <c r="S1100">
        <v>3.163936546</v>
      </c>
      <c r="T1100">
        <v>2.3885956940000002</v>
      </c>
      <c r="U1100">
        <v>1.866659917</v>
      </c>
      <c r="V1100">
        <v>3.2095051639999999</v>
      </c>
      <c r="W1100">
        <v>3.6344398459999998</v>
      </c>
      <c r="X1100">
        <v>2.3691412500000002</v>
      </c>
      <c r="Y1100">
        <v>3.0849917069999999</v>
      </c>
      <c r="Z1100">
        <v>4.7495978340000002</v>
      </c>
      <c r="AA1100">
        <v>4.1307483559999998</v>
      </c>
      <c r="AB1100">
        <v>4.6840005580000001</v>
      </c>
      <c r="AC1100">
        <v>5.0103448630000003</v>
      </c>
      <c r="AD1100">
        <v>5.8669627130000004</v>
      </c>
      <c r="AE1100">
        <v>5.4561721030000001</v>
      </c>
      <c r="AF1100">
        <v>2.6483879520000002</v>
      </c>
      <c r="AG1100">
        <v>5.3568858260000001</v>
      </c>
      <c r="AH1100">
        <v>5.8440711959999998</v>
      </c>
      <c r="AI1100">
        <v>5.9461962240000004</v>
      </c>
      <c r="AJ1100">
        <v>5.4257523189999999</v>
      </c>
      <c r="AK1100">
        <v>5.103298391</v>
      </c>
      <c r="AL1100">
        <v>3.9850811770000001</v>
      </c>
      <c r="AM1100">
        <v>3.5383676780000002</v>
      </c>
      <c r="AN1100">
        <v>3.4045923189999998</v>
      </c>
      <c r="AO1100">
        <v>2.8030178979999998</v>
      </c>
      <c r="AP1100">
        <v>2.2218110759999998</v>
      </c>
      <c r="AQ1100">
        <v>1.9037426099999999</v>
      </c>
      <c r="AR1100">
        <v>1.7973143659999999</v>
      </c>
      <c r="AS1100">
        <v>1.583698345</v>
      </c>
      <c r="AT1100">
        <v>1.7064813109999999</v>
      </c>
      <c r="AU1100">
        <v>2.207603545</v>
      </c>
      <c r="AV1100">
        <v>2.8652790119999998</v>
      </c>
      <c r="AW1100">
        <v>2.504117049</v>
      </c>
      <c r="AX1100">
        <v>2.455429906</v>
      </c>
      <c r="AY1100">
        <v>2.1891476710000002</v>
      </c>
      <c r="AZ1100">
        <v>2.0599037230000001</v>
      </c>
      <c r="BA1100">
        <v>1.9274806499999999</v>
      </c>
      <c r="BB1100">
        <v>1.5010333890000001</v>
      </c>
      <c r="BC1100">
        <v>1.3548862589999999</v>
      </c>
      <c r="BD1100">
        <v>1.546064085</v>
      </c>
      <c r="BE1100">
        <v>1.083528018</v>
      </c>
      <c r="BF1100">
        <v>1.1729762560000001</v>
      </c>
      <c r="BG1100">
        <v>1.961945209</v>
      </c>
      <c r="BH1100">
        <v>1.1049569910000001</v>
      </c>
      <c r="BI1100">
        <v>1.8692965690000001</v>
      </c>
      <c r="BJ1100">
        <v>2.5226673900000001</v>
      </c>
      <c r="BK1100">
        <v>3.0831910769999999</v>
      </c>
      <c r="BL1100">
        <v>2.6360371319999998</v>
      </c>
      <c r="BM1100">
        <v>3.072243201</v>
      </c>
      <c r="BN1100">
        <v>4.0451616880000003</v>
      </c>
      <c r="BO1100">
        <v>3.1796229629999999</v>
      </c>
      <c r="BP1100">
        <v>4.0100968459999997</v>
      </c>
    </row>
    <row r="1101" spans="1:68" x14ac:dyDescent="0.25">
      <c r="A1101" s="1" t="s">
        <v>66</v>
      </c>
      <c r="B1101" s="1">
        <f>COUNT(egypt_arabic_world[[#This Row],[1960]:[2023]])</f>
        <v>54</v>
      </c>
      <c r="C1101" s="1" t="s">
        <v>2351</v>
      </c>
      <c r="D1101" s="1" t="s">
        <v>2352</v>
      </c>
      <c r="O1101">
        <v>6</v>
      </c>
      <c r="P1101">
        <v>6</v>
      </c>
      <c r="Q1101">
        <v>6</v>
      </c>
      <c r="R1101">
        <v>6</v>
      </c>
      <c r="S1101">
        <v>6</v>
      </c>
      <c r="T1101">
        <v>6</v>
      </c>
      <c r="U1101">
        <v>6</v>
      </c>
      <c r="V1101">
        <v>6</v>
      </c>
      <c r="W1101">
        <v>6</v>
      </c>
      <c r="X1101">
        <v>6</v>
      </c>
      <c r="Y1101">
        <v>6</v>
      </c>
      <c r="Z1101">
        <v>6</v>
      </c>
      <c r="AA1101">
        <v>6</v>
      </c>
      <c r="AB1101">
        <v>6</v>
      </c>
      <c r="AC1101">
        <v>6</v>
      </c>
      <c r="AD1101">
        <v>6</v>
      </c>
      <c r="AE1101">
        <v>6</v>
      </c>
      <c r="AF1101">
        <v>6</v>
      </c>
      <c r="AG1101">
        <v>6</v>
      </c>
      <c r="AH1101">
        <v>6</v>
      </c>
      <c r="AI1101">
        <v>6</v>
      </c>
      <c r="AJ1101">
        <v>6</v>
      </c>
      <c r="AK1101">
        <v>6</v>
      </c>
      <c r="AL1101">
        <v>6</v>
      </c>
      <c r="AM1101">
        <v>6</v>
      </c>
      <c r="AN1101">
        <v>6</v>
      </c>
      <c r="AO1101">
        <v>6</v>
      </c>
      <c r="AP1101">
        <v>6</v>
      </c>
      <c r="AQ1101">
        <v>6</v>
      </c>
      <c r="AR1101">
        <v>6</v>
      </c>
      <c r="AS1101">
        <v>6</v>
      </c>
      <c r="AT1101">
        <v>6</v>
      </c>
      <c r="AU1101">
        <v>6</v>
      </c>
      <c r="AV1101">
        <v>6</v>
      </c>
      <c r="AW1101">
        <v>6</v>
      </c>
      <c r="AX1101">
        <v>6</v>
      </c>
      <c r="AY1101">
        <v>6</v>
      </c>
      <c r="AZ1101">
        <v>6</v>
      </c>
      <c r="BA1101">
        <v>6</v>
      </c>
      <c r="BB1101">
        <v>6</v>
      </c>
      <c r="BC1101">
        <v>6</v>
      </c>
      <c r="BD1101">
        <v>6</v>
      </c>
      <c r="BE1101">
        <v>6</v>
      </c>
      <c r="BF1101">
        <v>6</v>
      </c>
      <c r="BG1101">
        <v>6</v>
      </c>
      <c r="BH1101">
        <v>6</v>
      </c>
      <c r="BI1101">
        <v>6</v>
      </c>
      <c r="BJ1101">
        <v>6</v>
      </c>
      <c r="BK1101">
        <v>6</v>
      </c>
      <c r="BL1101">
        <v>6</v>
      </c>
      <c r="BM1101">
        <v>6</v>
      </c>
      <c r="BN1101">
        <v>6</v>
      </c>
      <c r="BO1101">
        <v>6</v>
      </c>
      <c r="BP1101">
        <v>6</v>
      </c>
    </row>
    <row r="1102" spans="1:68" x14ac:dyDescent="0.25">
      <c r="A1102" s="1" t="s">
        <v>66</v>
      </c>
      <c r="B1102" s="1">
        <f>COUNT(egypt_arabic_world[[#This Row],[1960]:[2023]])</f>
        <v>54</v>
      </c>
      <c r="C1102" s="1" t="s">
        <v>2375</v>
      </c>
      <c r="D1102" s="1" t="s">
        <v>2376</v>
      </c>
      <c r="O1102">
        <v>22.268799999999999</v>
      </c>
      <c r="P1102">
        <v>23.3599</v>
      </c>
      <c r="Q1102">
        <v>24.3886</v>
      </c>
      <c r="R1102">
        <v>26.402899999999999</v>
      </c>
      <c r="S1102">
        <v>26.924199999999999</v>
      </c>
      <c r="T1102">
        <v>23.248100000000001</v>
      </c>
      <c r="U1102">
        <v>23.930399999999999</v>
      </c>
      <c r="V1102">
        <v>37.057699999999997</v>
      </c>
      <c r="W1102">
        <v>26.337700000000002</v>
      </c>
      <c r="X1102">
        <v>25.439499999999999</v>
      </c>
      <c r="Y1102">
        <v>21.0502</v>
      </c>
      <c r="Z1102">
        <v>16.4876</v>
      </c>
      <c r="AA1102">
        <v>18.550799999999999</v>
      </c>
      <c r="AB1102">
        <v>17.223099999999999</v>
      </c>
      <c r="AC1102">
        <v>17.9666</v>
      </c>
      <c r="AD1102">
        <v>17.153400000000001</v>
      </c>
      <c r="AE1102">
        <v>17.857700000000001</v>
      </c>
      <c r="AF1102">
        <v>14.4086</v>
      </c>
      <c r="AG1102">
        <v>14.8912</v>
      </c>
      <c r="AH1102">
        <v>17.264299999999999</v>
      </c>
      <c r="AI1102">
        <v>13.479100000000001</v>
      </c>
      <c r="AJ1102">
        <v>9.5103000000000009</v>
      </c>
      <c r="AK1102">
        <v>8.0775000000000006</v>
      </c>
      <c r="AL1102">
        <v>6.54</v>
      </c>
      <c r="AM1102">
        <v>5.9466999999999999</v>
      </c>
      <c r="AN1102">
        <v>7.0862999999999996</v>
      </c>
      <c r="AO1102">
        <v>7.4508000000000001</v>
      </c>
      <c r="AP1102">
        <v>9.9908000000000001</v>
      </c>
      <c r="AQ1102">
        <v>13.174899999999999</v>
      </c>
      <c r="AR1102">
        <v>13.797499999999999</v>
      </c>
      <c r="AS1102">
        <v>14.0389</v>
      </c>
      <c r="AT1102">
        <v>7.7900999999999998</v>
      </c>
      <c r="AU1102">
        <v>7.2461000000000002</v>
      </c>
      <c r="AV1102">
        <v>6.1205999999999996</v>
      </c>
      <c r="AW1102">
        <v>5.4734999999999996</v>
      </c>
      <c r="AX1102">
        <v>5.4146000000000001</v>
      </c>
      <c r="AY1102">
        <v>5.5419</v>
      </c>
      <c r="AZ1102">
        <v>6.4606000000000003</v>
      </c>
      <c r="BA1102">
        <v>8.3786000000000005</v>
      </c>
      <c r="BB1102">
        <v>7.2319000000000004</v>
      </c>
      <c r="BC1102">
        <v>8.5562000000000005</v>
      </c>
      <c r="BD1102">
        <v>8.5932999999999993</v>
      </c>
      <c r="BE1102">
        <v>16.6173</v>
      </c>
      <c r="BF1102">
        <v>6.0518000000000001</v>
      </c>
      <c r="BG1102">
        <v>7.9497</v>
      </c>
      <c r="BH1102">
        <v>8.8706999999999994</v>
      </c>
      <c r="BI1102">
        <v>17.264700000000001</v>
      </c>
      <c r="BJ1102">
        <v>13.1561</v>
      </c>
      <c r="BK1102">
        <v>10.397399999999999</v>
      </c>
      <c r="BL1102">
        <v>9.8199000000000005</v>
      </c>
      <c r="BM1102">
        <v>9.0228000000000002</v>
      </c>
      <c r="BN1102">
        <v>8.7960999999999991</v>
      </c>
      <c r="BO1102">
        <v>18.545500000000001</v>
      </c>
      <c r="BP1102">
        <v>17.542899999999999</v>
      </c>
    </row>
    <row r="1103" spans="1:68" x14ac:dyDescent="0.25">
      <c r="A1103" s="1" t="s">
        <v>66</v>
      </c>
      <c r="B1103" s="1">
        <f>COUNT(egypt_arabic_world[[#This Row],[1960]:[2023]])</f>
        <v>54</v>
      </c>
      <c r="C1103" s="1" t="s">
        <v>2347</v>
      </c>
      <c r="D1103" s="1" t="s">
        <v>2348</v>
      </c>
      <c r="O1103">
        <v>243.09560870000001</v>
      </c>
      <c r="P1103">
        <v>293.23209839999998</v>
      </c>
      <c r="Q1103">
        <v>227.4624901</v>
      </c>
      <c r="R1103">
        <v>98.73242707</v>
      </c>
      <c r="S1103">
        <v>84.331427480000002</v>
      </c>
      <c r="T1103">
        <v>210.1188181</v>
      </c>
      <c r="U1103">
        <v>268.17285779999997</v>
      </c>
      <c r="V1103">
        <v>522.690473</v>
      </c>
      <c r="W1103">
        <v>322.34642309999998</v>
      </c>
      <c r="X1103">
        <v>211.23804430000001</v>
      </c>
      <c r="Y1103">
        <v>162.40360949999999</v>
      </c>
      <c r="Z1103">
        <v>216.2976395</v>
      </c>
      <c r="AA1103">
        <v>280.14858759999998</v>
      </c>
      <c r="AB1103">
        <v>306.29201469999998</v>
      </c>
      <c r="AC1103">
        <v>389.16779889999998</v>
      </c>
      <c r="AD1103">
        <v>390.37278020000002</v>
      </c>
      <c r="AE1103">
        <v>400.27878299999998</v>
      </c>
      <c r="AF1103">
        <v>248.92589720000001</v>
      </c>
      <c r="AG1103">
        <v>303.91991400000001</v>
      </c>
      <c r="AH1103">
        <v>316.01277959999999</v>
      </c>
      <c r="AI1103">
        <v>122.9369027</v>
      </c>
      <c r="AJ1103">
        <v>50.131387789999998</v>
      </c>
      <c r="AK1103">
        <v>21.66639704</v>
      </c>
      <c r="AL1103">
        <v>14.46930045</v>
      </c>
      <c r="AM1103">
        <v>13.40906172</v>
      </c>
      <c r="AN1103">
        <v>13.85468689</v>
      </c>
      <c r="AO1103">
        <v>12.83290935</v>
      </c>
      <c r="AP1103">
        <v>15.44895474</v>
      </c>
      <c r="AQ1103">
        <v>22.63994349</v>
      </c>
      <c r="AR1103">
        <v>28.268595189999999</v>
      </c>
      <c r="AS1103">
        <v>29.771232739999999</v>
      </c>
      <c r="AT1103">
        <v>16.230644309999999</v>
      </c>
      <c r="AU1103">
        <v>15.27464256</v>
      </c>
      <c r="AV1103">
        <v>12.76965854</v>
      </c>
      <c r="AW1103">
        <v>11.20620798</v>
      </c>
      <c r="AX1103">
        <v>7.5746419359999999</v>
      </c>
      <c r="AY1103">
        <v>6.6120765510000004</v>
      </c>
      <c r="AZ1103">
        <v>6.9399481239999998</v>
      </c>
      <c r="BA1103">
        <v>8.2797327809999999</v>
      </c>
      <c r="BB1103">
        <v>7.3398508470000001</v>
      </c>
      <c r="BC1103">
        <v>8.5043128360000004</v>
      </c>
      <c r="BD1103">
        <v>16.233963039999999</v>
      </c>
      <c r="BE1103">
        <v>42.47716449</v>
      </c>
      <c r="BF1103">
        <v>17.03077931</v>
      </c>
      <c r="BG1103">
        <v>22.247138970000002</v>
      </c>
      <c r="BH1103">
        <v>27.89722828</v>
      </c>
      <c r="BI1103">
        <v>50.52406955</v>
      </c>
      <c r="BJ1103">
        <v>30.57243364</v>
      </c>
      <c r="BK1103">
        <v>24.716078159999999</v>
      </c>
      <c r="BL1103">
        <v>25.31852014</v>
      </c>
      <c r="BM1103">
        <v>30.684800760000002</v>
      </c>
      <c r="BN1103">
        <v>32.247149489999998</v>
      </c>
      <c r="BO1103">
        <v>94.096968720000007</v>
      </c>
      <c r="BP1103">
        <v>89.152879740000003</v>
      </c>
    </row>
    <row r="1104" spans="1:68" x14ac:dyDescent="0.25">
      <c r="A1104" s="1" t="s">
        <v>66</v>
      </c>
      <c r="B1104" s="1">
        <f>COUNT(egypt_arabic_world[[#This Row],[1960]:[2023]])</f>
        <v>54</v>
      </c>
      <c r="C1104" s="1" t="s">
        <v>2357</v>
      </c>
      <c r="D1104" s="1" t="s">
        <v>2358</v>
      </c>
      <c r="O1104">
        <v>3.3877927140000001</v>
      </c>
      <c r="P1104">
        <v>2.6322981680000002</v>
      </c>
      <c r="Q1104">
        <v>3.9436813759999998</v>
      </c>
      <c r="R1104">
        <v>4.4297578289999997</v>
      </c>
      <c r="S1104">
        <v>3.3107985790000001</v>
      </c>
      <c r="T1104">
        <v>2.6820747310000002</v>
      </c>
      <c r="U1104">
        <v>2.0562085059999999</v>
      </c>
      <c r="V1104">
        <v>3.5648066699999998</v>
      </c>
      <c r="W1104">
        <v>4.12062799</v>
      </c>
      <c r="X1104">
        <v>3.0588224249999998</v>
      </c>
      <c r="Y1104">
        <v>6.111703243</v>
      </c>
      <c r="Z1104">
        <v>7.5784815730000004</v>
      </c>
      <c r="AA1104">
        <v>6.6259370710000001</v>
      </c>
      <c r="AB1104">
        <v>7.147806933</v>
      </c>
      <c r="AC1104">
        <v>7.5888038480000004</v>
      </c>
      <c r="AD1104">
        <v>7.8692951170000001</v>
      </c>
      <c r="AE1104">
        <v>7.2205203339999997</v>
      </c>
      <c r="AF1104">
        <v>4.1600866129999998</v>
      </c>
      <c r="AG1104">
        <v>7.1560605280000003</v>
      </c>
      <c r="AH1104">
        <v>7.4653012959999998</v>
      </c>
      <c r="AI1104">
        <v>7.3399933370000001</v>
      </c>
      <c r="AJ1104">
        <v>6.9417516240000001</v>
      </c>
      <c r="AK1104">
        <v>6.3703111530000003</v>
      </c>
      <c r="AL1104">
        <v>4.7066251609999998</v>
      </c>
      <c r="AM1104">
        <v>4.2710050879999999</v>
      </c>
      <c r="AN1104">
        <v>3.9362102550000002</v>
      </c>
      <c r="AO1104">
        <v>3.4206644910000001</v>
      </c>
      <c r="AP1104">
        <v>2.6759246480000001</v>
      </c>
      <c r="AQ1104">
        <v>2.2135233140000001</v>
      </c>
      <c r="AR1104">
        <v>2.3364382780000001</v>
      </c>
      <c r="AS1104">
        <v>1.835948554</v>
      </c>
      <c r="AT1104">
        <v>2.0347654369999999</v>
      </c>
      <c r="AU1104">
        <v>2.4399923019999998</v>
      </c>
      <c r="AV1104">
        <v>3.3484692749999998</v>
      </c>
      <c r="AW1104">
        <v>2.7668036229999999</v>
      </c>
      <c r="AX1104">
        <v>2.5594709870000001</v>
      </c>
      <c r="AY1104">
        <v>2.3039496260000001</v>
      </c>
      <c r="AZ1104">
        <v>2.1984260720000002</v>
      </c>
      <c r="BA1104">
        <v>2.005558615</v>
      </c>
      <c r="BB1104">
        <v>1.5682912499999999</v>
      </c>
      <c r="BC1104">
        <v>1.4280473890000001</v>
      </c>
      <c r="BD1104">
        <v>1.628857526</v>
      </c>
      <c r="BE1104">
        <v>1.1894210430000001</v>
      </c>
      <c r="BF1104">
        <v>1.222688792</v>
      </c>
      <c r="BG1104">
        <v>2.0121640790000002</v>
      </c>
      <c r="BH1104">
        <v>1.1686426459999999</v>
      </c>
      <c r="BI1104">
        <v>2.023150588</v>
      </c>
      <c r="BJ1104">
        <v>2.750697363</v>
      </c>
      <c r="BK1104">
        <v>3.3451796260000002</v>
      </c>
      <c r="BL1104">
        <v>2.9408173899999999</v>
      </c>
      <c r="BM1104">
        <v>3.3414551210000001</v>
      </c>
      <c r="BN1104">
        <v>4.471245701</v>
      </c>
      <c r="BO1104">
        <v>3.893245791</v>
      </c>
      <c r="BP1104">
        <v>5.6481538760000003</v>
      </c>
    </row>
    <row r="1105" spans="1:68" x14ac:dyDescent="0.25">
      <c r="A1105" s="1" t="s">
        <v>66</v>
      </c>
      <c r="B1105" s="1">
        <f>COUNT(egypt_arabic_world[[#This Row],[1960]:[2023]])</f>
        <v>54</v>
      </c>
      <c r="C1105" s="1" t="s">
        <v>2321</v>
      </c>
      <c r="D1105" s="1" t="s">
        <v>2322</v>
      </c>
      <c r="O1105">
        <v>60.268000000000001</v>
      </c>
      <c r="P1105">
        <v>60.465000000000003</v>
      </c>
      <c r="Q1105">
        <v>61.266399999999997</v>
      </c>
      <c r="R1105">
        <v>57.811799999999998</v>
      </c>
      <c r="S1105">
        <v>62.235399999999998</v>
      </c>
      <c r="T1105">
        <v>66.604299999999995</v>
      </c>
      <c r="U1105">
        <v>74.392799999999994</v>
      </c>
      <c r="V1105">
        <v>77.796400000000006</v>
      </c>
      <c r="W1105">
        <v>80.677700000000002</v>
      </c>
      <c r="X1105">
        <v>84.512799999999999</v>
      </c>
      <c r="Y1105">
        <v>90.334400000000002</v>
      </c>
      <c r="Z1105">
        <v>97.173000000000002</v>
      </c>
      <c r="AA1105">
        <v>103.5647</v>
      </c>
      <c r="AB1105">
        <v>111.06310000000001</v>
      </c>
      <c r="AC1105">
        <v>119.84059999999999</v>
      </c>
      <c r="AD1105">
        <v>125.0074</v>
      </c>
      <c r="AE1105">
        <v>127.6998</v>
      </c>
      <c r="AF1105">
        <v>136.51</v>
      </c>
      <c r="AG1105">
        <v>137.696</v>
      </c>
      <c r="AH1105">
        <v>143.98990000000001</v>
      </c>
      <c r="AI1105">
        <v>147.66200000000001</v>
      </c>
      <c r="AJ1105">
        <v>156.94130000000001</v>
      </c>
      <c r="AK1105">
        <v>159.35579999999999</v>
      </c>
      <c r="AL1105">
        <v>160.55109999999999</v>
      </c>
      <c r="AM1105">
        <v>155.53620000000001</v>
      </c>
      <c r="AN1105">
        <v>164.8766</v>
      </c>
      <c r="AO1105">
        <v>174.41739999999999</v>
      </c>
      <c r="AP1105">
        <v>180.9796</v>
      </c>
      <c r="AQ1105">
        <v>184.6138</v>
      </c>
      <c r="AR1105">
        <v>196.8724</v>
      </c>
      <c r="AS1105">
        <v>196.05670000000001</v>
      </c>
      <c r="AT1105">
        <v>210.11</v>
      </c>
      <c r="AU1105">
        <v>216.54310000000001</v>
      </c>
      <c r="AV1105">
        <v>221.9564</v>
      </c>
      <c r="AW1105">
        <v>236.96530000000001</v>
      </c>
      <c r="AX1105">
        <v>256.036</v>
      </c>
      <c r="AY1105">
        <v>268.2097</v>
      </c>
      <c r="AZ1105">
        <v>281.76769999999999</v>
      </c>
      <c r="BA1105">
        <v>284.67439999999999</v>
      </c>
      <c r="BB1105">
        <v>292.22269999999997</v>
      </c>
      <c r="BC1105">
        <v>292.11579999999998</v>
      </c>
      <c r="BD1105">
        <v>302.05880000000002</v>
      </c>
      <c r="BE1105">
        <v>316.88339999999999</v>
      </c>
      <c r="BF1105">
        <v>310.85149999999999</v>
      </c>
      <c r="BG1105">
        <v>315.8263</v>
      </c>
      <c r="BH1105">
        <v>322.19760000000002</v>
      </c>
      <c r="BI1105">
        <v>334.94069999999999</v>
      </c>
      <c r="BJ1105">
        <v>347.60539999999997</v>
      </c>
      <c r="BK1105">
        <v>342.30950000000001</v>
      </c>
      <c r="BL1105">
        <v>316.59179999999998</v>
      </c>
      <c r="BM1105">
        <v>306.76310000000001</v>
      </c>
      <c r="BN1105">
        <v>332.30599999999998</v>
      </c>
      <c r="BO1105">
        <v>333.34390000000002</v>
      </c>
      <c r="BP1105">
        <v>335.96800000000002</v>
      </c>
    </row>
    <row r="1106" spans="1:68" x14ac:dyDescent="0.25">
      <c r="A1106" s="1" t="s">
        <v>66</v>
      </c>
      <c r="B1106" s="1">
        <f>COUNT(egypt_arabic_world[[#This Row],[1960]:[2023]])</f>
        <v>54</v>
      </c>
      <c r="C1106" s="1" t="s">
        <v>2311</v>
      </c>
      <c r="D1106" s="1" t="s">
        <v>2312</v>
      </c>
      <c r="O1106">
        <v>1.740642832</v>
      </c>
      <c r="P1106">
        <v>1.706442357</v>
      </c>
      <c r="Q1106">
        <v>1.6897193939999999</v>
      </c>
      <c r="R1106">
        <v>1.558183737</v>
      </c>
      <c r="S1106">
        <v>1.63908206</v>
      </c>
      <c r="T1106">
        <v>1.7132794790000001</v>
      </c>
      <c r="U1106">
        <v>1.8693745129999999</v>
      </c>
      <c r="V1106">
        <v>1.9091670519999999</v>
      </c>
      <c r="W1106">
        <v>1.9318710610000001</v>
      </c>
      <c r="X1106">
        <v>1.9737390930000001</v>
      </c>
      <c r="Y1106">
        <v>2.0553709019999999</v>
      </c>
      <c r="Z1106">
        <v>2.1523582490000002</v>
      </c>
      <c r="AA1106">
        <v>2.2316317899999998</v>
      </c>
      <c r="AB1106">
        <v>2.3241569850000001</v>
      </c>
      <c r="AC1106">
        <v>2.433443402</v>
      </c>
      <c r="AD1106">
        <v>2.4639298090000001</v>
      </c>
      <c r="AE1106">
        <v>2.4460613420000001</v>
      </c>
      <c r="AF1106">
        <v>2.5432964500000002</v>
      </c>
      <c r="AG1106">
        <v>2.4950495749999999</v>
      </c>
      <c r="AH1106">
        <v>2.53902786</v>
      </c>
      <c r="AI1106">
        <v>2.5286053380000002</v>
      </c>
      <c r="AJ1106">
        <v>2.614424825</v>
      </c>
      <c r="AK1106">
        <v>2.591966319</v>
      </c>
      <c r="AL1106">
        <v>2.5518455410000001</v>
      </c>
      <c r="AM1106">
        <v>2.4194567149999999</v>
      </c>
      <c r="AN1106">
        <v>2.5113482899999999</v>
      </c>
      <c r="AO1106">
        <v>2.6021554440000001</v>
      </c>
      <c r="AP1106">
        <v>2.644673364</v>
      </c>
      <c r="AQ1106">
        <v>2.639478204</v>
      </c>
      <c r="AR1106">
        <v>2.7526534389999999</v>
      </c>
      <c r="AS1106">
        <v>2.6826476490000002</v>
      </c>
      <c r="AT1106">
        <v>2.8145249739999998</v>
      </c>
      <c r="AU1106">
        <v>2.8403141550000002</v>
      </c>
      <c r="AV1106">
        <v>2.850947782</v>
      </c>
      <c r="AW1106">
        <v>2.9815415679999999</v>
      </c>
      <c r="AX1106">
        <v>3.1570016079999998</v>
      </c>
      <c r="AY1106">
        <v>3.2431486459999999</v>
      </c>
      <c r="AZ1106">
        <v>3.343383024</v>
      </c>
      <c r="BA1106">
        <v>3.3153799519999998</v>
      </c>
      <c r="BB1106">
        <v>3.3396255589999999</v>
      </c>
      <c r="BC1106">
        <v>3.2749850239999998</v>
      </c>
      <c r="BD1106">
        <v>3.3159365080000001</v>
      </c>
      <c r="BE1106">
        <v>3.4014598020000002</v>
      </c>
      <c r="BF1106">
        <v>3.2606725569999999</v>
      </c>
      <c r="BG1106">
        <v>3.2382924100000001</v>
      </c>
      <c r="BH1106">
        <v>3.2350019940000001</v>
      </c>
      <c r="BI1106">
        <v>3.2952142690000001</v>
      </c>
      <c r="BJ1106">
        <v>3.3521563890000001</v>
      </c>
      <c r="BK1106">
        <v>3.2390491809999999</v>
      </c>
      <c r="BL1106">
        <v>2.9435844179999999</v>
      </c>
      <c r="BM1106">
        <v>2.8062274349999998</v>
      </c>
      <c r="BN1106">
        <v>2.9949077210000001</v>
      </c>
      <c r="BO1106">
        <v>2.959945657</v>
      </c>
      <c r="BP1106">
        <v>2.933301921</v>
      </c>
    </row>
    <row r="1107" spans="1:68" x14ac:dyDescent="0.25">
      <c r="A1107" s="1" t="s">
        <v>66</v>
      </c>
      <c r="B1107" s="1">
        <f>COUNT(egypt_arabic_world[[#This Row],[1960]:[2023]])</f>
        <v>54</v>
      </c>
      <c r="C1107" s="1" t="s">
        <v>2397</v>
      </c>
      <c r="D1107" s="1" t="s">
        <v>2398</v>
      </c>
      <c r="O1107">
        <v>49300000</v>
      </c>
      <c r="P1107">
        <v>75818000</v>
      </c>
      <c r="Q1107">
        <v>26491000</v>
      </c>
      <c r="R1107">
        <v>75000000</v>
      </c>
      <c r="S1107">
        <v>113808000</v>
      </c>
      <c r="T1107">
        <v>79865000</v>
      </c>
      <c r="U1107">
        <v>206700000</v>
      </c>
      <c r="V1107">
        <v>334035106.39999998</v>
      </c>
      <c r="W1107">
        <v>487514699.60000002</v>
      </c>
      <c r="X1107">
        <v>502388057</v>
      </c>
      <c r="Y1107">
        <v>410716610.30000001</v>
      </c>
      <c r="Z1107">
        <v>312946223.10000002</v>
      </c>
      <c r="AA1107">
        <v>260066678.5</v>
      </c>
      <c r="AB1107">
        <v>238437650.09999999</v>
      </c>
      <c r="AC1107">
        <v>205593318.5</v>
      </c>
      <c r="AD1107">
        <v>183526558.90000001</v>
      </c>
      <c r="AE1107">
        <v>144311912.80000001</v>
      </c>
      <c r="AF1107">
        <v>262276186.19999999</v>
      </c>
      <c r="AG1107">
        <v>189792145.19999999</v>
      </c>
      <c r="AH1107">
        <v>160886038</v>
      </c>
      <c r="AI1107">
        <v>124781508.59999999</v>
      </c>
      <c r="AJ1107">
        <v>127308274.90000001</v>
      </c>
      <c r="AK1107">
        <v>202400000</v>
      </c>
      <c r="AL1107">
        <v>202188024.90000001</v>
      </c>
      <c r="AM1107">
        <v>192992163.90000001</v>
      </c>
      <c r="AN1107">
        <v>103311055.8</v>
      </c>
      <c r="AO1107">
        <v>15673764.300000001</v>
      </c>
      <c r="AP1107">
        <v>0</v>
      </c>
      <c r="AQ1107">
        <v>0</v>
      </c>
      <c r="AR1107">
        <v>186557048.80000001</v>
      </c>
      <c r="AS1107">
        <v>177096738.80000001</v>
      </c>
      <c r="AT1107">
        <v>170819768.5</v>
      </c>
      <c r="AU1107">
        <v>184791396.5</v>
      </c>
      <c r="AV1107">
        <v>201978986.30000001</v>
      </c>
      <c r="AW1107">
        <v>211091331.19999999</v>
      </c>
      <c r="AX1107">
        <v>194272095.5</v>
      </c>
      <c r="AY1107">
        <v>204484065.59999999</v>
      </c>
      <c r="AZ1107">
        <v>214793901</v>
      </c>
      <c r="BA1107">
        <v>209359659.5</v>
      </c>
      <c r="BB1107">
        <v>1408494794</v>
      </c>
      <c r="BC1107">
        <v>1383643602</v>
      </c>
      <c r="BD1107">
        <v>1379366969</v>
      </c>
      <c r="BE1107">
        <v>1380849316</v>
      </c>
      <c r="BF1107">
        <v>1383615901</v>
      </c>
      <c r="BG1107">
        <v>1301681773</v>
      </c>
      <c r="BH1107">
        <v>1245012409</v>
      </c>
      <c r="BI1107">
        <v>3856218341</v>
      </c>
      <c r="BJ1107">
        <v>7400858183</v>
      </c>
      <c r="BK1107">
        <v>9220255488</v>
      </c>
      <c r="BL1107">
        <v>13129959331</v>
      </c>
      <c r="BM1107">
        <v>20362115178</v>
      </c>
      <c r="BN1107">
        <v>23680972382</v>
      </c>
      <c r="BO1107">
        <v>21752962126</v>
      </c>
      <c r="BP1107">
        <v>19319376392</v>
      </c>
    </row>
    <row r="1108" spans="1:68" x14ac:dyDescent="0.25">
      <c r="A1108" s="1" t="s">
        <v>66</v>
      </c>
      <c r="B1108" s="1">
        <f>COUNT(egypt_arabic_world[[#This Row],[1960]:[2023]])</f>
        <v>54</v>
      </c>
      <c r="C1108" s="1" t="s">
        <v>2361</v>
      </c>
      <c r="D1108" s="1" t="s">
        <v>2362</v>
      </c>
      <c r="O1108">
        <v>29.375</v>
      </c>
      <c r="P1108">
        <v>29.375</v>
      </c>
      <c r="Q1108">
        <v>29.375</v>
      </c>
      <c r="R1108">
        <v>29.375</v>
      </c>
      <c r="S1108">
        <v>29.375</v>
      </c>
      <c r="T1108">
        <v>29.375</v>
      </c>
      <c r="U1108">
        <v>29.375</v>
      </c>
      <c r="V1108">
        <v>29.375</v>
      </c>
      <c r="W1108">
        <v>29.375</v>
      </c>
      <c r="X1108">
        <v>29.375</v>
      </c>
      <c r="Y1108">
        <v>29.375</v>
      </c>
      <c r="Z1108">
        <v>29.375</v>
      </c>
      <c r="AA1108">
        <v>29.375</v>
      </c>
      <c r="AB1108">
        <v>29.375</v>
      </c>
      <c r="AC1108">
        <v>29.375</v>
      </c>
      <c r="AD1108">
        <v>29.375</v>
      </c>
      <c r="AE1108">
        <v>26.875</v>
      </c>
      <c r="AF1108">
        <v>26.875</v>
      </c>
      <c r="AG1108">
        <v>26.875</v>
      </c>
      <c r="AH1108">
        <v>26.875</v>
      </c>
      <c r="AI1108">
        <v>26.875</v>
      </c>
      <c r="AJ1108">
        <v>26.875</v>
      </c>
      <c r="AK1108">
        <v>26.875</v>
      </c>
      <c r="AL1108">
        <v>26.875</v>
      </c>
      <c r="AM1108">
        <v>26.875</v>
      </c>
      <c r="AN1108">
        <v>26.875</v>
      </c>
      <c r="AO1108">
        <v>30</v>
      </c>
      <c r="AP1108">
        <v>30</v>
      </c>
      <c r="AQ1108">
        <v>30</v>
      </c>
      <c r="AR1108">
        <v>30</v>
      </c>
      <c r="AS1108">
        <v>30</v>
      </c>
      <c r="AT1108">
        <v>33.125</v>
      </c>
      <c r="AU1108">
        <v>33.125</v>
      </c>
      <c r="AV1108">
        <v>38.75</v>
      </c>
      <c r="AW1108">
        <v>38.75</v>
      </c>
      <c r="AX1108">
        <v>38.75</v>
      </c>
      <c r="AY1108">
        <v>38.75</v>
      </c>
      <c r="AZ1108">
        <v>38.75</v>
      </c>
      <c r="BA1108">
        <v>38.75</v>
      </c>
      <c r="BB1108">
        <v>38.75</v>
      </c>
      <c r="BC1108">
        <v>38.75</v>
      </c>
      <c r="BD1108">
        <v>38.75</v>
      </c>
      <c r="BE1108">
        <v>38.75</v>
      </c>
      <c r="BF1108">
        <v>38.75</v>
      </c>
      <c r="BG1108">
        <v>38.75</v>
      </c>
      <c r="BH1108">
        <v>45</v>
      </c>
      <c r="BI1108">
        <v>45</v>
      </c>
      <c r="BJ1108">
        <v>45</v>
      </c>
      <c r="BK1108">
        <v>45</v>
      </c>
      <c r="BL1108">
        <v>45</v>
      </c>
      <c r="BM1108">
        <v>45</v>
      </c>
      <c r="BN1108">
        <v>50.625</v>
      </c>
      <c r="BO1108">
        <v>50.625</v>
      </c>
      <c r="BP1108">
        <v>50.625</v>
      </c>
    </row>
    <row r="1109" spans="1:68" x14ac:dyDescent="0.25">
      <c r="A1109" s="1" t="s">
        <v>66</v>
      </c>
      <c r="B1109" s="1">
        <f>COUNT(egypt_arabic_world[[#This Row],[1960]:[2023]])</f>
        <v>53</v>
      </c>
      <c r="C1109" s="1" t="s">
        <v>2443</v>
      </c>
      <c r="D1109" s="1" t="s">
        <v>2444</v>
      </c>
      <c r="J1109">
        <v>56.827331280000003</v>
      </c>
      <c r="K1109">
        <v>55.785760940000003</v>
      </c>
      <c r="L1109">
        <v>50.591681360000003</v>
      </c>
      <c r="M1109">
        <v>45.825271540000003</v>
      </c>
      <c r="N1109">
        <v>41.767178970000003</v>
      </c>
      <c r="O1109">
        <v>46.259401709999999</v>
      </c>
      <c r="P1109">
        <v>52.417642559999997</v>
      </c>
      <c r="Q1109">
        <v>46.901336190000002</v>
      </c>
      <c r="R1109">
        <v>45.226023269999999</v>
      </c>
      <c r="S1109">
        <v>48.332633139999999</v>
      </c>
      <c r="T1109">
        <v>38.539604660000002</v>
      </c>
      <c r="U1109">
        <v>28.575391490000001</v>
      </c>
      <c r="V1109">
        <v>29.94569993</v>
      </c>
      <c r="W1109">
        <v>22.322227590000001</v>
      </c>
      <c r="X1109">
        <v>23.517590819999999</v>
      </c>
      <c r="Y1109">
        <v>15.552426820000001</v>
      </c>
      <c r="Z1109">
        <v>15.57226577</v>
      </c>
      <c r="AA1109">
        <v>14.2082712</v>
      </c>
      <c r="AB1109">
        <v>15.040374959999999</v>
      </c>
      <c r="AC1109">
        <v>16.856189369999999</v>
      </c>
      <c r="AD1109">
        <v>12.091916579999999</v>
      </c>
      <c r="AE1109">
        <v>16.100279489999998</v>
      </c>
      <c r="AF1109">
        <v>10.411521390000001</v>
      </c>
      <c r="AM1109">
        <v>7.9921823349999999</v>
      </c>
      <c r="AN1109">
        <v>6.129835184</v>
      </c>
      <c r="AO1109">
        <v>4.2369778690000004</v>
      </c>
      <c r="AP1109">
        <v>3.837172824</v>
      </c>
      <c r="AQ1109">
        <v>5.9717513090000001</v>
      </c>
      <c r="AR1109">
        <v>7.8540950069999997</v>
      </c>
      <c r="AS1109">
        <v>5.0070552490000004</v>
      </c>
      <c r="AT1109">
        <v>5.2878445000000003</v>
      </c>
      <c r="AU1109">
        <v>8.1083805659999992</v>
      </c>
      <c r="AV1109">
        <v>6.8409017219999999</v>
      </c>
      <c r="AW1109">
        <v>7.1365558780000002</v>
      </c>
      <c r="AX1109">
        <v>2.3302557340000001</v>
      </c>
      <c r="AY1109">
        <v>1.500708961</v>
      </c>
      <c r="AZ1109">
        <v>1.6109340219999999</v>
      </c>
      <c r="BA1109">
        <v>1.6549421929999999</v>
      </c>
      <c r="BB1109">
        <v>2.1171348729999999</v>
      </c>
      <c r="BC1109">
        <v>2.9096406269999999</v>
      </c>
      <c r="BD1109">
        <v>2.6122850359999998</v>
      </c>
      <c r="BE1109">
        <v>2.3762384129999998</v>
      </c>
      <c r="BF1109">
        <v>2.0095986780000001</v>
      </c>
      <c r="BG1109">
        <v>2.1399289449999999</v>
      </c>
      <c r="BH1109">
        <v>2.539124369</v>
      </c>
      <c r="BI1109">
        <v>2.30860537</v>
      </c>
      <c r="BJ1109">
        <v>1.7796238900000001</v>
      </c>
      <c r="BK1109">
        <v>1.6752565340000001</v>
      </c>
      <c r="BL1109">
        <v>1.6852682430000001</v>
      </c>
      <c r="BM1109">
        <v>1.6248908209999999</v>
      </c>
      <c r="BN1109">
        <v>1.410029805</v>
      </c>
      <c r="BO1109">
        <v>1.0274186000000001</v>
      </c>
      <c r="BP1109">
        <v>1.2208150639999999</v>
      </c>
    </row>
    <row r="1110" spans="1:68" x14ac:dyDescent="0.25">
      <c r="A1110" s="1" t="s">
        <v>66</v>
      </c>
      <c r="B1110" s="1">
        <f>COUNT(egypt_arabic_world[[#This Row],[1960]:[2023]])</f>
        <v>53</v>
      </c>
      <c r="C1110" s="1" t="s">
        <v>2477</v>
      </c>
      <c r="D1110" s="1" t="s">
        <v>2478</v>
      </c>
      <c r="J1110">
        <v>7.4417646409999998</v>
      </c>
      <c r="K1110">
        <v>6.2026894180000003</v>
      </c>
      <c r="L1110">
        <v>6.399118724</v>
      </c>
      <c r="M1110">
        <v>5.7331443459999996</v>
      </c>
      <c r="N1110">
        <v>7.365788308</v>
      </c>
      <c r="O1110">
        <v>8.3134363849999993</v>
      </c>
      <c r="P1110">
        <v>6.3695840649999997</v>
      </c>
      <c r="Q1110">
        <v>8.8711070660000004</v>
      </c>
      <c r="R1110">
        <v>7.0226255999999996</v>
      </c>
      <c r="S1110">
        <v>5.8488243799999999</v>
      </c>
      <c r="T1110">
        <v>5.4815039419999998</v>
      </c>
      <c r="U1110">
        <v>4.9170629940000001</v>
      </c>
      <c r="V1110">
        <v>8.3485895170000006</v>
      </c>
      <c r="W1110">
        <v>5.4475359609999998</v>
      </c>
      <c r="X1110">
        <v>5.5169986770000001</v>
      </c>
      <c r="Y1110">
        <v>6.1802800299999996</v>
      </c>
      <c r="Z1110">
        <v>5.088614872</v>
      </c>
      <c r="AA1110">
        <v>4.6200423160000001</v>
      </c>
      <c r="AB1110">
        <v>4.5989308219999998</v>
      </c>
      <c r="AC1110">
        <v>4.6596185869999998</v>
      </c>
      <c r="AD1110">
        <v>6.8315248420000003</v>
      </c>
      <c r="AE1110">
        <v>4.8725743210000001</v>
      </c>
      <c r="AF1110">
        <v>5.3794142709999999</v>
      </c>
      <c r="AM1110">
        <v>5.7027694579999997</v>
      </c>
      <c r="AN1110">
        <v>7.0514999190000003</v>
      </c>
      <c r="AO1110">
        <v>6.1018893360000002</v>
      </c>
      <c r="AP1110">
        <v>5.9278620719999999</v>
      </c>
      <c r="AQ1110">
        <v>4.8942128220000001</v>
      </c>
      <c r="AR1110">
        <v>4.387655208</v>
      </c>
      <c r="AS1110">
        <v>4.8356802820000002</v>
      </c>
      <c r="AT1110">
        <v>4.534447621</v>
      </c>
      <c r="AU1110">
        <v>4.4039191879999997</v>
      </c>
      <c r="AV1110">
        <v>4.5583922619999999</v>
      </c>
      <c r="AW1110">
        <v>5.1728016060000002</v>
      </c>
      <c r="AX1110">
        <v>4.0964218890000001</v>
      </c>
      <c r="AY1110">
        <v>3.8570447730000001</v>
      </c>
      <c r="AZ1110">
        <v>3.715231942</v>
      </c>
      <c r="BA1110">
        <v>3.2179174189999999</v>
      </c>
      <c r="BB1110">
        <v>3.3331235179999998</v>
      </c>
      <c r="BC1110">
        <v>3.2166298009999998</v>
      </c>
      <c r="BD1110">
        <v>2.9947003699999999</v>
      </c>
      <c r="BE1110">
        <v>2.854400364</v>
      </c>
      <c r="BF1110">
        <v>2.87354646</v>
      </c>
      <c r="BG1110">
        <v>3.2738808650000002</v>
      </c>
      <c r="BH1110">
        <v>2.8228020659999999</v>
      </c>
      <c r="BI1110">
        <v>2.5837588130000002</v>
      </c>
      <c r="BJ1110">
        <v>2.8771730010000001</v>
      </c>
      <c r="BK1110">
        <v>2.6549474649999998</v>
      </c>
      <c r="BL1110">
        <v>2.5227535310000002</v>
      </c>
      <c r="BM1110">
        <v>2.3629398620000002</v>
      </c>
      <c r="BN1110">
        <v>2.2030546979999999</v>
      </c>
      <c r="BO1110">
        <v>2.3028710920000002</v>
      </c>
      <c r="BP1110">
        <v>2.1231946989999999</v>
      </c>
    </row>
    <row r="1111" spans="1:68" x14ac:dyDescent="0.25">
      <c r="A1111" s="1" t="s">
        <v>66</v>
      </c>
      <c r="B1111" s="1">
        <f>COUNT(egypt_arabic_world[[#This Row],[1960]:[2023]])</f>
        <v>53</v>
      </c>
      <c r="C1111" s="1" t="s">
        <v>2459</v>
      </c>
      <c r="D1111" s="1" t="s">
        <v>2460</v>
      </c>
      <c r="J1111">
        <v>14.591417549999999</v>
      </c>
      <c r="K1111">
        <v>15.305711670000001</v>
      </c>
      <c r="L1111">
        <v>20.618035290000002</v>
      </c>
      <c r="M1111">
        <v>24.461168319999999</v>
      </c>
      <c r="N1111">
        <v>27.32301618</v>
      </c>
      <c r="O1111">
        <v>21.282103190000001</v>
      </c>
      <c r="P1111">
        <v>18.38834585</v>
      </c>
      <c r="Q1111">
        <v>15.315487470000001</v>
      </c>
      <c r="R1111">
        <v>19.146018590000001</v>
      </c>
      <c r="S1111">
        <v>16.553934219999999</v>
      </c>
      <c r="T1111">
        <v>17.40851962</v>
      </c>
      <c r="U1111">
        <v>19.719450179999999</v>
      </c>
      <c r="V1111">
        <v>18.600776110000002</v>
      </c>
      <c r="W1111">
        <v>15.848005410000001</v>
      </c>
      <c r="X1111">
        <v>9.5961466889999993</v>
      </c>
      <c r="Y1111">
        <v>6.7776252619999999</v>
      </c>
      <c r="Z1111">
        <v>7.1826114069999996</v>
      </c>
      <c r="AA1111">
        <v>7.4161416080000002</v>
      </c>
      <c r="AB1111">
        <v>7.6187042979999999</v>
      </c>
      <c r="AC1111">
        <v>7.3400449529999996</v>
      </c>
      <c r="AD1111">
        <v>5.5952326599999997</v>
      </c>
      <c r="AE1111">
        <v>6.8249288190000001</v>
      </c>
      <c r="AF1111">
        <v>11.37236313</v>
      </c>
      <c r="AM1111">
        <v>8.2984634659999994</v>
      </c>
      <c r="AN1111">
        <v>9.8954715489999998</v>
      </c>
      <c r="AO1111">
        <v>10.610002919999999</v>
      </c>
      <c r="AP1111">
        <v>7.6415333250000002</v>
      </c>
      <c r="AQ1111">
        <v>12.1786292</v>
      </c>
      <c r="AR1111">
        <v>9.0226398620000001</v>
      </c>
      <c r="AS1111">
        <v>7.9969531979999999</v>
      </c>
      <c r="AT1111">
        <v>9.9620739930000006</v>
      </c>
      <c r="AU1111">
        <v>8.753933988</v>
      </c>
      <c r="AV1111">
        <v>8.5018111730000001</v>
      </c>
      <c r="AW1111">
        <v>9.769096931</v>
      </c>
      <c r="AX1111">
        <v>8.7522908190000006</v>
      </c>
      <c r="AY1111">
        <v>6.5290740530000004</v>
      </c>
      <c r="AZ1111">
        <v>7.8767105319999997</v>
      </c>
      <c r="BA1111">
        <v>10.87822516</v>
      </c>
      <c r="BB1111">
        <v>16.647215339999999</v>
      </c>
      <c r="BC1111">
        <v>16.542117059999999</v>
      </c>
      <c r="BD1111">
        <v>14.20591611</v>
      </c>
      <c r="BE1111">
        <v>13.72842341</v>
      </c>
      <c r="BF1111">
        <v>15.899510360000001</v>
      </c>
      <c r="BG1111">
        <v>16.752627950000001</v>
      </c>
      <c r="BH1111">
        <v>20.610543710000002</v>
      </c>
      <c r="BI1111">
        <v>20.248801650000001</v>
      </c>
      <c r="BJ1111">
        <v>17.605475160000001</v>
      </c>
      <c r="BK1111">
        <v>15.808497040000001</v>
      </c>
      <c r="BL1111">
        <v>16.518275089999999</v>
      </c>
      <c r="BM1111">
        <v>17.528069949999999</v>
      </c>
      <c r="BN1111">
        <v>14.11502026</v>
      </c>
      <c r="BO1111">
        <v>13.68838781</v>
      </c>
      <c r="BP1111">
        <v>20.015249600000001</v>
      </c>
    </row>
    <row r="1112" spans="1:68" x14ac:dyDescent="0.25">
      <c r="A1112" s="1" t="s">
        <v>66</v>
      </c>
      <c r="B1112" s="1">
        <f>COUNT(egypt_arabic_world[[#This Row],[1960]:[2023]])</f>
        <v>53</v>
      </c>
      <c r="C1112" s="1" t="s">
        <v>2447</v>
      </c>
      <c r="D1112" s="1" t="s">
        <v>2448</v>
      </c>
      <c r="J1112">
        <v>28.477625440000001</v>
      </c>
      <c r="K1112">
        <v>28.576340760000001</v>
      </c>
      <c r="L1112">
        <v>41.987825280000003</v>
      </c>
      <c r="M1112">
        <v>33.962032299999997</v>
      </c>
      <c r="N1112">
        <v>26.14146654</v>
      </c>
      <c r="O1112">
        <v>23.22373778</v>
      </c>
      <c r="P1112">
        <v>29.572822169999998</v>
      </c>
      <c r="Q1112">
        <v>28.674908479999999</v>
      </c>
      <c r="R1112">
        <v>31.66527323</v>
      </c>
      <c r="S1112">
        <v>44.26793215</v>
      </c>
      <c r="T1112">
        <v>35.917158239999999</v>
      </c>
      <c r="U1112">
        <v>28.322090360000001</v>
      </c>
      <c r="V1112">
        <v>23.117696280000001</v>
      </c>
      <c r="W1112">
        <v>25.846819839999998</v>
      </c>
      <c r="X1112">
        <v>26.165003989999999</v>
      </c>
      <c r="Y1112">
        <v>32.388492499999998</v>
      </c>
      <c r="Z1112">
        <v>34.20148614</v>
      </c>
      <c r="AA1112">
        <v>30.77387264</v>
      </c>
      <c r="AB1112">
        <v>25.538798620000001</v>
      </c>
      <c r="AC1112">
        <v>27.684759450000001</v>
      </c>
      <c r="AD1112">
        <v>27.076885099999998</v>
      </c>
      <c r="AE1112">
        <v>30.024984</v>
      </c>
      <c r="AF1112">
        <v>27.326346990000001</v>
      </c>
      <c r="AM1112">
        <v>27.516286139999998</v>
      </c>
      <c r="AN1112">
        <v>28.38385332</v>
      </c>
      <c r="AO1112">
        <v>29.47523086</v>
      </c>
      <c r="AP1112">
        <v>26.274801530000001</v>
      </c>
      <c r="AQ1112">
        <v>21.20689458</v>
      </c>
      <c r="AR1112">
        <v>22.865662969999999</v>
      </c>
      <c r="AS1112">
        <v>25.20347263</v>
      </c>
      <c r="AT1112">
        <v>26.05715704</v>
      </c>
      <c r="AU1112">
        <v>27.843760639999999</v>
      </c>
      <c r="AV1112">
        <v>25.01558013</v>
      </c>
      <c r="AW1112">
        <v>22.54585659</v>
      </c>
      <c r="AX1112">
        <v>20.082486230000001</v>
      </c>
      <c r="AY1112">
        <v>19.062522049999998</v>
      </c>
      <c r="AZ1112">
        <v>20.426038630000001</v>
      </c>
      <c r="BA1112">
        <v>17.896391900000001</v>
      </c>
      <c r="BB1112">
        <v>17.888787010000001</v>
      </c>
      <c r="BC1112">
        <v>19.140839840000002</v>
      </c>
      <c r="BD1112">
        <v>23.753665479999999</v>
      </c>
      <c r="BE1112">
        <v>22.423128630000001</v>
      </c>
      <c r="BF1112">
        <v>17.509890909999999</v>
      </c>
      <c r="BG1112">
        <v>20.884035969999999</v>
      </c>
      <c r="BH1112">
        <v>19.45661741</v>
      </c>
      <c r="BI1112">
        <v>20.375315610000001</v>
      </c>
      <c r="BJ1112">
        <v>20.284907440000001</v>
      </c>
      <c r="BK1112">
        <v>18.33097879</v>
      </c>
      <c r="BL1112">
        <v>20.93185107</v>
      </c>
      <c r="BM1112">
        <v>23.107932389999998</v>
      </c>
      <c r="BN1112">
        <v>21.26847592</v>
      </c>
      <c r="BO1112">
        <v>22.12141544</v>
      </c>
      <c r="BP1112">
        <v>21.562665320000001</v>
      </c>
    </row>
    <row r="1113" spans="1:68" x14ac:dyDescent="0.25">
      <c r="A1113" s="1" t="s">
        <v>66</v>
      </c>
      <c r="B1113" s="1">
        <f>COUNT(egypt_arabic_world[[#This Row],[1960]:[2023]])</f>
        <v>53</v>
      </c>
      <c r="C1113" s="1" t="s">
        <v>2429</v>
      </c>
      <c r="D1113" s="1" t="s">
        <v>2430</v>
      </c>
      <c r="J1113">
        <v>6.5848508990000001</v>
      </c>
      <c r="K1113">
        <v>5.8124533649999996</v>
      </c>
      <c r="L1113">
        <v>3.7088290449999999</v>
      </c>
      <c r="M1113">
        <v>2.9038776120000001</v>
      </c>
      <c r="N1113">
        <v>2.97955265</v>
      </c>
      <c r="O1113">
        <v>4.775026574</v>
      </c>
      <c r="P1113">
        <v>0.84644478400000001</v>
      </c>
      <c r="Q1113">
        <v>6.5091627990000003</v>
      </c>
      <c r="R1113">
        <v>10.082484579999999</v>
      </c>
      <c r="S1113">
        <v>8.4955239569999996</v>
      </c>
      <c r="T1113">
        <v>9.4509453840000006</v>
      </c>
      <c r="U1113">
        <v>25.047207660000002</v>
      </c>
      <c r="V1113">
        <v>24.20260356</v>
      </c>
      <c r="W1113">
        <v>27.740924549999999</v>
      </c>
      <c r="X1113">
        <v>41.577341570000002</v>
      </c>
      <c r="Y1113">
        <v>64.246409670000006</v>
      </c>
      <c r="Z1113">
        <v>64.554684769999994</v>
      </c>
      <c r="AA1113">
        <v>66.293507030000001</v>
      </c>
      <c r="AB1113">
        <v>62.367655679999999</v>
      </c>
      <c r="AC1113">
        <v>57.573861600000001</v>
      </c>
      <c r="AD1113">
        <v>68.142632019999994</v>
      </c>
      <c r="AE1113">
        <v>51.234784500000004</v>
      </c>
      <c r="AF1113">
        <v>35.733938430000002</v>
      </c>
      <c r="AM1113">
        <v>39.167577620000003</v>
      </c>
      <c r="AN1113">
        <v>37.250407959999997</v>
      </c>
      <c r="AO1113">
        <v>47.590984290000002</v>
      </c>
      <c r="AP1113">
        <v>45.350840580000003</v>
      </c>
      <c r="AQ1113">
        <v>29.525739340000001</v>
      </c>
      <c r="AR1113">
        <v>36.913033890000001</v>
      </c>
      <c r="AS1113">
        <v>41.912886360000002</v>
      </c>
      <c r="AT1113">
        <v>40.497373680000003</v>
      </c>
      <c r="AU1113">
        <v>33.575847260000003</v>
      </c>
      <c r="AV1113">
        <v>43.077153160000002</v>
      </c>
      <c r="AW1113">
        <v>43.104466270000003</v>
      </c>
      <c r="AX1113">
        <v>51.272524789999999</v>
      </c>
      <c r="AY1113">
        <v>55.457613029999997</v>
      </c>
      <c r="AZ1113">
        <v>52.217804600000001</v>
      </c>
      <c r="BA1113">
        <v>43.960937819999998</v>
      </c>
      <c r="BB1113">
        <v>28.53110818</v>
      </c>
      <c r="BC1113">
        <v>28.675015259999999</v>
      </c>
      <c r="BD1113">
        <v>29.250448540000001</v>
      </c>
      <c r="BE1113">
        <v>30.129062529999999</v>
      </c>
      <c r="BF1113">
        <v>26.084460190000001</v>
      </c>
      <c r="BG1113">
        <v>23.355175790000001</v>
      </c>
      <c r="BH1113">
        <v>17.87138328</v>
      </c>
      <c r="BI1113">
        <v>13.76579343</v>
      </c>
      <c r="BJ1113">
        <v>19.35283935</v>
      </c>
      <c r="BK1113">
        <v>24.543633209999999</v>
      </c>
      <c r="BL1113">
        <v>26.465801970000001</v>
      </c>
      <c r="BM1113">
        <v>20.622958369999999</v>
      </c>
      <c r="BN1113">
        <v>31.69711006</v>
      </c>
      <c r="BO1113">
        <v>35.95321173</v>
      </c>
      <c r="BP1113">
        <v>17.532006639999999</v>
      </c>
    </row>
    <row r="1114" spans="1:68" x14ac:dyDescent="0.25">
      <c r="A1114" s="1" t="s">
        <v>66</v>
      </c>
      <c r="B1114" s="1">
        <f>COUNT(egypt_arabic_world[[#This Row],[1960]:[2023]])</f>
        <v>53</v>
      </c>
      <c r="C1114" s="1" t="s">
        <v>2463</v>
      </c>
      <c r="D1114" s="1" t="s">
        <v>2464</v>
      </c>
      <c r="J1114">
        <v>7.3525204129999997</v>
      </c>
      <c r="K1114">
        <v>6.8760682199999996</v>
      </c>
      <c r="L1114">
        <v>7.1126293990000002</v>
      </c>
      <c r="M1114">
        <v>7.8366210450000002</v>
      </c>
      <c r="N1114">
        <v>8.8590324930000008</v>
      </c>
      <c r="O1114">
        <v>9.3901257709999992</v>
      </c>
      <c r="P1114">
        <v>7.6823880610000002</v>
      </c>
      <c r="Q1114">
        <v>6.6525350909999998</v>
      </c>
      <c r="R1114">
        <v>2.602438743</v>
      </c>
      <c r="S1114">
        <v>2.7904764420000001</v>
      </c>
      <c r="T1114">
        <v>6.9251410560000002</v>
      </c>
      <c r="U1114">
        <v>5.7346672090000004</v>
      </c>
      <c r="V1114">
        <v>2.2662973270000002</v>
      </c>
      <c r="W1114">
        <v>1.4988443979999999</v>
      </c>
      <c r="X1114">
        <v>0.80995441400000001</v>
      </c>
      <c r="Y1114">
        <v>1.0852087589999999</v>
      </c>
      <c r="Z1114">
        <v>2.9985636769999999</v>
      </c>
      <c r="AA1114">
        <v>4.0920372599999997</v>
      </c>
      <c r="AB1114">
        <v>5.684822628</v>
      </c>
      <c r="AC1114">
        <v>4.495530391</v>
      </c>
      <c r="AD1114">
        <v>3.7785586659999999</v>
      </c>
      <c r="AE1114">
        <v>3.4136997139999998</v>
      </c>
      <c r="AF1114">
        <v>2.7723648440000002</v>
      </c>
      <c r="AM1114">
        <v>1.430735825</v>
      </c>
      <c r="AN1114">
        <v>1.220250397</v>
      </c>
      <c r="AO1114">
        <v>1.440788551</v>
      </c>
      <c r="AP1114">
        <v>1.809005513</v>
      </c>
      <c r="AQ1114">
        <v>4.8478386179999999</v>
      </c>
      <c r="AR1114">
        <v>6.0655039579999999</v>
      </c>
      <c r="AS1114">
        <v>7.5848769120000004</v>
      </c>
      <c r="AT1114">
        <v>4.9242881240000003</v>
      </c>
      <c r="AU1114">
        <v>3.9755151789999998</v>
      </c>
      <c r="AV1114">
        <v>5.1680250250000004</v>
      </c>
      <c r="AW1114">
        <v>8.5725528979999996</v>
      </c>
      <c r="AX1114">
        <v>13.503159330000001</v>
      </c>
      <c r="AY1114">
        <v>16.347832520000001</v>
      </c>
      <c r="AZ1114">
        <v>14.746848269999999</v>
      </c>
      <c r="BA1114">
        <v>10.79979513</v>
      </c>
      <c r="BB1114">
        <v>9.862438161</v>
      </c>
      <c r="BC1114">
        <v>13.449177199999999</v>
      </c>
      <c r="BD1114">
        <v>14.890116709999999</v>
      </c>
      <c r="BE1114">
        <v>18.69007637</v>
      </c>
      <c r="BF1114">
        <v>13.935990840000001</v>
      </c>
      <c r="BG1114">
        <v>13.749726900000001</v>
      </c>
      <c r="BH1114">
        <v>15.69459724</v>
      </c>
      <c r="BI1114">
        <v>15.1702855</v>
      </c>
      <c r="BJ1114">
        <v>17.320888929999999</v>
      </c>
      <c r="BK1114">
        <v>17.178673979999999</v>
      </c>
      <c r="BL1114">
        <v>13.96849849</v>
      </c>
      <c r="BM1114">
        <v>9.8589254349999997</v>
      </c>
      <c r="BN1114">
        <v>12.08210914</v>
      </c>
      <c r="BO1114">
        <v>15.499642809999999</v>
      </c>
      <c r="BP1114">
        <v>15.2042901</v>
      </c>
    </row>
    <row r="1115" spans="1:68" x14ac:dyDescent="0.25">
      <c r="A1115" s="1" t="s">
        <v>66</v>
      </c>
      <c r="B1115" s="1">
        <f>COUNT(egypt_arabic_world[[#This Row],[1960]:[2023]])</f>
        <v>53</v>
      </c>
      <c r="C1115" s="1" t="s">
        <v>2323</v>
      </c>
      <c r="D1115" s="1" t="s">
        <v>2324</v>
      </c>
      <c r="O1115">
        <v>9000000</v>
      </c>
      <c r="P1115">
        <v>11536000</v>
      </c>
      <c r="Q1115">
        <v>49334000</v>
      </c>
      <c r="R1115">
        <v>10994000</v>
      </c>
      <c r="S1115">
        <v>13379000</v>
      </c>
      <c r="T1115">
        <v>33422000</v>
      </c>
      <c r="U1115">
        <v>24592000</v>
      </c>
      <c r="V1115">
        <v>44056205.700000003</v>
      </c>
      <c r="W1115">
        <v>60589430.700000003</v>
      </c>
      <c r="X1115">
        <v>86311797.099999994</v>
      </c>
      <c r="Y1115">
        <v>120504029.7</v>
      </c>
      <c r="Z1115">
        <v>101703083.90000001</v>
      </c>
      <c r="AA1115">
        <v>54934817.200000003</v>
      </c>
      <c r="AB1115">
        <v>13072224.800000001</v>
      </c>
      <c r="AC1115">
        <v>22739635.399999999</v>
      </c>
      <c r="AD1115">
        <v>47225348.899999999</v>
      </c>
      <c r="AE1115">
        <v>60835840.100000001</v>
      </c>
      <c r="AF1115">
        <v>70678157.099999994</v>
      </c>
      <c r="AG1115">
        <v>69293841.200000003</v>
      </c>
      <c r="AH1115">
        <v>36838822.399999999</v>
      </c>
      <c r="AI1115">
        <v>61305797.100000001</v>
      </c>
      <c r="AJ1115">
        <v>92171251.5</v>
      </c>
      <c r="AK1115">
        <v>53848229.100000001</v>
      </c>
      <c r="AL1115">
        <v>12066469.699999999</v>
      </c>
      <c r="AM1115">
        <v>31575607.600000001</v>
      </c>
      <c r="AN1115">
        <v>103807601</v>
      </c>
      <c r="AO1115">
        <v>89096523</v>
      </c>
      <c r="AP1115">
        <v>15672121</v>
      </c>
      <c r="AR1115">
        <v>7201102</v>
      </c>
      <c r="AS1115">
        <v>7780944.5</v>
      </c>
      <c r="AT1115">
        <v>3858877.3</v>
      </c>
      <c r="AU1115">
        <v>3529515.6</v>
      </c>
      <c r="AV1115">
        <v>2985048.7</v>
      </c>
      <c r="AW1115">
        <v>4471991.7</v>
      </c>
      <c r="AX1115">
        <v>5886444.5</v>
      </c>
      <c r="AY1115">
        <v>8322501.5</v>
      </c>
      <c r="AZ1115">
        <v>7345951.4000000004</v>
      </c>
      <c r="BA1115">
        <v>1716749.2</v>
      </c>
      <c r="BB1115">
        <v>3239538.1</v>
      </c>
      <c r="BC1115">
        <v>4427659.5</v>
      </c>
      <c r="BD1115">
        <v>1515380.5</v>
      </c>
      <c r="BE1115">
        <v>412850.9</v>
      </c>
      <c r="BF1115">
        <v>1775000.5</v>
      </c>
      <c r="BG1115">
        <v>682314.7</v>
      </c>
      <c r="BH1115">
        <v>629606.1</v>
      </c>
      <c r="BI1115">
        <v>1055054.3999999999</v>
      </c>
      <c r="BJ1115">
        <v>45026011.100000001</v>
      </c>
      <c r="BK1115">
        <v>149456314.30000001</v>
      </c>
      <c r="BL1115">
        <v>306029031.10000002</v>
      </c>
      <c r="BM1115">
        <v>356692059.69999999</v>
      </c>
      <c r="BN1115">
        <v>989869493.10000002</v>
      </c>
      <c r="BO1115">
        <v>1864982772</v>
      </c>
      <c r="BP1115">
        <v>3916917470</v>
      </c>
    </row>
    <row r="1116" spans="1:68" x14ac:dyDescent="0.25">
      <c r="A1116" s="1" t="s">
        <v>66</v>
      </c>
      <c r="B1116" s="1">
        <f>COUNT(egypt_arabic_world[[#This Row],[1960]:[2023]])</f>
        <v>53</v>
      </c>
      <c r="C1116" s="1" t="s">
        <v>2457</v>
      </c>
      <c r="D1116" s="1" t="s">
        <v>2458</v>
      </c>
      <c r="J1116">
        <v>20.656815479999999</v>
      </c>
      <c r="K1116">
        <v>21.627378310000001</v>
      </c>
      <c r="L1116">
        <v>22.434169860000001</v>
      </c>
      <c r="M1116">
        <v>25.924019049999998</v>
      </c>
      <c r="N1116">
        <v>27.31652493</v>
      </c>
      <c r="O1116">
        <v>27.121922179999999</v>
      </c>
      <c r="P1116">
        <v>27.907055230000001</v>
      </c>
      <c r="Q1116">
        <v>30.959633709999999</v>
      </c>
      <c r="R1116">
        <v>25.366861230000001</v>
      </c>
      <c r="S1116">
        <v>26.295173399999999</v>
      </c>
      <c r="T1116">
        <v>34.053013649999997</v>
      </c>
      <c r="U1116">
        <v>24.923030140000002</v>
      </c>
      <c r="V1116">
        <v>25.066556550000001</v>
      </c>
      <c r="W1116">
        <v>28.945150859999998</v>
      </c>
      <c r="X1116">
        <v>20.250592040000001</v>
      </c>
      <c r="Y1116">
        <v>10.94766928</v>
      </c>
      <c r="Z1116">
        <v>8.5290620429999997</v>
      </c>
      <c r="AA1116">
        <v>8.1368836180000006</v>
      </c>
      <c r="AB1116">
        <v>11.761008540000001</v>
      </c>
      <c r="AC1116">
        <v>13.88166719</v>
      </c>
      <c r="AD1116">
        <v>10.077924579999999</v>
      </c>
      <c r="AE1116">
        <v>20.03851976</v>
      </c>
      <c r="AF1116">
        <v>34.349152789999998</v>
      </c>
      <c r="AM1116">
        <v>39.21207879</v>
      </c>
      <c r="AN1116">
        <v>40.313934760000002</v>
      </c>
      <c r="AO1116">
        <v>31.61288498</v>
      </c>
      <c r="AP1116">
        <v>38.20913951</v>
      </c>
      <c r="AQ1116">
        <v>44.036776199999998</v>
      </c>
      <c r="AR1116">
        <v>37.119234149999997</v>
      </c>
      <c r="AS1116">
        <v>38.422236529999999</v>
      </c>
      <c r="AT1116">
        <v>32.650243670000002</v>
      </c>
      <c r="AU1116">
        <v>35.240372450000002</v>
      </c>
      <c r="AV1116">
        <v>30.450710109999999</v>
      </c>
      <c r="AW1116">
        <v>30.369669309999999</v>
      </c>
      <c r="AX1116">
        <v>23.561096039999999</v>
      </c>
      <c r="AY1116">
        <v>20.70962501</v>
      </c>
      <c r="AZ1116">
        <v>18.591513639999999</v>
      </c>
      <c r="BA1116">
        <v>36.957813469999998</v>
      </c>
      <c r="BB1116">
        <v>41.799667630000002</v>
      </c>
      <c r="BC1116">
        <v>41.674773389999999</v>
      </c>
      <c r="BD1116">
        <v>42.588632920000002</v>
      </c>
      <c r="BE1116">
        <v>43.452444589999999</v>
      </c>
      <c r="BF1116">
        <v>47.21591505</v>
      </c>
      <c r="BG1116">
        <v>50.136828919999999</v>
      </c>
      <c r="BH1116">
        <v>51.65947645</v>
      </c>
      <c r="BI1116">
        <v>48.411852250000003</v>
      </c>
      <c r="BJ1116">
        <v>49.423650080000002</v>
      </c>
      <c r="BK1116">
        <v>49.088864149999999</v>
      </c>
      <c r="BL1116">
        <v>45.22986195</v>
      </c>
      <c r="BM1116">
        <v>46.442222370000003</v>
      </c>
      <c r="BN1116">
        <v>46.67807723</v>
      </c>
      <c r="BO1116">
        <v>43.234145040000001</v>
      </c>
      <c r="BP1116">
        <v>52.174294230000001</v>
      </c>
    </row>
    <row r="1117" spans="1:68" x14ac:dyDescent="0.25">
      <c r="A1117" s="1" t="s">
        <v>66</v>
      </c>
      <c r="B1117" s="1">
        <f>COUNT(egypt_arabic_world[[#This Row],[1960]:[2023]])</f>
        <v>53</v>
      </c>
      <c r="C1117" s="1" t="s">
        <v>2445</v>
      </c>
      <c r="D1117" s="1" t="s">
        <v>2446</v>
      </c>
      <c r="J1117">
        <v>53.846179339999999</v>
      </c>
      <c r="K1117">
        <v>55.06957482</v>
      </c>
      <c r="L1117">
        <v>42.093468090000002</v>
      </c>
      <c r="M1117">
        <v>49.180945360000003</v>
      </c>
      <c r="N1117">
        <v>54.684295830000003</v>
      </c>
      <c r="O1117">
        <v>55.779924620000003</v>
      </c>
      <c r="P1117">
        <v>52.088963419999999</v>
      </c>
      <c r="Q1117">
        <v>53.201844870000002</v>
      </c>
      <c r="R1117">
        <v>56.673058349999998</v>
      </c>
      <c r="S1117">
        <v>45.111665090000002</v>
      </c>
      <c r="T1117">
        <v>49.760690050000001</v>
      </c>
      <c r="U1117">
        <v>59.436923470000004</v>
      </c>
      <c r="V1117">
        <v>64.735663470000006</v>
      </c>
      <c r="W1117">
        <v>65.383761509999999</v>
      </c>
      <c r="X1117">
        <v>66.395840379999996</v>
      </c>
      <c r="Y1117">
        <v>58.949911899999996</v>
      </c>
      <c r="Z1117">
        <v>56.625057220000002</v>
      </c>
      <c r="AA1117">
        <v>59.584847830000001</v>
      </c>
      <c r="AB1117">
        <v>62.943157290000002</v>
      </c>
      <c r="AC1117">
        <v>61.958057799999999</v>
      </c>
      <c r="AD1117">
        <v>60.989970710000001</v>
      </c>
      <c r="AE1117">
        <v>60.67510884</v>
      </c>
      <c r="AF1117">
        <v>62.987397999999999</v>
      </c>
      <c r="AM1117">
        <v>62.169140319999997</v>
      </c>
      <c r="AN1117">
        <v>60.631156599999997</v>
      </c>
      <c r="AO1117">
        <v>59.883367370000002</v>
      </c>
      <c r="AP1117">
        <v>62.467896250000003</v>
      </c>
      <c r="AQ1117">
        <v>59.042143240000001</v>
      </c>
      <c r="AR1117">
        <v>58.851884750000004</v>
      </c>
      <c r="AS1117">
        <v>55.44600956</v>
      </c>
      <c r="AT1117">
        <v>54.619059300000004</v>
      </c>
      <c r="AU1117">
        <v>50.606474140000003</v>
      </c>
      <c r="AV1117">
        <v>48.400929259999998</v>
      </c>
      <c r="AW1117">
        <v>48.300761420000001</v>
      </c>
      <c r="AX1117">
        <v>46.198077689999998</v>
      </c>
      <c r="AY1117">
        <v>42.74118507</v>
      </c>
      <c r="AZ1117">
        <v>42.369171719999997</v>
      </c>
      <c r="BA1117">
        <v>58.113996880000002</v>
      </c>
      <c r="BB1117">
        <v>64.624560299999999</v>
      </c>
      <c r="BC1117">
        <v>59.872406249999997</v>
      </c>
      <c r="BD1117">
        <v>52.325911869999999</v>
      </c>
      <c r="BE1117">
        <v>50.892706500000003</v>
      </c>
      <c r="BF1117">
        <v>55.17717588</v>
      </c>
      <c r="BG1117">
        <v>56.144455520000001</v>
      </c>
      <c r="BH1117">
        <v>58.806912799999999</v>
      </c>
      <c r="BI1117">
        <v>58.748324289999999</v>
      </c>
      <c r="BJ1117">
        <v>54.839740470000002</v>
      </c>
      <c r="BK1117">
        <v>55.688086869999999</v>
      </c>
      <c r="BL1117">
        <v>57.08309113</v>
      </c>
      <c r="BM1117">
        <v>59.56379707</v>
      </c>
      <c r="BN1117">
        <v>56.172007989999997</v>
      </c>
      <c r="BO1117">
        <v>52.36064966</v>
      </c>
      <c r="BP1117">
        <v>53.794380420000003</v>
      </c>
    </row>
    <row r="1118" spans="1:68" x14ac:dyDescent="0.25">
      <c r="A1118" s="1" t="s">
        <v>66</v>
      </c>
      <c r="B1118" s="1">
        <f>COUNT(egypt_arabic_world[[#This Row],[1960]:[2023]])</f>
        <v>53</v>
      </c>
      <c r="C1118" s="1" t="s">
        <v>2253</v>
      </c>
      <c r="D1118" s="1" t="s">
        <v>2254</v>
      </c>
      <c r="O1118">
        <v>1940000.057</v>
      </c>
      <c r="P1118">
        <v>5760000.2290000003</v>
      </c>
      <c r="Q1118">
        <v>9149999.6190000009</v>
      </c>
      <c r="R1118">
        <v>9369999.8859999999</v>
      </c>
      <c r="S1118">
        <v>11369999.890000001</v>
      </c>
      <c r="T1118">
        <v>6599999.9050000003</v>
      </c>
      <c r="U1118">
        <v>10470000.27</v>
      </c>
      <c r="V1118">
        <v>15409999.85</v>
      </c>
      <c r="W1118">
        <v>26479999.539999999</v>
      </c>
      <c r="X1118">
        <v>28430000.309999999</v>
      </c>
      <c r="Y1118">
        <v>32009998.32</v>
      </c>
      <c r="Z1118">
        <v>57529998.780000001</v>
      </c>
      <c r="AA1118">
        <v>35119998.93</v>
      </c>
      <c r="AB1118">
        <v>35500000</v>
      </c>
      <c r="AC1118">
        <v>38009998.32</v>
      </c>
      <c r="AD1118">
        <v>34340000.149999999</v>
      </c>
      <c r="AE1118">
        <v>22639999.390000001</v>
      </c>
      <c r="AF1118">
        <v>69639999.390000001</v>
      </c>
      <c r="AG1118">
        <v>77239997.859999999</v>
      </c>
      <c r="AH1118">
        <v>65279998.780000001</v>
      </c>
      <c r="AI1118">
        <v>47900001.530000001</v>
      </c>
      <c r="AJ1118">
        <v>289950012.19999999</v>
      </c>
      <c r="AK1118">
        <v>72290000.920000002</v>
      </c>
      <c r="AL1118">
        <v>57369998.93</v>
      </c>
      <c r="AM1118">
        <v>136470001.19999999</v>
      </c>
      <c r="AN1118">
        <v>94260002.140000001</v>
      </c>
      <c r="AO1118">
        <v>97879997.25</v>
      </c>
      <c r="AP1118">
        <v>196960006.69999999</v>
      </c>
      <c r="AQ1118">
        <v>189820007.30000001</v>
      </c>
      <c r="AR1118">
        <v>150850006.09999999</v>
      </c>
      <c r="AS1118">
        <v>72500000</v>
      </c>
      <c r="AT1118">
        <v>70970001.219999999</v>
      </c>
      <c r="AU1118">
        <v>44189998.630000003</v>
      </c>
      <c r="AV1118">
        <v>58830001.829999998</v>
      </c>
      <c r="AW1118">
        <v>183899993.90000001</v>
      </c>
      <c r="AX1118">
        <v>182830001.80000001</v>
      </c>
      <c r="AY1118">
        <v>228470001.19999999</v>
      </c>
      <c r="AZ1118">
        <v>220660003.69999999</v>
      </c>
      <c r="BA1118">
        <v>203630004.90000001</v>
      </c>
      <c r="BB1118">
        <v>204679992.69999999</v>
      </c>
      <c r="BC1118">
        <v>136860000.59999999</v>
      </c>
      <c r="BD1118">
        <v>67559997.560000002</v>
      </c>
      <c r="BE1118">
        <v>769429992.70000005</v>
      </c>
      <c r="BF1118">
        <v>-1909999.9669999999</v>
      </c>
      <c r="BG1118">
        <v>305890014.60000002</v>
      </c>
      <c r="BH1118">
        <v>147539993.30000001</v>
      </c>
      <c r="BI1118">
        <v>309559997.60000002</v>
      </c>
      <c r="BJ1118">
        <v>109919998.2</v>
      </c>
      <c r="BK1118">
        <v>276809997.60000002</v>
      </c>
      <c r="BL1118">
        <v>544830017.10000002</v>
      </c>
      <c r="BM1118">
        <v>820280029.29999995</v>
      </c>
      <c r="BN1118">
        <v>2075610107</v>
      </c>
      <c r="BO1118">
        <v>98290000.920000002</v>
      </c>
    </row>
    <row r="1119" spans="1:68" x14ac:dyDescent="0.25">
      <c r="A1119" s="1" t="s">
        <v>66</v>
      </c>
      <c r="B1119" s="1">
        <f>COUNT(egypt_arabic_world[[#This Row],[1960]:[2023]])</f>
        <v>53</v>
      </c>
      <c r="C1119" s="1" t="s">
        <v>2381</v>
      </c>
      <c r="D1119" s="1" t="s">
        <v>2382</v>
      </c>
      <c r="O1119">
        <v>620000.0048</v>
      </c>
      <c r="P1119">
        <v>9999.9997760000006</v>
      </c>
      <c r="Q1119">
        <v>370000.0048</v>
      </c>
      <c r="R1119">
        <v>189999.9976</v>
      </c>
      <c r="S1119">
        <v>829999.98329999996</v>
      </c>
      <c r="T1119">
        <v>5280000.21</v>
      </c>
      <c r="U1119">
        <v>3240000.01</v>
      </c>
      <c r="V1119">
        <v>13560000.42</v>
      </c>
      <c r="W1119">
        <v>7309999.943</v>
      </c>
      <c r="X1119">
        <v>14579999.92</v>
      </c>
      <c r="Y1119">
        <v>17049999.239999998</v>
      </c>
      <c r="Z1119">
        <v>21379999.16</v>
      </c>
      <c r="AA1119">
        <v>17309999.469999999</v>
      </c>
      <c r="AB1119">
        <v>12590000.15</v>
      </c>
      <c r="AC1119">
        <v>18309999.469999999</v>
      </c>
      <c r="AD1119">
        <v>11130000.109999999</v>
      </c>
      <c r="AE1119">
        <v>26729999.539999999</v>
      </c>
      <c r="AF1119">
        <v>24190000.530000001</v>
      </c>
      <c r="AG1119">
        <v>21000000</v>
      </c>
      <c r="AH1119">
        <v>29229999.539999999</v>
      </c>
      <c r="AI1119">
        <v>44400001.530000001</v>
      </c>
      <c r="AJ1119">
        <v>-239999.99460000001</v>
      </c>
      <c r="AK1119">
        <v>26379999.16</v>
      </c>
      <c r="AL1119">
        <v>14789999.960000001</v>
      </c>
      <c r="AM1119">
        <v>19500000</v>
      </c>
      <c r="AN1119">
        <v>23870000.84</v>
      </c>
      <c r="AO1119">
        <v>17049999.239999998</v>
      </c>
      <c r="AP1119">
        <v>22879999.16</v>
      </c>
      <c r="AQ1119">
        <v>24069999.690000001</v>
      </c>
      <c r="AR1119">
        <v>18579999.920000002</v>
      </c>
      <c r="AS1119">
        <v>17479999.539999999</v>
      </c>
      <c r="AT1119">
        <v>20260000.23</v>
      </c>
      <c r="AU1119">
        <v>17069999.690000001</v>
      </c>
      <c r="AV1119">
        <v>9550000.1909999996</v>
      </c>
      <c r="AW1119">
        <v>9779999.7329999991</v>
      </c>
      <c r="AX1119">
        <v>7809999.943</v>
      </c>
      <c r="AY1119">
        <v>13119999.890000001</v>
      </c>
      <c r="AZ1119">
        <v>14600000.380000001</v>
      </c>
      <c r="BA1119">
        <v>19719999.309999999</v>
      </c>
      <c r="BB1119">
        <v>17790000.920000002</v>
      </c>
      <c r="BC1119">
        <v>10960000.039999999</v>
      </c>
      <c r="BD1119">
        <v>10060000.42</v>
      </c>
      <c r="BE1119">
        <v>6050000.1909999996</v>
      </c>
      <c r="BF1119">
        <v>3529999.9709999999</v>
      </c>
      <c r="BG1119">
        <v>879999.9952</v>
      </c>
      <c r="BH1119">
        <v>779999.97140000004</v>
      </c>
      <c r="BI1119">
        <v>-1230000.0190000001</v>
      </c>
      <c r="BJ1119">
        <v>2039999.9620000001</v>
      </c>
      <c r="BK1119">
        <v>3950000.048</v>
      </c>
      <c r="BL1119">
        <v>3750000</v>
      </c>
      <c r="BM1119">
        <v>7170000.0760000004</v>
      </c>
      <c r="BN1119">
        <v>-59999.998659999997</v>
      </c>
      <c r="BO1119">
        <v>8810000.4199999999</v>
      </c>
    </row>
    <row r="1120" spans="1:68" x14ac:dyDescent="0.25">
      <c r="A1120" s="1" t="s">
        <v>66</v>
      </c>
      <c r="B1120" s="1">
        <f>COUNT(egypt_arabic_world[[#This Row],[1960]:[2023]])</f>
        <v>53</v>
      </c>
      <c r="C1120" s="1" t="s">
        <v>1999</v>
      </c>
      <c r="D1120" s="1" t="s">
        <v>2000</v>
      </c>
      <c r="P1120">
        <v>171000</v>
      </c>
      <c r="Q1120">
        <v>986000</v>
      </c>
      <c r="R1120">
        <v>23413000</v>
      </c>
      <c r="S1120">
        <v>11458000</v>
      </c>
      <c r="T1120">
        <v>48282000</v>
      </c>
      <c r="U1120">
        <v>41763000</v>
      </c>
      <c r="V1120">
        <v>42050000</v>
      </c>
      <c r="W1120">
        <v>44552000</v>
      </c>
      <c r="X1120">
        <v>53796000</v>
      </c>
      <c r="Y1120">
        <v>41054000</v>
      </c>
      <c r="Z1120">
        <v>85218000</v>
      </c>
      <c r="AA1120">
        <v>116117000</v>
      </c>
      <c r="AB1120">
        <v>141671000</v>
      </c>
      <c r="AC1120">
        <v>97490000</v>
      </c>
      <c r="AD1120">
        <v>50063000</v>
      </c>
      <c r="AE1120">
        <v>33278000</v>
      </c>
      <c r="AF1120">
        <v>24197000</v>
      </c>
      <c r="AG1120">
        <v>16906000</v>
      </c>
      <c r="AH1120">
        <v>8171000</v>
      </c>
      <c r="AI1120">
        <v>930000</v>
      </c>
      <c r="AJ1120">
        <v>-7167000</v>
      </c>
      <c r="AK1120">
        <v>-2940000</v>
      </c>
      <c r="AL1120">
        <v>7817000</v>
      </c>
      <c r="AM1120">
        <v>37368000</v>
      </c>
      <c r="AN1120">
        <v>68824000</v>
      </c>
      <c r="AO1120">
        <v>67690000</v>
      </c>
      <c r="AP1120">
        <v>142095000</v>
      </c>
      <c r="AQ1120">
        <v>39223000</v>
      </c>
      <c r="AR1120">
        <v>13705000</v>
      </c>
      <c r="AS1120">
        <v>26306000</v>
      </c>
      <c r="AT1120">
        <v>2516000</v>
      </c>
      <c r="AU1120">
        <v>20502000</v>
      </c>
      <c r="AV1120">
        <v>-3903000</v>
      </c>
      <c r="AW1120">
        <v>36175000</v>
      </c>
      <c r="AX1120">
        <v>27791000</v>
      </c>
      <c r="AY1120">
        <v>14359000</v>
      </c>
      <c r="AZ1120">
        <v>-33298000</v>
      </c>
      <c r="BA1120">
        <v>-39180000</v>
      </c>
      <c r="BB1120">
        <v>-50474000</v>
      </c>
      <c r="BC1120">
        <v>-44131000</v>
      </c>
      <c r="BD1120">
        <v>-54048000</v>
      </c>
      <c r="BE1120">
        <v>-53685000</v>
      </c>
      <c r="BF1120">
        <v>-60550000</v>
      </c>
      <c r="BG1120">
        <v>-77321000</v>
      </c>
      <c r="BH1120">
        <v>-87545000</v>
      </c>
      <c r="BI1120">
        <v>-103038000</v>
      </c>
      <c r="BJ1120">
        <v>-110052000</v>
      </c>
      <c r="BK1120">
        <v>-117841000</v>
      </c>
      <c r="BL1120">
        <v>-122403000</v>
      </c>
      <c r="BM1120">
        <v>-98765000</v>
      </c>
      <c r="BN1120">
        <v>-91618000</v>
      </c>
      <c r="BO1120">
        <v>-88114000</v>
      </c>
      <c r="BP1120">
        <v>-59915000</v>
      </c>
    </row>
    <row r="1121" spans="1:68" x14ac:dyDescent="0.25">
      <c r="A1121" s="1" t="s">
        <v>66</v>
      </c>
      <c r="B1121" s="1">
        <f>COUNT(egypt_arabic_world[[#This Row],[1960]:[2023]])</f>
        <v>53</v>
      </c>
      <c r="C1121" s="1" t="s">
        <v>2369</v>
      </c>
      <c r="D1121" s="1" t="s">
        <v>2370</v>
      </c>
      <c r="O1121">
        <v>370000.0048</v>
      </c>
      <c r="P1121">
        <v>850000.02379999997</v>
      </c>
      <c r="Q1121">
        <v>340000.0036</v>
      </c>
      <c r="R1121">
        <v>529999.97140000004</v>
      </c>
      <c r="S1121">
        <v>2569999.9330000002</v>
      </c>
      <c r="T1121">
        <v>1809999.943</v>
      </c>
      <c r="U1121">
        <v>2750000</v>
      </c>
      <c r="V1121">
        <v>3539999.9619999998</v>
      </c>
      <c r="W1121">
        <v>4420000.0760000004</v>
      </c>
      <c r="X1121">
        <v>3309999.943</v>
      </c>
      <c r="Y1121">
        <v>2400000.0950000002</v>
      </c>
      <c r="Z1121">
        <v>1909999.9669999999</v>
      </c>
      <c r="AA1121">
        <v>3079999.9240000001</v>
      </c>
      <c r="AB1121">
        <v>6219999.79</v>
      </c>
      <c r="AC1121">
        <v>4019999.9810000001</v>
      </c>
      <c r="AD1121">
        <v>5289999.9620000003</v>
      </c>
      <c r="AE1121">
        <v>4800000.1909999996</v>
      </c>
      <c r="AF1121">
        <v>4619999.8859999999</v>
      </c>
      <c r="AG1121">
        <v>3789999.9619999998</v>
      </c>
      <c r="AH1121">
        <v>3319999.9330000002</v>
      </c>
      <c r="AI1121">
        <v>3970000.0290000001</v>
      </c>
      <c r="AJ1121">
        <v>4090000.1529999999</v>
      </c>
      <c r="AK1121">
        <v>7000000</v>
      </c>
      <c r="AL1121">
        <v>5440000.057</v>
      </c>
      <c r="AM1121">
        <v>5619999.8859999999</v>
      </c>
      <c r="AN1121">
        <v>5530000.21</v>
      </c>
      <c r="AO1121">
        <v>5250000</v>
      </c>
      <c r="AP1121">
        <v>4460000.0379999997</v>
      </c>
      <c r="AQ1121">
        <v>4699999.8090000004</v>
      </c>
      <c r="AR1121">
        <v>3309999.943</v>
      </c>
      <c r="AS1121">
        <v>3180000.0669999998</v>
      </c>
      <c r="AT1121">
        <v>3349999.9049999998</v>
      </c>
      <c r="AU1121">
        <v>2650000.0950000002</v>
      </c>
      <c r="AV1121">
        <v>2519999.9810000001</v>
      </c>
      <c r="AW1121">
        <v>2740000.01</v>
      </c>
      <c r="AX1121">
        <v>2650000.0950000002</v>
      </c>
      <c r="AY1121">
        <v>3029999.9709999999</v>
      </c>
      <c r="AZ1121">
        <v>3210000.0380000002</v>
      </c>
      <c r="BA1121">
        <v>2960000.0380000002</v>
      </c>
      <c r="BB1121">
        <v>3450000.048</v>
      </c>
      <c r="BC1121">
        <v>3839999.9139999999</v>
      </c>
      <c r="BD1121">
        <v>3720000.0290000001</v>
      </c>
      <c r="BE1121">
        <v>2907029.39</v>
      </c>
      <c r="BF1121">
        <v>3127241.1349999998</v>
      </c>
      <c r="BG1121">
        <v>3673329.1150000002</v>
      </c>
      <c r="BH1121">
        <v>3925297.9759999998</v>
      </c>
      <c r="BI1121">
        <v>2913362.98</v>
      </c>
      <c r="BJ1121">
        <v>2411000.0129999998</v>
      </c>
      <c r="BK1121">
        <v>3446333.17</v>
      </c>
      <c r="BL1121">
        <v>3898999.929</v>
      </c>
      <c r="BM1121">
        <v>3213000.0589999999</v>
      </c>
      <c r="BN1121">
        <v>4502999.7829999998</v>
      </c>
      <c r="BO1121">
        <v>3622999.9070000001</v>
      </c>
    </row>
    <row r="1122" spans="1:68" x14ac:dyDescent="0.25">
      <c r="A1122" s="1" t="s">
        <v>66</v>
      </c>
      <c r="B1122" s="1">
        <f>COUNT(egypt_arabic_world[[#This Row],[1960]:[2023]])</f>
        <v>53</v>
      </c>
      <c r="C1122" s="1" t="s">
        <v>2427</v>
      </c>
      <c r="D1122" s="1" t="s">
        <v>2428</v>
      </c>
      <c r="J1122">
        <v>1.0875714329999999</v>
      </c>
      <c r="K1122">
        <v>1.1607206729999999</v>
      </c>
      <c r="L1122">
        <v>2.4815165029999999</v>
      </c>
      <c r="M1122">
        <v>0.84840749599999998</v>
      </c>
      <c r="N1122">
        <v>0.60596857000000004</v>
      </c>
      <c r="O1122">
        <v>0.55452108499999997</v>
      </c>
      <c r="P1122">
        <v>0.43863321900000002</v>
      </c>
      <c r="Q1122">
        <v>0.31105498199999998</v>
      </c>
      <c r="R1122">
        <v>0.17486900699999999</v>
      </c>
      <c r="S1122">
        <v>0.31527992500000002</v>
      </c>
      <c r="T1122">
        <v>0.523714817</v>
      </c>
      <c r="U1122">
        <v>1.6880583950000001</v>
      </c>
      <c r="V1122">
        <v>2.1555575120000001</v>
      </c>
      <c r="W1122">
        <v>5.0941633739999999</v>
      </c>
      <c r="X1122">
        <v>5.030223157</v>
      </c>
      <c r="Y1122">
        <v>2.473761428</v>
      </c>
      <c r="Z1122">
        <v>4.1580168219999996</v>
      </c>
      <c r="AA1122">
        <v>3.863179481</v>
      </c>
      <c r="AB1122">
        <v>3.1606092499999998</v>
      </c>
      <c r="AC1122">
        <v>4.2995744169999996</v>
      </c>
      <c r="AD1122">
        <v>4.0616227619999998</v>
      </c>
      <c r="AE1122">
        <v>5.786860388</v>
      </c>
      <c r="AF1122">
        <v>8.1190229420000009</v>
      </c>
      <c r="AM1122">
        <v>5.3284000650000003</v>
      </c>
      <c r="AN1122">
        <v>6.4102669270000003</v>
      </c>
      <c r="AO1122">
        <v>5.9460515000000003</v>
      </c>
      <c r="AP1122">
        <v>4.9613126279999999</v>
      </c>
      <c r="AQ1122">
        <v>5.5033833750000003</v>
      </c>
      <c r="AR1122">
        <v>4.385052162</v>
      </c>
      <c r="AS1122">
        <v>3.8724542500000001</v>
      </c>
      <c r="AT1122">
        <v>4.559338705</v>
      </c>
      <c r="AU1122">
        <v>4.5846486310000003</v>
      </c>
      <c r="AV1122">
        <v>3.1273079880000001</v>
      </c>
      <c r="AW1122">
        <v>3.60070917</v>
      </c>
      <c r="AX1122">
        <v>2.8068256979999999</v>
      </c>
      <c r="AY1122">
        <v>2.2574852660000002</v>
      </c>
      <c r="AZ1122">
        <v>2.7734529870000002</v>
      </c>
      <c r="BA1122">
        <v>6.4754235150000001</v>
      </c>
      <c r="BB1122">
        <v>7.130174147</v>
      </c>
      <c r="BC1122">
        <v>6.0096422570000003</v>
      </c>
      <c r="BD1122">
        <v>5.7597359709999996</v>
      </c>
      <c r="BE1122">
        <v>5.6950686319999999</v>
      </c>
      <c r="BF1122">
        <v>4.9733708109999997</v>
      </c>
      <c r="BG1122">
        <v>4.1035346669999999</v>
      </c>
      <c r="BH1122">
        <v>4.4395949139999997</v>
      </c>
      <c r="BI1122">
        <v>3.6634169339999998</v>
      </c>
      <c r="BJ1122">
        <v>3.8587541769999998</v>
      </c>
      <c r="BK1122">
        <v>3.9376029300000002</v>
      </c>
      <c r="BL1122">
        <v>3.4285889520000001</v>
      </c>
      <c r="BM1122">
        <v>3.6301750570000002</v>
      </c>
      <c r="BN1122">
        <v>3.5475375520000001</v>
      </c>
      <c r="BO1122">
        <v>2.9169413149999999</v>
      </c>
      <c r="BP1122">
        <v>4.7089361619999996</v>
      </c>
    </row>
    <row r="1123" spans="1:68" x14ac:dyDescent="0.25">
      <c r="A1123" s="1" t="s">
        <v>66</v>
      </c>
      <c r="B1123" s="1">
        <f>COUNT(egypt_arabic_world[[#This Row],[1960]:[2023]])</f>
        <v>53</v>
      </c>
      <c r="C1123" s="1" t="s">
        <v>2461</v>
      </c>
      <c r="D1123" s="1" t="s">
        <v>2462</v>
      </c>
      <c r="J1123">
        <v>2.486993644</v>
      </c>
      <c r="K1123">
        <v>3.0022636600000001</v>
      </c>
      <c r="L1123">
        <v>2.269810653</v>
      </c>
      <c r="M1123">
        <v>3.2854879260000001</v>
      </c>
      <c r="N1123">
        <v>2.9427672880000002</v>
      </c>
      <c r="O1123">
        <v>3.2809183279999998</v>
      </c>
      <c r="P1123">
        <v>4.2841635670000002</v>
      </c>
      <c r="Q1123">
        <v>2.5949017040000002</v>
      </c>
      <c r="R1123">
        <v>2.0343074090000002</v>
      </c>
      <c r="S1123">
        <v>1.9801234110000001</v>
      </c>
      <c r="T1123">
        <v>1.8985392059999999</v>
      </c>
      <c r="U1123">
        <v>1.569795697</v>
      </c>
      <c r="V1123">
        <v>1.4657860009999999</v>
      </c>
      <c r="W1123">
        <v>1.774387994</v>
      </c>
      <c r="X1123">
        <v>1.0566569910000001</v>
      </c>
      <c r="Y1123">
        <v>1.3416437619999999</v>
      </c>
      <c r="Z1123">
        <v>1.054775164</v>
      </c>
      <c r="AA1123">
        <v>0.86732760399999997</v>
      </c>
      <c r="AB1123">
        <v>1.203803454</v>
      </c>
      <c r="AC1123">
        <v>1.1894176080000001</v>
      </c>
      <c r="AD1123">
        <v>1.300712453</v>
      </c>
      <c r="AE1123">
        <v>1.0000413610000001</v>
      </c>
      <c r="AF1123">
        <v>1.5171023720000001</v>
      </c>
      <c r="AM1123">
        <v>3.1799371359999999</v>
      </c>
      <c r="AN1123">
        <v>2.7123771560000001</v>
      </c>
      <c r="AO1123">
        <v>3.0979269309999999</v>
      </c>
      <c r="AP1123">
        <v>2.9648374890000002</v>
      </c>
      <c r="AQ1123">
        <v>3.0564492959999998</v>
      </c>
      <c r="AR1123">
        <v>2.9938704729999999</v>
      </c>
      <c r="AS1123">
        <v>2.4247942629999999</v>
      </c>
      <c r="AT1123">
        <v>2.8391852009999998</v>
      </c>
      <c r="AU1123">
        <v>3.3118214959999999</v>
      </c>
      <c r="AV1123">
        <v>2.812287065</v>
      </c>
      <c r="AW1123">
        <v>4.0002993890000003</v>
      </c>
      <c r="AX1123">
        <v>3.2949362369999999</v>
      </c>
      <c r="AY1123">
        <v>3.8297853160000002</v>
      </c>
      <c r="AZ1123">
        <v>3.5043475499999999</v>
      </c>
      <c r="BA1123">
        <v>8.2300610380000006</v>
      </c>
      <c r="BB1123">
        <v>4.2462895879999998</v>
      </c>
      <c r="BC1123">
        <v>4.2213320469999998</v>
      </c>
      <c r="BD1123">
        <v>5.9763018590000003</v>
      </c>
      <c r="BE1123">
        <v>4.999698059</v>
      </c>
      <c r="BF1123">
        <v>5.0456874650000003</v>
      </c>
      <c r="BG1123">
        <v>4.3521422540000003</v>
      </c>
      <c r="BH1123">
        <v>3.0020301190000001</v>
      </c>
      <c r="BI1123">
        <v>3.0260187190000001</v>
      </c>
      <c r="BJ1123">
        <v>4.4319184969999998</v>
      </c>
      <c r="BK1123">
        <v>5.0883799820000002</v>
      </c>
      <c r="BL1123">
        <v>4.9858448790000001</v>
      </c>
      <c r="BM1123">
        <v>4.7844328159999998</v>
      </c>
      <c r="BN1123">
        <v>7.2103381439999996</v>
      </c>
      <c r="BO1123">
        <v>7.0783521599999997</v>
      </c>
      <c r="BP1123">
        <v>7.1481156180000003</v>
      </c>
    </row>
    <row r="1124" spans="1:68" x14ac:dyDescent="0.25">
      <c r="A1124" s="1" t="s">
        <v>66</v>
      </c>
      <c r="B1124" s="1">
        <f>COUNT(egypt_arabic_world[[#This Row],[1960]:[2023]])</f>
        <v>53</v>
      </c>
      <c r="C1124" s="1" t="s">
        <v>1997</v>
      </c>
      <c r="D1124" s="1" t="s">
        <v>1998</v>
      </c>
      <c r="P1124">
        <v>7.9663655499999999</v>
      </c>
      <c r="Q1124">
        <v>10.72205664</v>
      </c>
      <c r="R1124">
        <v>26.74189694</v>
      </c>
      <c r="S1124">
        <v>31.926653170000002</v>
      </c>
      <c r="T1124">
        <v>11.0642715</v>
      </c>
      <c r="U1124">
        <v>8.9235017729999999</v>
      </c>
      <c r="V1124">
        <v>7.0898151589999996</v>
      </c>
      <c r="W1124">
        <v>8.1706364699999998</v>
      </c>
      <c r="X1124">
        <v>12.04309475</v>
      </c>
      <c r="Y1124">
        <v>12.96168377</v>
      </c>
      <c r="Z1124">
        <v>7.6226719190000001</v>
      </c>
      <c r="AA1124">
        <v>6.6217877789999999</v>
      </c>
      <c r="AB1124">
        <v>5.6230991550000002</v>
      </c>
      <c r="AC1124">
        <v>4.616679617</v>
      </c>
      <c r="AD1124">
        <v>4.3941234160000002</v>
      </c>
      <c r="AE1124">
        <v>4.4613270780000001</v>
      </c>
      <c r="AF1124">
        <v>5.7883447730000004</v>
      </c>
      <c r="AG1124">
        <v>4.8997391050000001</v>
      </c>
      <c r="AH1124">
        <v>5.4631695779999996</v>
      </c>
      <c r="AI1124">
        <v>10.96426709</v>
      </c>
      <c r="AJ1124">
        <v>18.97078213</v>
      </c>
      <c r="AK1124">
        <v>37.281356350000003</v>
      </c>
      <c r="AL1124">
        <v>45.199720120000002</v>
      </c>
      <c r="AM1124">
        <v>44.348766990000001</v>
      </c>
      <c r="AN1124">
        <v>51.147686880000002</v>
      </c>
      <c r="AO1124">
        <v>58.060697419999997</v>
      </c>
      <c r="AP1124">
        <v>64.67012991</v>
      </c>
      <c r="AQ1124">
        <v>58.193338609999998</v>
      </c>
      <c r="AR1124">
        <v>48.808588870000001</v>
      </c>
      <c r="AS1124">
        <v>47.156208929999998</v>
      </c>
      <c r="AT1124">
        <v>47.996579390000001</v>
      </c>
      <c r="AU1124">
        <v>47.439249689999997</v>
      </c>
      <c r="AV1124">
        <v>47.931483870000001</v>
      </c>
      <c r="AW1124">
        <v>48.843660980000003</v>
      </c>
      <c r="AX1124">
        <v>71.484176439999999</v>
      </c>
      <c r="AY1124">
        <v>83.816284159999995</v>
      </c>
      <c r="AZ1124">
        <v>93.0930283</v>
      </c>
      <c r="BA1124">
        <v>101.19428980000001</v>
      </c>
      <c r="BB1124">
        <v>98.530597790000002</v>
      </c>
      <c r="BC1124">
        <v>100.6101906</v>
      </c>
      <c r="BD1124">
        <v>52.934382300000003</v>
      </c>
      <c r="BE1124">
        <v>39.12077386</v>
      </c>
      <c r="BF1124">
        <v>35.53506265</v>
      </c>
      <c r="BG1124">
        <v>35.733795669999999</v>
      </c>
      <c r="BH1124">
        <v>31.797944309999998</v>
      </c>
      <c r="BI1124">
        <v>34.17140981</v>
      </c>
      <c r="BJ1124">
        <v>43.032848680000001</v>
      </c>
      <c r="BK1124">
        <v>42.067601289999999</v>
      </c>
      <c r="BL1124">
        <v>38.78577671</v>
      </c>
      <c r="BM1124">
        <v>29.404851480000001</v>
      </c>
      <c r="BN1124">
        <v>27.27729012</v>
      </c>
      <c r="BO1124">
        <v>19.709020710000001</v>
      </c>
      <c r="BP1124">
        <v>19.677334380000001</v>
      </c>
    </row>
    <row r="1125" spans="1:68" x14ac:dyDescent="0.25">
      <c r="A1125" s="1" t="s">
        <v>66</v>
      </c>
      <c r="B1125" s="1">
        <f>COUNT(egypt_arabic_world[[#This Row],[1960]:[2023]])</f>
        <v>52</v>
      </c>
      <c r="C1125" s="1" t="s">
        <v>2327</v>
      </c>
      <c r="D1125" s="1" t="s">
        <v>2328</v>
      </c>
      <c r="O1125">
        <v>51335521858</v>
      </c>
      <c r="P1125">
        <v>52308932657</v>
      </c>
      <c r="Q1125">
        <v>53940898312</v>
      </c>
      <c r="R1125">
        <v>55121628562</v>
      </c>
      <c r="S1125">
        <v>50629495421</v>
      </c>
      <c r="T1125">
        <v>48902490300</v>
      </c>
      <c r="U1125">
        <v>55495006855</v>
      </c>
      <c r="V1125">
        <v>55944482811</v>
      </c>
      <c r="W1125">
        <v>52399263528</v>
      </c>
      <c r="X1125">
        <v>41914546182</v>
      </c>
      <c r="Y1125">
        <v>44636882779</v>
      </c>
      <c r="Z1125">
        <v>48034550791</v>
      </c>
      <c r="AA1125">
        <v>55948485926</v>
      </c>
      <c r="AB1125">
        <v>60924746949</v>
      </c>
      <c r="AC1125">
        <v>64451837802</v>
      </c>
      <c r="AD1125">
        <v>67647253236</v>
      </c>
      <c r="AE1125">
        <v>79116001080</v>
      </c>
      <c r="AF1125">
        <v>85559270189</v>
      </c>
      <c r="AG1125">
        <v>84021441550</v>
      </c>
      <c r="AH1125">
        <v>85049003907</v>
      </c>
      <c r="AI1125">
        <v>85204531650</v>
      </c>
      <c r="AJ1125">
        <v>100142000000</v>
      </c>
      <c r="AK1125">
        <v>109037000000</v>
      </c>
      <c r="AL1125">
        <v>109439000000</v>
      </c>
      <c r="AM1125">
        <v>116142000000</v>
      </c>
      <c r="AN1125">
        <v>122194000000</v>
      </c>
      <c r="AO1125">
        <v>129726000000</v>
      </c>
      <c r="AP1125">
        <v>141702000000</v>
      </c>
      <c r="AQ1125">
        <v>140510000000</v>
      </c>
      <c r="AR1125">
        <v>146122000000</v>
      </c>
      <c r="AS1125">
        <v>156003000000</v>
      </c>
      <c r="AT1125">
        <v>168714000000</v>
      </c>
      <c r="AU1125">
        <v>170827000000</v>
      </c>
      <c r="AV1125">
        <v>172401000000</v>
      </c>
      <c r="AW1125">
        <v>174906000000</v>
      </c>
      <c r="AX1125">
        <v>178156000000</v>
      </c>
      <c r="AY1125">
        <v>193460000000</v>
      </c>
      <c r="AZ1125">
        <v>207729000000</v>
      </c>
      <c r="BA1125">
        <v>215576000000</v>
      </c>
      <c r="BB1125">
        <v>229262000000</v>
      </c>
      <c r="BC1125">
        <v>237780000000</v>
      </c>
      <c r="BD1125">
        <v>243660000000</v>
      </c>
      <c r="BE1125">
        <v>256247000000</v>
      </c>
      <c r="BF1125">
        <v>264252000000</v>
      </c>
      <c r="BG1125">
        <v>273028000000</v>
      </c>
      <c r="BH1125">
        <v>297127000000</v>
      </c>
      <c r="BI1125">
        <v>311375000000</v>
      </c>
      <c r="BJ1125">
        <v>293839000000</v>
      </c>
      <c r="BK1125">
        <v>304207000000</v>
      </c>
      <c r="BL1125">
        <v>320238000000</v>
      </c>
      <c r="BM1125">
        <v>339214000000</v>
      </c>
      <c r="BN1125">
        <v>345163000000</v>
      </c>
    </row>
    <row r="1126" spans="1:68" x14ac:dyDescent="0.25">
      <c r="A1126" s="1" t="s">
        <v>66</v>
      </c>
      <c r="B1126" s="1">
        <f>COUNT(egypt_arabic_world[[#This Row],[1960]:[2023]])</f>
        <v>52</v>
      </c>
      <c r="C1126" s="1" t="s">
        <v>2245</v>
      </c>
      <c r="D1126" s="1" t="s">
        <v>2246</v>
      </c>
      <c r="O1126">
        <v>7658100893</v>
      </c>
      <c r="P1126">
        <v>8188289387</v>
      </c>
      <c r="Q1126">
        <v>8872578245</v>
      </c>
      <c r="R1126">
        <v>9586774637</v>
      </c>
      <c r="S1126">
        <v>8564250783</v>
      </c>
      <c r="T1126">
        <v>10522555723</v>
      </c>
      <c r="U1126">
        <v>11674678237</v>
      </c>
      <c r="V1126">
        <v>12172510426</v>
      </c>
      <c r="W1126">
        <v>11971680934</v>
      </c>
      <c r="X1126">
        <v>12132719663</v>
      </c>
      <c r="Y1126">
        <v>13725705589</v>
      </c>
      <c r="Z1126">
        <v>14747321774</v>
      </c>
      <c r="AA1126">
        <v>19950422495</v>
      </c>
      <c r="AB1126">
        <v>22657013153</v>
      </c>
      <c r="AC1126">
        <v>24640408776</v>
      </c>
      <c r="AD1126">
        <v>27839499550</v>
      </c>
      <c r="AE1126">
        <v>32586428773</v>
      </c>
      <c r="AF1126">
        <v>33740313284</v>
      </c>
      <c r="AG1126">
        <v>29404622915</v>
      </c>
      <c r="AH1126">
        <v>32232274160</v>
      </c>
      <c r="AI1126">
        <v>32986181277</v>
      </c>
      <c r="AJ1126">
        <v>31472799051</v>
      </c>
      <c r="AK1126">
        <v>35330998669</v>
      </c>
      <c r="AL1126">
        <v>39827239622</v>
      </c>
      <c r="AM1126">
        <v>45203527434</v>
      </c>
      <c r="AN1126">
        <v>52533598171</v>
      </c>
      <c r="AO1126">
        <v>58694428412</v>
      </c>
      <c r="AP1126">
        <v>69826801563</v>
      </c>
      <c r="AQ1126">
        <v>77697322935</v>
      </c>
      <c r="AR1126">
        <v>80831061581</v>
      </c>
      <c r="AS1126">
        <v>88632135768</v>
      </c>
      <c r="AT1126">
        <v>88500829152</v>
      </c>
      <c r="AU1126">
        <v>76354547995</v>
      </c>
      <c r="AV1126">
        <v>70659017728</v>
      </c>
      <c r="AW1126">
        <v>67694125623</v>
      </c>
      <c r="AX1126">
        <v>75030969003</v>
      </c>
      <c r="AY1126">
        <v>90537385118</v>
      </c>
      <c r="AZ1126">
        <v>111345000000</v>
      </c>
      <c r="BA1126">
        <v>135815000000</v>
      </c>
      <c r="BB1126">
        <v>164828000000</v>
      </c>
      <c r="BC1126">
        <v>186367000000</v>
      </c>
      <c r="BD1126">
        <v>195692000000</v>
      </c>
      <c r="BE1126">
        <v>237673000000</v>
      </c>
      <c r="BF1126">
        <v>246311000000</v>
      </c>
      <c r="BG1126">
        <v>263721000000</v>
      </c>
      <c r="BH1126">
        <v>297127000000</v>
      </c>
      <c r="BI1126">
        <v>300576000000</v>
      </c>
      <c r="BJ1126">
        <v>207378000000</v>
      </c>
      <c r="BK1126">
        <v>215994000000</v>
      </c>
      <c r="BL1126">
        <v>261566000000</v>
      </c>
      <c r="BM1126">
        <v>324109000000</v>
      </c>
      <c r="BN1126">
        <v>353377000000</v>
      </c>
    </row>
    <row r="1127" spans="1:68" x14ac:dyDescent="0.25">
      <c r="A1127" s="1" t="s">
        <v>66</v>
      </c>
      <c r="B1127" s="1">
        <f>COUNT(egypt_arabic_world[[#This Row],[1960]:[2023]])</f>
        <v>52</v>
      </c>
      <c r="C1127" s="1" t="s">
        <v>2243</v>
      </c>
      <c r="D1127" s="1" t="s">
        <v>2244</v>
      </c>
      <c r="O1127">
        <v>1482.657598</v>
      </c>
      <c r="P1127">
        <v>1476.2619420000001</v>
      </c>
      <c r="Q1127">
        <v>1487.683004</v>
      </c>
      <c r="R1127">
        <v>1485.6763699999999</v>
      </c>
      <c r="S1127">
        <v>1333.419527</v>
      </c>
      <c r="T1127">
        <v>1257.9312910000001</v>
      </c>
      <c r="U1127">
        <v>1394.502579</v>
      </c>
      <c r="V1127">
        <v>1372.908815</v>
      </c>
      <c r="W1127">
        <v>1254.72864</v>
      </c>
      <c r="X1127">
        <v>978.88578259999997</v>
      </c>
      <c r="Y1127">
        <v>1015.619188</v>
      </c>
      <c r="Z1127">
        <v>1063.9535840000001</v>
      </c>
      <c r="AA1127">
        <v>1205.5885820000001</v>
      </c>
      <c r="AB1127">
        <v>1274.938987</v>
      </c>
      <c r="AC1127">
        <v>1308.7376019999999</v>
      </c>
      <c r="AD1127">
        <v>1333.345736</v>
      </c>
      <c r="AE1127">
        <v>1515.449451</v>
      </c>
      <c r="AF1127">
        <v>1594.041375</v>
      </c>
      <c r="AG1127">
        <v>1522.4673339999999</v>
      </c>
      <c r="AH1127">
        <v>1499.7009539999999</v>
      </c>
      <c r="AI1127">
        <v>1459.066202</v>
      </c>
      <c r="AJ1127">
        <v>1668.2327110000001</v>
      </c>
      <c r="AK1127">
        <v>1773.511927</v>
      </c>
      <c r="AL1127">
        <v>1739.4592</v>
      </c>
      <c r="AM1127">
        <v>1806.6637539999999</v>
      </c>
      <c r="AN1127">
        <v>1861.220611</v>
      </c>
      <c r="AO1127">
        <v>1935.4054180000001</v>
      </c>
      <c r="AP1127">
        <v>2070.7095469999999</v>
      </c>
      <c r="AQ1127">
        <v>2008.90642</v>
      </c>
      <c r="AR1127">
        <v>2043.063488</v>
      </c>
      <c r="AS1127">
        <v>2134.593433</v>
      </c>
      <c r="AT1127">
        <v>2260.008812</v>
      </c>
      <c r="AU1127">
        <v>2240.666862</v>
      </c>
      <c r="AV1127">
        <v>2214.423096</v>
      </c>
      <c r="AW1127">
        <v>2200.7015179999999</v>
      </c>
      <c r="AX1127">
        <v>2196.7183289999998</v>
      </c>
      <c r="AY1127">
        <v>2339.2849190000002</v>
      </c>
      <c r="AZ1127">
        <v>2464.8637739999999</v>
      </c>
      <c r="BA1127">
        <v>2510.64633</v>
      </c>
      <c r="BB1127">
        <v>2620.0892309999999</v>
      </c>
      <c r="BC1127">
        <v>2665.8149210000001</v>
      </c>
      <c r="BD1127">
        <v>2674.8416360000001</v>
      </c>
      <c r="BE1127">
        <v>2750.5818220000001</v>
      </c>
      <c r="BF1127">
        <v>2771.8655229999999</v>
      </c>
      <c r="BG1127">
        <v>2799.4615760000002</v>
      </c>
      <c r="BH1127">
        <v>2983.2785060000001</v>
      </c>
      <c r="BI1127">
        <v>3063.3700490000001</v>
      </c>
      <c r="BJ1127">
        <v>2833.657811</v>
      </c>
      <c r="BK1127">
        <v>2878.5134539999999</v>
      </c>
      <c r="BL1127">
        <v>2977.4862520000001</v>
      </c>
      <c r="BM1127">
        <v>3103.0796380000002</v>
      </c>
      <c r="BN1127">
        <v>3110.7802179999999</v>
      </c>
    </row>
    <row r="1128" spans="1:68" x14ac:dyDescent="0.25">
      <c r="A1128" s="1" t="s">
        <v>66</v>
      </c>
      <c r="B1128" s="1">
        <f>COUNT(egypt_arabic_world[[#This Row],[1960]:[2023]])</f>
        <v>52</v>
      </c>
      <c r="C1128" s="1" t="s">
        <v>2219</v>
      </c>
      <c r="D1128" s="1" t="s">
        <v>2220</v>
      </c>
      <c r="O1128">
        <v>221.1790407</v>
      </c>
      <c r="P1128">
        <v>231.08978479999999</v>
      </c>
      <c r="Q1128">
        <v>244.70456129999999</v>
      </c>
      <c r="R1128">
        <v>258.38940020000001</v>
      </c>
      <c r="S1128">
        <v>225.55506700000001</v>
      </c>
      <c r="T1128">
        <v>270.67439780000001</v>
      </c>
      <c r="U1128">
        <v>293.36637350000001</v>
      </c>
      <c r="V1128">
        <v>298.7201958</v>
      </c>
      <c r="W1128">
        <v>286.66836000000001</v>
      </c>
      <c r="X1128">
        <v>283.35143440000002</v>
      </c>
      <c r="Y1128">
        <v>312.2998091</v>
      </c>
      <c r="Z1128">
        <v>326.64958039999999</v>
      </c>
      <c r="AA1128">
        <v>429.89548619999999</v>
      </c>
      <c r="AB1128">
        <v>474.13097040000002</v>
      </c>
      <c r="AC1128">
        <v>500.33995290000001</v>
      </c>
      <c r="AD1128">
        <v>548.72409789999995</v>
      </c>
      <c r="AE1128">
        <v>624.18581459999996</v>
      </c>
      <c r="AF1128">
        <v>628.61049739999999</v>
      </c>
      <c r="AG1128">
        <v>532.81135180000001</v>
      </c>
      <c r="AH1128">
        <v>568.36376780000001</v>
      </c>
      <c r="AI1128">
        <v>564.86458300000004</v>
      </c>
      <c r="AJ1128">
        <v>524.29326860000003</v>
      </c>
      <c r="AK1128">
        <v>574.66850009999996</v>
      </c>
      <c r="AL1128">
        <v>633.02564619999998</v>
      </c>
      <c r="AM1128">
        <v>703.16735270000004</v>
      </c>
      <c r="AN1128">
        <v>800.17517310000005</v>
      </c>
      <c r="AO1128">
        <v>875.66966609999997</v>
      </c>
      <c r="AP1128">
        <v>1020.386177</v>
      </c>
      <c r="AQ1128">
        <v>1110.8616489999999</v>
      </c>
      <c r="AR1128">
        <v>1130.1731460000001</v>
      </c>
      <c r="AS1128">
        <v>1212.755242</v>
      </c>
      <c r="AT1128">
        <v>1185.5113699999999</v>
      </c>
      <c r="AU1128">
        <v>1001.5138020000001</v>
      </c>
      <c r="AV1128">
        <v>907.58892230000004</v>
      </c>
      <c r="AW1128">
        <v>851.74010469999996</v>
      </c>
      <c r="AX1128">
        <v>925.1546257</v>
      </c>
      <c r="AY1128">
        <v>1094.7635299999999</v>
      </c>
      <c r="AZ1128">
        <v>1321.1865330000001</v>
      </c>
      <c r="BA1128">
        <v>1581.728126</v>
      </c>
      <c r="BB1128">
        <v>1883.7170390000001</v>
      </c>
      <c r="BC1128">
        <v>2089.4090489999999</v>
      </c>
      <c r="BD1128">
        <v>2148.2661939999998</v>
      </c>
      <c r="BE1128">
        <v>2551.2082759999998</v>
      </c>
      <c r="BF1128">
        <v>2583.6790470000001</v>
      </c>
      <c r="BG1128">
        <v>2704.0376449999999</v>
      </c>
      <c r="BH1128">
        <v>2983.2785060000001</v>
      </c>
      <c r="BI1128">
        <v>2957.1272309999999</v>
      </c>
      <c r="BJ1128">
        <v>1999.859373</v>
      </c>
      <c r="BK1128">
        <v>2043.8115029999999</v>
      </c>
      <c r="BL1128">
        <v>2431.9680090000002</v>
      </c>
      <c r="BM1128">
        <v>2964.9028400000002</v>
      </c>
      <c r="BN1128">
        <v>3184.8103529999998</v>
      </c>
    </row>
    <row r="1129" spans="1:68" x14ac:dyDescent="0.25">
      <c r="A1129" s="1" t="s">
        <v>66</v>
      </c>
      <c r="B1129" s="1">
        <f>COUNT(egypt_arabic_world[[#This Row],[1960]:[2023]])</f>
        <v>52</v>
      </c>
      <c r="C1129" s="1" t="s">
        <v>2331</v>
      </c>
      <c r="D1129" s="1" t="s">
        <v>2332</v>
      </c>
      <c r="O1129">
        <v>2.7787493190000001</v>
      </c>
      <c r="P1129">
        <v>2.8334005759999998</v>
      </c>
      <c r="Q1129">
        <v>2.7813823119999999</v>
      </c>
      <c r="R1129">
        <v>2.866011962</v>
      </c>
      <c r="S1129">
        <v>2.948890467</v>
      </c>
      <c r="T1129">
        <v>2.9456831409999999</v>
      </c>
      <c r="U1129">
        <v>3.1164551619999998</v>
      </c>
      <c r="V1129">
        <v>3.39799549</v>
      </c>
      <c r="W1129">
        <v>3.6418786540000001</v>
      </c>
      <c r="X1129">
        <v>4.0369790109999997</v>
      </c>
      <c r="Y1129">
        <v>4.4766392369999997</v>
      </c>
      <c r="Z1129">
        <v>4.6805473749999997</v>
      </c>
      <c r="AA1129">
        <v>5.256312995</v>
      </c>
      <c r="AB1129">
        <v>5.3680551039999997</v>
      </c>
      <c r="AC1129">
        <v>5.4254371990000001</v>
      </c>
      <c r="AD1129">
        <v>5.6803315520000002</v>
      </c>
      <c r="AE1129">
        <v>5.7403566389999998</v>
      </c>
      <c r="AF1129">
        <v>5.4011563540000003</v>
      </c>
      <c r="AG1129">
        <v>5.9759374940000001</v>
      </c>
      <c r="AH1129">
        <v>6.0772527079999996</v>
      </c>
      <c r="AI1129">
        <v>6.1072840240000001</v>
      </c>
      <c r="AJ1129">
        <v>5.9012933099999998</v>
      </c>
      <c r="AK1129">
        <v>6.1321620530000001</v>
      </c>
      <c r="AL1129">
        <v>6.1226099879999998</v>
      </c>
      <c r="AM1129">
        <v>6.3292819900000001</v>
      </c>
      <c r="AN1129">
        <v>6.4114421720000001</v>
      </c>
      <c r="AO1129">
        <v>6.3704032379999997</v>
      </c>
      <c r="AP1129">
        <v>6.1477754620000002</v>
      </c>
      <c r="AQ1129">
        <v>6.0675303510000003</v>
      </c>
      <c r="AR1129">
        <v>6.8354819429999996</v>
      </c>
      <c r="AS1129">
        <v>6.1761089330000001</v>
      </c>
      <c r="AT1129">
        <v>4.9528001460000004</v>
      </c>
      <c r="AU1129">
        <v>5.201966391</v>
      </c>
      <c r="AV1129">
        <v>5.18808471</v>
      </c>
      <c r="AW1129">
        <v>5.6675374510000003</v>
      </c>
      <c r="AX1129">
        <v>5.7707388929999999</v>
      </c>
      <c r="AY1129">
        <v>5.6549247769999997</v>
      </c>
      <c r="AZ1129">
        <v>6.0601858980000003</v>
      </c>
      <c r="BA1129">
        <v>6.2350395150000004</v>
      </c>
      <c r="BB1129">
        <v>6.6390030250000001</v>
      </c>
      <c r="BC1129">
        <v>6.5050625440000003</v>
      </c>
      <c r="BD1129">
        <v>6.0642790460000002</v>
      </c>
      <c r="BE1129">
        <v>5.0346999830000003</v>
      </c>
      <c r="BF1129">
        <v>5.2196975480000001</v>
      </c>
      <c r="BG1129">
        <v>5.3256088479999999</v>
      </c>
      <c r="BH1129">
        <v>5.1695034839999998</v>
      </c>
      <c r="BI1129">
        <v>6.0254048200000003</v>
      </c>
      <c r="BJ1129">
        <v>6.1085501390000001</v>
      </c>
      <c r="BK1129">
        <v>5.6877609680000001</v>
      </c>
      <c r="BL1129">
        <v>6.1563351979999998</v>
      </c>
      <c r="BM1129">
        <v>6.1190298859999999</v>
      </c>
      <c r="BN1129">
        <v>6.1124650459999996</v>
      </c>
    </row>
    <row r="1130" spans="1:68" x14ac:dyDescent="0.25">
      <c r="A1130" s="1" t="s">
        <v>66</v>
      </c>
      <c r="B1130" s="1">
        <f>COUNT(egypt_arabic_world[[#This Row],[1960]:[2023]])</f>
        <v>52</v>
      </c>
      <c r="C1130" s="1" t="s">
        <v>2251</v>
      </c>
      <c r="D1130" s="1" t="s">
        <v>2252</v>
      </c>
      <c r="O1130">
        <v>221692683</v>
      </c>
      <c r="P1130">
        <v>241861559</v>
      </c>
      <c r="Q1130">
        <v>256752939.09999999</v>
      </c>
      <c r="R1130">
        <v>285869849</v>
      </c>
      <c r="S1130">
        <v>268641287</v>
      </c>
      <c r="T1130">
        <v>335460491.60000002</v>
      </c>
      <c r="U1130">
        <v>404328335.60000002</v>
      </c>
      <c r="V1130">
        <v>474896840.30000001</v>
      </c>
      <c r="W1130">
        <v>515279450.30000001</v>
      </c>
      <c r="X1130">
        <v>684331380.60000002</v>
      </c>
      <c r="Y1130">
        <v>904737114.20000005</v>
      </c>
      <c r="Z1130">
        <v>958158648.20000005</v>
      </c>
      <c r="AA1130">
        <v>1359870309</v>
      </c>
      <c r="AB1130">
        <v>1561460362</v>
      </c>
      <c r="AC1130">
        <v>1731158901</v>
      </c>
      <c r="AD1130">
        <v>2031829201</v>
      </c>
      <c r="AE1130">
        <v>2149234627</v>
      </c>
      <c r="AF1130">
        <v>2156884965</v>
      </c>
      <c r="AG1130">
        <v>2077935760</v>
      </c>
      <c r="AH1130">
        <v>2385119298</v>
      </c>
      <c r="AI1130">
        <v>2557351818</v>
      </c>
      <c r="AJ1130">
        <v>2220717839</v>
      </c>
      <c r="AK1130">
        <v>2579756824</v>
      </c>
      <c r="AL1130">
        <v>2865456871</v>
      </c>
      <c r="AM1130">
        <v>3298415648</v>
      </c>
      <c r="AN1130">
        <v>3878014978</v>
      </c>
      <c r="AO1130">
        <v>4336111602</v>
      </c>
      <c r="AP1130">
        <v>4853525986</v>
      </c>
      <c r="AQ1130">
        <v>5198951705</v>
      </c>
      <c r="AR1130">
        <v>6235456831</v>
      </c>
      <c r="AS1130">
        <v>6194979661</v>
      </c>
      <c r="AT1130">
        <v>4841666053</v>
      </c>
      <c r="AU1130">
        <v>4434253294</v>
      </c>
      <c r="AV1130">
        <v>4159871770</v>
      </c>
      <c r="AW1130">
        <v>4453311053</v>
      </c>
      <c r="AX1130">
        <v>5155974320</v>
      </c>
      <c r="AY1130">
        <v>6104875094</v>
      </c>
      <c r="AZ1130">
        <v>7976103268</v>
      </c>
      <c r="BA1130">
        <v>10236555806</v>
      </c>
      <c r="BB1130">
        <v>12567672922</v>
      </c>
      <c r="BC1130">
        <v>13961097974</v>
      </c>
      <c r="BD1130">
        <v>13944213729</v>
      </c>
      <c r="BE1130">
        <v>13726468418</v>
      </c>
      <c r="BF1130">
        <v>14668796411</v>
      </c>
      <c r="BG1130">
        <v>15888033141</v>
      </c>
      <c r="BH1130">
        <v>16731908438</v>
      </c>
      <c r="BI1130">
        <v>19761521259</v>
      </c>
      <c r="BJ1130">
        <v>14120841879</v>
      </c>
      <c r="BK1130">
        <v>13845909877</v>
      </c>
      <c r="BL1130">
        <v>17980886127</v>
      </c>
      <c r="BM1130">
        <v>21655164238</v>
      </c>
      <c r="BN1130">
        <v>23945188546</v>
      </c>
    </row>
    <row r="1131" spans="1:68" x14ac:dyDescent="0.25">
      <c r="A1131" s="1" t="s">
        <v>66</v>
      </c>
      <c r="B1131" s="1">
        <f>COUNT(egypt_arabic_world[[#This Row],[1960]:[2023]])</f>
        <v>52</v>
      </c>
      <c r="C1131" s="1" t="s">
        <v>2225</v>
      </c>
      <c r="D1131" s="1" t="s">
        <v>2226</v>
      </c>
      <c r="O1131">
        <v>4.4320149000000004</v>
      </c>
      <c r="P1131">
        <v>4.4000000000000004</v>
      </c>
      <c r="Q1131">
        <v>4.4000000000000004</v>
      </c>
      <c r="R1131">
        <v>4.4351969000000002</v>
      </c>
      <c r="S1131">
        <v>4.8</v>
      </c>
      <c r="T1131">
        <v>4.8</v>
      </c>
      <c r="U1131">
        <v>4.4000000000000004</v>
      </c>
      <c r="V1131">
        <v>4.3</v>
      </c>
      <c r="W1131">
        <v>4.0999999999999996</v>
      </c>
      <c r="X1131">
        <v>3.9</v>
      </c>
      <c r="Y1131">
        <v>3.7</v>
      </c>
      <c r="Z1131">
        <v>3.3</v>
      </c>
      <c r="AA1131">
        <v>4.5</v>
      </c>
      <c r="AB1131">
        <v>5</v>
      </c>
      <c r="AC1131">
        <v>4.4195932999999998</v>
      </c>
      <c r="AD1131">
        <v>4.4195932999999998</v>
      </c>
      <c r="AE1131">
        <v>4.4195932999999998</v>
      </c>
      <c r="AF1131">
        <v>3.8080435000000001</v>
      </c>
      <c r="AG1131">
        <v>3.9</v>
      </c>
      <c r="AH1131">
        <v>3.9</v>
      </c>
      <c r="AI1131">
        <v>3.2938895000000001</v>
      </c>
      <c r="AJ1131">
        <v>3.4</v>
      </c>
      <c r="AK1131">
        <v>3.6</v>
      </c>
      <c r="AL1131">
        <v>3.4</v>
      </c>
      <c r="AM1131">
        <v>3.8</v>
      </c>
      <c r="AN1131">
        <v>4.0999999999999996</v>
      </c>
      <c r="AO1131">
        <v>4.3</v>
      </c>
      <c r="AP1131">
        <v>4.4000000000000004</v>
      </c>
      <c r="AQ1131">
        <v>4.4111256000000001</v>
      </c>
      <c r="AR1131">
        <v>4.4111256000000001</v>
      </c>
      <c r="AS1131">
        <v>4.4111256000000001</v>
      </c>
      <c r="AT1131">
        <v>4.4111256000000001</v>
      </c>
      <c r="AU1131">
        <v>4.4111256000000001</v>
      </c>
      <c r="AV1131">
        <v>4.4111256000000001</v>
      </c>
      <c r="AW1131">
        <v>4.4111256000000001</v>
      </c>
      <c r="AX1131">
        <v>4.4111256000000001</v>
      </c>
      <c r="AY1131">
        <v>4.4111256000000001</v>
      </c>
      <c r="AZ1131">
        <v>4.4111256000000001</v>
      </c>
      <c r="BA1131">
        <v>4.4111256000000001</v>
      </c>
      <c r="BB1131">
        <v>4.4111256000000001</v>
      </c>
      <c r="BC1131">
        <v>4.4111256000000001</v>
      </c>
      <c r="BD1131">
        <v>4.4111256000000001</v>
      </c>
      <c r="BE1131">
        <v>4.4111256000000001</v>
      </c>
      <c r="BF1131">
        <v>4.4111256000000001</v>
      </c>
      <c r="BG1131">
        <v>4.4111256000000001</v>
      </c>
      <c r="BH1131">
        <v>4.4111256000000001</v>
      </c>
      <c r="BI1131">
        <v>4.4111256000000001</v>
      </c>
      <c r="BJ1131">
        <v>4.4111256000000001</v>
      </c>
      <c r="BK1131">
        <v>4.4111256000000001</v>
      </c>
      <c r="BL1131">
        <v>4.4111256000000001</v>
      </c>
      <c r="BM1131">
        <v>4.4111256000000001</v>
      </c>
      <c r="BN1131">
        <v>4.4111256000000001</v>
      </c>
    </row>
    <row r="1132" spans="1:68" x14ac:dyDescent="0.25">
      <c r="A1132" s="1" t="s">
        <v>66</v>
      </c>
      <c r="B1132" s="1">
        <f>COUNT(egypt_arabic_world[[#This Row],[1960]:[2023]])</f>
        <v>52</v>
      </c>
      <c r="C1132" s="1" t="s">
        <v>2263</v>
      </c>
      <c r="D1132" s="1" t="s">
        <v>2264</v>
      </c>
      <c r="O1132">
        <v>353592628.10000002</v>
      </c>
      <c r="P1132">
        <v>375587860.19999999</v>
      </c>
      <c r="Q1132">
        <v>406169596.69999999</v>
      </c>
      <c r="R1132">
        <v>442387919.19999999</v>
      </c>
      <c r="S1132">
        <v>437275711.60000002</v>
      </c>
      <c r="T1132">
        <v>546633932.5</v>
      </c>
      <c r="U1132">
        <v>570855213.5</v>
      </c>
      <c r="V1132">
        <v>600959130</v>
      </c>
      <c r="W1132">
        <v>580097786.5</v>
      </c>
      <c r="X1132">
        <v>661111285.70000005</v>
      </c>
      <c r="Y1132">
        <v>747776880.29999995</v>
      </c>
      <c r="Z1132">
        <v>675545675.70000005</v>
      </c>
      <c r="AA1132">
        <v>1164203196</v>
      </c>
      <c r="AB1132">
        <v>1454400460</v>
      </c>
      <c r="AC1132">
        <v>1410212302</v>
      </c>
      <c r="AD1132">
        <v>1580868765</v>
      </c>
      <c r="AE1132">
        <v>1654730456</v>
      </c>
      <c r="AF1132">
        <v>1520695057</v>
      </c>
      <c r="AG1132">
        <v>1356096758</v>
      </c>
      <c r="AH1132">
        <v>1530620119</v>
      </c>
      <c r="AI1132">
        <v>1379276659</v>
      </c>
      <c r="AJ1132">
        <v>1279455241</v>
      </c>
      <c r="AK1132">
        <v>1514494315</v>
      </c>
      <c r="AL1132">
        <v>1591241869</v>
      </c>
      <c r="AM1132">
        <v>1980316169</v>
      </c>
      <c r="AN1132">
        <v>2479919647</v>
      </c>
      <c r="AO1132">
        <v>2926860230</v>
      </c>
      <c r="AP1132">
        <v>3473697840</v>
      </c>
      <c r="AQ1132">
        <v>3779664481</v>
      </c>
      <c r="AR1132">
        <v>4023912796</v>
      </c>
      <c r="AS1132">
        <v>4424603528</v>
      </c>
      <c r="AT1132">
        <v>4312145946</v>
      </c>
      <c r="AU1132">
        <v>3760125835</v>
      </c>
      <c r="AV1132">
        <v>3536896154</v>
      </c>
      <c r="AW1132">
        <v>3466075797</v>
      </c>
      <c r="AX1132">
        <v>3941202459</v>
      </c>
      <c r="AY1132">
        <v>4762109466</v>
      </c>
      <c r="AZ1132">
        <v>5805695388</v>
      </c>
      <c r="BA1132">
        <v>7242092574</v>
      </c>
      <c r="BB1132">
        <v>8350287468</v>
      </c>
      <c r="BC1132">
        <v>9467112154</v>
      </c>
      <c r="BD1132">
        <v>10142949835</v>
      </c>
      <c r="BE1132">
        <v>12026372265</v>
      </c>
      <c r="BF1132">
        <v>12396485194</v>
      </c>
      <c r="BG1132">
        <v>13159830495</v>
      </c>
      <c r="BH1132">
        <v>14277299529</v>
      </c>
      <c r="BI1132">
        <v>14467169415</v>
      </c>
      <c r="BJ1132">
        <v>10196987124</v>
      </c>
      <c r="BK1132">
        <v>10738153002</v>
      </c>
      <c r="BL1132">
        <v>12883630367</v>
      </c>
      <c r="BM1132">
        <v>15610914005</v>
      </c>
      <c r="BN1132">
        <v>17280300730</v>
      </c>
    </row>
    <row r="1133" spans="1:68" x14ac:dyDescent="0.25">
      <c r="A1133" s="1" t="s">
        <v>66</v>
      </c>
      <c r="B1133" s="1">
        <f>COUNT(egypt_arabic_world[[#This Row],[1960]:[2023]])</f>
        <v>52</v>
      </c>
      <c r="C1133" s="1" t="s">
        <v>2329</v>
      </c>
      <c r="D1133" s="1" t="s">
        <v>2330</v>
      </c>
      <c r="O1133">
        <v>0.89066817099999995</v>
      </c>
      <c r="P1133">
        <v>0.95100911600000004</v>
      </c>
      <c r="Q1133">
        <v>0.78938433100000005</v>
      </c>
      <c r="R1133">
        <v>0.63951283999999997</v>
      </c>
      <c r="S1133">
        <v>2.5302247200000001</v>
      </c>
      <c r="T1133">
        <v>4.1455003110000002</v>
      </c>
      <c r="U1133">
        <v>6.5531769439999996</v>
      </c>
      <c r="V1133">
        <v>8.9665468950000005</v>
      </c>
      <c r="W1133">
        <v>11.107923319999999</v>
      </c>
      <c r="X1133">
        <v>23.921408549999999</v>
      </c>
      <c r="Y1133">
        <v>27.120419810000001</v>
      </c>
      <c r="Z1133">
        <v>22.788117719999999</v>
      </c>
      <c r="AA1133">
        <v>16.734142689999999</v>
      </c>
      <c r="AB1133">
        <v>16.20009735</v>
      </c>
      <c r="AC1133">
        <v>16.854094159999999</v>
      </c>
      <c r="AD1133">
        <v>16.32254004</v>
      </c>
      <c r="AE1133">
        <v>6.7812224319999999</v>
      </c>
      <c r="AF1133">
        <v>9.6811187600000004</v>
      </c>
      <c r="AG1133">
        <v>8.9591361139999997</v>
      </c>
      <c r="AH1133">
        <v>11.34012259</v>
      </c>
      <c r="AI1133">
        <v>14.679999349999999</v>
      </c>
      <c r="AJ1133">
        <v>9.9657047760000008</v>
      </c>
      <c r="AK1133">
        <v>9.4959968299999993</v>
      </c>
      <c r="AL1133">
        <v>8.5170503409999991</v>
      </c>
      <c r="AM1133">
        <v>6.6704238829999998</v>
      </c>
      <c r="AN1133">
        <v>6.4071635420000002</v>
      </c>
      <c r="AO1133">
        <v>7.0930982580000004</v>
      </c>
      <c r="AP1133">
        <v>5.1409374950000002</v>
      </c>
      <c r="AQ1133">
        <v>2.9125627980000002</v>
      </c>
      <c r="AR1133">
        <v>4.3975943629999996</v>
      </c>
      <c r="AS1133">
        <v>5.3365005349999999</v>
      </c>
      <c r="AT1133">
        <v>4.365439823</v>
      </c>
      <c r="AU1133">
        <v>5.0378073939999997</v>
      </c>
      <c r="AV1133">
        <v>6.4141956960000002</v>
      </c>
      <c r="AW1133">
        <v>7.9153652399999999</v>
      </c>
      <c r="AX1133">
        <v>10.016925199999999</v>
      </c>
      <c r="AY1133">
        <v>10.231281320000001</v>
      </c>
      <c r="AZ1133">
        <v>9.1195495310000005</v>
      </c>
      <c r="BA1133">
        <v>10.293393740000001</v>
      </c>
      <c r="BB1133">
        <v>5.6330795350000002</v>
      </c>
      <c r="BC1133">
        <v>6.3473486079999999</v>
      </c>
      <c r="BD1133">
        <v>8.3369281799999992</v>
      </c>
      <c r="BE1133">
        <v>7.2220229829999996</v>
      </c>
      <c r="BF1133">
        <v>6.8330619349999999</v>
      </c>
      <c r="BG1133">
        <v>5.9331906390000002</v>
      </c>
      <c r="BH1133">
        <v>2.75531272</v>
      </c>
      <c r="BI1133">
        <v>2.0687998369999998</v>
      </c>
      <c r="BJ1133">
        <v>3.7466037430000001</v>
      </c>
      <c r="BK1133">
        <v>5.4177282910000004</v>
      </c>
      <c r="BL1133">
        <v>4.1115276950000004</v>
      </c>
      <c r="BM1133">
        <v>2.1669973599999999</v>
      </c>
      <c r="BN1133">
        <v>3.5703392950000001</v>
      </c>
    </row>
    <row r="1134" spans="1:68" x14ac:dyDescent="0.25">
      <c r="A1134" s="1" t="s">
        <v>66</v>
      </c>
      <c r="B1134" s="1">
        <f>COUNT(egypt_arabic_world[[#This Row],[1960]:[2023]])</f>
        <v>52</v>
      </c>
      <c r="C1134" s="1" t="s">
        <v>2249</v>
      </c>
      <c r="D1134" s="1" t="s">
        <v>2250</v>
      </c>
      <c r="O1134">
        <v>71058808.769999996</v>
      </c>
      <c r="P1134">
        <v>81178972.450000003</v>
      </c>
      <c r="Q1134">
        <v>72869071.640000001</v>
      </c>
      <c r="R1134">
        <v>63788093.460000001</v>
      </c>
      <c r="S1134">
        <v>230501211.5</v>
      </c>
      <c r="T1134">
        <v>472098153.60000002</v>
      </c>
      <c r="U1134">
        <v>850208005.29999995</v>
      </c>
      <c r="V1134">
        <v>1253146098</v>
      </c>
      <c r="W1134">
        <v>1571629691</v>
      </c>
      <c r="X1134">
        <v>4055054657</v>
      </c>
      <c r="Y1134">
        <v>5481087275</v>
      </c>
      <c r="Z1134">
        <v>4664974056</v>
      </c>
      <c r="AA1134">
        <v>4329320537</v>
      </c>
      <c r="AB1134">
        <v>4712285808</v>
      </c>
      <c r="AC1134">
        <v>5377836670</v>
      </c>
      <c r="AD1134">
        <v>5838499600</v>
      </c>
      <c r="AE1134">
        <v>2538942958</v>
      </c>
      <c r="AF1134">
        <v>3866034999</v>
      </c>
      <c r="AG1134">
        <v>3115244985</v>
      </c>
      <c r="AH1134">
        <v>4450620458</v>
      </c>
      <c r="AI1134">
        <v>6147073376</v>
      </c>
      <c r="AJ1134">
        <v>3750198001</v>
      </c>
      <c r="AK1134">
        <v>3994898115</v>
      </c>
      <c r="AL1134">
        <v>3986084443</v>
      </c>
      <c r="AM1134">
        <v>3476196913</v>
      </c>
      <c r="AN1134">
        <v>3875427013</v>
      </c>
      <c r="AO1134">
        <v>4828024931</v>
      </c>
      <c r="AP1134">
        <v>4058650788</v>
      </c>
      <c r="AQ1134">
        <v>2495623828</v>
      </c>
      <c r="AR1134">
        <v>4011569344</v>
      </c>
      <c r="AS1134">
        <v>5352805890</v>
      </c>
      <c r="AT1134">
        <v>4267485295</v>
      </c>
      <c r="AU1134">
        <v>4294321099</v>
      </c>
      <c r="AV1134">
        <v>5142983026</v>
      </c>
      <c r="AW1134">
        <v>6219558990</v>
      </c>
      <c r="AX1134">
        <v>8949808692</v>
      </c>
      <c r="AY1134">
        <v>11045362579</v>
      </c>
      <c r="AZ1134">
        <v>12002679464</v>
      </c>
      <c r="BA1134">
        <v>16899475808</v>
      </c>
      <c r="BB1134">
        <v>10663453665</v>
      </c>
      <c r="BC1134">
        <v>13622613955</v>
      </c>
      <c r="BD1134">
        <v>19169947079</v>
      </c>
      <c r="BE1134">
        <v>19689926059</v>
      </c>
      <c r="BF1134">
        <v>19202797379</v>
      </c>
      <c r="BG1134">
        <v>17700648357</v>
      </c>
      <c r="BH1134">
        <v>8918001563</v>
      </c>
      <c r="BI1134">
        <v>6785043192</v>
      </c>
      <c r="BJ1134">
        <v>8660843873</v>
      </c>
      <c r="BK1134">
        <v>13188560152</v>
      </c>
      <c r="BL1134">
        <v>12008590974</v>
      </c>
      <c r="BM1134">
        <v>7668974429</v>
      </c>
      <c r="BN1134">
        <v>13986574474</v>
      </c>
    </row>
    <row r="1135" spans="1:68" x14ac:dyDescent="0.25">
      <c r="A1135" s="1" t="s">
        <v>66</v>
      </c>
      <c r="B1135" s="1">
        <f>COUNT(egypt_arabic_world[[#This Row],[1960]:[2023]])</f>
        <v>52</v>
      </c>
      <c r="C1135" s="1" t="s">
        <v>2221</v>
      </c>
      <c r="D1135" s="1" t="s">
        <v>2222</v>
      </c>
      <c r="O1135">
        <v>2.1063140000000002E-3</v>
      </c>
      <c r="P1135">
        <v>2.16029E-3</v>
      </c>
      <c r="Q1135">
        <v>1.6561150000000001E-3</v>
      </c>
      <c r="R1135">
        <v>1.8720270000000001E-3</v>
      </c>
      <c r="S1135">
        <v>4.0907869999999999E-2</v>
      </c>
      <c r="T1135">
        <v>4.3035931999999999E-2</v>
      </c>
      <c r="U1135">
        <v>1.6749739999999999E-2</v>
      </c>
      <c r="V1135">
        <v>3.4524118999999999E-2</v>
      </c>
      <c r="W1135">
        <v>7.9951810000000005E-3</v>
      </c>
      <c r="X1135">
        <v>7.0378630000000001E-3</v>
      </c>
      <c r="Y1135">
        <v>1.1756127999999999E-2</v>
      </c>
      <c r="Z1135">
        <v>1.4450622999999999E-2</v>
      </c>
      <c r="AA1135">
        <v>1.1602001000000001E-2</v>
      </c>
      <c r="AB1135">
        <v>8.2224229999999995E-3</v>
      </c>
      <c r="AC1135">
        <v>5.590556E-3</v>
      </c>
      <c r="AD1135">
        <v>6.5836810000000001E-3</v>
      </c>
      <c r="AE1135">
        <v>4.5748239999999999E-3</v>
      </c>
      <c r="AF1135">
        <v>4.0001489999999997E-3</v>
      </c>
      <c r="AG1135">
        <v>3.995574E-3</v>
      </c>
      <c r="AH1135">
        <v>4.9958529999999998E-3</v>
      </c>
      <c r="AI1135">
        <v>6.2881960000000002E-3</v>
      </c>
      <c r="AJ1135">
        <v>4.6680039999999999E-3</v>
      </c>
      <c r="AK1135">
        <v>5.4819040000000001E-3</v>
      </c>
      <c r="AL1135">
        <v>3.154764E-3</v>
      </c>
      <c r="AM1135">
        <v>5.7785170000000004E-3</v>
      </c>
      <c r="AN1135">
        <v>2.4340159999999998E-3</v>
      </c>
      <c r="AO1135">
        <v>4.7346280000000003E-3</v>
      </c>
      <c r="AP1135">
        <v>1.8890720000000001E-3</v>
      </c>
      <c r="AQ1135">
        <v>5.3564240000000003E-3</v>
      </c>
      <c r="AR1135">
        <v>3.3832710000000002E-3</v>
      </c>
      <c r="AS1135">
        <v>1.5342450000000001E-3</v>
      </c>
      <c r="AT1135">
        <v>2.8135730000000002E-3</v>
      </c>
      <c r="AU1135">
        <v>1.951316E-3</v>
      </c>
      <c r="AV1135">
        <v>1.6882100000000001E-3</v>
      </c>
      <c r="AW1135">
        <v>1.345073E-3</v>
      </c>
      <c r="AX1135">
        <v>4.8452440000000003E-3</v>
      </c>
      <c r="AY1135">
        <v>1.5305881E-2</v>
      </c>
      <c r="AZ1135">
        <v>4.2857833999999997E-2</v>
      </c>
      <c r="BA1135">
        <v>0.49532091299999997</v>
      </c>
      <c r="BB1135">
        <v>0.44176625000000003</v>
      </c>
      <c r="BC1135">
        <v>8.4967681000000003E-2</v>
      </c>
      <c r="BD1135">
        <v>0.25225584000000001</v>
      </c>
      <c r="BE1135">
        <v>0.33471811699999998</v>
      </c>
      <c r="BF1135">
        <v>0.111447171</v>
      </c>
      <c r="BG1135">
        <v>6.1647524000000002E-2</v>
      </c>
      <c r="BH1135">
        <v>4.0429266999999998E-2</v>
      </c>
      <c r="BI1135">
        <v>7.9730646000000002E-2</v>
      </c>
      <c r="BJ1135">
        <v>0.11914868100000001</v>
      </c>
      <c r="BK1135">
        <v>7.568946E-3</v>
      </c>
      <c r="BL1135">
        <v>0</v>
      </c>
      <c r="BM1135">
        <v>0</v>
      </c>
      <c r="BN1135">
        <v>0</v>
      </c>
    </row>
    <row r="1136" spans="1:68" x14ac:dyDescent="0.25">
      <c r="A1136" s="1" t="s">
        <v>66</v>
      </c>
      <c r="B1136" s="1">
        <f>COUNT(egypt_arabic_world[[#This Row],[1960]:[2023]])</f>
        <v>52</v>
      </c>
      <c r="C1136" s="1" t="s">
        <v>2259</v>
      </c>
      <c r="D1136" s="1" t="s">
        <v>2260</v>
      </c>
      <c r="O1136">
        <v>168044.83720000001</v>
      </c>
      <c r="P1136">
        <v>184404.21909999999</v>
      </c>
      <c r="Q1136">
        <v>152878.0692</v>
      </c>
      <c r="R1136">
        <v>186725.02280000001</v>
      </c>
      <c r="S1136">
        <v>3726670.4240000001</v>
      </c>
      <c r="T1136">
        <v>4901020.9539999999</v>
      </c>
      <c r="U1136">
        <v>2173108.31</v>
      </c>
      <c r="V1136">
        <v>4825019.6830000002</v>
      </c>
      <c r="W1136">
        <v>1131216.2420000001</v>
      </c>
      <c r="X1136">
        <v>1193028.3670000001</v>
      </c>
      <c r="Y1136">
        <v>2375935.264</v>
      </c>
      <c r="Z1136">
        <v>2958198.6529999999</v>
      </c>
      <c r="AA1136">
        <v>3001574.9079999998</v>
      </c>
      <c r="AB1136">
        <v>2391739.2110000001</v>
      </c>
      <c r="AC1136">
        <v>1783845.199</v>
      </c>
      <c r="AD1136">
        <v>2354953.3629999999</v>
      </c>
      <c r="AE1136">
        <v>1712850.17</v>
      </c>
      <c r="AF1136">
        <v>1597410.0959999999</v>
      </c>
      <c r="AG1136">
        <v>1389329.368</v>
      </c>
      <c r="AH1136">
        <v>1960705.851</v>
      </c>
      <c r="AI1136">
        <v>2633106.6710000001</v>
      </c>
      <c r="AJ1136">
        <v>1756618.43</v>
      </c>
      <c r="AK1136">
        <v>2306197.8420000002</v>
      </c>
      <c r="AL1136">
        <v>1476468.182</v>
      </c>
      <c r="AM1136">
        <v>3011392.28</v>
      </c>
      <c r="AN1136">
        <v>1472235.375</v>
      </c>
      <c r="AO1136">
        <v>3222696.6630000002</v>
      </c>
      <c r="AP1136">
        <v>1491378.4650000001</v>
      </c>
      <c r="AQ1136">
        <v>4589641.21</v>
      </c>
      <c r="AR1136">
        <v>3086284.3530000001</v>
      </c>
      <c r="AS1136">
        <v>1538932.3370000001</v>
      </c>
      <c r="AT1136">
        <v>2750440.3289999999</v>
      </c>
      <c r="AU1136">
        <v>1663337.89</v>
      </c>
      <c r="AV1136">
        <v>1353628.452</v>
      </c>
      <c r="AW1136">
        <v>1056901.7649999999</v>
      </c>
      <c r="AX1136">
        <v>4329073.96</v>
      </c>
      <c r="AY1136">
        <v>16523737.85</v>
      </c>
      <c r="AZ1136">
        <v>56407264.710000001</v>
      </c>
      <c r="BA1136">
        <v>813207382.70000005</v>
      </c>
      <c r="BB1136">
        <v>836266186.60000002</v>
      </c>
      <c r="BC1136">
        <v>182356758.09999999</v>
      </c>
      <c r="BD1136">
        <v>580037516</v>
      </c>
      <c r="BE1136">
        <v>912566324.5</v>
      </c>
      <c r="BF1136">
        <v>313197432.19999999</v>
      </c>
      <c r="BG1136">
        <v>183914729.5</v>
      </c>
      <c r="BH1136">
        <v>130855660.59999999</v>
      </c>
      <c r="BI1136">
        <v>261492614.40000001</v>
      </c>
      <c r="BJ1136">
        <v>275430282.60000002</v>
      </c>
      <c r="BK1136">
        <v>18425342.329999998</v>
      </c>
      <c r="BL1136">
        <v>0</v>
      </c>
      <c r="BM1136">
        <v>0</v>
      </c>
      <c r="BN1136">
        <v>0</v>
      </c>
    </row>
    <row r="1137" spans="1:68" x14ac:dyDescent="0.25">
      <c r="A1137" s="1" t="s">
        <v>66</v>
      </c>
      <c r="B1137" s="1">
        <f>COUNT(egypt_arabic_world[[#This Row],[1960]:[2023]])</f>
        <v>52</v>
      </c>
      <c r="C1137" s="1" t="s">
        <v>2247</v>
      </c>
      <c r="D1137" s="1" t="s">
        <v>2248</v>
      </c>
      <c r="O1137">
        <v>1.2327753379999999</v>
      </c>
      <c r="P1137">
        <v>1.2410461349999999</v>
      </c>
      <c r="Q1137">
        <v>1.1027473809999999</v>
      </c>
      <c r="R1137">
        <v>1.0209810880000001</v>
      </c>
      <c r="S1137">
        <v>3.0408485719999998</v>
      </c>
      <c r="T1137">
        <v>4.6556118560000002</v>
      </c>
      <c r="U1137">
        <v>6.8982332780000002</v>
      </c>
      <c r="V1137">
        <v>9.5049088489999995</v>
      </c>
      <c r="W1137">
        <v>11.744987200000001</v>
      </c>
      <c r="X1137">
        <v>24.39018944</v>
      </c>
      <c r="Y1137">
        <v>27.608569580000001</v>
      </c>
      <c r="Z1137">
        <v>23.27967263</v>
      </c>
      <c r="AA1137">
        <v>17.62922666</v>
      </c>
      <c r="AB1137">
        <v>16.74069768</v>
      </c>
      <c r="AC1137">
        <v>17.351732299999998</v>
      </c>
      <c r="AD1137">
        <v>16.489510469999999</v>
      </c>
      <c r="AE1137">
        <v>7.2250681649999997</v>
      </c>
      <c r="AF1137">
        <v>10.108149689999999</v>
      </c>
      <c r="AG1137">
        <v>9.4592785740000007</v>
      </c>
      <c r="AH1137">
        <v>11.79533522</v>
      </c>
      <c r="AI1137">
        <v>15.11748588</v>
      </c>
      <c r="AJ1137">
        <v>10.46348963</v>
      </c>
      <c r="AK1137">
        <v>9.8849573480000004</v>
      </c>
      <c r="AL1137">
        <v>8.778689859</v>
      </c>
      <c r="AM1137">
        <v>6.9303242550000004</v>
      </c>
      <c r="AN1137">
        <v>6.7358435800000001</v>
      </c>
      <c r="AO1137">
        <v>7.398611227</v>
      </c>
      <c r="AP1137">
        <v>5.4052895799999998</v>
      </c>
      <c r="AQ1137">
        <v>3.2544076309999999</v>
      </c>
      <c r="AR1137">
        <v>4.5552506309999998</v>
      </c>
      <c r="AS1137">
        <v>5.4617405129999996</v>
      </c>
      <c r="AT1137">
        <v>4.5149502510000001</v>
      </c>
      <c r="AU1137">
        <v>5.2240363360000002</v>
      </c>
      <c r="AV1137">
        <v>6.6878120120000002</v>
      </c>
      <c r="AW1137">
        <v>8.1810602160000006</v>
      </c>
      <c r="AX1137">
        <v>10.2520913</v>
      </c>
      <c r="AY1137">
        <v>10.48060716</v>
      </c>
      <c r="AZ1137">
        <v>9.3409775620000008</v>
      </c>
      <c r="BA1137">
        <v>11.040813780000001</v>
      </c>
      <c r="BB1137">
        <v>6.2887331230000001</v>
      </c>
      <c r="BC1137">
        <v>6.6586790230000004</v>
      </c>
      <c r="BD1137">
        <v>8.8300447200000001</v>
      </c>
      <c r="BE1137">
        <v>7.7897206539999999</v>
      </c>
      <c r="BF1137">
        <v>7.1336769259999997</v>
      </c>
      <c r="BG1137">
        <v>6.2760546570000004</v>
      </c>
      <c r="BH1137">
        <v>3.030027407</v>
      </c>
      <c r="BI1137">
        <v>2.327198868</v>
      </c>
      <c r="BJ1137">
        <v>4.1817809969999997</v>
      </c>
      <c r="BK1137">
        <v>5.5839544749999996</v>
      </c>
      <c r="BL1137">
        <v>4.2881794449999999</v>
      </c>
      <c r="BM1137">
        <v>2.2986144070000001</v>
      </c>
      <c r="BN1137">
        <v>3.681323956</v>
      </c>
    </row>
    <row r="1138" spans="1:68" x14ac:dyDescent="0.25">
      <c r="A1138" s="1" t="s">
        <v>66</v>
      </c>
      <c r="B1138" s="1">
        <f>COUNT(egypt_arabic_world[[#This Row],[1960]:[2023]])</f>
        <v>52</v>
      </c>
      <c r="C1138" s="1" t="s">
        <v>2223</v>
      </c>
      <c r="D1138" s="1" t="s">
        <v>2224</v>
      </c>
      <c r="O1138">
        <v>0.34000085299999999</v>
      </c>
      <c r="P1138">
        <v>0.28787673000000003</v>
      </c>
      <c r="Q1138">
        <v>0.31170693500000002</v>
      </c>
      <c r="R1138">
        <v>0.37959622100000001</v>
      </c>
      <c r="S1138">
        <v>0.46971598199999998</v>
      </c>
      <c r="T1138">
        <v>0.467075613</v>
      </c>
      <c r="U1138">
        <v>0.32830659400000001</v>
      </c>
      <c r="V1138">
        <v>0.50383783500000001</v>
      </c>
      <c r="W1138">
        <v>0.62906869799999998</v>
      </c>
      <c r="X1138">
        <v>0.46174302699999997</v>
      </c>
      <c r="Y1138">
        <v>0.47639364000000001</v>
      </c>
      <c r="Z1138">
        <v>0.47710428199999999</v>
      </c>
      <c r="AA1138">
        <v>0.88348196300000004</v>
      </c>
      <c r="AB1138">
        <v>0.53237790600000001</v>
      </c>
      <c r="AC1138">
        <v>0.49204758900000001</v>
      </c>
      <c r="AD1138">
        <v>0.160386746</v>
      </c>
      <c r="AE1138">
        <v>0.43927090800000002</v>
      </c>
      <c r="AF1138">
        <v>0.423030778</v>
      </c>
      <c r="AG1138">
        <v>0.49614688600000001</v>
      </c>
      <c r="AH1138">
        <v>0.45021677599999999</v>
      </c>
      <c r="AI1138">
        <v>0.43119833000000002</v>
      </c>
      <c r="AJ1138">
        <v>0.49311685</v>
      </c>
      <c r="AK1138">
        <v>0.383478614</v>
      </c>
      <c r="AL1138">
        <v>0.25848475500000001</v>
      </c>
      <c r="AM1138">
        <v>0.25412185500000001</v>
      </c>
      <c r="AN1138">
        <v>0.326246021</v>
      </c>
      <c r="AO1138">
        <v>0.300778341</v>
      </c>
      <c r="AP1138">
        <v>0.26246301399999999</v>
      </c>
      <c r="AQ1138">
        <v>0.33648841000000002</v>
      </c>
      <c r="AR1138">
        <v>0.154272997</v>
      </c>
      <c r="AS1138">
        <v>0.123705734</v>
      </c>
      <c r="AT1138">
        <v>0.14669685499999999</v>
      </c>
      <c r="AU1138">
        <v>0.184277626</v>
      </c>
      <c r="AV1138">
        <v>0.271928106</v>
      </c>
      <c r="AW1138">
        <v>0.264349903</v>
      </c>
      <c r="AX1138">
        <v>0.23032085899999999</v>
      </c>
      <c r="AY1138">
        <v>0.234019958</v>
      </c>
      <c r="AZ1138">
        <v>0.17857019700000001</v>
      </c>
      <c r="BA1138">
        <v>0.25209912899999998</v>
      </c>
      <c r="BB1138">
        <v>0.21388733700000001</v>
      </c>
      <c r="BC1138">
        <v>0.22636273400000001</v>
      </c>
      <c r="BD1138">
        <v>0.24086069900000001</v>
      </c>
      <c r="BE1138">
        <v>0.23297955400000001</v>
      </c>
      <c r="BF1138">
        <v>0.18916781999999999</v>
      </c>
      <c r="BG1138">
        <v>0.28121649399999998</v>
      </c>
      <c r="BH1138">
        <v>0.23428541999999999</v>
      </c>
      <c r="BI1138">
        <v>0.17866838500000001</v>
      </c>
      <c r="BJ1138">
        <v>0.31602857200000001</v>
      </c>
      <c r="BK1138">
        <v>0.15865723800000001</v>
      </c>
      <c r="BL1138">
        <v>0.17665175</v>
      </c>
      <c r="BM1138">
        <v>0.13161704799999999</v>
      </c>
      <c r="BN1138">
        <v>0.110984662</v>
      </c>
    </row>
    <row r="1139" spans="1:68" x14ac:dyDescent="0.25">
      <c r="A1139" s="1" t="s">
        <v>66</v>
      </c>
      <c r="B1139" s="1">
        <f>COUNT(egypt_arabic_world[[#This Row],[1960]:[2023]])</f>
        <v>52</v>
      </c>
      <c r="C1139" s="1" t="s">
        <v>2261</v>
      </c>
      <c r="D1139" s="1" t="s">
        <v>2262</v>
      </c>
      <c r="O1139">
        <v>27125765.09</v>
      </c>
      <c r="P1139">
        <v>24573410.25</v>
      </c>
      <c r="Q1139">
        <v>28774063.66</v>
      </c>
      <c r="R1139">
        <v>37862756.960000001</v>
      </c>
      <c r="S1139">
        <v>42790706.329999998</v>
      </c>
      <c r="T1139">
        <v>53191537.340000004</v>
      </c>
      <c r="U1139">
        <v>42594438.859999999</v>
      </c>
      <c r="V1139">
        <v>70415336.5</v>
      </c>
      <c r="W1139">
        <v>89005209.620000005</v>
      </c>
      <c r="X1139">
        <v>78272698.980000004</v>
      </c>
      <c r="Y1139">
        <v>96280040.430000007</v>
      </c>
      <c r="Z1139">
        <v>97668404.439999998</v>
      </c>
      <c r="AA1139">
        <v>228567227.69999999</v>
      </c>
      <c r="AB1139">
        <v>154858134.09999999</v>
      </c>
      <c r="AC1139">
        <v>157003488</v>
      </c>
      <c r="AD1139">
        <v>57369621.859999999</v>
      </c>
      <c r="AE1139">
        <v>164466479.30000001</v>
      </c>
      <c r="AF1139">
        <v>168932107.30000001</v>
      </c>
      <c r="AG1139">
        <v>172518765.19999999</v>
      </c>
      <c r="AH1139">
        <v>176695091</v>
      </c>
      <c r="AI1139">
        <v>180559120.69999999</v>
      </c>
      <c r="AJ1139">
        <v>185564981.69999999</v>
      </c>
      <c r="AK1139">
        <v>161326716.69999999</v>
      </c>
      <c r="AL1139">
        <v>120974048.40000001</v>
      </c>
      <c r="AM1139">
        <v>132432004.8</v>
      </c>
      <c r="AN1139">
        <v>197332662.80000001</v>
      </c>
      <c r="AO1139">
        <v>204729340.30000001</v>
      </c>
      <c r="AP1139">
        <v>207208455.40000001</v>
      </c>
      <c r="AQ1139">
        <v>288319446.39999998</v>
      </c>
      <c r="AR1139">
        <v>140730766.5</v>
      </c>
      <c r="AS1139">
        <v>124083709.2</v>
      </c>
      <c r="AT1139">
        <v>143405177.69999999</v>
      </c>
      <c r="AU1139">
        <v>157081689.90000001</v>
      </c>
      <c r="AV1139">
        <v>218035385.59999999</v>
      </c>
      <c r="AW1139">
        <v>207714965.09999999</v>
      </c>
      <c r="AX1139">
        <v>205784467.90000001</v>
      </c>
      <c r="AY1139">
        <v>252640427.30000001</v>
      </c>
      <c r="AZ1139">
        <v>235024858</v>
      </c>
      <c r="BA1139">
        <v>413891009.69999999</v>
      </c>
      <c r="BB1139">
        <v>404890024.10000002</v>
      </c>
      <c r="BC1139">
        <v>485817358.39999998</v>
      </c>
      <c r="BD1139">
        <v>553835507.29999995</v>
      </c>
      <c r="BE1139">
        <v>635189088.89999998</v>
      </c>
      <c r="BF1139">
        <v>531613988.69999999</v>
      </c>
      <c r="BG1139">
        <v>838960783.70000005</v>
      </c>
      <c r="BH1139">
        <v>758301490</v>
      </c>
      <c r="BI1139">
        <v>585978734.89999998</v>
      </c>
      <c r="BJ1139">
        <v>730548067.70000005</v>
      </c>
      <c r="BK1139">
        <v>386224708.5</v>
      </c>
      <c r="BL1139">
        <v>515949001.69999999</v>
      </c>
      <c r="BM1139">
        <v>465790957</v>
      </c>
      <c r="BN1139">
        <v>434775271.69999999</v>
      </c>
    </row>
    <row r="1140" spans="1:68" x14ac:dyDescent="0.25">
      <c r="A1140" s="1" t="s">
        <v>66</v>
      </c>
      <c r="B1140" s="1">
        <f>COUNT(egypt_arabic_world[[#This Row],[1960]:[2023]])</f>
        <v>52</v>
      </c>
      <c r="C1140" s="1" t="s">
        <v>2227</v>
      </c>
      <c r="D1140" s="1" t="s">
        <v>2228</v>
      </c>
      <c r="O1140">
        <v>15.30000019</v>
      </c>
      <c r="P1140">
        <v>17.399999619999999</v>
      </c>
      <c r="Q1140">
        <v>17.799999240000002</v>
      </c>
      <c r="R1140">
        <v>13.899999620000001</v>
      </c>
      <c r="S1140">
        <v>17.100000380000001</v>
      </c>
      <c r="T1140">
        <v>20.700000760000002</v>
      </c>
      <c r="U1140">
        <v>20.700000760000002</v>
      </c>
      <c r="V1140">
        <v>23.700000760000002</v>
      </c>
      <c r="W1140">
        <v>24.700000760000002</v>
      </c>
      <c r="X1140">
        <v>28</v>
      </c>
      <c r="Y1140">
        <v>29.399999619999999</v>
      </c>
      <c r="Z1140">
        <v>39</v>
      </c>
      <c r="AA1140">
        <v>53.5</v>
      </c>
      <c r="AB1140">
        <v>69.699996949999999</v>
      </c>
      <c r="AC1140">
        <v>88.199996949999999</v>
      </c>
      <c r="AD1140">
        <v>98.5</v>
      </c>
      <c r="AE1140">
        <v>111.5</v>
      </c>
      <c r="AF1140">
        <v>112</v>
      </c>
      <c r="AG1140">
        <v>118.8000031</v>
      </c>
      <c r="AH1140">
        <v>138.1000061</v>
      </c>
      <c r="AI1140">
        <v>144</v>
      </c>
      <c r="AJ1140">
        <v>128.1999969</v>
      </c>
      <c r="AK1140">
        <v>109.1999969</v>
      </c>
      <c r="AL1140">
        <v>122.8000031</v>
      </c>
      <c r="AM1140">
        <v>185.1999969</v>
      </c>
      <c r="AN1140">
        <v>164.1000061</v>
      </c>
      <c r="AO1140">
        <v>198</v>
      </c>
      <c r="AP1140">
        <v>208.6000061</v>
      </c>
      <c r="AQ1140">
        <v>255.1000061</v>
      </c>
      <c r="AR1140">
        <v>269.5</v>
      </c>
      <c r="AS1140">
        <v>278.06099999999998</v>
      </c>
      <c r="AT1140">
        <v>239.036</v>
      </c>
      <c r="AU1140">
        <v>249.20599999999999</v>
      </c>
      <c r="AV1140">
        <v>238.88499999999999</v>
      </c>
      <c r="AW1140">
        <v>241.87200000000001</v>
      </c>
      <c r="AX1140">
        <v>286.95400000000001</v>
      </c>
      <c r="AY1140">
        <v>309.43400000000003</v>
      </c>
      <c r="AZ1140">
        <v>206.828</v>
      </c>
      <c r="BA1140">
        <v>195.482</v>
      </c>
      <c r="BB1140">
        <v>180.31</v>
      </c>
      <c r="BC1140">
        <v>416.98509869999998</v>
      </c>
      <c r="BD1140">
        <v>333.30667510000001</v>
      </c>
      <c r="BE1140">
        <v>356.26545379999999</v>
      </c>
      <c r="BF1140">
        <v>386.68347460000001</v>
      </c>
      <c r="BG1140">
        <v>418.69160740000001</v>
      </c>
      <c r="BH1140">
        <v>377.36001449999998</v>
      </c>
      <c r="BI1140">
        <v>374.35716230000003</v>
      </c>
      <c r="BJ1140">
        <v>403.82873899999998</v>
      </c>
      <c r="BK1140">
        <v>437.62532800000002</v>
      </c>
      <c r="BL1140">
        <v>483.41387909999997</v>
      </c>
      <c r="BM1140">
        <v>438.90890330000002</v>
      </c>
      <c r="BN1140">
        <v>589.48300900000004</v>
      </c>
    </row>
    <row r="1141" spans="1:68" x14ac:dyDescent="0.25">
      <c r="A1141" s="1" t="s">
        <v>66</v>
      </c>
      <c r="B1141" s="1">
        <f>COUNT(egypt_arabic_world[[#This Row],[1960]:[2023]])</f>
        <v>52</v>
      </c>
      <c r="C1141" s="1" t="s">
        <v>2385</v>
      </c>
      <c r="D1141" s="1" t="s">
        <v>2386</v>
      </c>
      <c r="O1141">
        <v>542500</v>
      </c>
      <c r="P1141">
        <v>515400</v>
      </c>
      <c r="Q1141">
        <v>623100</v>
      </c>
      <c r="R1141">
        <v>656300</v>
      </c>
      <c r="S1141">
        <v>837000</v>
      </c>
      <c r="T1141">
        <v>916900</v>
      </c>
      <c r="U1141">
        <v>1112700</v>
      </c>
      <c r="V1141">
        <v>1282400</v>
      </c>
      <c r="W1141">
        <v>1426300</v>
      </c>
      <c r="X1141">
        <v>1689800</v>
      </c>
      <c r="Y1141">
        <v>2027700</v>
      </c>
      <c r="Z1141">
        <v>2232600</v>
      </c>
      <c r="AA1141">
        <v>2433200</v>
      </c>
      <c r="AB1141">
        <v>2617700</v>
      </c>
      <c r="AC1141">
        <v>2786200</v>
      </c>
      <c r="AD1141">
        <v>2786200</v>
      </c>
      <c r="AE1141">
        <v>2350100</v>
      </c>
      <c r="AF1141">
        <v>2891200</v>
      </c>
      <c r="AG1141">
        <v>3192100</v>
      </c>
      <c r="AH1141">
        <v>3418600</v>
      </c>
      <c r="AI1141">
        <v>3239200</v>
      </c>
      <c r="AJ1141">
        <v>2595400</v>
      </c>
      <c r="AK1141">
        <v>3608600</v>
      </c>
      <c r="AL1141">
        <v>2880500</v>
      </c>
      <c r="AM1141">
        <v>3537500</v>
      </c>
      <c r="AN1141">
        <v>3897200</v>
      </c>
      <c r="AO1141">
        <v>4282400</v>
      </c>
      <c r="AP1141">
        <v>4416300</v>
      </c>
      <c r="AQ1141">
        <v>3894900</v>
      </c>
      <c r="AR1141">
        <v>4620100</v>
      </c>
      <c r="AS1141">
        <v>4521702</v>
      </c>
      <c r="AT1141">
        <v>4389163</v>
      </c>
      <c r="AU1141">
        <v>4526688</v>
      </c>
      <c r="AV1141">
        <v>4180814</v>
      </c>
      <c r="AW1141">
        <v>4621310</v>
      </c>
      <c r="AX1141">
        <v>4888146</v>
      </c>
      <c r="AY1141">
        <v>4988262</v>
      </c>
      <c r="AZ1141">
        <v>5829044</v>
      </c>
      <c r="BA1141">
        <v>6688999</v>
      </c>
      <c r="BB1141">
        <v>6215870</v>
      </c>
      <c r="BC1141">
        <v>9518106.0130000003</v>
      </c>
      <c r="BD1141">
        <v>7708160.1069999998</v>
      </c>
      <c r="BE1141">
        <v>9081175.1459999997</v>
      </c>
      <c r="BF1141">
        <v>10593780.18</v>
      </c>
      <c r="BG1141">
        <v>10278013.109999999</v>
      </c>
      <c r="BH1141">
        <v>11109554</v>
      </c>
      <c r="BI1141">
        <v>11844962</v>
      </c>
      <c r="BJ1141">
        <v>11748510</v>
      </c>
      <c r="BK1141">
        <v>12386010</v>
      </c>
      <c r="BL1141">
        <v>13206889.609999999</v>
      </c>
      <c r="BM1141">
        <v>4638192.2560000001</v>
      </c>
      <c r="BN1141">
        <v>5563387</v>
      </c>
    </row>
    <row r="1142" spans="1:68" x14ac:dyDescent="0.25">
      <c r="A1142" s="1" t="s">
        <v>66</v>
      </c>
      <c r="B1142" s="1">
        <f>COUNT(egypt_arabic_world[[#This Row],[1960]:[2023]])</f>
        <v>52</v>
      </c>
      <c r="C1142" s="1" t="s">
        <v>2275</v>
      </c>
      <c r="D1142" s="1" t="s">
        <v>2276</v>
      </c>
      <c r="O1142">
        <v>14500</v>
      </c>
      <c r="P1142">
        <v>12800</v>
      </c>
      <c r="Q1142">
        <v>15700</v>
      </c>
      <c r="R1142">
        <v>14800</v>
      </c>
      <c r="S1142">
        <v>17000</v>
      </c>
      <c r="T1142">
        <v>15100</v>
      </c>
      <c r="U1142">
        <v>16900</v>
      </c>
      <c r="V1142">
        <v>18600</v>
      </c>
      <c r="W1142">
        <v>18700</v>
      </c>
      <c r="X1142">
        <v>21300</v>
      </c>
      <c r="Y1142">
        <v>25700</v>
      </c>
      <c r="Z1142">
        <v>27600</v>
      </c>
      <c r="AA1142">
        <v>28100</v>
      </c>
      <c r="AB1142">
        <v>29700</v>
      </c>
      <c r="AC1142">
        <v>29900</v>
      </c>
      <c r="AD1142">
        <v>31500</v>
      </c>
      <c r="AE1142">
        <v>29800</v>
      </c>
      <c r="AF1142">
        <v>30900</v>
      </c>
      <c r="AG1142">
        <v>33800</v>
      </c>
      <c r="AH1142">
        <v>35200</v>
      </c>
      <c r="AI1142">
        <v>19800</v>
      </c>
      <c r="AJ1142">
        <v>25700</v>
      </c>
      <c r="AK1142">
        <v>34100</v>
      </c>
      <c r="AL1142">
        <v>31300</v>
      </c>
      <c r="AM1142">
        <v>38000</v>
      </c>
      <c r="AN1142">
        <v>39000</v>
      </c>
      <c r="AO1142">
        <v>41300</v>
      </c>
      <c r="AP1142">
        <v>41600</v>
      </c>
      <c r="AQ1142">
        <v>39500</v>
      </c>
      <c r="AR1142">
        <v>44300</v>
      </c>
      <c r="AS1142">
        <v>47418</v>
      </c>
      <c r="AT1142">
        <v>41373</v>
      </c>
      <c r="AU1142">
        <v>41858</v>
      </c>
      <c r="AV1142">
        <v>42152</v>
      </c>
      <c r="AW1142">
        <v>42189</v>
      </c>
      <c r="AX1142">
        <v>44730</v>
      </c>
      <c r="AY1142">
        <v>47444</v>
      </c>
      <c r="AZ1142">
        <v>51440</v>
      </c>
      <c r="BA1142">
        <v>57510</v>
      </c>
      <c r="BB1142">
        <v>56414</v>
      </c>
      <c r="BC1142">
        <v>104036.125</v>
      </c>
      <c r="BD1142">
        <v>78726.090909999999</v>
      </c>
      <c r="BE1142">
        <v>92303</v>
      </c>
      <c r="BF1142">
        <v>100735.5</v>
      </c>
      <c r="BG1142">
        <v>101725.7674</v>
      </c>
      <c r="BH1142">
        <v>108206</v>
      </c>
      <c r="BI1142">
        <v>115856</v>
      </c>
      <c r="BJ1142">
        <v>105464</v>
      </c>
      <c r="BK1142">
        <v>105097</v>
      </c>
      <c r="BL1142">
        <v>111785</v>
      </c>
      <c r="BM1142">
        <v>45340.337</v>
      </c>
      <c r="BN1142">
        <v>57871</v>
      </c>
    </row>
    <row r="1143" spans="1:68" x14ac:dyDescent="0.25">
      <c r="A1143" s="1" t="s">
        <v>66</v>
      </c>
      <c r="B1143" s="1">
        <f>COUNT(egypt_arabic_world[[#This Row],[1960]:[2023]])</f>
        <v>52</v>
      </c>
      <c r="C1143" s="1" t="s">
        <v>2257</v>
      </c>
      <c r="D1143" s="1" t="s">
        <v>2258</v>
      </c>
      <c r="O1143">
        <v>0.33729282500000002</v>
      </c>
      <c r="P1143">
        <v>0.28542921900000001</v>
      </c>
      <c r="Q1143">
        <v>0.30941057599999999</v>
      </c>
      <c r="R1143">
        <v>0.37493317999999998</v>
      </c>
      <c r="S1143">
        <v>0.46365669999999998</v>
      </c>
      <c r="T1143">
        <v>0.45727922500000001</v>
      </c>
      <c r="U1143">
        <v>0.319874414</v>
      </c>
      <c r="V1143">
        <v>0.48896799400000002</v>
      </c>
      <c r="W1143">
        <v>0.60091134199999996</v>
      </c>
      <c r="X1143">
        <v>0.43435192500000003</v>
      </c>
      <c r="Y1143">
        <v>0.44430294599999998</v>
      </c>
      <c r="Z1143">
        <v>0.44121813599999998</v>
      </c>
      <c r="AA1143">
        <v>0.82648997599999996</v>
      </c>
      <c r="AB1143">
        <v>0.50008698200000001</v>
      </c>
      <c r="AC1143">
        <v>0.46216659700000001</v>
      </c>
      <c r="AD1143">
        <v>0.14690006899999999</v>
      </c>
      <c r="AE1143">
        <v>0.39867271300000001</v>
      </c>
      <c r="AF1143">
        <v>0.41757392700000001</v>
      </c>
      <c r="AG1143">
        <v>0.493190821</v>
      </c>
      <c r="AH1143">
        <v>0.44444552199999998</v>
      </c>
      <c r="AI1143">
        <v>0.42011093999999999</v>
      </c>
      <c r="AJ1143">
        <v>0.49632447099999999</v>
      </c>
      <c r="AK1143">
        <v>0.385432838</v>
      </c>
      <c r="AL1143">
        <v>0.25972005799999998</v>
      </c>
      <c r="AM1143">
        <v>0.25517755399999997</v>
      </c>
      <c r="AN1143">
        <v>0.32801718600000002</v>
      </c>
      <c r="AO1143">
        <v>0.302720977</v>
      </c>
      <c r="AP1143">
        <v>0.264173247</v>
      </c>
      <c r="AQ1143">
        <v>0.339883885</v>
      </c>
      <c r="AR1143">
        <v>0.15514240200000001</v>
      </c>
      <c r="AS1143">
        <v>0.124284374</v>
      </c>
      <c r="AT1143">
        <v>0.14832261199999999</v>
      </c>
      <c r="AU1143">
        <v>0.184484962</v>
      </c>
      <c r="AV1143">
        <v>0.27156503100000001</v>
      </c>
      <c r="AW1143">
        <v>0.26365633300000002</v>
      </c>
      <c r="AX1143">
        <v>0.22966845899999999</v>
      </c>
      <c r="AY1143">
        <v>0.235176049</v>
      </c>
      <c r="AZ1143">
        <v>0.18018151700000001</v>
      </c>
      <c r="BA1143">
        <v>0.25420441700000002</v>
      </c>
      <c r="BB1143">
        <v>0.21406102799999999</v>
      </c>
      <c r="BC1143">
        <v>0.22185095699999999</v>
      </c>
      <c r="BD1143">
        <v>0.234686332</v>
      </c>
      <c r="BE1143">
        <v>0.22757117900000001</v>
      </c>
      <c r="BF1143">
        <v>0.184310376</v>
      </c>
      <c r="BG1143">
        <v>0.27453317700000002</v>
      </c>
      <c r="BH1143">
        <v>0.230230249</v>
      </c>
      <c r="BI1143">
        <v>0.17626510300000001</v>
      </c>
      <c r="BJ1143">
        <v>0.30990396399999998</v>
      </c>
      <c r="BK1143">
        <v>0.15466744199999999</v>
      </c>
      <c r="BL1143">
        <v>0.17023476600000001</v>
      </c>
      <c r="BM1143">
        <v>0.127525688</v>
      </c>
      <c r="BN1143">
        <v>0.107579625</v>
      </c>
    </row>
    <row r="1144" spans="1:68" x14ac:dyDescent="0.25">
      <c r="A1144" s="1" t="s">
        <v>66</v>
      </c>
      <c r="B1144" s="1">
        <f>COUNT(egypt_arabic_world[[#This Row],[1960]:[2023]])</f>
        <v>52</v>
      </c>
      <c r="C1144" s="1" t="s">
        <v>2217</v>
      </c>
      <c r="D1144" s="1" t="s">
        <v>2218</v>
      </c>
      <c r="O1144">
        <v>1.4116729E-2</v>
      </c>
      <c r="P1144">
        <v>1.4431045E-2</v>
      </c>
      <c r="Q1144">
        <v>1.1055382000000001E-2</v>
      </c>
      <c r="R1144">
        <v>1.2426820999999999E-2</v>
      </c>
      <c r="S1144">
        <v>0.23492479999999999</v>
      </c>
      <c r="T1144">
        <v>0.24528751100000001</v>
      </c>
      <c r="U1144">
        <v>0.103076559</v>
      </c>
      <c r="V1144">
        <v>0.19939288099999999</v>
      </c>
      <c r="W1144">
        <v>5.2037505999999997E-2</v>
      </c>
      <c r="X1144">
        <v>4.5055139000000001E-2</v>
      </c>
      <c r="Y1144">
        <v>7.1887849000000004E-2</v>
      </c>
      <c r="Z1144">
        <v>8.2839474999999996E-2</v>
      </c>
      <c r="AA1144">
        <v>6.8986598999999996E-2</v>
      </c>
      <c r="AB1144">
        <v>4.8132380000000002E-2</v>
      </c>
      <c r="AC1144">
        <v>3.4117682000000003E-2</v>
      </c>
      <c r="AD1144">
        <v>3.8882891000000003E-2</v>
      </c>
      <c r="AE1144">
        <v>2.7671669999999999E-2</v>
      </c>
      <c r="AF1144">
        <v>2.6829836999999999E-2</v>
      </c>
      <c r="AG1144">
        <v>2.7437431000000002E-2</v>
      </c>
      <c r="AH1144">
        <v>3.5553209000000002E-2</v>
      </c>
      <c r="AI1144">
        <v>4.5956865E-2</v>
      </c>
      <c r="AJ1144">
        <v>3.6561389999999999E-2</v>
      </c>
      <c r="AK1144">
        <v>4.3776895000000003E-2</v>
      </c>
      <c r="AL1144">
        <v>2.4817259000000001E-2</v>
      </c>
      <c r="AM1144">
        <v>1.5612185000000001E-2</v>
      </c>
      <c r="AN1144">
        <v>1.3129372E-2</v>
      </c>
      <c r="AO1144">
        <v>1.632923E-2</v>
      </c>
      <c r="AP1144">
        <v>1.5352368E-2</v>
      </c>
      <c r="AQ1144">
        <v>4.0220806999999997E-2</v>
      </c>
      <c r="AR1144">
        <v>2.7137317000000001E-2</v>
      </c>
      <c r="AS1144">
        <v>1.3091261E-2</v>
      </c>
      <c r="AT1144">
        <v>2.3851184000000001E-2</v>
      </c>
      <c r="AU1144">
        <v>2.1749873999999999E-2</v>
      </c>
      <c r="AV1144">
        <v>1.9072090999999999E-2</v>
      </c>
      <c r="AW1144">
        <v>1.5340038E-2</v>
      </c>
      <c r="AX1144">
        <v>4.8670841999999999E-2</v>
      </c>
      <c r="AY1144">
        <v>6.1287871000000001E-2</v>
      </c>
      <c r="AZ1144">
        <v>9.6612242000000001E-2</v>
      </c>
      <c r="BA1144">
        <v>0.69302340799999995</v>
      </c>
      <c r="BB1144">
        <v>0.61916337300000002</v>
      </c>
      <c r="BC1144">
        <v>0.214767137</v>
      </c>
      <c r="BD1144">
        <v>0.468680137</v>
      </c>
      <c r="BE1144">
        <v>0.50148097400000002</v>
      </c>
      <c r="BF1144">
        <v>0.28431883499999999</v>
      </c>
      <c r="BG1144">
        <v>0.182287319</v>
      </c>
      <c r="BH1144">
        <v>0.12598688999999999</v>
      </c>
      <c r="BI1144">
        <v>0.17606333399999999</v>
      </c>
      <c r="BJ1144">
        <v>0.21384452800000001</v>
      </c>
      <c r="BK1144">
        <v>7.3788826000000002E-2</v>
      </c>
      <c r="BL1144">
        <v>0</v>
      </c>
      <c r="BM1144">
        <v>0</v>
      </c>
      <c r="BN1144">
        <v>0</v>
      </c>
    </row>
    <row r="1145" spans="1:68" x14ac:dyDescent="0.25">
      <c r="A1145" s="1" t="s">
        <v>66</v>
      </c>
      <c r="B1145" s="1">
        <f>COUNT(egypt_arabic_world[[#This Row],[1960]:[2023]])</f>
        <v>52</v>
      </c>
      <c r="C1145" s="1" t="s">
        <v>2471</v>
      </c>
      <c r="D1145" s="1" t="s">
        <v>2472</v>
      </c>
      <c r="E1145">
        <v>0</v>
      </c>
      <c r="J1145">
        <v>0</v>
      </c>
      <c r="O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2627</v>
      </c>
      <c r="AG1145">
        <v>3021</v>
      </c>
      <c r="AH1145">
        <v>3619</v>
      </c>
      <c r="AI1145">
        <v>4000</v>
      </c>
      <c r="AJ1145">
        <v>4500</v>
      </c>
      <c r="AK1145">
        <v>4913</v>
      </c>
      <c r="AL1145">
        <v>6877</v>
      </c>
      <c r="AM1145">
        <v>7371</v>
      </c>
      <c r="AN1145">
        <v>7368</v>
      </c>
      <c r="AO1145">
        <v>7369</v>
      </c>
      <c r="AP1145">
        <v>65378</v>
      </c>
      <c r="AQ1145">
        <v>90786</v>
      </c>
      <c r="AR1145">
        <v>480974</v>
      </c>
      <c r="AS1145">
        <v>1360000</v>
      </c>
      <c r="AT1145">
        <v>2790000</v>
      </c>
      <c r="AU1145">
        <v>4490000</v>
      </c>
      <c r="AV1145">
        <v>5800000</v>
      </c>
      <c r="AW1145">
        <v>7640000</v>
      </c>
      <c r="AX1145">
        <v>13600000</v>
      </c>
      <c r="AY1145">
        <v>18000000</v>
      </c>
      <c r="AZ1145">
        <v>30100000</v>
      </c>
      <c r="BA1145">
        <v>41300000</v>
      </c>
      <c r="BB1145">
        <v>55400000</v>
      </c>
      <c r="BC1145">
        <v>70700000</v>
      </c>
      <c r="BD1145">
        <v>83400000</v>
      </c>
      <c r="BE1145">
        <v>96800000</v>
      </c>
      <c r="BF1145">
        <v>99700000</v>
      </c>
      <c r="BG1145">
        <v>95300000</v>
      </c>
      <c r="BH1145">
        <v>94000000</v>
      </c>
      <c r="BI1145">
        <v>97800000</v>
      </c>
      <c r="BJ1145">
        <v>103000000</v>
      </c>
      <c r="BK1145">
        <v>93800000</v>
      </c>
      <c r="BL1145">
        <v>95300000</v>
      </c>
      <c r="BM1145">
        <v>95400000</v>
      </c>
      <c r="BN1145">
        <v>93300000</v>
      </c>
      <c r="BO1145">
        <v>102000000</v>
      </c>
      <c r="BP1145">
        <v>106000000</v>
      </c>
    </row>
    <row r="1146" spans="1:68" x14ac:dyDescent="0.25">
      <c r="A1146" s="1" t="s">
        <v>66</v>
      </c>
      <c r="B1146" s="1">
        <f>COUNT(egypt_arabic_world[[#This Row],[1960]:[2023]])</f>
        <v>52</v>
      </c>
      <c r="C1146" s="1" t="s">
        <v>2241</v>
      </c>
      <c r="D1146" s="1" t="s">
        <v>2242</v>
      </c>
      <c r="O1146">
        <v>6.3285169999999996E-3</v>
      </c>
      <c r="P1146">
        <v>5.7247560000000001E-3</v>
      </c>
      <c r="Q1146">
        <v>5.2604130000000002E-3</v>
      </c>
      <c r="R1146">
        <v>3.9301240000000001E-3</v>
      </c>
      <c r="S1146">
        <v>4.8345569999999997E-3</v>
      </c>
      <c r="T1146">
        <v>6.1511090000000001E-3</v>
      </c>
      <c r="U1146">
        <v>4.1293173000000002E-2</v>
      </c>
      <c r="V1146">
        <v>5.6579243000000001E-2</v>
      </c>
      <c r="W1146">
        <v>0.102349234</v>
      </c>
      <c r="X1146">
        <v>0.20121265999999999</v>
      </c>
      <c r="Y1146">
        <v>0.30309636400000001</v>
      </c>
      <c r="Z1146">
        <v>0.285272209</v>
      </c>
      <c r="AA1146">
        <v>9.6143627999999995E-2</v>
      </c>
      <c r="AB1146">
        <v>0.305148315</v>
      </c>
      <c r="AC1146">
        <v>0.31903442599999998</v>
      </c>
      <c r="AD1146">
        <v>0.32804056500000001</v>
      </c>
      <c r="AE1146">
        <v>0.38265957</v>
      </c>
      <c r="AF1146">
        <v>0.379344036</v>
      </c>
      <c r="AG1146">
        <v>0.49344774200000002</v>
      </c>
      <c r="AH1146">
        <v>0.47481742500000002</v>
      </c>
      <c r="AI1146">
        <v>0.51002043600000002</v>
      </c>
      <c r="AJ1146">
        <v>0.63150767500000005</v>
      </c>
      <c r="AK1146">
        <v>0.58381883899999998</v>
      </c>
      <c r="AL1146">
        <v>0.63089672200000002</v>
      </c>
      <c r="AM1146">
        <v>0.63844470200000003</v>
      </c>
      <c r="AN1146">
        <v>0.61272828300000004</v>
      </c>
      <c r="AO1146">
        <v>0.63296619799999998</v>
      </c>
      <c r="AP1146">
        <v>0.59398667500000002</v>
      </c>
      <c r="AQ1146">
        <v>0.52518837600000001</v>
      </c>
      <c r="AR1146">
        <v>0.55960122300000004</v>
      </c>
      <c r="AS1146">
        <v>0.809883609</v>
      </c>
      <c r="AT1146">
        <v>1.1260901029999999</v>
      </c>
      <c r="AU1146">
        <v>1.188064247</v>
      </c>
      <c r="AV1146">
        <v>1.340122585</v>
      </c>
      <c r="AW1146">
        <v>1.6023356820000001</v>
      </c>
      <c r="AX1146">
        <v>2.3345867579999999</v>
      </c>
      <c r="AY1146">
        <v>2.8202302179999998</v>
      </c>
      <c r="AZ1146">
        <v>2.4515220090000001</v>
      </c>
      <c r="BA1146">
        <v>2.1806899639999999</v>
      </c>
      <c r="BB1146">
        <v>2.0500001229999998</v>
      </c>
      <c r="BC1146">
        <v>1.596210342</v>
      </c>
      <c r="BD1146">
        <v>1.8936108709999999</v>
      </c>
      <c r="BE1146">
        <v>1.6329867119999999</v>
      </c>
      <c r="BF1146">
        <v>1.4846231560000001</v>
      </c>
      <c r="BG1146">
        <v>1.152007343</v>
      </c>
      <c r="BH1146">
        <v>0.71758747099999998</v>
      </c>
      <c r="BI1146">
        <v>0.50668700200000005</v>
      </c>
      <c r="BJ1146">
        <v>1.048283101</v>
      </c>
      <c r="BK1146">
        <v>1.891519062</v>
      </c>
      <c r="BL1146">
        <v>1.672764683</v>
      </c>
      <c r="BM1146">
        <v>1.272516633</v>
      </c>
      <c r="BN1146">
        <v>2.0457258669999998</v>
      </c>
    </row>
    <row r="1147" spans="1:68" x14ac:dyDescent="0.25">
      <c r="A1147" s="1" t="s">
        <v>66</v>
      </c>
      <c r="B1147" s="1">
        <f>COUNT(egypt_arabic_world[[#This Row],[1960]:[2023]])</f>
        <v>52</v>
      </c>
      <c r="C1147" s="1" t="s">
        <v>2239</v>
      </c>
      <c r="D1147" s="1" t="s">
        <v>2240</v>
      </c>
      <c r="O1147">
        <v>1.3597509169999999</v>
      </c>
      <c r="P1147">
        <v>1.517786503</v>
      </c>
      <c r="Q1147">
        <v>1.4141496549999999</v>
      </c>
      <c r="R1147">
        <v>1.3960797540000001</v>
      </c>
      <c r="S1147">
        <v>5.8863102090000003</v>
      </c>
      <c r="T1147">
        <v>7.2429406409999997</v>
      </c>
      <c r="U1147">
        <v>9.7058474510000003</v>
      </c>
      <c r="V1147">
        <v>12.164742909999999</v>
      </c>
      <c r="W1147">
        <v>14.10987956</v>
      </c>
      <c r="X1147">
        <v>29.232138760000002</v>
      </c>
      <c r="Y1147">
        <v>31.690082180000001</v>
      </c>
      <c r="Z1147">
        <v>27.70190882</v>
      </c>
      <c r="AA1147">
        <v>20.314585529999999</v>
      </c>
      <c r="AB1147">
        <v>19.569842220000002</v>
      </c>
      <c r="AC1147">
        <v>19.79687637</v>
      </c>
      <c r="AD1147">
        <v>18.123433550000001</v>
      </c>
      <c r="AE1147">
        <v>7.7950073870000001</v>
      </c>
      <c r="AF1147">
        <v>12.035680129999999</v>
      </c>
      <c r="AG1147">
        <v>11.020288150000001</v>
      </c>
      <c r="AH1147">
        <v>13.892326239999999</v>
      </c>
      <c r="AI1147">
        <v>16.945040469999999</v>
      </c>
      <c r="AJ1147">
        <v>11.766244110000001</v>
      </c>
      <c r="AK1147">
        <v>11.12213027</v>
      </c>
      <c r="AL1147">
        <v>9.8723445400000003</v>
      </c>
      <c r="AM1147">
        <v>7.8974276210000003</v>
      </c>
      <c r="AN1147">
        <v>7.5090607340000002</v>
      </c>
      <c r="AO1147">
        <v>8.4031833299999992</v>
      </c>
      <c r="AP1147">
        <v>6.0992181759999999</v>
      </c>
      <c r="AQ1147">
        <v>3.4287052189999998</v>
      </c>
      <c r="AR1147">
        <v>5.1918677579999999</v>
      </c>
      <c r="AS1147">
        <v>6.4722216059999997</v>
      </c>
      <c r="AT1147">
        <v>5.1706627330000003</v>
      </c>
      <c r="AU1147">
        <v>5.9058070440000003</v>
      </c>
      <c r="AV1147">
        <v>7.5063737110000002</v>
      </c>
      <c r="AW1147">
        <v>9.4944863139999995</v>
      </c>
      <c r="AX1147">
        <v>11.850931210000001</v>
      </c>
      <c r="AY1147">
        <v>11.729693409999999</v>
      </c>
      <c r="AZ1147">
        <v>10.781858829999999</v>
      </c>
      <c r="BA1147">
        <v>12.454567770000001</v>
      </c>
      <c r="BB1147">
        <v>6.2475574140000001</v>
      </c>
      <c r="BC1147">
        <v>7.4177871289999997</v>
      </c>
      <c r="BD1147">
        <v>9.7418628550000008</v>
      </c>
      <c r="BE1147">
        <v>8.3834589699999995</v>
      </c>
      <c r="BF1147">
        <v>7.8286301979999999</v>
      </c>
      <c r="BG1147">
        <v>6.8234001360000001</v>
      </c>
      <c r="BH1147">
        <v>3.0552643370000001</v>
      </c>
      <c r="BI1147">
        <v>2.3500651700000001</v>
      </c>
      <c r="BJ1147">
        <v>4.126832694</v>
      </c>
      <c r="BK1147">
        <v>5.4765882289999999</v>
      </c>
      <c r="BL1147">
        <v>3.8819618629999999</v>
      </c>
      <c r="BM1147">
        <v>1.857700951</v>
      </c>
      <c r="BN1147">
        <v>2.9858145829999998</v>
      </c>
    </row>
    <row r="1148" spans="1:68" x14ac:dyDescent="0.25">
      <c r="A1148" s="1" t="s">
        <v>66</v>
      </c>
      <c r="B1148" s="1">
        <f>COUNT(egypt_arabic_world[[#This Row],[1960]:[2023]])</f>
        <v>52</v>
      </c>
      <c r="C1148" s="1" t="s">
        <v>2325</v>
      </c>
      <c r="D1148" s="1" t="s">
        <v>2326</v>
      </c>
      <c r="O1148">
        <v>1.7174889870000001</v>
      </c>
      <c r="P1148">
        <v>1.8233715239999999</v>
      </c>
      <c r="Q1148">
        <v>1.739876025</v>
      </c>
      <c r="R1148">
        <v>1.787369878</v>
      </c>
      <c r="S1148">
        <v>6.5897262660000004</v>
      </c>
      <c r="T1148">
        <v>7.9516584860000004</v>
      </c>
      <c r="U1148">
        <v>10.170091599999999</v>
      </c>
      <c r="V1148">
        <v>12.90968303</v>
      </c>
      <c r="W1148">
        <v>14.865177640000001</v>
      </c>
      <c r="X1148">
        <v>29.912758490000002</v>
      </c>
      <c r="Y1148">
        <v>32.509369339999999</v>
      </c>
      <c r="Z1148">
        <v>28.511238639999998</v>
      </c>
      <c r="AA1148">
        <v>21.306205729999999</v>
      </c>
      <c r="AB1148">
        <v>20.423209889999999</v>
      </c>
      <c r="AC1148">
        <v>20.612195069999999</v>
      </c>
      <c r="AD1148">
        <v>18.637257080000001</v>
      </c>
      <c r="AE1148">
        <v>8.6040113399999996</v>
      </c>
      <c r="AF1148">
        <v>12.859427930000001</v>
      </c>
      <c r="AG1148">
        <v>12.034364139999999</v>
      </c>
      <c r="AH1148">
        <v>14.847142399999999</v>
      </c>
      <c r="AI1148">
        <v>17.921128710000001</v>
      </c>
      <c r="AJ1148">
        <v>12.93063765</v>
      </c>
      <c r="AK1148">
        <v>12.135158840000001</v>
      </c>
      <c r="AL1148">
        <v>10.787778579999999</v>
      </c>
      <c r="AM1148">
        <v>8.8066620619999991</v>
      </c>
      <c r="AN1148">
        <v>8.4629355749999995</v>
      </c>
      <c r="AO1148">
        <v>9.3551997359999994</v>
      </c>
      <c r="AP1148">
        <v>6.9727304649999997</v>
      </c>
      <c r="AQ1148">
        <v>4.333998287</v>
      </c>
      <c r="AR1148">
        <v>5.9337487299999996</v>
      </c>
      <c r="AS1148">
        <v>7.4197459109999997</v>
      </c>
      <c r="AT1148">
        <v>6.4693858019999997</v>
      </c>
      <c r="AU1148">
        <v>7.3003752759999996</v>
      </c>
      <c r="AV1148">
        <v>9.1374317650000005</v>
      </c>
      <c r="AW1148">
        <v>11.377112589999999</v>
      </c>
      <c r="AX1148">
        <v>14.464485209999999</v>
      </c>
      <c r="AY1148">
        <v>14.846387549999999</v>
      </c>
      <c r="AZ1148">
        <v>13.510174599999999</v>
      </c>
      <c r="BA1148">
        <v>15.58248556</v>
      </c>
      <c r="BB1148">
        <v>9.1307819390000002</v>
      </c>
      <c r="BC1148">
        <v>9.4506155649999997</v>
      </c>
      <c r="BD1148">
        <v>12.3388402</v>
      </c>
      <c r="BE1148">
        <v>10.745497840000001</v>
      </c>
      <c r="BF1148">
        <v>9.781882564</v>
      </c>
      <c r="BG1148">
        <v>8.4322279739999999</v>
      </c>
      <c r="BH1148">
        <v>4.1290689470000004</v>
      </c>
      <c r="BI1148">
        <v>3.2090806079999998</v>
      </c>
      <c r="BJ1148">
        <v>5.6988642870000001</v>
      </c>
      <c r="BK1148">
        <v>7.5965635589999998</v>
      </c>
      <c r="BL1148">
        <v>5.7249613119999996</v>
      </c>
      <c r="BM1148">
        <v>3.2577432719999999</v>
      </c>
      <c r="BN1148">
        <v>5.1391200750000001</v>
      </c>
    </row>
    <row r="1149" spans="1:68" x14ac:dyDescent="0.25">
      <c r="A1149" s="1" t="s">
        <v>66</v>
      </c>
      <c r="B1149" s="1">
        <f>COUNT(egypt_arabic_world[[#This Row],[1960]:[2023]])</f>
        <v>51</v>
      </c>
      <c r="C1149" s="1" t="s">
        <v>2067</v>
      </c>
      <c r="D1149" s="1" t="s">
        <v>2068</v>
      </c>
      <c r="P1149">
        <v>1.8961739639999999</v>
      </c>
      <c r="Q1149">
        <v>3.1198603610000002</v>
      </c>
      <c r="R1149">
        <v>2.1889332339999998</v>
      </c>
      <c r="S1149">
        <v>-8.1494927829999995</v>
      </c>
      <c r="T1149">
        <v>-3.4110652419999998</v>
      </c>
      <c r="U1149">
        <v>13.480942410000001</v>
      </c>
      <c r="V1149">
        <v>0.80993945499999997</v>
      </c>
      <c r="W1149">
        <v>-6.3370311140000002</v>
      </c>
      <c r="X1149">
        <v>-20.009283799999999</v>
      </c>
      <c r="Y1149">
        <v>6.4949685610000003</v>
      </c>
      <c r="Z1149">
        <v>7.6117950009999999</v>
      </c>
      <c r="AA1149">
        <v>16.47550566</v>
      </c>
      <c r="AB1149">
        <v>8.8943622700000002</v>
      </c>
      <c r="AC1149">
        <v>5.7892581080000003</v>
      </c>
      <c r="AD1149">
        <v>4.9578344750000003</v>
      </c>
      <c r="AE1149">
        <v>16.953752439999999</v>
      </c>
      <c r="AF1149">
        <v>8.1440783420000002</v>
      </c>
      <c r="AG1149">
        <v>-1.797384007</v>
      </c>
      <c r="AH1149">
        <v>1.2229763469999999</v>
      </c>
      <c r="AI1149">
        <v>0.18286838899999999</v>
      </c>
      <c r="AJ1149">
        <v>17.531702209999999</v>
      </c>
      <c r="AK1149">
        <v>8.8817054859999995</v>
      </c>
      <c r="AL1149">
        <v>0.36921183600000002</v>
      </c>
      <c r="AM1149">
        <v>6.1250262739999997</v>
      </c>
      <c r="AN1149">
        <v>5.2104721209999996</v>
      </c>
      <c r="AO1149">
        <v>6.164323295</v>
      </c>
      <c r="AP1149">
        <v>9.2315871999999999</v>
      </c>
      <c r="AQ1149">
        <v>-0.84171203999999999</v>
      </c>
      <c r="AR1149">
        <v>3.9942609450000002</v>
      </c>
      <c r="AS1149">
        <v>6.7623345490000002</v>
      </c>
      <c r="AT1149">
        <v>8.1480082320000005</v>
      </c>
      <c r="AU1149">
        <v>1.251977586</v>
      </c>
      <c r="AV1149">
        <v>0.921512094</v>
      </c>
      <c r="AW1149">
        <v>1.4532625269999999</v>
      </c>
      <c r="AX1149">
        <v>1.8581009559999999</v>
      </c>
      <c r="AY1149">
        <v>8.5900773640000008</v>
      </c>
      <c r="AZ1149">
        <v>7.3760068700000003</v>
      </c>
      <c r="BA1149">
        <v>3.7773674709999998</v>
      </c>
      <c r="BB1149">
        <v>6.3485589229999997</v>
      </c>
      <c r="BC1149">
        <v>3.7154530399999999</v>
      </c>
      <c r="BD1149">
        <v>2.4725720610000002</v>
      </c>
      <c r="BE1149">
        <v>5.165999534</v>
      </c>
      <c r="BF1149">
        <v>3.1238743279999999</v>
      </c>
      <c r="BG1149">
        <v>3.321048711</v>
      </c>
      <c r="BH1149">
        <v>8.8265361149999997</v>
      </c>
      <c r="BI1149">
        <v>4.795390072</v>
      </c>
      <c r="BJ1149">
        <v>-5.6317457480000002</v>
      </c>
      <c r="BK1149">
        <v>3.528524982</v>
      </c>
      <c r="BL1149">
        <v>5.2696692030000003</v>
      </c>
      <c r="BM1149">
        <v>5.925431433</v>
      </c>
      <c r="BN1149">
        <v>1.7538599029999999</v>
      </c>
    </row>
    <row r="1150" spans="1:68" x14ac:dyDescent="0.25">
      <c r="A1150" s="1" t="s">
        <v>66</v>
      </c>
      <c r="B1150" s="1">
        <f>COUNT(egypt_arabic_world[[#This Row],[1960]:[2023]])</f>
        <v>51</v>
      </c>
      <c r="C1150" s="1" t="s">
        <v>2139</v>
      </c>
      <c r="D1150" s="1" t="s">
        <v>2140</v>
      </c>
      <c r="P1150">
        <v>-0.43136434600000001</v>
      </c>
      <c r="Q1150">
        <v>0.77364737500000003</v>
      </c>
      <c r="R1150">
        <v>-0.134883161</v>
      </c>
      <c r="S1150">
        <v>-10.24831826</v>
      </c>
      <c r="T1150">
        <v>-5.6612517069999999</v>
      </c>
      <c r="U1150">
        <v>10.85681611</v>
      </c>
      <c r="V1150">
        <v>-1.548492223</v>
      </c>
      <c r="W1150">
        <v>-8.6080133849999996</v>
      </c>
      <c r="X1150">
        <v>-21.984264060000001</v>
      </c>
      <c r="Y1150">
        <v>3.7525732170000001</v>
      </c>
      <c r="Z1150">
        <v>4.7591062070000003</v>
      </c>
      <c r="AA1150">
        <v>13.31214065</v>
      </c>
      <c r="AB1150">
        <v>5.752410577</v>
      </c>
      <c r="AC1150">
        <v>2.6509986350000001</v>
      </c>
      <c r="AD1150">
        <v>1.880295466</v>
      </c>
      <c r="AE1150">
        <v>13.65765158</v>
      </c>
      <c r="AF1150">
        <v>5.1860472570000002</v>
      </c>
      <c r="AG1150">
        <v>-4.4900993590000002</v>
      </c>
      <c r="AH1150">
        <v>-1.4953608089999999</v>
      </c>
      <c r="AI1150">
        <v>-2.7095236279999999</v>
      </c>
      <c r="AJ1150">
        <v>14.335642099999999</v>
      </c>
      <c r="AK1150">
        <v>6.3108231430000004</v>
      </c>
      <c r="AL1150">
        <v>-1.9200731950000001</v>
      </c>
      <c r="AM1150">
        <v>3.8635315170000002</v>
      </c>
      <c r="AN1150">
        <v>3.019757067</v>
      </c>
      <c r="AO1150">
        <v>3.985814822</v>
      </c>
      <c r="AP1150">
        <v>6.9909967210000001</v>
      </c>
      <c r="AQ1150">
        <v>-2.984635232</v>
      </c>
      <c r="AR1150">
        <v>1.700281677</v>
      </c>
      <c r="AS1150">
        <v>4.4800342879999997</v>
      </c>
      <c r="AT1150">
        <v>5.8753754660000004</v>
      </c>
      <c r="AU1150">
        <v>-0.85583514599999999</v>
      </c>
      <c r="AV1150">
        <v>-1.17124801</v>
      </c>
      <c r="AW1150">
        <v>-0.61964570399999996</v>
      </c>
      <c r="AX1150">
        <v>-0.18099636799999999</v>
      </c>
      <c r="AY1150">
        <v>6.48998045</v>
      </c>
      <c r="AZ1150">
        <v>5.3682582559999998</v>
      </c>
      <c r="BA1150">
        <v>1.8574071249999999</v>
      </c>
      <c r="BB1150">
        <v>4.3591524670000004</v>
      </c>
      <c r="BC1150">
        <v>1.7451959029999999</v>
      </c>
      <c r="BD1150">
        <v>0.33860994300000002</v>
      </c>
      <c r="BE1150">
        <v>2.8315764909999999</v>
      </c>
      <c r="BF1150">
        <v>0.77378904999999998</v>
      </c>
      <c r="BG1150">
        <v>0.99557688200000005</v>
      </c>
      <c r="BH1150">
        <v>6.5661530079999997</v>
      </c>
      <c r="BI1150">
        <v>2.6846820650000001</v>
      </c>
      <c r="BJ1150">
        <v>-7.4986774269999996</v>
      </c>
      <c r="BK1150">
        <v>1.582959056</v>
      </c>
      <c r="BL1150">
        <v>3.438330245</v>
      </c>
      <c r="BM1150">
        <v>4.2181012679999998</v>
      </c>
      <c r="BN1150">
        <v>0.248159295</v>
      </c>
    </row>
    <row r="1151" spans="1:68" x14ac:dyDescent="0.25">
      <c r="A1151" s="1" t="s">
        <v>66</v>
      </c>
      <c r="B1151" s="1">
        <f>COUNT(egypt_arabic_world[[#This Row],[1960]:[2023]])</f>
        <v>51</v>
      </c>
      <c r="C1151" s="1" t="s">
        <v>2039</v>
      </c>
      <c r="D1151" s="1" t="s">
        <v>2040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3.0199999999999999E-8</v>
      </c>
      <c r="AS1151">
        <v>2.6506099999999998E-4</v>
      </c>
      <c r="AT1151">
        <v>4.5917100000000003E-4</v>
      </c>
      <c r="AU1151">
        <v>2.6915000000000001E-4</v>
      </c>
      <c r="AV1151">
        <v>2.9834600000000001E-4</v>
      </c>
      <c r="AW1151">
        <v>1.2942229999999999E-3</v>
      </c>
      <c r="AX1151">
        <v>6.2794900000000004E-4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</row>
    <row r="1152" spans="1:68" x14ac:dyDescent="0.25">
      <c r="A1152" s="1" t="s">
        <v>66</v>
      </c>
      <c r="B1152" s="1">
        <f>COUNT(egypt_arabic_world[[#This Row],[1960]:[2023]])</f>
        <v>51</v>
      </c>
      <c r="C1152" s="1" t="s">
        <v>2441</v>
      </c>
      <c r="D1152" s="1" t="s">
        <v>2442</v>
      </c>
      <c r="E1152">
        <v>0</v>
      </c>
      <c r="J1152">
        <v>0</v>
      </c>
      <c r="O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4.9714879999999996E-3</v>
      </c>
      <c r="AG1152">
        <v>5.5636949999999996E-3</v>
      </c>
      <c r="AH1152">
        <v>6.489636E-3</v>
      </c>
      <c r="AI1152">
        <v>6.9912189999999999E-3</v>
      </c>
      <c r="AJ1152">
        <v>7.6777349999999998E-3</v>
      </c>
      <c r="AK1152">
        <v>8.1898149999999996E-3</v>
      </c>
      <c r="AL1152">
        <v>1.1203574000000001E-2</v>
      </c>
      <c r="AM1152">
        <v>1.1741777E-2</v>
      </c>
      <c r="AN1152">
        <v>1.1482554000000001E-2</v>
      </c>
      <c r="AO1152">
        <v>1.1239195E-2</v>
      </c>
      <c r="AP1152">
        <v>9.7588240000000007E-2</v>
      </c>
      <c r="AQ1152">
        <v>0.132638847</v>
      </c>
      <c r="AR1152">
        <v>0.688011068</v>
      </c>
      <c r="AS1152">
        <v>1.905385844</v>
      </c>
      <c r="AT1152">
        <v>3.8347791349999998</v>
      </c>
      <c r="AU1152">
        <v>6.041770251</v>
      </c>
      <c r="AV1152">
        <v>7.6320121969999999</v>
      </c>
      <c r="AW1152">
        <v>9.8591599799999994</v>
      </c>
      <c r="AX1152">
        <v>17.236229609999999</v>
      </c>
      <c r="AY1152">
        <v>22.325660020000001</v>
      </c>
      <c r="AZ1152">
        <v>36.601956129999998</v>
      </c>
      <c r="BA1152">
        <v>49.241778699999998</v>
      </c>
      <c r="BB1152">
        <v>64.738648159999997</v>
      </c>
      <c r="BC1152">
        <v>80.984585490000001</v>
      </c>
      <c r="BD1152">
        <v>93.525890689999997</v>
      </c>
      <c r="BE1152">
        <v>106.0920672</v>
      </c>
      <c r="BF1152">
        <v>106.775786</v>
      </c>
      <c r="BG1152">
        <v>99.710970520000004</v>
      </c>
      <c r="BH1152">
        <v>96.205993789999994</v>
      </c>
      <c r="BI1152">
        <v>98.003098289999997</v>
      </c>
      <c r="BJ1152">
        <v>101.14826119999999</v>
      </c>
      <c r="BK1152">
        <v>90.402742840000002</v>
      </c>
      <c r="BL1152">
        <v>90.268378780000006</v>
      </c>
      <c r="BM1152">
        <v>88.733362580000005</v>
      </c>
      <c r="BN1152">
        <v>94.680278110000003</v>
      </c>
      <c r="BO1152">
        <v>93.206269030000001</v>
      </c>
    </row>
    <row r="1153" spans="1:68" x14ac:dyDescent="0.25">
      <c r="A1153" s="1" t="s">
        <v>66</v>
      </c>
      <c r="B1153" s="1">
        <f>COUNT(egypt_arabic_world[[#This Row],[1960]:[2023]])</f>
        <v>51</v>
      </c>
      <c r="C1153" s="1" t="s">
        <v>2411</v>
      </c>
      <c r="D1153" s="1" t="s">
        <v>2412</v>
      </c>
      <c r="N1153">
        <v>29999.999329999999</v>
      </c>
      <c r="O1153">
        <v>50000.000749999999</v>
      </c>
      <c r="P1153">
        <v>59999.998659999997</v>
      </c>
      <c r="Q1153">
        <v>79999.998210000005</v>
      </c>
      <c r="R1153">
        <v>140000.0006</v>
      </c>
      <c r="S1153">
        <v>180000.00719999999</v>
      </c>
      <c r="T1153">
        <v>209999.99340000001</v>
      </c>
      <c r="U1153">
        <v>360000.01429999998</v>
      </c>
      <c r="V1153">
        <v>400000.00599999999</v>
      </c>
      <c r="W1153">
        <v>280000.0012</v>
      </c>
      <c r="X1153">
        <v>949999.98809999996</v>
      </c>
      <c r="Y1153">
        <v>1309999.943</v>
      </c>
      <c r="Z1153">
        <v>2019999.9809999999</v>
      </c>
      <c r="AA1153">
        <v>3019999.9810000001</v>
      </c>
      <c r="AB1153">
        <v>2569999.9330000002</v>
      </c>
      <c r="AC1153">
        <v>2319999.9330000002</v>
      </c>
      <c r="AD1153">
        <v>1789999.9620000001</v>
      </c>
      <c r="AE1153">
        <v>1309999.943</v>
      </c>
      <c r="AF1153">
        <v>1000000</v>
      </c>
      <c r="AG1153">
        <v>720000.02859999996</v>
      </c>
      <c r="AH1153">
        <v>740000.00950000004</v>
      </c>
      <c r="AI1153">
        <v>699999.98809999996</v>
      </c>
      <c r="AJ1153">
        <v>569999.99280000001</v>
      </c>
      <c r="AK1153">
        <v>1259999.99</v>
      </c>
      <c r="AL1153">
        <v>1830000.0430000001</v>
      </c>
      <c r="AM1153">
        <v>2160000.0860000001</v>
      </c>
      <c r="AN1153">
        <v>2890000.105</v>
      </c>
      <c r="AO1153">
        <v>3859999.895</v>
      </c>
      <c r="AP1153">
        <v>4139999.8659999999</v>
      </c>
      <c r="AQ1153">
        <v>4130000.1140000001</v>
      </c>
      <c r="AR1153">
        <v>3990000.01</v>
      </c>
      <c r="AS1153">
        <v>2519999.9810000001</v>
      </c>
      <c r="AT1153">
        <v>2269999.9810000001</v>
      </c>
      <c r="AU1153">
        <v>2799999.952</v>
      </c>
      <c r="AV1153">
        <v>2720000.0290000001</v>
      </c>
      <c r="AW1153">
        <v>2730000.0189999999</v>
      </c>
      <c r="AX1153">
        <v>939999.9976</v>
      </c>
      <c r="AY1153">
        <v>1090000.0330000001</v>
      </c>
      <c r="AZ1153">
        <v>1049999.952</v>
      </c>
      <c r="BA1153">
        <v>1509999.99</v>
      </c>
      <c r="BB1153">
        <v>2000000</v>
      </c>
      <c r="BC1153">
        <v>5980000.0190000003</v>
      </c>
      <c r="BD1153">
        <v>9229999.5419999994</v>
      </c>
      <c r="BF1153">
        <v>1793874.9790000001</v>
      </c>
      <c r="BH1153">
        <v>6641771.3169999998</v>
      </c>
      <c r="BI1153">
        <v>6514026.642</v>
      </c>
      <c r="BJ1153">
        <v>5229279.9950000001</v>
      </c>
      <c r="BK1153">
        <v>6090872.2879999997</v>
      </c>
      <c r="BL1153">
        <v>1189909.4580000001</v>
      </c>
      <c r="BN1153">
        <v>9056670.1889999993</v>
      </c>
      <c r="BO1153">
        <v>2107800.0070000002</v>
      </c>
    </row>
    <row r="1154" spans="1:68" x14ac:dyDescent="0.25">
      <c r="A1154" s="1" t="s">
        <v>66</v>
      </c>
      <c r="B1154" s="1">
        <f>COUNT(egypt_arabic_world[[#This Row],[1960]:[2023]])</f>
        <v>50</v>
      </c>
      <c r="C1154" s="1" t="s">
        <v>1969</v>
      </c>
      <c r="D1154" s="1" t="s">
        <v>1970</v>
      </c>
      <c r="Q1154">
        <v>-18891000</v>
      </c>
      <c r="S1154">
        <v>105657000</v>
      </c>
      <c r="U1154">
        <v>129424000</v>
      </c>
      <c r="V1154">
        <v>329421000</v>
      </c>
      <c r="W1154">
        <v>239120000</v>
      </c>
      <c r="X1154">
        <v>444499000</v>
      </c>
      <c r="Y1154">
        <v>558867000</v>
      </c>
      <c r="Z1154">
        <v>625699000</v>
      </c>
      <c r="AA1154">
        <v>1335502000</v>
      </c>
      <c r="AB1154">
        <v>1112882000</v>
      </c>
      <c r="AC1154">
        <v>586456000</v>
      </c>
      <c r="AD1154">
        <v>563176000</v>
      </c>
      <c r="AE1154">
        <v>775007000</v>
      </c>
      <c r="AF1154">
        <v>574242000</v>
      </c>
      <c r="AG1154">
        <v>677132000</v>
      </c>
      <c r="AH1154">
        <v>297372000</v>
      </c>
      <c r="AI1154">
        <v>-64422000</v>
      </c>
      <c r="AJ1154">
        <v>-212941000</v>
      </c>
      <c r="AK1154">
        <v>-546843000</v>
      </c>
      <c r="AL1154">
        <v>-411335000</v>
      </c>
      <c r="AM1154">
        <v>-283951000</v>
      </c>
      <c r="AN1154">
        <v>-311372000</v>
      </c>
      <c r="AO1154">
        <v>-421012000</v>
      </c>
      <c r="AP1154">
        <v>-37337000</v>
      </c>
      <c r="AQ1154">
        <v>35410000</v>
      </c>
      <c r="AR1154">
        <v>-234816000</v>
      </c>
      <c r="AS1154">
        <v>114667000</v>
      </c>
      <c r="AT1154">
        <v>169054000</v>
      </c>
      <c r="AU1154">
        <v>-16992000</v>
      </c>
      <c r="AV1154">
        <v>-628769000</v>
      </c>
      <c r="AW1154">
        <v>136269000</v>
      </c>
      <c r="AX1154">
        <v>490434000</v>
      </c>
      <c r="AY1154">
        <v>-232142000</v>
      </c>
      <c r="AZ1154">
        <v>-94931000</v>
      </c>
      <c r="BA1154">
        <v>-360955000</v>
      </c>
      <c r="BB1154">
        <v>-61152000</v>
      </c>
      <c r="BC1154">
        <v>141039000</v>
      </c>
      <c r="BD1154">
        <v>-48296000</v>
      </c>
      <c r="BE1154">
        <v>38336000</v>
      </c>
      <c r="BF1154">
        <v>-150445000</v>
      </c>
      <c r="BG1154">
        <v>-44261000</v>
      </c>
      <c r="BH1154">
        <v>902208000</v>
      </c>
      <c r="BI1154">
        <v>799688000</v>
      </c>
      <c r="BJ1154">
        <v>1067702000</v>
      </c>
      <c r="BK1154">
        <v>5562713000</v>
      </c>
      <c r="BL1154">
        <v>993259000</v>
      </c>
      <c r="BM1154">
        <v>1258815000</v>
      </c>
      <c r="BN1154">
        <v>4201160000</v>
      </c>
      <c r="BO1154">
        <v>2683256000</v>
      </c>
      <c r="BP1154">
        <v>3517179000</v>
      </c>
    </row>
    <row r="1155" spans="1:68" x14ac:dyDescent="0.25">
      <c r="A1155" s="1" t="s">
        <v>66</v>
      </c>
      <c r="B1155" s="1">
        <f>COUNT(egypt_arabic_world[[#This Row],[1960]:[2023]])</f>
        <v>50</v>
      </c>
      <c r="C1155" s="1" t="s">
        <v>1987</v>
      </c>
      <c r="D1155" s="1" t="s">
        <v>1988</v>
      </c>
      <c r="S1155">
        <v>16.794614920000001</v>
      </c>
      <c r="T1155">
        <v>16.726340780000001</v>
      </c>
      <c r="U1155">
        <v>14.81072696</v>
      </c>
      <c r="V1155">
        <v>13.642066290000001</v>
      </c>
      <c r="W1155">
        <v>13.500789169999999</v>
      </c>
      <c r="X1155">
        <v>13.08028919</v>
      </c>
      <c r="Y1155">
        <v>12.357125630000001</v>
      </c>
      <c r="Z1155">
        <v>12.739382320000001</v>
      </c>
      <c r="AA1155">
        <v>12.18382615</v>
      </c>
      <c r="AB1155">
        <v>12.27819549</v>
      </c>
      <c r="AC1155">
        <v>12.816455700000001</v>
      </c>
      <c r="AD1155">
        <v>14.11796247</v>
      </c>
      <c r="AE1155">
        <v>14.401360540000001</v>
      </c>
      <c r="AF1155">
        <v>15.799999809999999</v>
      </c>
      <c r="AG1155">
        <v>16.887987500000001</v>
      </c>
      <c r="AH1155">
        <v>17.201298309999999</v>
      </c>
      <c r="AI1155">
        <v>16.974947390000001</v>
      </c>
      <c r="AJ1155">
        <v>16.017777509999998</v>
      </c>
      <c r="AK1155">
        <v>15.62185478</v>
      </c>
      <c r="AL1155">
        <v>15.73453608</v>
      </c>
      <c r="AM1155">
        <v>16.01714286</v>
      </c>
      <c r="AN1155">
        <v>16.33823529</v>
      </c>
      <c r="AO1155">
        <v>16.537053180000001</v>
      </c>
      <c r="AP1155">
        <v>16.315532149999999</v>
      </c>
      <c r="AQ1155">
        <v>16.979123170000001</v>
      </c>
      <c r="AR1155">
        <v>17.953511049999999</v>
      </c>
      <c r="AS1155">
        <v>17.99797118</v>
      </c>
      <c r="AT1155">
        <v>17.698076390000001</v>
      </c>
      <c r="AU1155">
        <v>18.496753760000001</v>
      </c>
      <c r="AV1155">
        <v>17.30383234</v>
      </c>
      <c r="AW1155">
        <v>17.236966819999999</v>
      </c>
      <c r="AX1155">
        <v>16.709545030000001</v>
      </c>
      <c r="AY1155">
        <v>15.977561919999999</v>
      </c>
      <c r="AZ1155">
        <v>15.369924810000001</v>
      </c>
      <c r="BA1155">
        <v>15.522367389999999</v>
      </c>
      <c r="BB1155">
        <v>15.786154290000001</v>
      </c>
      <c r="BC1155">
        <v>16.102270839999999</v>
      </c>
      <c r="BD1155">
        <v>15.76719422</v>
      </c>
      <c r="BE1155">
        <v>16.165466559999999</v>
      </c>
      <c r="BF1155">
        <v>16.608379920000001</v>
      </c>
      <c r="BG1155">
        <v>16.77444637</v>
      </c>
      <c r="BH1155">
        <v>16.697444910000002</v>
      </c>
      <c r="BI1155">
        <v>16.841326930000001</v>
      </c>
      <c r="BJ1155">
        <v>16.593520659999999</v>
      </c>
      <c r="BK1155">
        <v>16.35088958</v>
      </c>
      <c r="BL1155">
        <v>15.988298990000001</v>
      </c>
      <c r="BM1155">
        <v>16.380455990000002</v>
      </c>
      <c r="BN1155">
        <v>15.485283900000001</v>
      </c>
      <c r="BO1155">
        <v>15.9705323</v>
      </c>
      <c r="BP1155">
        <v>14.89962455</v>
      </c>
    </row>
    <row r="1156" spans="1:68" x14ac:dyDescent="0.25">
      <c r="A1156" s="1" t="s">
        <v>66</v>
      </c>
      <c r="B1156" s="1">
        <f>COUNT(egypt_arabic_world[[#This Row],[1960]:[2023]])</f>
        <v>50</v>
      </c>
      <c r="C1156" s="1" t="s">
        <v>1989</v>
      </c>
      <c r="D1156" s="1" t="s">
        <v>1990</v>
      </c>
      <c r="S1156">
        <v>746000000</v>
      </c>
      <c r="T1156">
        <v>887600000</v>
      </c>
      <c r="U1156">
        <v>993000000</v>
      </c>
      <c r="V1156">
        <v>1120000000</v>
      </c>
      <c r="W1156">
        <v>1319000100</v>
      </c>
      <c r="X1156">
        <v>1650000000</v>
      </c>
      <c r="Y1156">
        <v>1928000000</v>
      </c>
      <c r="Z1156">
        <v>2086800000</v>
      </c>
      <c r="AA1156">
        <v>2736000000</v>
      </c>
      <c r="AB1156">
        <v>3266000000</v>
      </c>
      <c r="AC1156">
        <v>4050000000</v>
      </c>
      <c r="AD1156">
        <v>5266000000</v>
      </c>
      <c r="AE1156">
        <v>6351000000</v>
      </c>
      <c r="AF1156">
        <v>8136999900</v>
      </c>
      <c r="AG1156">
        <v>10403000300</v>
      </c>
      <c r="AH1156">
        <v>13244999700</v>
      </c>
      <c r="AI1156">
        <v>16261999600</v>
      </c>
      <c r="AJ1156">
        <v>18019999700</v>
      </c>
      <c r="AK1156">
        <v>21730000000</v>
      </c>
      <c r="AL1156">
        <v>24420000000</v>
      </c>
      <c r="AM1156">
        <v>28030000000</v>
      </c>
      <c r="AN1156">
        <v>33330000000</v>
      </c>
      <c r="AO1156">
        <v>37936000000</v>
      </c>
      <c r="AP1156">
        <v>43383000000</v>
      </c>
      <c r="AQ1156">
        <v>48798000000</v>
      </c>
      <c r="AR1156">
        <v>55225000000</v>
      </c>
      <c r="AS1156">
        <v>61211100000</v>
      </c>
      <c r="AT1156">
        <v>63483000000</v>
      </c>
      <c r="AU1156">
        <v>70084200000</v>
      </c>
      <c r="AV1156">
        <v>72243500000</v>
      </c>
      <c r="AW1156">
        <v>83651000000</v>
      </c>
      <c r="AX1156">
        <v>89980900000</v>
      </c>
      <c r="AY1156">
        <v>98693400000</v>
      </c>
      <c r="AZ1156">
        <v>114475000000</v>
      </c>
      <c r="BA1156">
        <v>139003000000</v>
      </c>
      <c r="BB1156">
        <v>164523000000</v>
      </c>
      <c r="BC1156">
        <v>194290000000</v>
      </c>
      <c r="BD1156">
        <v>216184000000</v>
      </c>
      <c r="BE1156">
        <v>270723000000</v>
      </c>
      <c r="BF1156">
        <v>308982000000</v>
      </c>
      <c r="BG1156">
        <v>357296000000</v>
      </c>
      <c r="BH1156">
        <v>408069000000</v>
      </c>
      <c r="BI1156">
        <v>456299000000</v>
      </c>
      <c r="BJ1156">
        <v>606643000000</v>
      </c>
      <c r="BK1156">
        <v>762965000000</v>
      </c>
      <c r="BL1156">
        <v>894705000000</v>
      </c>
      <c r="BM1156">
        <v>1007820000000</v>
      </c>
      <c r="BN1156">
        <v>1031800000000</v>
      </c>
      <c r="BO1156">
        <v>1252490000000</v>
      </c>
      <c r="BP1156">
        <v>1513410000000</v>
      </c>
    </row>
    <row r="1157" spans="1:68" x14ac:dyDescent="0.25">
      <c r="A1157" s="1" t="s">
        <v>66</v>
      </c>
      <c r="B1157" s="1">
        <f>COUNT(egypt_arabic_world[[#This Row],[1960]:[2023]])</f>
        <v>50</v>
      </c>
      <c r="C1157" s="1" t="s">
        <v>1985</v>
      </c>
      <c r="D1157" s="1" t="s">
        <v>1986</v>
      </c>
      <c r="S1157">
        <v>1549968834</v>
      </c>
      <c r="T1157">
        <v>1945637878</v>
      </c>
      <c r="U1157">
        <v>1972194638</v>
      </c>
      <c r="V1157">
        <v>1964567620</v>
      </c>
      <c r="W1157">
        <v>1999696938</v>
      </c>
      <c r="X1157">
        <v>2357142857</v>
      </c>
      <c r="Y1157">
        <v>2677777778</v>
      </c>
      <c r="Z1157">
        <v>2820000000</v>
      </c>
      <c r="AA1157">
        <v>3369458128</v>
      </c>
      <c r="AB1157">
        <v>3802095460</v>
      </c>
      <c r="AC1157">
        <v>4353902387</v>
      </c>
      <c r="AD1157">
        <v>5513558790</v>
      </c>
      <c r="AE1157">
        <v>5941066417</v>
      </c>
      <c r="AF1157">
        <v>6391987353</v>
      </c>
      <c r="AG1157">
        <v>5907439125</v>
      </c>
      <c r="AH1157">
        <v>6838599597</v>
      </c>
      <c r="AI1157">
        <v>7295648093</v>
      </c>
      <c r="AJ1157">
        <v>5988700465</v>
      </c>
      <c r="AK1157">
        <v>6538681431</v>
      </c>
      <c r="AL1157">
        <v>7328931573</v>
      </c>
      <c r="AM1157">
        <v>8312574140</v>
      </c>
      <c r="AN1157">
        <v>9828959009</v>
      </c>
      <c r="AO1157">
        <v>11183962264</v>
      </c>
      <c r="AP1157">
        <v>12797345133</v>
      </c>
      <c r="AQ1157">
        <v>14403187721</v>
      </c>
      <c r="AR1157">
        <v>16285756414</v>
      </c>
      <c r="AS1157">
        <v>17968912373</v>
      </c>
      <c r="AT1157">
        <v>17111320755</v>
      </c>
      <c r="AU1157">
        <v>15749258427</v>
      </c>
      <c r="AV1157">
        <v>13892980769</v>
      </c>
      <c r="AW1157">
        <v>13579707792</v>
      </c>
      <c r="AX1157">
        <v>14971863561</v>
      </c>
      <c r="AY1157">
        <v>17164069565</v>
      </c>
      <c r="AZ1157">
        <v>20048196147</v>
      </c>
      <c r="BA1157">
        <v>25273236364</v>
      </c>
      <c r="BB1157">
        <v>29859038113</v>
      </c>
      <c r="BC1157">
        <v>35261343013</v>
      </c>
      <c r="BD1157">
        <v>37208950086</v>
      </c>
      <c r="BE1157">
        <v>45120511403</v>
      </c>
      <c r="BF1157">
        <v>47904232558</v>
      </c>
      <c r="BG1157">
        <v>51261937965</v>
      </c>
      <c r="BH1157">
        <v>54995802706</v>
      </c>
      <c r="BI1157">
        <v>55987596543</v>
      </c>
      <c r="BJ1157">
        <v>41212127835</v>
      </c>
      <c r="BK1157">
        <v>42935577353</v>
      </c>
      <c r="BL1157">
        <v>50951321845</v>
      </c>
      <c r="BM1157">
        <v>62871112633</v>
      </c>
      <c r="BN1157">
        <v>65761628527</v>
      </c>
      <c r="BO1157">
        <v>76139148667</v>
      </c>
      <c r="BP1157">
        <v>59002885268</v>
      </c>
    </row>
    <row r="1158" spans="1:68" x14ac:dyDescent="0.25">
      <c r="A1158" s="1" t="s">
        <v>66</v>
      </c>
      <c r="B1158" s="1">
        <f>COUNT(egypt_arabic_world[[#This Row],[1960]:[2023]])</f>
        <v>50</v>
      </c>
      <c r="C1158" s="1" t="s">
        <v>2063</v>
      </c>
      <c r="D1158" s="1" t="s">
        <v>2064</v>
      </c>
      <c r="R1158">
        <v>19999.99955</v>
      </c>
      <c r="S1158">
        <v>9999.9997760000006</v>
      </c>
      <c r="T1158">
        <v>1679999.9480000001</v>
      </c>
      <c r="U1158">
        <v>19999.99955</v>
      </c>
      <c r="V1158">
        <v>19999.99955</v>
      </c>
      <c r="W1158">
        <v>2660000.0860000001</v>
      </c>
      <c r="X1158">
        <v>3140000.105</v>
      </c>
      <c r="Y1158">
        <v>5789999.9620000003</v>
      </c>
      <c r="Z1158">
        <v>11170000.08</v>
      </c>
      <c r="AA1158">
        <v>1740000.01</v>
      </c>
      <c r="AB1158">
        <v>12470000.27</v>
      </c>
      <c r="AC1158">
        <v>6670000.0760000004</v>
      </c>
      <c r="AD1158">
        <v>389999.98570000002</v>
      </c>
      <c r="AE1158">
        <v>6590000.1529999999</v>
      </c>
      <c r="AF1158">
        <v>8439999.5800000001</v>
      </c>
      <c r="AG1158">
        <v>1529999.9709999999</v>
      </c>
      <c r="AH1158">
        <v>9880000.1140000001</v>
      </c>
      <c r="AI1158">
        <v>17290000.920000002</v>
      </c>
      <c r="AJ1158">
        <v>7329999.9239999996</v>
      </c>
      <c r="AK1158">
        <v>4309999.943</v>
      </c>
      <c r="AL1158">
        <v>4719999.79</v>
      </c>
      <c r="AM1158">
        <v>4440000.057</v>
      </c>
      <c r="AN1158">
        <v>5210000.0379999997</v>
      </c>
      <c r="AO1158">
        <v>6960000.0379999997</v>
      </c>
      <c r="AP1158">
        <v>90000.003580000004</v>
      </c>
      <c r="AQ1158">
        <v>12729999.539999999</v>
      </c>
      <c r="AR1158">
        <v>4139999.8659999999</v>
      </c>
      <c r="AS1158">
        <v>8430000.3049999997</v>
      </c>
      <c r="AT1158">
        <v>7000000</v>
      </c>
      <c r="AU1158">
        <v>3259999.99</v>
      </c>
      <c r="AV1158">
        <v>5199999.8090000004</v>
      </c>
      <c r="AW1158">
        <v>5460000.0379999997</v>
      </c>
      <c r="AX1158">
        <v>6750000</v>
      </c>
      <c r="AY1158">
        <v>9890000.3430000003</v>
      </c>
      <c r="AZ1158">
        <v>12590000.15</v>
      </c>
      <c r="BA1158">
        <v>7230000.0190000003</v>
      </c>
      <c r="BB1158">
        <v>3009999.99</v>
      </c>
      <c r="BC1158">
        <v>4219999.79</v>
      </c>
      <c r="BD1158">
        <v>8479999.5419999994</v>
      </c>
      <c r="BE1158">
        <v>9020000.4580000006</v>
      </c>
      <c r="BF1158">
        <v>2630000.1140000001</v>
      </c>
      <c r="BG1158">
        <v>2839999.9139999999</v>
      </c>
      <c r="BH1158">
        <v>1529999.9709999999</v>
      </c>
      <c r="BI1158">
        <v>430000.00719999999</v>
      </c>
      <c r="BJ1158">
        <v>159999.9964</v>
      </c>
      <c r="BK1158">
        <v>180000.00719999999</v>
      </c>
      <c r="BL1158">
        <v>170000.0018</v>
      </c>
      <c r="BM1158">
        <v>50000.000749999999</v>
      </c>
      <c r="BN1158">
        <v>59999.998659999997</v>
      </c>
      <c r="BO1158">
        <v>159999.9964</v>
      </c>
    </row>
    <row r="1159" spans="1:68" x14ac:dyDescent="0.25">
      <c r="A1159" s="1" t="s">
        <v>66</v>
      </c>
      <c r="B1159" s="1">
        <f>COUNT(egypt_arabic_world[[#This Row],[1960]:[2023]])</f>
        <v>50</v>
      </c>
      <c r="C1159" s="1" t="s">
        <v>1965</v>
      </c>
      <c r="D1159" s="1" t="s">
        <v>1966</v>
      </c>
      <c r="Q1159">
        <v>-7210000</v>
      </c>
      <c r="S1159">
        <v>102008000</v>
      </c>
      <c r="U1159">
        <v>760000</v>
      </c>
      <c r="V1159">
        <v>240759000</v>
      </c>
      <c r="W1159">
        <v>-1462000</v>
      </c>
      <c r="X1159">
        <v>-719000</v>
      </c>
      <c r="Y1159">
        <v>-54057000</v>
      </c>
      <c r="Z1159">
        <v>-52450000</v>
      </c>
      <c r="AA1159">
        <v>137051000</v>
      </c>
      <c r="AB1159">
        <v>-35644000</v>
      </c>
      <c r="AC1159">
        <v>-31521000</v>
      </c>
      <c r="AD1159">
        <v>-2864000</v>
      </c>
      <c r="AE1159">
        <v>-746000</v>
      </c>
      <c r="AF1159">
        <v>-9730000</v>
      </c>
      <c r="AG1159">
        <v>136752000</v>
      </c>
      <c r="AH1159">
        <v>64352000</v>
      </c>
      <c r="AI1159">
        <v>143114000</v>
      </c>
      <c r="AJ1159">
        <v>163370000</v>
      </c>
      <c r="AK1159">
        <v>-145130000</v>
      </c>
      <c r="AL1159">
        <v>-158352000</v>
      </c>
      <c r="AM1159">
        <v>-59496000</v>
      </c>
      <c r="AN1159">
        <v>-61508000</v>
      </c>
      <c r="AO1159">
        <v>-87106000</v>
      </c>
      <c r="AP1159">
        <v>83760000</v>
      </c>
      <c r="AQ1159">
        <v>-123554000</v>
      </c>
      <c r="AR1159">
        <v>-150732000</v>
      </c>
      <c r="AS1159">
        <v>74777000</v>
      </c>
      <c r="AT1159">
        <v>171246000</v>
      </c>
      <c r="AU1159">
        <v>-15840000</v>
      </c>
      <c r="AV1159">
        <v>-266090000</v>
      </c>
      <c r="AW1159">
        <v>80823000</v>
      </c>
      <c r="AX1159">
        <v>518079000</v>
      </c>
      <c r="AY1159">
        <v>-212841000</v>
      </c>
      <c r="AZ1159">
        <v>6690000</v>
      </c>
      <c r="BA1159">
        <v>-387052000</v>
      </c>
      <c r="BB1159">
        <v>-18845000</v>
      </c>
      <c r="BC1159">
        <v>185820000</v>
      </c>
      <c r="BD1159">
        <v>11006000</v>
      </c>
      <c r="BE1159">
        <v>56515000</v>
      </c>
      <c r="BF1159">
        <v>-121923000</v>
      </c>
      <c r="BG1159">
        <v>-31911000</v>
      </c>
      <c r="BH1159">
        <v>911010000</v>
      </c>
      <c r="BI1159">
        <v>650820000</v>
      </c>
      <c r="BJ1159">
        <v>810308000</v>
      </c>
      <c r="BK1159">
        <v>5522372000</v>
      </c>
      <c r="BL1159">
        <v>973532000</v>
      </c>
      <c r="BM1159">
        <v>1226896000</v>
      </c>
      <c r="BN1159">
        <v>3731296000</v>
      </c>
      <c r="BO1159">
        <v>2383792000</v>
      </c>
      <c r="BP1159">
        <v>2573198000</v>
      </c>
    </row>
    <row r="1160" spans="1:68" x14ac:dyDescent="0.25">
      <c r="A1160" s="1" t="s">
        <v>66</v>
      </c>
      <c r="B1160" s="1">
        <f>COUNT(egypt_arabic_world[[#This Row],[1960]:[2023]])</f>
        <v>50</v>
      </c>
      <c r="C1160" s="1" t="s">
        <v>1977</v>
      </c>
      <c r="D1160" s="1" t="s">
        <v>1978</v>
      </c>
      <c r="P1160">
        <v>3794911</v>
      </c>
      <c r="Q1160">
        <v>3928634</v>
      </c>
      <c r="R1160">
        <v>4046863</v>
      </c>
      <c r="S1160">
        <v>3989861</v>
      </c>
      <c r="T1160">
        <v>4145454</v>
      </c>
      <c r="U1160">
        <v>4181198</v>
      </c>
      <c r="V1160">
        <v>4217845</v>
      </c>
      <c r="W1160">
        <v>4290364</v>
      </c>
      <c r="X1160">
        <v>4375272</v>
      </c>
      <c r="Y1160">
        <v>4537233</v>
      </c>
      <c r="Z1160">
        <v>4662816</v>
      </c>
      <c r="AA1160">
        <v>4876462</v>
      </c>
      <c r="AB1160">
        <v>5181611</v>
      </c>
      <c r="AC1160">
        <v>5509852</v>
      </c>
      <c r="AD1160">
        <v>5856704</v>
      </c>
      <c r="AE1160">
        <v>6214250</v>
      </c>
      <c r="AF1160">
        <v>6613503</v>
      </c>
      <c r="AG1160">
        <v>7034617</v>
      </c>
      <c r="AH1160">
        <v>7343716</v>
      </c>
      <c r="AI1160">
        <v>6578126</v>
      </c>
      <c r="AJ1160">
        <v>6964306</v>
      </c>
      <c r="AK1160">
        <v>6541725</v>
      </c>
      <c r="AL1160">
        <v>6791128</v>
      </c>
      <c r="AM1160">
        <v>7732308</v>
      </c>
      <c r="AN1160">
        <v>7313038</v>
      </c>
      <c r="AO1160">
        <v>8185030</v>
      </c>
      <c r="AP1160">
        <v>8243137</v>
      </c>
      <c r="AR1160">
        <v>8086230</v>
      </c>
      <c r="AS1160">
        <v>7947488</v>
      </c>
      <c r="AT1160">
        <v>7856340</v>
      </c>
      <c r="AU1160">
        <v>7855433</v>
      </c>
      <c r="AV1160">
        <v>7874308</v>
      </c>
      <c r="AW1160">
        <v>7928380</v>
      </c>
      <c r="AX1160">
        <v>9563627</v>
      </c>
      <c r="AY1160">
        <v>9794591</v>
      </c>
      <c r="AZ1160">
        <v>9988181</v>
      </c>
      <c r="BB1160">
        <v>10407187</v>
      </c>
      <c r="BC1160">
        <v>10542138</v>
      </c>
      <c r="BD1160">
        <v>10266010</v>
      </c>
      <c r="BE1160">
        <v>10945595</v>
      </c>
      <c r="BF1160">
        <v>11102706</v>
      </c>
      <c r="BG1160">
        <v>11128030</v>
      </c>
      <c r="BI1160">
        <v>11764161</v>
      </c>
      <c r="BJ1160">
        <v>12161376</v>
      </c>
      <c r="BK1160">
        <v>12643289</v>
      </c>
      <c r="BL1160">
        <v>13265036</v>
      </c>
      <c r="BM1160">
        <v>13912595</v>
      </c>
      <c r="BN1160">
        <v>14555423</v>
      </c>
      <c r="BO1160">
        <v>13818245</v>
      </c>
      <c r="BP1160">
        <v>13821921</v>
      </c>
    </row>
    <row r="1161" spans="1:68" x14ac:dyDescent="0.25">
      <c r="A1161" s="1" t="s">
        <v>66</v>
      </c>
      <c r="B1161" s="1">
        <f>COUNT(egypt_arabic_world[[#This Row],[1960]:[2023]])</f>
        <v>50</v>
      </c>
      <c r="C1161" s="1" t="s">
        <v>2005</v>
      </c>
      <c r="D1161" s="1" t="s">
        <v>2006</v>
      </c>
      <c r="P1161">
        <v>68.932708739999995</v>
      </c>
      <c r="Q1161">
        <v>69.759483340000003</v>
      </c>
      <c r="R1161">
        <v>70.221946720000005</v>
      </c>
      <c r="S1161">
        <v>67.752937320000001</v>
      </c>
      <c r="T1161">
        <v>68.972450260000002</v>
      </c>
      <c r="U1161">
        <v>68.256332400000005</v>
      </c>
      <c r="V1161">
        <v>67.611076350000005</v>
      </c>
      <c r="W1161">
        <v>67.424621579999993</v>
      </c>
      <c r="X1161">
        <v>67.40437317</v>
      </c>
      <c r="Y1161">
        <v>68.511489870000005</v>
      </c>
      <c r="Z1161">
        <v>68.83670807</v>
      </c>
      <c r="AA1161">
        <v>70.166870119999999</v>
      </c>
      <c r="AB1161">
        <v>72.468933109999995</v>
      </c>
      <c r="AC1161">
        <v>74.753440859999998</v>
      </c>
      <c r="AD1161">
        <v>76.904441829999996</v>
      </c>
      <c r="AE1161">
        <v>78.724121089999997</v>
      </c>
      <c r="AF1161">
        <v>80.975639340000001</v>
      </c>
      <c r="AG1161">
        <v>83.481391909999999</v>
      </c>
      <c r="AH1161">
        <v>84.499481200000005</v>
      </c>
      <c r="AI1161">
        <v>86.718307499999995</v>
      </c>
      <c r="AJ1161">
        <v>89.398956299999995</v>
      </c>
      <c r="AK1161">
        <v>81.74971008</v>
      </c>
      <c r="AL1161">
        <v>82.651771550000007</v>
      </c>
      <c r="AM1161">
        <v>91.871200560000005</v>
      </c>
      <c r="AN1161">
        <v>85.272567749999993</v>
      </c>
      <c r="AO1161">
        <v>94.186378480000002</v>
      </c>
      <c r="AP1161">
        <v>94.276603699999995</v>
      </c>
      <c r="AR1161">
        <v>92.296340939999993</v>
      </c>
      <c r="AS1161">
        <v>90.894248959999999</v>
      </c>
      <c r="AT1161">
        <v>89.99484253</v>
      </c>
      <c r="AU1161">
        <v>89.930572510000005</v>
      </c>
      <c r="AV1161">
        <v>89.91686249</v>
      </c>
      <c r="AW1161">
        <v>90.443946839999995</v>
      </c>
      <c r="AX1161">
        <v>90.473579409999999</v>
      </c>
      <c r="AY1161">
        <v>92.061149599999993</v>
      </c>
      <c r="AZ1161">
        <v>93.072509769999996</v>
      </c>
      <c r="BB1161">
        <v>94.657127380000006</v>
      </c>
      <c r="BC1161">
        <v>94.577171329999999</v>
      </c>
      <c r="BD1161">
        <v>91.024238589999996</v>
      </c>
      <c r="BE1161">
        <v>95.66575623</v>
      </c>
      <c r="BF1161">
        <v>95.559860229999998</v>
      </c>
      <c r="BG1161">
        <v>94.042373659999996</v>
      </c>
      <c r="BI1161">
        <v>95.425758360000003</v>
      </c>
      <c r="BJ1161">
        <v>95.791328429999993</v>
      </c>
      <c r="BK1161">
        <v>96.583038329999994</v>
      </c>
      <c r="BL1161">
        <v>97.817108149999996</v>
      </c>
      <c r="BM1161">
        <v>98.896392820000003</v>
      </c>
      <c r="BN1161">
        <v>99.750106810000005</v>
      </c>
      <c r="BO1161">
        <v>91.59017944</v>
      </c>
      <c r="BP1161">
        <v>90.306182860000007</v>
      </c>
    </row>
    <row r="1162" spans="1:68" x14ac:dyDescent="0.25">
      <c r="A1162" s="1" t="s">
        <v>66</v>
      </c>
      <c r="B1162" s="1">
        <f>COUNT(egypt_arabic_world[[#This Row],[1960]:[2023]])</f>
        <v>50</v>
      </c>
      <c r="C1162" s="1" t="s">
        <v>1975</v>
      </c>
      <c r="D1162" s="1" t="s">
        <v>1976</v>
      </c>
      <c r="P1162">
        <v>53.92570877</v>
      </c>
      <c r="Q1162">
        <v>54.574470519999998</v>
      </c>
      <c r="R1162">
        <v>54.963489529999997</v>
      </c>
      <c r="S1162">
        <v>53.274490360000001</v>
      </c>
      <c r="T1162">
        <v>54.348320010000002</v>
      </c>
      <c r="U1162">
        <v>54.283790590000002</v>
      </c>
      <c r="V1162">
        <v>54.251789090000003</v>
      </c>
      <c r="W1162">
        <v>54.687271119999998</v>
      </c>
      <c r="X1162">
        <v>55.261260989999997</v>
      </c>
      <c r="Y1162">
        <v>56.63507843</v>
      </c>
      <c r="Z1162">
        <v>57.588890079999999</v>
      </c>
      <c r="AA1162">
        <v>59.347949980000003</v>
      </c>
      <c r="AB1162">
        <v>62.144611359999999</v>
      </c>
      <c r="AC1162">
        <v>65.188926699999996</v>
      </c>
      <c r="AD1162">
        <v>68.066528320000003</v>
      </c>
      <c r="AE1162">
        <v>70.521011349999995</v>
      </c>
      <c r="AF1162">
        <v>73.229583739999995</v>
      </c>
      <c r="AG1162">
        <v>73.890602110000003</v>
      </c>
      <c r="AH1162">
        <v>77.179382320000002</v>
      </c>
      <c r="AI1162">
        <v>79.862541199999995</v>
      </c>
      <c r="AJ1162">
        <v>81.789840699999999</v>
      </c>
      <c r="AK1162">
        <v>75.765556340000003</v>
      </c>
      <c r="AL1162">
        <v>76.882507320000002</v>
      </c>
      <c r="AM1162">
        <v>84.634338380000003</v>
      </c>
      <c r="AN1162">
        <v>80.181869509999999</v>
      </c>
      <c r="AO1162">
        <v>81.317939760000002</v>
      </c>
      <c r="AP1162">
        <v>88.171752929999997</v>
      </c>
      <c r="AR1162">
        <v>88.919822690000004</v>
      </c>
      <c r="AS1162">
        <v>88.073051449999994</v>
      </c>
      <c r="AT1162">
        <v>87.714942930000007</v>
      </c>
      <c r="AU1162">
        <v>88.056907649999999</v>
      </c>
      <c r="AV1162">
        <v>88.433357240000007</v>
      </c>
      <c r="AW1162">
        <v>89.355682369999997</v>
      </c>
      <c r="AX1162">
        <v>88.330398560000006</v>
      </c>
      <c r="AY1162">
        <v>89.918853760000005</v>
      </c>
      <c r="AZ1162">
        <v>91.18580627</v>
      </c>
      <c r="BB1162">
        <v>92.923599240000001</v>
      </c>
      <c r="BC1162">
        <v>92.846191410000003</v>
      </c>
      <c r="BD1162">
        <v>88.405731200000005</v>
      </c>
      <c r="BE1162">
        <v>94.360206599999998</v>
      </c>
      <c r="BF1162">
        <v>94.384727479999995</v>
      </c>
      <c r="BG1162">
        <v>93.130386349999995</v>
      </c>
      <c r="BI1162">
        <v>94.81076813</v>
      </c>
      <c r="BJ1162">
        <v>95.358398440000002</v>
      </c>
      <c r="BK1162">
        <v>96.249008180000004</v>
      </c>
      <c r="BL1162">
        <v>97.673049930000005</v>
      </c>
      <c r="BM1162">
        <v>98.815322879999997</v>
      </c>
      <c r="BN1162">
        <v>99.694122309999997</v>
      </c>
      <c r="BO1162">
        <v>91.777297970000006</v>
      </c>
      <c r="BP1162">
        <v>90.567207339999996</v>
      </c>
    </row>
    <row r="1163" spans="1:68" x14ac:dyDescent="0.25">
      <c r="A1163" s="1" t="s">
        <v>66</v>
      </c>
      <c r="B1163" s="1">
        <f>COUNT(egypt_arabic_world[[#This Row],[1960]:[2023]])</f>
        <v>50</v>
      </c>
      <c r="C1163" s="1" t="s">
        <v>1983</v>
      </c>
      <c r="D1163" s="1" t="s">
        <v>1984</v>
      </c>
      <c r="P1163">
        <v>82.940841669999998</v>
      </c>
      <c r="Q1163">
        <v>83.924743649999996</v>
      </c>
      <c r="R1163">
        <v>84.445083620000005</v>
      </c>
      <c r="S1163">
        <v>81.236450199999993</v>
      </c>
      <c r="T1163">
        <v>82.577217099999999</v>
      </c>
      <c r="U1163">
        <v>81.239410399999997</v>
      </c>
      <c r="V1163">
        <v>80.010597230000002</v>
      </c>
      <c r="W1163">
        <v>79.235221859999996</v>
      </c>
      <c r="X1163">
        <v>78.656326289999996</v>
      </c>
      <c r="Y1163">
        <v>79.512870789999994</v>
      </c>
      <c r="Z1163">
        <v>79.256767269999997</v>
      </c>
      <c r="AA1163">
        <v>80.194007869999993</v>
      </c>
      <c r="AB1163">
        <v>82.044807430000006</v>
      </c>
      <c r="AC1163">
        <v>83.633567810000002</v>
      </c>
      <c r="AD1163">
        <v>85.121711730000001</v>
      </c>
      <c r="AE1163">
        <v>86.364906309999995</v>
      </c>
      <c r="AF1163">
        <v>88.203987119999994</v>
      </c>
      <c r="AG1163">
        <v>92.449226379999999</v>
      </c>
      <c r="AH1163">
        <v>91.357841489999998</v>
      </c>
      <c r="AI1163">
        <v>93.159393309999999</v>
      </c>
      <c r="AJ1163">
        <v>96.558387760000002</v>
      </c>
      <c r="AK1163">
        <v>87.393707280000001</v>
      </c>
      <c r="AL1163">
        <v>88.104690550000001</v>
      </c>
      <c r="AM1163">
        <v>98.721282959999996</v>
      </c>
      <c r="AN1163">
        <v>90.093887330000001</v>
      </c>
      <c r="AO1163">
        <v>106.3713379</v>
      </c>
      <c r="AP1163">
        <v>100.04673769999999</v>
      </c>
      <c r="AR1163">
        <v>95.471443179999994</v>
      </c>
      <c r="AS1163">
        <v>93.541511540000002</v>
      </c>
      <c r="AT1163">
        <v>92.132003780000005</v>
      </c>
      <c r="AU1163">
        <v>91.686569210000002</v>
      </c>
      <c r="AV1163">
        <v>91.308700560000005</v>
      </c>
      <c r="AW1163">
        <v>91.467010500000001</v>
      </c>
      <c r="AX1163">
        <v>92.490661619999997</v>
      </c>
      <c r="AY1163">
        <v>94.081733700000001</v>
      </c>
      <c r="AZ1163">
        <v>94.855079649999993</v>
      </c>
      <c r="BB1163">
        <v>96.301689150000001</v>
      </c>
      <c r="BC1163">
        <v>96.223419190000001</v>
      </c>
      <c r="BD1163">
        <v>93.520660399999997</v>
      </c>
      <c r="BE1163">
        <v>96.912818909999999</v>
      </c>
      <c r="BF1163">
        <v>96.683769229999996</v>
      </c>
      <c r="BG1163">
        <v>94.914901729999997</v>
      </c>
      <c r="BI1163">
        <v>96.012641909999999</v>
      </c>
      <c r="BJ1163">
        <v>96.203826899999996</v>
      </c>
      <c r="BK1163">
        <v>96.901000980000006</v>
      </c>
      <c r="BL1163">
        <v>97.95423126</v>
      </c>
      <c r="BM1163">
        <v>98.973587039999998</v>
      </c>
      <c r="BN1163">
        <v>99.803459169999996</v>
      </c>
      <c r="BO1163">
        <v>91.411689760000002</v>
      </c>
      <c r="BP1163">
        <v>90.057022090000004</v>
      </c>
    </row>
    <row r="1164" spans="1:68" x14ac:dyDescent="0.25">
      <c r="A1164" s="1" t="s">
        <v>66</v>
      </c>
      <c r="B1164" s="1">
        <f>COUNT(egypt_arabic_world[[#This Row],[1960]:[2023]])</f>
        <v>49</v>
      </c>
      <c r="C1164" s="1" t="s">
        <v>2419</v>
      </c>
      <c r="D1164" s="1" t="s">
        <v>2420</v>
      </c>
      <c r="K1164">
        <v>3059999.943</v>
      </c>
      <c r="L1164">
        <v>239999.99460000001</v>
      </c>
      <c r="U1164">
        <v>9890000.3430000003</v>
      </c>
      <c r="V1164">
        <v>3799999.952</v>
      </c>
      <c r="W1164">
        <v>2289999.9619999998</v>
      </c>
      <c r="X1164">
        <v>10939999.58</v>
      </c>
      <c r="Y1164">
        <v>31129999.16</v>
      </c>
      <c r="Z1164">
        <v>9739999.7709999997</v>
      </c>
      <c r="AA1164">
        <v>33759998.32</v>
      </c>
      <c r="AB1164">
        <v>6150000.0949999997</v>
      </c>
      <c r="AC1164">
        <v>10970000.27</v>
      </c>
      <c r="AD1164">
        <v>8439999.5800000001</v>
      </c>
      <c r="AE1164">
        <v>5360000.1339999996</v>
      </c>
      <c r="AF1164">
        <v>20540000.920000002</v>
      </c>
      <c r="AG1164">
        <v>32360000.609999999</v>
      </c>
      <c r="AH1164">
        <v>21209999.079999998</v>
      </c>
      <c r="AI1164">
        <v>32000000</v>
      </c>
      <c r="AJ1164">
        <v>35819999.689999998</v>
      </c>
      <c r="AK1164">
        <v>34919998.170000002</v>
      </c>
      <c r="AL1164">
        <v>30540000.920000002</v>
      </c>
      <c r="AM1164">
        <v>26870000.84</v>
      </c>
      <c r="AN1164">
        <v>63189998.630000003</v>
      </c>
      <c r="AO1164">
        <v>114029998.8</v>
      </c>
      <c r="AP1164">
        <v>17049999.239999998</v>
      </c>
      <c r="AQ1164">
        <v>14729999.539999999</v>
      </c>
      <c r="AR1164">
        <v>13609999.66</v>
      </c>
      <c r="AS1164">
        <v>9170000.0759999994</v>
      </c>
      <c r="AT1164">
        <v>9579999.9240000006</v>
      </c>
      <c r="AU1164">
        <v>9989999.7709999997</v>
      </c>
      <c r="AV1164">
        <v>11460000.039999999</v>
      </c>
      <c r="AW1164">
        <v>10590000.15</v>
      </c>
      <c r="AX1164">
        <v>15670000.08</v>
      </c>
      <c r="AY1164">
        <v>15850000.380000001</v>
      </c>
      <c r="AZ1164">
        <v>17649999.620000001</v>
      </c>
      <c r="BA1164">
        <v>14449999.810000001</v>
      </c>
      <c r="BB1164">
        <v>16959999.079999998</v>
      </c>
      <c r="BC1164">
        <v>8890000.3430000003</v>
      </c>
      <c r="BD1164">
        <v>15170000.08</v>
      </c>
      <c r="BE1164">
        <v>6820000.1720000003</v>
      </c>
      <c r="BF1164">
        <v>8100000.3810000001</v>
      </c>
      <c r="BG1164">
        <v>7789999.9620000003</v>
      </c>
      <c r="BH1164">
        <v>13989999.77</v>
      </c>
      <c r="BI1164">
        <v>6840000.1529999999</v>
      </c>
      <c r="BJ1164">
        <v>4059999.943</v>
      </c>
      <c r="BK1164">
        <v>1090000.0330000001</v>
      </c>
      <c r="BL1164">
        <v>2259999.9900000002</v>
      </c>
      <c r="BM1164">
        <v>319999.99280000001</v>
      </c>
      <c r="BN1164">
        <v>15000000</v>
      </c>
      <c r="BO1164">
        <v>4110000.1340000001</v>
      </c>
    </row>
    <row r="1165" spans="1:68" x14ac:dyDescent="0.25">
      <c r="A1165" s="1" t="s">
        <v>66</v>
      </c>
      <c r="B1165" s="1">
        <f>COUNT(egypt_arabic_world[[#This Row],[1960]:[2023]])</f>
        <v>49</v>
      </c>
      <c r="C1165" s="1" t="s">
        <v>1967</v>
      </c>
      <c r="D1165" s="1" t="s">
        <v>1968</v>
      </c>
      <c r="P1165">
        <v>9999.9997760000006</v>
      </c>
      <c r="Q1165">
        <v>9999.9997760000006</v>
      </c>
      <c r="U1165">
        <v>59999.998659999997</v>
      </c>
      <c r="V1165">
        <v>449999.98810000002</v>
      </c>
      <c r="W1165">
        <v>230000.0042</v>
      </c>
      <c r="X1165">
        <v>1220000.0290000001</v>
      </c>
      <c r="Y1165">
        <v>1019999.981</v>
      </c>
      <c r="Z1165">
        <v>4159999.8470000001</v>
      </c>
      <c r="AA1165">
        <v>5610000.1339999996</v>
      </c>
      <c r="AB1165">
        <v>2180000.0669999998</v>
      </c>
      <c r="AC1165">
        <v>7400000.0949999997</v>
      </c>
      <c r="AD1165">
        <v>5000000</v>
      </c>
      <c r="AE1165">
        <v>7599999.9050000003</v>
      </c>
      <c r="AF1165">
        <v>6739999.7709999997</v>
      </c>
      <c r="AG1165">
        <v>23680000.309999999</v>
      </c>
      <c r="AH1165">
        <v>28489999.77</v>
      </c>
      <c r="AI1165">
        <v>24780000.690000001</v>
      </c>
      <c r="AJ1165">
        <v>21440000.530000001</v>
      </c>
      <c r="AK1165">
        <v>16610000.609999999</v>
      </c>
      <c r="AL1165">
        <v>4909999.8470000001</v>
      </c>
      <c r="AM1165">
        <v>6869999.8859999999</v>
      </c>
      <c r="AN1165">
        <v>5139999.8660000004</v>
      </c>
      <c r="AO1165">
        <v>4159999.8470000001</v>
      </c>
      <c r="AP1165">
        <v>2809999.943</v>
      </c>
      <c r="AQ1165">
        <v>2359999.895</v>
      </c>
      <c r="AR1165">
        <v>2700000.048</v>
      </c>
      <c r="AS1165">
        <v>3460000.0380000002</v>
      </c>
      <c r="AT1165">
        <v>3700000.048</v>
      </c>
      <c r="AU1165">
        <v>5159999.8470000001</v>
      </c>
      <c r="AV1165">
        <v>4469999.79</v>
      </c>
      <c r="AW1165">
        <v>3940000.057</v>
      </c>
      <c r="AX1165">
        <v>4269999.9809999997</v>
      </c>
      <c r="AY1165">
        <v>4250000</v>
      </c>
      <c r="AZ1165">
        <v>4210000.0379999997</v>
      </c>
      <c r="BA1165">
        <v>1120000.0049999999</v>
      </c>
      <c r="BB1165">
        <v>1019999.981</v>
      </c>
      <c r="BC1165">
        <v>1860000.014</v>
      </c>
      <c r="BD1165">
        <v>1950000.048</v>
      </c>
      <c r="BE1165">
        <v>1450000.048</v>
      </c>
      <c r="BF1165">
        <v>1990000.01</v>
      </c>
      <c r="BG1165">
        <v>2240000.0099999998</v>
      </c>
      <c r="BH1165">
        <v>1950000.048</v>
      </c>
      <c r="BI1165">
        <v>1360000.014</v>
      </c>
      <c r="BJ1165">
        <v>910000.02619999996</v>
      </c>
      <c r="BK1165">
        <v>540000.02150000003</v>
      </c>
      <c r="BL1165">
        <v>330000.01309999998</v>
      </c>
      <c r="BM1165">
        <v>250000</v>
      </c>
      <c r="BN1165">
        <v>379999.9952</v>
      </c>
      <c r="BO1165">
        <v>340000.0036</v>
      </c>
    </row>
    <row r="1166" spans="1:68" x14ac:dyDescent="0.25">
      <c r="A1166" s="1" t="s">
        <v>66</v>
      </c>
      <c r="B1166" s="1">
        <f>COUNT(egypt_arabic_world[[#This Row],[1960]:[2023]])</f>
        <v>49</v>
      </c>
      <c r="C1166" s="1" t="s">
        <v>2015</v>
      </c>
      <c r="D1166" s="1" t="s">
        <v>2016</v>
      </c>
      <c r="T1166">
        <v>289659.7</v>
      </c>
      <c r="U1166">
        <v>957684.7</v>
      </c>
      <c r="V1166">
        <v>39768372</v>
      </c>
      <c r="W1166">
        <v>61856684.899999999</v>
      </c>
      <c r="X1166">
        <v>31170773.199999999</v>
      </c>
      <c r="Y1166">
        <v>14824720</v>
      </c>
      <c r="Z1166">
        <v>23076832.699999999</v>
      </c>
      <c r="AA1166">
        <v>42412173.399999999</v>
      </c>
      <c r="AB1166">
        <v>17464819.899999999</v>
      </c>
      <c r="AC1166">
        <v>3548765.4</v>
      </c>
      <c r="AD1166">
        <v>-1987415.9</v>
      </c>
      <c r="AE1166">
        <v>38918089</v>
      </c>
      <c r="AF1166">
        <v>170831539.80000001</v>
      </c>
      <c r="AG1166">
        <v>35575253.299999997</v>
      </c>
      <c r="AH1166">
        <v>66943310.299999997</v>
      </c>
      <c r="AI1166">
        <v>50498991.200000003</v>
      </c>
      <c r="AJ1166">
        <v>-68787576.700000003</v>
      </c>
      <c r="AK1166">
        <v>81683646.700000003</v>
      </c>
      <c r="AL1166">
        <v>140213675.69999999</v>
      </c>
      <c r="AM1166">
        <v>116631428</v>
      </c>
      <c r="AN1166">
        <v>68807900.400000006</v>
      </c>
      <c r="AO1166">
        <v>63069679.700000003</v>
      </c>
      <c r="AP1166">
        <v>89385037.799999997</v>
      </c>
      <c r="AQ1166">
        <v>116406825</v>
      </c>
      <c r="AR1166">
        <v>-34420078.600000001</v>
      </c>
      <c r="AS1166">
        <v>2367813.2999999998</v>
      </c>
      <c r="AT1166">
        <v>-39865456.600000001</v>
      </c>
      <c r="AU1166">
        <v>74636266.200000003</v>
      </c>
      <c r="AV1166">
        <v>82534350.299999997</v>
      </c>
      <c r="AW1166">
        <v>276368567.39999998</v>
      </c>
      <c r="AX1166">
        <v>540598868</v>
      </c>
      <c r="AY1166">
        <v>217108610.59999999</v>
      </c>
      <c r="AZ1166">
        <v>477573297.60000002</v>
      </c>
      <c r="BA1166">
        <v>-70900811.900000006</v>
      </c>
      <c r="BB1166">
        <v>224435043.5</v>
      </c>
      <c r="BC1166">
        <v>-28631957.399999999</v>
      </c>
      <c r="BD1166">
        <v>70095979.400000006</v>
      </c>
      <c r="BE1166">
        <v>423142983.80000001</v>
      </c>
      <c r="BF1166">
        <v>-14314777.4</v>
      </c>
      <c r="BG1166">
        <v>60372154.399999999</v>
      </c>
      <c r="BH1166">
        <v>461680270.5</v>
      </c>
      <c r="BI1166">
        <v>2141976215</v>
      </c>
      <c r="BJ1166">
        <v>771158346.60000002</v>
      </c>
      <c r="BK1166">
        <v>-610637468</v>
      </c>
      <c r="BL1166">
        <v>307291600</v>
      </c>
      <c r="BM1166">
        <v>3644669251</v>
      </c>
      <c r="BN1166">
        <v>2092717155</v>
      </c>
      <c r="BO1166">
        <v>1229550658</v>
      </c>
      <c r="BP1166">
        <v>85352821.900000006</v>
      </c>
    </row>
    <row r="1167" spans="1:68" x14ac:dyDescent="0.25">
      <c r="A1167" s="1" t="s">
        <v>66</v>
      </c>
      <c r="B1167" s="1">
        <f>COUNT(egypt_arabic_world[[#This Row],[1960]:[2023]])</f>
        <v>49</v>
      </c>
      <c r="C1167" s="1" t="s">
        <v>2383</v>
      </c>
      <c r="D1167" s="1" t="s">
        <v>2384</v>
      </c>
      <c r="O1167">
        <v>2.4</v>
      </c>
      <c r="P1167">
        <v>1.82</v>
      </c>
      <c r="Q1167">
        <v>1.53</v>
      </c>
      <c r="R1167">
        <v>1.71</v>
      </c>
      <c r="S1167">
        <v>2.2999999999999998</v>
      </c>
      <c r="T1167">
        <v>2.57</v>
      </c>
      <c r="V1167">
        <v>3.13</v>
      </c>
      <c r="W1167">
        <v>3.64</v>
      </c>
      <c r="X1167">
        <v>4.55</v>
      </c>
      <c r="Y1167">
        <v>5.18</v>
      </c>
      <c r="Z1167">
        <v>4.97</v>
      </c>
      <c r="AA1167">
        <v>5.21</v>
      </c>
      <c r="AB1167">
        <v>6.47</v>
      </c>
      <c r="AC1167">
        <v>5.89</v>
      </c>
      <c r="AH1167">
        <v>7.06</v>
      </c>
      <c r="AI1167">
        <v>8.43</v>
      </c>
      <c r="AJ1167">
        <v>9.3800000000000008</v>
      </c>
      <c r="AK1167">
        <v>8.92</v>
      </c>
      <c r="AL1167">
        <v>10.92</v>
      </c>
      <c r="AM1167">
        <v>10.93</v>
      </c>
      <c r="AN1167">
        <v>11.04</v>
      </c>
      <c r="AO1167">
        <v>9</v>
      </c>
      <c r="AP1167">
        <v>8.3699999999999992</v>
      </c>
      <c r="AQ1167">
        <v>8.0299999999999994</v>
      </c>
      <c r="AR1167">
        <v>7.95</v>
      </c>
      <c r="AS1167">
        <v>8.98</v>
      </c>
      <c r="AT1167">
        <v>9.26</v>
      </c>
      <c r="AU1167">
        <v>10.01</v>
      </c>
      <c r="AV1167">
        <v>10.91</v>
      </c>
      <c r="AW1167">
        <v>10.32</v>
      </c>
      <c r="AX1167">
        <v>11.048999999999999</v>
      </c>
      <c r="AY1167">
        <v>10.49</v>
      </c>
      <c r="AZ1167">
        <v>8.8000000000000007</v>
      </c>
      <c r="BA1167">
        <v>8.5169999999999995</v>
      </c>
      <c r="BB1167">
        <v>9.0869999999999997</v>
      </c>
      <c r="BC1167">
        <v>8.7569999999999997</v>
      </c>
      <c r="BD1167">
        <v>11.849</v>
      </c>
      <c r="BE1167">
        <v>12.597</v>
      </c>
      <c r="BF1167">
        <v>13.154</v>
      </c>
      <c r="BG1167">
        <v>13.105</v>
      </c>
      <c r="BH1167">
        <v>13.052</v>
      </c>
      <c r="BI1167">
        <v>12.45</v>
      </c>
      <c r="BJ1167">
        <v>11.766999999999999</v>
      </c>
      <c r="BK1167">
        <v>9.8550000000000004</v>
      </c>
      <c r="BL1167">
        <v>7.851</v>
      </c>
      <c r="BM1167">
        <v>7.9740000000000002</v>
      </c>
      <c r="BN1167">
        <v>7.4409999999999998</v>
      </c>
      <c r="BO1167">
        <v>7.3440000000000003</v>
      </c>
      <c r="BP1167">
        <v>6.7530000000000001</v>
      </c>
    </row>
    <row r="1168" spans="1:68" x14ac:dyDescent="0.25">
      <c r="A1168" s="1" t="s">
        <v>66</v>
      </c>
      <c r="B1168" s="1">
        <f>COUNT(egypt_arabic_world[[#This Row],[1960]:[2023]])</f>
        <v>48</v>
      </c>
      <c r="C1168" s="1" t="s">
        <v>1941</v>
      </c>
      <c r="D1168" s="1" t="s">
        <v>1942</v>
      </c>
      <c r="U1168">
        <v>3</v>
      </c>
      <c r="V1168">
        <v>4.6666666670000003</v>
      </c>
      <c r="W1168">
        <v>5.875</v>
      </c>
      <c r="X1168">
        <v>7</v>
      </c>
      <c r="Y1168">
        <v>8.3333333330000006</v>
      </c>
      <c r="Z1168">
        <v>10</v>
      </c>
      <c r="AA1168">
        <v>11</v>
      </c>
      <c r="AB1168">
        <v>11</v>
      </c>
      <c r="AC1168">
        <v>11</v>
      </c>
      <c r="AD1168">
        <v>11</v>
      </c>
      <c r="AE1168">
        <v>11</v>
      </c>
      <c r="AF1168">
        <v>11</v>
      </c>
      <c r="AG1168">
        <v>11</v>
      </c>
      <c r="AH1168">
        <v>11.66666667</v>
      </c>
      <c r="AI1168">
        <v>12</v>
      </c>
      <c r="AJ1168">
        <v>12</v>
      </c>
      <c r="AK1168">
        <v>12</v>
      </c>
      <c r="AL1168">
        <v>12</v>
      </c>
      <c r="AM1168">
        <v>11.83333333</v>
      </c>
      <c r="AN1168">
        <v>10.91666667</v>
      </c>
      <c r="AO1168">
        <v>10.54166667</v>
      </c>
      <c r="AP1168">
        <v>9.8354166670000005</v>
      </c>
      <c r="AQ1168">
        <v>9.3625000000000007</v>
      </c>
      <c r="AR1168">
        <v>9.2174999999999994</v>
      </c>
      <c r="AS1168">
        <v>9.4566666670000004</v>
      </c>
      <c r="AT1168">
        <v>9.4583333330000006</v>
      </c>
      <c r="AU1168">
        <v>9.3333333330000006</v>
      </c>
      <c r="AV1168">
        <v>8.2249999999999996</v>
      </c>
      <c r="AW1168">
        <v>7.7249999999999996</v>
      </c>
      <c r="AX1168">
        <v>7.2249999999999996</v>
      </c>
      <c r="AY1168">
        <v>6.016666667</v>
      </c>
      <c r="AZ1168">
        <v>6.1</v>
      </c>
      <c r="BA1168">
        <v>6.5833333329999997</v>
      </c>
      <c r="BB1168">
        <v>6.4916666669999996</v>
      </c>
      <c r="BC1168">
        <v>6.233333333</v>
      </c>
      <c r="BD1168">
        <v>6.7416666669999996</v>
      </c>
      <c r="BE1168">
        <v>7.641666667</v>
      </c>
      <c r="BF1168">
        <v>7.6833333330000002</v>
      </c>
      <c r="BG1168">
        <v>6.9166666670000003</v>
      </c>
      <c r="BH1168">
        <v>6.9083333329999999</v>
      </c>
      <c r="BI1168">
        <v>7.858333333</v>
      </c>
      <c r="BJ1168">
        <v>12.09166667</v>
      </c>
      <c r="BK1168">
        <v>12.31666667</v>
      </c>
      <c r="BL1168">
        <v>10.95</v>
      </c>
      <c r="BM1168">
        <v>7.7833333329999999</v>
      </c>
      <c r="BN1168">
        <v>7.4</v>
      </c>
      <c r="BO1168">
        <v>8.4250000000000007</v>
      </c>
      <c r="BP1168">
        <v>12.65</v>
      </c>
    </row>
    <row r="1169" spans="1:68" x14ac:dyDescent="0.25">
      <c r="A1169" s="1" t="s">
        <v>66</v>
      </c>
      <c r="B1169" s="1">
        <f>COUNT(egypt_arabic_world[[#This Row],[1960]:[2023]])</f>
        <v>48</v>
      </c>
      <c r="C1169" s="1" t="s">
        <v>1939</v>
      </c>
      <c r="D1169" s="1" t="s">
        <v>1940</v>
      </c>
      <c r="U1169">
        <v>22000000</v>
      </c>
      <c r="V1169">
        <v>57000000</v>
      </c>
      <c r="W1169">
        <v>75000000</v>
      </c>
      <c r="X1169">
        <v>185000000</v>
      </c>
      <c r="Y1169">
        <v>265000000</v>
      </c>
      <c r="Z1169">
        <v>320000000</v>
      </c>
      <c r="AA1169">
        <v>455000000</v>
      </c>
      <c r="AB1169">
        <v>600000000</v>
      </c>
      <c r="AC1169">
        <v>550000000</v>
      </c>
      <c r="AD1169">
        <v>750000000</v>
      </c>
      <c r="AE1169">
        <v>947000000</v>
      </c>
      <c r="AF1169">
        <v>1098000000</v>
      </c>
      <c r="AG1169">
        <v>1131000000</v>
      </c>
      <c r="AH1169">
        <v>1081000000</v>
      </c>
      <c r="AI1169">
        <v>1000000000</v>
      </c>
      <c r="AJ1169">
        <v>850000000</v>
      </c>
      <c r="AK1169">
        <v>600000000</v>
      </c>
      <c r="AL1169">
        <v>500000000</v>
      </c>
      <c r="AM1169">
        <v>375000000</v>
      </c>
      <c r="AN1169">
        <v>313000000</v>
      </c>
      <c r="AO1169">
        <v>127000000</v>
      </c>
      <c r="AP1169">
        <v>130700000</v>
      </c>
      <c r="AQ1169">
        <v>384100000</v>
      </c>
      <c r="AR1169">
        <v>481400000</v>
      </c>
      <c r="AS1169">
        <v>572800000</v>
      </c>
      <c r="AT1169">
        <v>618500000</v>
      </c>
      <c r="AU1169">
        <v>658500000</v>
      </c>
      <c r="AV1169">
        <v>315638000</v>
      </c>
      <c r="AW1169">
        <v>85200000</v>
      </c>
      <c r="AX1169">
        <v>93000000</v>
      </c>
      <c r="AY1169">
        <v>81000000</v>
      </c>
      <c r="AZ1169">
        <v>20530000</v>
      </c>
      <c r="BA1169">
        <v>80030000</v>
      </c>
      <c r="BB1169">
        <v>74000000</v>
      </c>
      <c r="BC1169">
        <v>53750000</v>
      </c>
      <c r="BD1169">
        <v>16250000</v>
      </c>
      <c r="BE1169">
        <v>20000000</v>
      </c>
      <c r="BF1169">
        <v>12288000</v>
      </c>
      <c r="BG1169">
        <v>21356000</v>
      </c>
      <c r="BH1169">
        <v>22500000</v>
      </c>
      <c r="BI1169">
        <v>156619000</v>
      </c>
      <c r="BJ1169">
        <v>406499000</v>
      </c>
      <c r="BK1169">
        <v>445685000</v>
      </c>
      <c r="BL1169">
        <v>360238000</v>
      </c>
      <c r="BM1169">
        <v>402342000</v>
      </c>
      <c r="BN1169">
        <v>783587000</v>
      </c>
      <c r="BO1169">
        <v>898953000</v>
      </c>
      <c r="BP1169">
        <v>1879416000</v>
      </c>
    </row>
    <row r="1170" spans="1:68" x14ac:dyDescent="0.25">
      <c r="A1170" s="1" t="s">
        <v>66</v>
      </c>
      <c r="B1170" s="1">
        <f>COUNT(egypt_arabic_world[[#This Row],[1960]:[2023]])</f>
        <v>48</v>
      </c>
      <c r="C1170" s="1" t="s">
        <v>1937</v>
      </c>
      <c r="D1170" s="1" t="s">
        <v>1938</v>
      </c>
      <c r="U1170">
        <v>5</v>
      </c>
      <c r="V1170">
        <v>4.1666666670000003</v>
      </c>
      <c r="W1170">
        <v>4.2916666670000003</v>
      </c>
      <c r="X1170">
        <v>5</v>
      </c>
      <c r="Y1170">
        <v>5</v>
      </c>
      <c r="Z1170">
        <v>5</v>
      </c>
      <c r="AA1170">
        <v>4</v>
      </c>
      <c r="AB1170">
        <v>4</v>
      </c>
      <c r="AC1170">
        <v>4</v>
      </c>
      <c r="AD1170">
        <v>4</v>
      </c>
      <c r="AE1170">
        <v>4</v>
      </c>
      <c r="AF1170">
        <v>5.3333333329999997</v>
      </c>
      <c r="AG1170">
        <v>6</v>
      </c>
      <c r="AH1170">
        <v>6.6666666670000003</v>
      </c>
      <c r="AI1170">
        <v>7</v>
      </c>
      <c r="AJ1170">
        <v>7.846666667</v>
      </c>
      <c r="AK1170">
        <v>8.3283333329999998</v>
      </c>
      <c r="AL1170">
        <v>6.2975000000000003</v>
      </c>
      <c r="AM1170">
        <v>4.6791666669999996</v>
      </c>
      <c r="AN1170">
        <v>5.5541666669999996</v>
      </c>
      <c r="AO1170">
        <v>5.0416666670000003</v>
      </c>
      <c r="AP1170">
        <v>3.9562499999999998</v>
      </c>
      <c r="AQ1170">
        <v>3.6541666670000001</v>
      </c>
      <c r="AR1170">
        <v>3.7475000000000001</v>
      </c>
      <c r="AS1170">
        <v>3.7591666670000001</v>
      </c>
      <c r="AT1170">
        <v>3.8333333330000001</v>
      </c>
      <c r="AU1170">
        <v>4.4583333329999997</v>
      </c>
      <c r="AV1170">
        <v>5.3083333330000002</v>
      </c>
      <c r="AW1170">
        <v>5.65</v>
      </c>
      <c r="AX1170">
        <v>5.9166666670000003</v>
      </c>
      <c r="AY1170">
        <v>6.5833333329999997</v>
      </c>
      <c r="AZ1170">
        <v>6.4083333329999999</v>
      </c>
      <c r="BA1170">
        <v>5.7416666669999996</v>
      </c>
      <c r="BB1170">
        <v>5.483333333</v>
      </c>
      <c r="BC1170">
        <v>4.7750000000000004</v>
      </c>
      <c r="BD1170">
        <v>4.2916666670000003</v>
      </c>
      <c r="BE1170">
        <v>4.358333333</v>
      </c>
      <c r="BF1170">
        <v>4.608333333</v>
      </c>
      <c r="BG1170">
        <v>4.7916666670000003</v>
      </c>
      <c r="BH1170">
        <v>4.7166666670000001</v>
      </c>
      <c r="BI1170">
        <v>5.7416666669999996</v>
      </c>
      <c r="BJ1170">
        <v>6.0833333329999997</v>
      </c>
      <c r="BK1170">
        <v>6</v>
      </c>
      <c r="BL1170">
        <v>5.1666666670000003</v>
      </c>
      <c r="BM1170">
        <v>3.5833333330000001</v>
      </c>
      <c r="BN1170">
        <v>2.0249999999999999</v>
      </c>
      <c r="BO1170">
        <v>2.1583333329999999</v>
      </c>
      <c r="BP1170">
        <v>5.108333333</v>
      </c>
    </row>
    <row r="1171" spans="1:68" x14ac:dyDescent="0.25">
      <c r="A1171" s="1" t="s">
        <v>66</v>
      </c>
      <c r="B1171" s="1">
        <f>COUNT(egypt_arabic_world[[#This Row],[1960]:[2023]])</f>
        <v>48</v>
      </c>
      <c r="C1171" s="1" t="s">
        <v>1947</v>
      </c>
      <c r="D1171" s="1" t="s">
        <v>1948</v>
      </c>
      <c r="U1171">
        <v>8</v>
      </c>
      <c r="V1171">
        <v>8.8333333330000006</v>
      </c>
      <c r="W1171">
        <v>10.16666667</v>
      </c>
      <c r="X1171">
        <v>12</v>
      </c>
      <c r="Y1171">
        <v>13.33333333</v>
      </c>
      <c r="Z1171">
        <v>15</v>
      </c>
      <c r="AA1171">
        <v>15</v>
      </c>
      <c r="AB1171">
        <v>15</v>
      </c>
      <c r="AC1171">
        <v>15</v>
      </c>
      <c r="AD1171">
        <v>15</v>
      </c>
      <c r="AE1171">
        <v>15</v>
      </c>
      <c r="AF1171">
        <v>16.333333329999999</v>
      </c>
      <c r="AG1171">
        <v>17</v>
      </c>
      <c r="AH1171">
        <v>18.333333329999999</v>
      </c>
      <c r="AI1171">
        <v>19</v>
      </c>
      <c r="AJ1171">
        <v>19.846666670000001</v>
      </c>
      <c r="AK1171">
        <v>20.32833333</v>
      </c>
      <c r="AL1171">
        <v>18.297499999999999</v>
      </c>
      <c r="AM1171">
        <v>16.512499999999999</v>
      </c>
      <c r="AN1171">
        <v>16.470833330000001</v>
      </c>
      <c r="AO1171">
        <v>15.58333333</v>
      </c>
      <c r="AP1171">
        <v>13.79166667</v>
      </c>
      <c r="AQ1171">
        <v>13.016666669999999</v>
      </c>
      <c r="AR1171">
        <v>12.965</v>
      </c>
      <c r="AS1171">
        <v>13.215833330000001</v>
      </c>
      <c r="AT1171">
        <v>13.29166667</v>
      </c>
      <c r="AU1171">
        <v>13.79166667</v>
      </c>
      <c r="AV1171">
        <v>13.53333333</v>
      </c>
      <c r="AW1171">
        <v>13.375</v>
      </c>
      <c r="AX1171">
        <v>13.141666669999999</v>
      </c>
      <c r="AY1171">
        <v>12.6</v>
      </c>
      <c r="AZ1171">
        <v>12.508333329999999</v>
      </c>
      <c r="BA1171">
        <v>12.324999999999999</v>
      </c>
      <c r="BB1171">
        <v>11.975</v>
      </c>
      <c r="BC1171">
        <v>11.008333329999999</v>
      </c>
      <c r="BD1171">
        <v>11.03333333</v>
      </c>
      <c r="BE1171">
        <v>12</v>
      </c>
      <c r="BF1171">
        <v>12.29166667</v>
      </c>
      <c r="BG1171">
        <v>11.70833333</v>
      </c>
      <c r="BH1171">
        <v>11.625</v>
      </c>
      <c r="BI1171">
        <v>13.6</v>
      </c>
      <c r="BJ1171">
        <v>18.175000000000001</v>
      </c>
      <c r="BK1171">
        <v>18.31666667</v>
      </c>
      <c r="BL1171">
        <v>16.116666670000001</v>
      </c>
      <c r="BM1171">
        <v>11.366666670000001</v>
      </c>
      <c r="BN1171">
        <v>9.4250000000000007</v>
      </c>
      <c r="BO1171">
        <v>10.58333333</v>
      </c>
      <c r="BP1171">
        <v>17.758333329999999</v>
      </c>
    </row>
    <row r="1172" spans="1:68" x14ac:dyDescent="0.25">
      <c r="A1172" s="1" t="s">
        <v>66</v>
      </c>
      <c r="B1172" s="1">
        <f>COUNT(egypt_arabic_world[[#This Row],[1960]:[2023]])</f>
        <v>48</v>
      </c>
      <c r="C1172" s="1" t="s">
        <v>2493</v>
      </c>
      <c r="D1172" s="1" t="s">
        <v>2494</v>
      </c>
      <c r="H1172">
        <v>29999.999329999999</v>
      </c>
      <c r="T1172">
        <v>3049999.952</v>
      </c>
      <c r="V1172">
        <v>670000.01670000004</v>
      </c>
      <c r="W1172">
        <v>439999.9976</v>
      </c>
      <c r="X1172">
        <v>610000.01430000004</v>
      </c>
      <c r="Y1172">
        <v>509999.99050000001</v>
      </c>
      <c r="Z1172">
        <v>370000.0048</v>
      </c>
      <c r="AA1172">
        <v>699999.98809999996</v>
      </c>
      <c r="AB1172">
        <v>2000000</v>
      </c>
      <c r="AC1172">
        <v>1250000</v>
      </c>
      <c r="AD1172">
        <v>2099999.9049999998</v>
      </c>
      <c r="AE1172">
        <v>509999.99050000001</v>
      </c>
      <c r="AF1172">
        <v>2079999.9240000001</v>
      </c>
      <c r="AG1172">
        <v>879999.9952</v>
      </c>
      <c r="AH1172">
        <v>449999.98810000002</v>
      </c>
      <c r="AI1172">
        <v>639999.98569999996</v>
      </c>
      <c r="AJ1172">
        <v>1500000</v>
      </c>
      <c r="AK1172">
        <v>899999.97620000003</v>
      </c>
      <c r="AL1172">
        <v>6130000.1140000001</v>
      </c>
      <c r="AM1172">
        <v>2880000.1140000001</v>
      </c>
      <c r="AN1172">
        <v>7320000.1720000003</v>
      </c>
      <c r="AO1172">
        <v>11829999.92</v>
      </c>
      <c r="AP1172">
        <v>2250000</v>
      </c>
      <c r="AQ1172">
        <v>1049999.952</v>
      </c>
      <c r="AR1172">
        <v>899999.97620000003</v>
      </c>
      <c r="AS1172">
        <v>2569999.9330000002</v>
      </c>
      <c r="AT1172">
        <v>1919999.9569999999</v>
      </c>
      <c r="AU1172">
        <v>2220000.0290000001</v>
      </c>
      <c r="AV1172">
        <v>930000.00719999999</v>
      </c>
      <c r="AW1172">
        <v>1669999.9569999999</v>
      </c>
      <c r="AX1172">
        <v>1559999.943</v>
      </c>
      <c r="AY1172">
        <v>1990000.01</v>
      </c>
      <c r="AZ1172">
        <v>2420000.0759999999</v>
      </c>
      <c r="BA1172">
        <v>2180000.0669999998</v>
      </c>
      <c r="BB1172">
        <v>1740000.01</v>
      </c>
      <c r="BC1172">
        <v>1409999.9669999999</v>
      </c>
      <c r="BD1172">
        <v>5599999.9050000003</v>
      </c>
      <c r="BE1172">
        <v>8920000.0759999994</v>
      </c>
      <c r="BF1172">
        <v>10689999.58</v>
      </c>
      <c r="BG1172">
        <v>10340000.15</v>
      </c>
      <c r="BH1172">
        <v>5730000.0190000003</v>
      </c>
      <c r="BI1172">
        <v>4869999.8859999999</v>
      </c>
      <c r="BJ1172">
        <v>2190000.057</v>
      </c>
      <c r="BK1172">
        <v>3049999.952</v>
      </c>
      <c r="BL1172">
        <v>2049999.952</v>
      </c>
      <c r="BM1172">
        <v>2579999.9240000001</v>
      </c>
      <c r="BN1172">
        <v>5869999.8859999999</v>
      </c>
      <c r="BO1172">
        <v>3660000.0860000001</v>
      </c>
    </row>
    <row r="1173" spans="1:68" x14ac:dyDescent="0.25">
      <c r="A1173" s="1" t="s">
        <v>66</v>
      </c>
      <c r="B1173" s="1">
        <f>COUNT(egypt_arabic_world[[#This Row],[1960]:[2023]])</f>
        <v>48</v>
      </c>
      <c r="C1173" s="1" t="s">
        <v>1935</v>
      </c>
      <c r="D1173" s="1" t="s">
        <v>1936</v>
      </c>
      <c r="U1173">
        <v>-3.1679145659999999</v>
      </c>
      <c r="V1173">
        <v>-3.1196802410000002</v>
      </c>
      <c r="W1173">
        <v>0.56509211699999995</v>
      </c>
      <c r="X1173">
        <v>-9.311642226</v>
      </c>
      <c r="Y1173">
        <v>0.80268599200000001</v>
      </c>
      <c r="Z1173">
        <v>17.584790470000002</v>
      </c>
      <c r="AA1173">
        <v>-7.8014847740000004</v>
      </c>
      <c r="AB1173">
        <v>2.0300751880000001</v>
      </c>
      <c r="AC1173">
        <v>6.2380658660000003</v>
      </c>
      <c r="AD1173">
        <v>3.0687217279999999</v>
      </c>
      <c r="AE1173">
        <v>1.8824585789999999</v>
      </c>
      <c r="AF1173">
        <v>3.4355671320000001</v>
      </c>
      <c r="AG1173">
        <v>3.1586341959999999</v>
      </c>
      <c r="AH1173">
        <v>-0.67491105500000004</v>
      </c>
      <c r="AI1173">
        <v>1.067535299</v>
      </c>
      <c r="AJ1173">
        <v>3.2046387959999998</v>
      </c>
      <c r="AK1173">
        <v>1.67092489</v>
      </c>
      <c r="AL1173">
        <v>9.1012413839999997</v>
      </c>
      <c r="AM1173">
        <v>7.4354194009999999</v>
      </c>
      <c r="AN1173">
        <v>4.552157631</v>
      </c>
      <c r="AO1173">
        <v>7.9132204880000003</v>
      </c>
      <c r="AP1173">
        <v>3.5634527579999999</v>
      </c>
      <c r="AQ1173">
        <v>10.391898919999999</v>
      </c>
      <c r="AR1173">
        <v>11.935822399999999</v>
      </c>
      <c r="AS1173">
        <v>8.9196009739999997</v>
      </c>
      <c r="AT1173">
        <v>11.21451338</v>
      </c>
      <c r="AU1173">
        <v>10.30003194</v>
      </c>
      <c r="AV1173">
        <v>6.3270259480000002</v>
      </c>
      <c r="AW1173">
        <v>1.5269034290000001</v>
      </c>
      <c r="AX1173">
        <v>6.5236409919999998</v>
      </c>
      <c r="AY1173">
        <v>4.880796718</v>
      </c>
      <c r="AZ1173">
        <v>-7.7628594999999995E-2</v>
      </c>
      <c r="BA1173">
        <v>0.10785315500000001</v>
      </c>
      <c r="BB1173">
        <v>0.71003632000000005</v>
      </c>
      <c r="BC1173">
        <v>0.81872161799999998</v>
      </c>
      <c r="BD1173">
        <v>-0.56387805300000005</v>
      </c>
      <c r="BE1173">
        <v>-6.2627195020000004</v>
      </c>
      <c r="BF1173">
        <v>3.2921571529999998</v>
      </c>
      <c r="BG1173">
        <v>0.41412913899999998</v>
      </c>
      <c r="BH1173">
        <v>1.54106846</v>
      </c>
      <c r="BI1173">
        <v>6.9220113550000004</v>
      </c>
      <c r="BJ1173">
        <v>-8.7581940809999992</v>
      </c>
      <c r="BK1173">
        <v>-2.358703013</v>
      </c>
      <c r="BL1173">
        <v>2.1990957830000002</v>
      </c>
      <c r="BM1173">
        <v>4.8878154299999998</v>
      </c>
      <c r="BN1173">
        <v>4.3662066990000001</v>
      </c>
      <c r="BO1173">
        <v>0.14266965200000001</v>
      </c>
      <c r="BP1173">
        <v>-5.661308504</v>
      </c>
    </row>
    <row r="1174" spans="1:68" x14ac:dyDescent="0.25">
      <c r="A1174" s="1" t="s">
        <v>66</v>
      </c>
      <c r="B1174" s="1">
        <f>COUNT(egypt_arabic_world[[#This Row],[1960]:[2023]])</f>
        <v>47</v>
      </c>
      <c r="C1174" s="1" t="s">
        <v>2161</v>
      </c>
      <c r="D1174" s="1" t="s">
        <v>2162</v>
      </c>
      <c r="T1174">
        <v>4820</v>
      </c>
      <c r="U1174">
        <v>4858.3333329999996</v>
      </c>
      <c r="V1174">
        <v>4896.6666670000004</v>
      </c>
      <c r="W1174">
        <v>4935</v>
      </c>
      <c r="X1174">
        <v>4973.3333329999996</v>
      </c>
      <c r="Y1174">
        <v>5011.6666670000004</v>
      </c>
      <c r="Z1174">
        <v>5050</v>
      </c>
      <c r="AA1174">
        <v>5088.3333329999996</v>
      </c>
      <c r="AB1174">
        <v>5126.6666670000004</v>
      </c>
      <c r="AC1174">
        <v>5165</v>
      </c>
      <c r="AD1174">
        <v>5203.3333329999996</v>
      </c>
      <c r="AE1174">
        <v>5241.6666670000004</v>
      </c>
      <c r="AF1174">
        <v>5280</v>
      </c>
      <c r="AG1174">
        <v>5318.3333329999996</v>
      </c>
      <c r="AH1174">
        <v>5356.6666670000004</v>
      </c>
      <c r="AI1174">
        <v>5392.5</v>
      </c>
      <c r="AJ1174">
        <v>5430.8333329999996</v>
      </c>
      <c r="AK1174">
        <v>5469.1666670000004</v>
      </c>
      <c r="AL1174">
        <v>5487.5</v>
      </c>
      <c r="AM1174">
        <v>5667.828571</v>
      </c>
      <c r="AN1174">
        <v>5848.1571430000004</v>
      </c>
      <c r="AO1174">
        <v>6028.7257140000002</v>
      </c>
      <c r="AP1174">
        <v>6209.2942860000003</v>
      </c>
      <c r="AQ1174">
        <v>6389.8628570000001</v>
      </c>
      <c r="AR1174">
        <v>6570.4314290000002</v>
      </c>
      <c r="AS1174">
        <v>5703</v>
      </c>
      <c r="AT1174">
        <v>5870.7</v>
      </c>
      <c r="AU1174">
        <v>6038.4</v>
      </c>
      <c r="AV1174">
        <v>6206.1</v>
      </c>
      <c r="AW1174">
        <v>6373.8</v>
      </c>
      <c r="AX1174">
        <v>6541.5</v>
      </c>
      <c r="AY1174">
        <v>6709.2</v>
      </c>
      <c r="AZ1174">
        <v>6876.9</v>
      </c>
      <c r="BA1174">
        <v>7044.6</v>
      </c>
      <c r="BB1174">
        <v>7212.3</v>
      </c>
      <c r="BC1174">
        <v>7380</v>
      </c>
      <c r="BD1174">
        <v>7165</v>
      </c>
      <c r="BE1174">
        <v>7230</v>
      </c>
      <c r="BF1174">
        <v>7300</v>
      </c>
      <c r="BG1174">
        <v>6070</v>
      </c>
      <c r="BH1174">
        <v>6090</v>
      </c>
      <c r="BI1174">
        <v>6065</v>
      </c>
      <c r="BJ1174">
        <v>7750</v>
      </c>
      <c r="BK1174">
        <v>7750</v>
      </c>
      <c r="BL1174">
        <v>7750</v>
      </c>
      <c r="BM1174">
        <v>7750</v>
      </c>
      <c r="BN1174">
        <v>7750</v>
      </c>
    </row>
    <row r="1175" spans="1:68" x14ac:dyDescent="0.25">
      <c r="A1175" s="1" t="s">
        <v>66</v>
      </c>
      <c r="B1175" s="1">
        <f>COUNT(egypt_arabic_world[[#This Row],[1960]:[2023]])</f>
        <v>47</v>
      </c>
      <c r="C1175" s="1" t="s">
        <v>2125</v>
      </c>
      <c r="D1175" s="1" t="s">
        <v>2126</v>
      </c>
      <c r="T1175">
        <v>48.2</v>
      </c>
      <c r="U1175">
        <v>48.583333330000002</v>
      </c>
      <c r="V1175">
        <v>48.966666670000002</v>
      </c>
      <c r="W1175">
        <v>49.35</v>
      </c>
      <c r="X1175">
        <v>49.733333330000001</v>
      </c>
      <c r="Y1175">
        <v>50.116666670000001</v>
      </c>
      <c r="Z1175">
        <v>50.5</v>
      </c>
      <c r="AA1175">
        <v>50.883333329999999</v>
      </c>
      <c r="AB1175">
        <v>51.266666669999999</v>
      </c>
      <c r="AC1175">
        <v>51.65</v>
      </c>
      <c r="AD1175">
        <v>52.033333329999998</v>
      </c>
      <c r="AE1175">
        <v>52.416666669999998</v>
      </c>
      <c r="AF1175">
        <v>52.8</v>
      </c>
      <c r="AG1175">
        <v>53.183333330000004</v>
      </c>
      <c r="AH1175">
        <v>53.566666669999996</v>
      </c>
      <c r="AI1175">
        <v>53.924999999999997</v>
      </c>
      <c r="AJ1175">
        <v>54.308333330000004</v>
      </c>
      <c r="AK1175">
        <v>54.691666669999996</v>
      </c>
      <c r="AL1175">
        <v>54.875</v>
      </c>
      <c r="AM1175">
        <v>56.678285709999997</v>
      </c>
      <c r="AN1175">
        <v>58.481571430000002</v>
      </c>
      <c r="AO1175">
        <v>60.287257140000001</v>
      </c>
      <c r="AP1175">
        <v>62.092942860000001</v>
      </c>
      <c r="AQ1175">
        <v>63.89862857</v>
      </c>
      <c r="AR1175">
        <v>65.704314289999999</v>
      </c>
      <c r="AS1175">
        <v>57.03</v>
      </c>
      <c r="AT1175">
        <v>58.707000000000001</v>
      </c>
      <c r="AU1175">
        <v>60.384</v>
      </c>
      <c r="AV1175">
        <v>62.061</v>
      </c>
      <c r="AW1175">
        <v>63.738</v>
      </c>
      <c r="AX1175">
        <v>65.415000000000006</v>
      </c>
      <c r="AY1175">
        <v>67.091999999999999</v>
      </c>
      <c r="AZ1175">
        <v>68.769000000000005</v>
      </c>
      <c r="BA1175">
        <v>70.445999999999998</v>
      </c>
      <c r="BB1175">
        <v>72.123000000000005</v>
      </c>
      <c r="BC1175">
        <v>73.8</v>
      </c>
      <c r="BD1175">
        <v>71.650000000000006</v>
      </c>
      <c r="BE1175">
        <v>72.3</v>
      </c>
      <c r="BF1175">
        <v>73</v>
      </c>
      <c r="BG1175">
        <v>60.7</v>
      </c>
      <c r="BH1175">
        <v>60.9</v>
      </c>
      <c r="BI1175">
        <v>60.65</v>
      </c>
      <c r="BJ1175">
        <v>77.5</v>
      </c>
      <c r="BK1175">
        <v>77.5</v>
      </c>
      <c r="BL1175">
        <v>77.5</v>
      </c>
      <c r="BM1175">
        <v>77.5</v>
      </c>
      <c r="BN1175">
        <v>77.5</v>
      </c>
    </row>
    <row r="1176" spans="1:68" x14ac:dyDescent="0.25">
      <c r="A1176" s="1" t="s">
        <v>66</v>
      </c>
      <c r="B1176" s="1">
        <f>COUNT(egypt_arabic_world[[#This Row],[1960]:[2023]])</f>
        <v>47</v>
      </c>
      <c r="C1176" s="1" t="s">
        <v>1797</v>
      </c>
      <c r="D1176" s="1" t="s">
        <v>1798</v>
      </c>
      <c r="V1176">
        <v>1519786360</v>
      </c>
      <c r="W1176">
        <v>1531030786</v>
      </c>
      <c r="X1176">
        <v>1706285717</v>
      </c>
      <c r="Y1176">
        <v>2320571432</v>
      </c>
      <c r="Z1176">
        <v>2430285718</v>
      </c>
      <c r="AA1176">
        <v>2698285718</v>
      </c>
      <c r="AB1176">
        <v>2955428576</v>
      </c>
      <c r="AC1176">
        <v>2832428573</v>
      </c>
      <c r="AD1176">
        <v>2918000000</v>
      </c>
      <c r="AE1176">
        <v>3310571429</v>
      </c>
      <c r="AF1176">
        <v>3467857143</v>
      </c>
      <c r="AG1176">
        <v>4218857143</v>
      </c>
      <c r="AH1176">
        <v>3372363636</v>
      </c>
      <c r="AI1176">
        <v>4812500000</v>
      </c>
      <c r="AJ1176">
        <v>6140000000</v>
      </c>
      <c r="AK1176">
        <v>7054000000</v>
      </c>
      <c r="AL1176">
        <v>7076000000</v>
      </c>
      <c r="AM1176">
        <v>7693000000</v>
      </c>
      <c r="AN1176">
        <v>8262000000</v>
      </c>
      <c r="AO1176">
        <v>9079000000</v>
      </c>
      <c r="AP1176">
        <v>9096400000</v>
      </c>
      <c r="AQ1176">
        <v>7832000000</v>
      </c>
      <c r="AR1176">
        <v>9276000000</v>
      </c>
      <c r="AS1176">
        <v>9687000000</v>
      </c>
      <c r="AT1176">
        <v>8815200000</v>
      </c>
      <c r="AU1176">
        <v>9127000000</v>
      </c>
      <c r="AV1176">
        <v>10837400000</v>
      </c>
      <c r="AW1176">
        <v>14046400000</v>
      </c>
      <c r="AX1176">
        <v>14448700000</v>
      </c>
      <c r="AY1176">
        <v>15833700000</v>
      </c>
      <c r="AZ1176">
        <v>19659600000</v>
      </c>
      <c r="BA1176">
        <v>24667600000</v>
      </c>
      <c r="BB1176">
        <v>21302200000</v>
      </c>
      <c r="BC1176">
        <v>23618000000</v>
      </c>
      <c r="BD1176">
        <v>19030500000</v>
      </c>
      <c r="BE1176">
        <v>21335900000</v>
      </c>
      <c r="BF1176">
        <v>17881400000</v>
      </c>
      <c r="BG1176">
        <v>20261500000</v>
      </c>
      <c r="BH1176">
        <v>18092400000</v>
      </c>
      <c r="BI1176">
        <v>13308900000</v>
      </c>
      <c r="BJ1176">
        <v>18612600000</v>
      </c>
      <c r="BK1176">
        <v>22913000000</v>
      </c>
      <c r="BL1176">
        <v>24253200000</v>
      </c>
      <c r="BM1176">
        <v>14376300000</v>
      </c>
      <c r="BN1176">
        <v>20882995000</v>
      </c>
      <c r="BO1176">
        <v>28403239000</v>
      </c>
      <c r="BP1176">
        <v>32134200000</v>
      </c>
    </row>
    <row r="1177" spans="1:68" x14ac:dyDescent="0.25">
      <c r="A1177" s="1" t="s">
        <v>66</v>
      </c>
      <c r="B1177" s="1">
        <f>COUNT(egypt_arabic_world[[#This Row],[1960]:[2023]])</f>
        <v>47</v>
      </c>
      <c r="C1177" s="1" t="s">
        <v>1853</v>
      </c>
      <c r="D1177" s="1" t="s">
        <v>1854</v>
      </c>
      <c r="V1177">
        <v>1285953416</v>
      </c>
      <c r="W1177">
        <v>1396608787</v>
      </c>
      <c r="X1177">
        <v>1589142859</v>
      </c>
      <c r="Y1177">
        <v>2185857146</v>
      </c>
      <c r="Z1177">
        <v>2269285718</v>
      </c>
      <c r="AA1177">
        <v>2514142861</v>
      </c>
      <c r="AB1177">
        <v>2509000004</v>
      </c>
      <c r="AC1177">
        <v>2838000002</v>
      </c>
      <c r="AD1177">
        <v>2854714286</v>
      </c>
      <c r="AE1177">
        <v>2737714286</v>
      </c>
      <c r="AF1177">
        <v>2488000000</v>
      </c>
      <c r="AG1177">
        <v>2757000000</v>
      </c>
      <c r="AH1177">
        <v>2856363636</v>
      </c>
      <c r="AI1177">
        <v>3326500000</v>
      </c>
      <c r="AJ1177">
        <v>2998000000</v>
      </c>
      <c r="AK1177">
        <v>4646000000</v>
      </c>
      <c r="AL1177">
        <v>5164000000</v>
      </c>
      <c r="AM1177">
        <v>5382000000</v>
      </c>
      <c r="AN1177">
        <v>4511000000</v>
      </c>
      <c r="AO1177">
        <v>4709000000</v>
      </c>
      <c r="AP1177">
        <v>5812800000</v>
      </c>
      <c r="AQ1177">
        <v>5886000000</v>
      </c>
      <c r="AR1177">
        <v>5958700000</v>
      </c>
      <c r="AS1177">
        <v>7161000000</v>
      </c>
      <c r="AT1177">
        <v>6356300000</v>
      </c>
      <c r="AU1177">
        <v>6013175000</v>
      </c>
      <c r="AV1177">
        <v>6037937500</v>
      </c>
      <c r="AW1177">
        <v>7470125000</v>
      </c>
      <c r="AX1177">
        <v>9507400000</v>
      </c>
      <c r="AY1177">
        <v>10288200000</v>
      </c>
      <c r="AZ1177">
        <v>13087700000</v>
      </c>
      <c r="BA1177">
        <v>16335000000</v>
      </c>
      <c r="BB1177">
        <v>12765100000</v>
      </c>
      <c r="BC1177">
        <v>12990900000</v>
      </c>
      <c r="BD1177">
        <v>13129000000</v>
      </c>
      <c r="BE1177">
        <v>15557000000</v>
      </c>
      <c r="BF1177">
        <v>14807800000</v>
      </c>
      <c r="BG1177">
        <v>16840200000</v>
      </c>
      <c r="BH1177">
        <v>16723600000</v>
      </c>
      <c r="BI1177">
        <v>16388600000</v>
      </c>
      <c r="BJ1177">
        <v>16081600000</v>
      </c>
      <c r="BK1177">
        <v>17829912500</v>
      </c>
      <c r="BL1177">
        <v>20414612500</v>
      </c>
      <c r="BM1177">
        <v>17126962500</v>
      </c>
      <c r="BN1177">
        <v>21190248000</v>
      </c>
      <c r="BO1177">
        <v>23593232500</v>
      </c>
      <c r="BP1177">
        <v>20724850000</v>
      </c>
    </row>
    <row r="1178" spans="1:68" x14ac:dyDescent="0.25">
      <c r="A1178" s="1" t="s">
        <v>66</v>
      </c>
      <c r="B1178" s="1">
        <f>COUNT(egypt_arabic_world[[#This Row],[1960]:[2023]])</f>
        <v>47</v>
      </c>
      <c r="C1178" s="1" t="s">
        <v>1891</v>
      </c>
      <c r="D1178" s="1" t="s">
        <v>1892</v>
      </c>
      <c r="V1178">
        <v>17.08173691</v>
      </c>
      <c r="W1178">
        <v>14.92724143</v>
      </c>
      <c r="X1178">
        <v>18.809428690000001</v>
      </c>
      <c r="Y1178">
        <v>22.401337389999998</v>
      </c>
      <c r="Z1178">
        <v>20.828875499999999</v>
      </c>
      <c r="AA1178">
        <v>25.110963730000002</v>
      </c>
      <c r="AB1178">
        <v>31.658383109999999</v>
      </c>
      <c r="AC1178">
        <v>27.021215600000001</v>
      </c>
      <c r="AD1178">
        <v>24.927947079999999</v>
      </c>
      <c r="AE1178">
        <v>32.149238490000002</v>
      </c>
      <c r="AF1178">
        <v>26.236804790000001</v>
      </c>
      <c r="AG1178">
        <v>28.788124329999999</v>
      </c>
      <c r="AH1178">
        <v>27.755667070000001</v>
      </c>
      <c r="AI1178">
        <v>40.453860319999997</v>
      </c>
      <c r="AJ1178">
        <v>40.100250629999998</v>
      </c>
      <c r="AK1178">
        <v>33.268532919999998</v>
      </c>
      <c r="AL1178">
        <v>38.188727040000003</v>
      </c>
      <c r="AM1178">
        <v>34.460966540000001</v>
      </c>
      <c r="AN1178">
        <v>30.512223519999999</v>
      </c>
      <c r="AO1178">
        <v>35.433070870000002</v>
      </c>
      <c r="AP1178">
        <v>32.488619280000002</v>
      </c>
      <c r="AQ1178">
        <v>36.715391230000002</v>
      </c>
      <c r="AR1178">
        <v>29.082444150000001</v>
      </c>
      <c r="AS1178">
        <v>27.858818729999999</v>
      </c>
      <c r="AT1178">
        <v>26.81176249</v>
      </c>
      <c r="AU1178">
        <v>28.459689709999999</v>
      </c>
      <c r="AV1178">
        <v>27.76212409</v>
      </c>
      <c r="AW1178">
        <v>27.777777780000001</v>
      </c>
      <c r="AX1178">
        <v>19.471951700000002</v>
      </c>
      <c r="AY1178">
        <v>17.784251139999999</v>
      </c>
      <c r="AZ1178">
        <v>17.66800044</v>
      </c>
      <c r="BA1178">
        <v>21.20151414</v>
      </c>
      <c r="BB1178">
        <v>17.636316319999999</v>
      </c>
      <c r="BC1178">
        <v>12.96299408</v>
      </c>
      <c r="BD1178">
        <v>10.23950344</v>
      </c>
      <c r="BE1178">
        <v>12.488744329999999</v>
      </c>
      <c r="BF1178">
        <v>13.95778003</v>
      </c>
      <c r="BG1178">
        <v>21.227897120000002</v>
      </c>
      <c r="BH1178">
        <v>12.6989778</v>
      </c>
      <c r="BI1178">
        <v>17.326179629999999</v>
      </c>
      <c r="BJ1178">
        <v>14.223994510000001</v>
      </c>
      <c r="BK1178">
        <v>11.74911024</v>
      </c>
      <c r="BL1178">
        <v>12.0991597</v>
      </c>
      <c r="BM1178">
        <v>20.286725969999999</v>
      </c>
      <c r="BN1178">
        <v>17.556172400000001</v>
      </c>
      <c r="BO1178">
        <v>21.710516169999998</v>
      </c>
      <c r="BP1178">
        <v>14.02211061</v>
      </c>
    </row>
    <row r="1179" spans="1:68" x14ac:dyDescent="0.25">
      <c r="A1179" s="1" t="s">
        <v>66</v>
      </c>
      <c r="B1179" s="1">
        <f>COUNT(egypt_arabic_world[[#This Row],[1960]:[2023]])</f>
        <v>47</v>
      </c>
      <c r="C1179" s="1" t="s">
        <v>1847</v>
      </c>
      <c r="D1179" s="1" t="s">
        <v>1848</v>
      </c>
      <c r="V1179">
        <v>48.588069179999998</v>
      </c>
      <c r="W1179">
        <v>42.267700939999997</v>
      </c>
      <c r="X1179">
        <v>41.735836890000002</v>
      </c>
      <c r="Y1179">
        <v>49.058099130000002</v>
      </c>
      <c r="Z1179">
        <v>47.946700360000001</v>
      </c>
      <c r="AA1179">
        <v>51.64990572</v>
      </c>
      <c r="AB1179">
        <v>52.023539130000003</v>
      </c>
      <c r="AC1179">
        <v>50.355297159999999</v>
      </c>
      <c r="AD1179">
        <v>55.033587099999998</v>
      </c>
      <c r="AE1179">
        <v>60.172626389999998</v>
      </c>
      <c r="AF1179">
        <v>55.775543169999999</v>
      </c>
      <c r="AG1179">
        <v>54.060066740000003</v>
      </c>
      <c r="AH1179">
        <v>53.615041669999997</v>
      </c>
      <c r="AI1179">
        <v>53.854276659999996</v>
      </c>
      <c r="AJ1179">
        <v>49.851367420000003</v>
      </c>
      <c r="AK1179">
        <v>54.181220459999999</v>
      </c>
      <c r="AL1179">
        <v>53.66126328</v>
      </c>
      <c r="AM1179">
        <v>52.666076169999997</v>
      </c>
      <c r="AN1179">
        <v>37.040837269999997</v>
      </c>
      <c r="AO1179">
        <v>37.72619984</v>
      </c>
      <c r="AP1179">
        <v>48.964518890000001</v>
      </c>
      <c r="AQ1179">
        <v>43.930991990000003</v>
      </c>
      <c r="AR1179">
        <v>42.768348449999998</v>
      </c>
      <c r="AS1179">
        <v>50.019965390000003</v>
      </c>
      <c r="AT1179">
        <v>48.731613729999999</v>
      </c>
      <c r="AU1179">
        <v>47.577491240000001</v>
      </c>
      <c r="AV1179">
        <v>41.579665849999998</v>
      </c>
      <c r="AW1179">
        <v>39.415089109999997</v>
      </c>
      <c r="AX1179">
        <v>39.675107769999997</v>
      </c>
      <c r="AY1179">
        <v>36.437264460000002</v>
      </c>
      <c r="AZ1179">
        <v>31.459867249999999</v>
      </c>
      <c r="BA1179">
        <v>32.487836999999999</v>
      </c>
      <c r="BB1179">
        <v>30.5040473</v>
      </c>
      <c r="BC1179">
        <v>29.963241539999999</v>
      </c>
      <c r="BD1179">
        <v>27.582162960000002</v>
      </c>
      <c r="BE1179">
        <v>28.22241404</v>
      </c>
      <c r="BF1179">
        <v>28.98760948</v>
      </c>
      <c r="BG1179">
        <v>25.55328896</v>
      </c>
      <c r="BH1179">
        <v>29.53267614</v>
      </c>
      <c r="BI1179">
        <v>24.852482989999999</v>
      </c>
      <c r="BJ1179">
        <v>36.175084179999999</v>
      </c>
      <c r="BK1179">
        <v>31.41170657</v>
      </c>
      <c r="BL1179">
        <v>32.347148879999999</v>
      </c>
      <c r="BM1179">
        <v>30.378919159999999</v>
      </c>
      <c r="BN1179">
        <v>30.526289299999998</v>
      </c>
      <c r="BO1179">
        <v>24.563994510000001</v>
      </c>
      <c r="BP1179">
        <v>20.539445010000001</v>
      </c>
    </row>
    <row r="1180" spans="1:68" x14ac:dyDescent="0.25">
      <c r="A1180" s="1" t="s">
        <v>66</v>
      </c>
      <c r="B1180" s="1">
        <f>COUNT(egypt_arabic_world[[#This Row],[1960]:[2023]])</f>
        <v>47</v>
      </c>
      <c r="C1180" s="1" t="s">
        <v>1851</v>
      </c>
      <c r="D1180" s="1" t="s">
        <v>1852</v>
      </c>
      <c r="V1180">
        <v>12.66184631</v>
      </c>
      <c r="W1180">
        <v>9.2472041399999991</v>
      </c>
      <c r="X1180">
        <v>14.927997319999999</v>
      </c>
      <c r="Y1180">
        <v>19.988918989999998</v>
      </c>
      <c r="Z1180">
        <v>17.352457090000001</v>
      </c>
      <c r="AA1180">
        <v>22.283989829999999</v>
      </c>
      <c r="AB1180">
        <v>27.55220418</v>
      </c>
      <c r="AC1180">
        <v>22.96867907</v>
      </c>
      <c r="AD1180">
        <v>22.211886809999999</v>
      </c>
      <c r="AE1180">
        <v>31.177181319999999</v>
      </c>
      <c r="AF1180">
        <v>22.854788880000001</v>
      </c>
      <c r="AG1180">
        <v>25.602736019999998</v>
      </c>
      <c r="AH1180">
        <v>9.9633383650000003</v>
      </c>
      <c r="AI1180">
        <v>26.11948052</v>
      </c>
      <c r="AJ1180">
        <v>33.82736156</v>
      </c>
      <c r="AK1180">
        <v>27.005954070000001</v>
      </c>
      <c r="AL1180">
        <v>31.03448276</v>
      </c>
      <c r="AM1180">
        <v>31.24918757</v>
      </c>
      <c r="AN1180">
        <v>27.75357056</v>
      </c>
      <c r="AO1180">
        <v>34.067628589999998</v>
      </c>
      <c r="AP1180">
        <v>30.384547730000001</v>
      </c>
      <c r="AQ1180">
        <v>34.218590399999997</v>
      </c>
      <c r="AR1180">
        <v>27.418068130000002</v>
      </c>
      <c r="AS1180">
        <v>26.994941669999999</v>
      </c>
      <c r="AT1180">
        <v>24.926263729999999</v>
      </c>
      <c r="AU1180">
        <v>26.94532705</v>
      </c>
      <c r="AV1180">
        <v>26.191706499999999</v>
      </c>
      <c r="AW1180">
        <v>27.00549607</v>
      </c>
      <c r="AX1180">
        <v>18.391273959999999</v>
      </c>
      <c r="AY1180">
        <v>16.222361169999999</v>
      </c>
      <c r="AZ1180">
        <v>16.479480760000001</v>
      </c>
      <c r="BA1180">
        <v>20.4211192</v>
      </c>
      <c r="BB1180">
        <v>16.794978919999998</v>
      </c>
      <c r="BC1180">
        <v>12.26649166</v>
      </c>
      <c r="BD1180">
        <v>9.7249152680000002</v>
      </c>
      <c r="BE1180">
        <v>10.721366339999999</v>
      </c>
      <c r="BF1180">
        <v>12.12880423</v>
      </c>
      <c r="BG1180">
        <v>14.867112499999999</v>
      </c>
      <c r="BH1180">
        <v>10.54641728</v>
      </c>
      <c r="BI1180">
        <v>15.480618229999999</v>
      </c>
      <c r="BJ1180">
        <v>9.9717395740000008</v>
      </c>
      <c r="BK1180">
        <v>9.2043817919999995</v>
      </c>
      <c r="BL1180">
        <v>9.2095063740000001</v>
      </c>
      <c r="BM1180">
        <v>16.536243679999998</v>
      </c>
      <c r="BN1180">
        <v>13.55242866</v>
      </c>
      <c r="BO1180">
        <v>12.97176002</v>
      </c>
      <c r="BP1180">
        <v>9.9691294629999998</v>
      </c>
    </row>
    <row r="1181" spans="1:68" x14ac:dyDescent="0.25">
      <c r="A1181" s="1" t="s">
        <v>66</v>
      </c>
      <c r="B1181" s="1">
        <f>COUNT(egypt_arabic_world[[#This Row],[1960]:[2023]])</f>
        <v>47</v>
      </c>
      <c r="C1181" s="1" t="s">
        <v>1829</v>
      </c>
      <c r="D1181" s="1" t="s">
        <v>1830</v>
      </c>
      <c r="V1181">
        <v>42.11049285</v>
      </c>
      <c r="W1181">
        <v>35.992680700000001</v>
      </c>
      <c r="X1181">
        <v>35.005393740000002</v>
      </c>
      <c r="Y1181">
        <v>45.389190249999999</v>
      </c>
      <c r="Z1181">
        <v>42.94617564</v>
      </c>
      <c r="AA1181">
        <v>47.548156149999997</v>
      </c>
      <c r="AB1181">
        <v>47.08193361</v>
      </c>
      <c r="AC1181">
        <v>45.842142350000003</v>
      </c>
      <c r="AD1181">
        <v>49.752289449999999</v>
      </c>
      <c r="AE1181">
        <v>56.178250890000001</v>
      </c>
      <c r="AF1181">
        <v>51.263206250000003</v>
      </c>
      <c r="AG1181">
        <v>48.639825899999998</v>
      </c>
      <c r="AH1181">
        <v>46.686823680000003</v>
      </c>
      <c r="AI1181">
        <v>47.452277170000002</v>
      </c>
      <c r="AJ1181">
        <v>43.729152769999999</v>
      </c>
      <c r="AK1181">
        <v>52.001721910000001</v>
      </c>
      <c r="AL1181">
        <v>51.839659179999998</v>
      </c>
      <c r="AM1181">
        <v>50.353028610000003</v>
      </c>
      <c r="AN1181">
        <v>31.98847262</v>
      </c>
      <c r="AO1181">
        <v>32.767041829999997</v>
      </c>
      <c r="AP1181">
        <v>40.562207540000003</v>
      </c>
      <c r="AQ1181">
        <v>38.158341829999998</v>
      </c>
      <c r="AR1181">
        <v>38.035141889999998</v>
      </c>
      <c r="AS1181">
        <v>47.5631895</v>
      </c>
      <c r="AT1181">
        <v>43.245284210000001</v>
      </c>
      <c r="AU1181">
        <v>42.208982779999999</v>
      </c>
      <c r="AV1181">
        <v>37.362095910000001</v>
      </c>
      <c r="AW1181">
        <v>34.955238370000004</v>
      </c>
      <c r="AX1181">
        <v>33.325620039999997</v>
      </c>
      <c r="AY1181">
        <v>28.52296806</v>
      </c>
      <c r="AZ1181">
        <v>24.889017930000001</v>
      </c>
      <c r="BA1181">
        <v>27.198041020000002</v>
      </c>
      <c r="BB1181">
        <v>24.133770980000001</v>
      </c>
      <c r="BC1181">
        <v>20.653688349999999</v>
      </c>
      <c r="BD1181">
        <v>22.393937090000001</v>
      </c>
      <c r="BE1181">
        <v>24.100404959999999</v>
      </c>
      <c r="BF1181">
        <v>21.315117709999999</v>
      </c>
      <c r="BG1181">
        <v>22.417192190000002</v>
      </c>
      <c r="BH1181">
        <v>26.181563780000001</v>
      </c>
      <c r="BI1181">
        <v>20.970064560000001</v>
      </c>
      <c r="BJ1181">
        <v>29.275693960000002</v>
      </c>
      <c r="BK1181">
        <v>28.092678530000001</v>
      </c>
      <c r="BL1181">
        <v>29.766913280000001</v>
      </c>
      <c r="BM1181">
        <v>26.019208020000001</v>
      </c>
      <c r="BN1181">
        <v>24.179518810000001</v>
      </c>
      <c r="BO1181">
        <v>18.792443980000002</v>
      </c>
      <c r="BP1181">
        <v>15.627616120000001</v>
      </c>
    </row>
    <row r="1182" spans="1:68" x14ac:dyDescent="0.25">
      <c r="A1182" s="1" t="s">
        <v>66</v>
      </c>
      <c r="B1182" s="1">
        <f>COUNT(egypt_arabic_world[[#This Row],[1960]:[2023]])</f>
        <v>47</v>
      </c>
      <c r="C1182" s="1" t="s">
        <v>1871</v>
      </c>
      <c r="D1182" s="1" t="s">
        <v>1872</v>
      </c>
      <c r="V1182">
        <v>-5.648516689</v>
      </c>
      <c r="W1182">
        <v>-6.2388996380000004</v>
      </c>
      <c r="X1182">
        <v>-8.3610794130000006</v>
      </c>
      <c r="Y1182">
        <v>-2.0139844060000001</v>
      </c>
      <c r="Z1182">
        <v>-9.6442416219999991</v>
      </c>
      <c r="AA1182">
        <v>-6.6921090200000002</v>
      </c>
      <c r="AB1182">
        <v>-1.0642926939999999</v>
      </c>
      <c r="AC1182">
        <v>-5.5538659150000003</v>
      </c>
      <c r="AD1182">
        <v>-4.6507626960000001</v>
      </c>
      <c r="AE1182">
        <v>-3.4940751539999999</v>
      </c>
      <c r="AF1182">
        <v>4.9790014E-2</v>
      </c>
      <c r="AG1182">
        <v>-2.975567254</v>
      </c>
      <c r="AH1182">
        <v>-3.2914166709999999</v>
      </c>
      <c r="AI1182">
        <v>5.4142828810000001</v>
      </c>
      <c r="AJ1182">
        <v>9.0109519999999996</v>
      </c>
      <c r="AK1182">
        <v>7.8125025160000003</v>
      </c>
      <c r="AL1182">
        <v>5.4488505150000002</v>
      </c>
      <c r="AM1182">
        <v>5.9732570999999998E-2</v>
      </c>
      <c r="AN1182">
        <v>-0.422212745</v>
      </c>
      <c r="AO1182">
        <v>-0.283898867</v>
      </c>
      <c r="AP1182">
        <v>-0.90582737899999999</v>
      </c>
      <c r="AQ1182">
        <v>-3.0249157969999998</v>
      </c>
      <c r="AR1182">
        <v>-1.8022128740000001</v>
      </c>
      <c r="AS1182">
        <v>-0.97257027299999999</v>
      </c>
      <c r="AT1182">
        <v>-0.40171842800000002</v>
      </c>
      <c r="AU1182">
        <v>0.73097915000000002</v>
      </c>
      <c r="AV1182">
        <v>4.6623137720000001</v>
      </c>
      <c r="AW1182">
        <v>4.9778841949999997</v>
      </c>
      <c r="AX1182">
        <v>2.3468575669999998</v>
      </c>
      <c r="AY1182">
        <v>2.4532216290000002</v>
      </c>
      <c r="AZ1182">
        <v>0.315552632</v>
      </c>
      <c r="BA1182">
        <v>-0.86882188699999996</v>
      </c>
      <c r="BB1182">
        <v>-1.7707391100000001</v>
      </c>
      <c r="BC1182">
        <v>-2.0566830760000001</v>
      </c>
      <c r="BD1182">
        <v>-2.3237881260000002</v>
      </c>
      <c r="BE1182">
        <v>-2.4978802170000001</v>
      </c>
      <c r="BF1182">
        <v>-1.225132498</v>
      </c>
      <c r="BG1182">
        <v>-1.9484913150000001</v>
      </c>
      <c r="BH1182">
        <v>-5.2352913790000004</v>
      </c>
      <c r="BI1182">
        <v>-6.1646595189999998</v>
      </c>
      <c r="BJ1182">
        <v>-3.1968156680000002</v>
      </c>
      <c r="BK1182">
        <v>-2.9316448369999999</v>
      </c>
      <c r="BL1182">
        <v>-3.2075854320000001</v>
      </c>
      <c r="BM1182">
        <v>-3.7090399060000001</v>
      </c>
      <c r="BN1182">
        <v>-4.3824029979999999</v>
      </c>
      <c r="BO1182">
        <v>-2.210090428</v>
      </c>
      <c r="BP1182">
        <v>-3.1727751899999999</v>
      </c>
    </row>
    <row r="1183" spans="1:68" x14ac:dyDescent="0.25">
      <c r="A1183" s="1" t="s">
        <v>66</v>
      </c>
      <c r="B1183" s="1">
        <f>COUNT(egypt_arabic_world[[#This Row],[1960]:[2023]])</f>
        <v>47</v>
      </c>
      <c r="C1183" s="1" t="s">
        <v>1897</v>
      </c>
      <c r="D1183" s="1" t="s">
        <v>1898</v>
      </c>
      <c r="V1183">
        <v>-813431979.70000005</v>
      </c>
      <c r="W1183">
        <v>-924087351.10000002</v>
      </c>
      <c r="X1183">
        <v>-1506714288</v>
      </c>
      <c r="Y1183">
        <v>-436428571.60000002</v>
      </c>
      <c r="Z1183">
        <v>-2134857145</v>
      </c>
      <c r="AA1183">
        <v>-1850714287</v>
      </c>
      <c r="AB1183">
        <v>-329571427.89999998</v>
      </c>
      <c r="AC1183">
        <v>-1886714286</v>
      </c>
      <c r="AD1183">
        <v>-1816285714</v>
      </c>
      <c r="AE1183">
        <v>-1441428571</v>
      </c>
      <c r="AF1183">
        <v>20142857.140000001</v>
      </c>
      <c r="AG1183">
        <v>-1040857143</v>
      </c>
      <c r="AH1183">
        <v>-1308545455</v>
      </c>
      <c r="AI1183">
        <v>2327000000</v>
      </c>
      <c r="AJ1183">
        <v>3369000000</v>
      </c>
      <c r="AK1183">
        <v>3270000000</v>
      </c>
      <c r="AL1183">
        <v>2538000000</v>
      </c>
      <c r="AM1183">
        <v>31000000</v>
      </c>
      <c r="AN1183">
        <v>-254000000</v>
      </c>
      <c r="AO1183">
        <v>-192000000</v>
      </c>
      <c r="AP1183">
        <v>-710500000</v>
      </c>
      <c r="AQ1183">
        <v>-2566000000</v>
      </c>
      <c r="AR1183">
        <v>-1634800000</v>
      </c>
      <c r="AS1183">
        <v>-971000000</v>
      </c>
      <c r="AT1183">
        <v>-388400000</v>
      </c>
      <c r="AU1183">
        <v>622400000</v>
      </c>
      <c r="AV1183">
        <v>3743300000</v>
      </c>
      <c r="AW1183">
        <v>3921700000</v>
      </c>
      <c r="AX1183">
        <v>2102800000</v>
      </c>
      <c r="AY1183">
        <v>2635400000</v>
      </c>
      <c r="AZ1183">
        <v>411600000</v>
      </c>
      <c r="BA1183">
        <v>-1414600000</v>
      </c>
      <c r="BB1183">
        <v>-3349300000</v>
      </c>
      <c r="BC1183">
        <v>-4503800000</v>
      </c>
      <c r="BD1183">
        <v>-5483900000</v>
      </c>
      <c r="BE1183">
        <v>-6972000000</v>
      </c>
      <c r="BF1183">
        <v>-3533700000</v>
      </c>
      <c r="BG1183">
        <v>-5954500000</v>
      </c>
      <c r="BH1183">
        <v>-17243300000</v>
      </c>
      <c r="BI1183">
        <v>-20493900000</v>
      </c>
      <c r="BJ1183">
        <v>-7939700000</v>
      </c>
      <c r="BK1183">
        <v>-7698166088</v>
      </c>
      <c r="BL1183">
        <v>-10221895259</v>
      </c>
      <c r="BM1183">
        <v>-14235956909</v>
      </c>
      <c r="BN1183">
        <v>-18610828182</v>
      </c>
      <c r="BO1183">
        <v>-10536555731</v>
      </c>
      <c r="BP1183">
        <v>-12564268977</v>
      </c>
    </row>
    <row r="1184" spans="1:68" hidden="1" x14ac:dyDescent="0.25">
      <c r="A1184" s="1" t="s">
        <v>66</v>
      </c>
      <c r="B1184" s="1">
        <f>COUNT(egypt_arabic_world[[#This Row],[1960]:[2023]])</f>
        <v>21</v>
      </c>
      <c r="C1184" s="1" t="s">
        <v>2431</v>
      </c>
      <c r="D1184" s="1" t="s">
        <v>2432</v>
      </c>
      <c r="E1184">
        <v>0.39100000000000001</v>
      </c>
      <c r="J1184">
        <v>0.435</v>
      </c>
      <c r="O1184">
        <v>0.52700000000000002</v>
      </c>
      <c r="T1184">
        <v>0.53600000000000003</v>
      </c>
      <c r="Y1184">
        <v>1.0649999999999999</v>
      </c>
      <c r="Z1184">
        <v>1.3640000000000001</v>
      </c>
      <c r="AA1184">
        <v>1.365</v>
      </c>
      <c r="AE1184">
        <v>1.304</v>
      </c>
      <c r="AI1184">
        <v>0.76</v>
      </c>
      <c r="AM1184">
        <v>1.84</v>
      </c>
      <c r="AO1184">
        <v>2.02</v>
      </c>
      <c r="AP1184">
        <v>1.6</v>
      </c>
      <c r="AS1184">
        <v>2.1179999999999999</v>
      </c>
      <c r="AV1184">
        <v>0.50700000000000001</v>
      </c>
      <c r="BG1184">
        <v>0.745</v>
      </c>
      <c r="BH1184">
        <v>0.77700000000000002</v>
      </c>
      <c r="BI1184">
        <v>0.77800000000000002</v>
      </c>
      <c r="BJ1184">
        <v>0.75700000000000001</v>
      </c>
      <c r="BK1184">
        <v>0.73</v>
      </c>
      <c r="BL1184">
        <v>0.70899999999999996</v>
      </c>
      <c r="BM1184">
        <v>0.68300000000000005</v>
      </c>
    </row>
    <row r="1185" spans="1:68" x14ac:dyDescent="0.25">
      <c r="A1185" s="1" t="s">
        <v>66</v>
      </c>
      <c r="B1185" s="1">
        <f>COUNT(egypt_arabic_world[[#This Row],[1960]:[2023]])</f>
        <v>47</v>
      </c>
      <c r="C1185" s="1" t="s">
        <v>1921</v>
      </c>
      <c r="D1185" s="1" t="s">
        <v>1922</v>
      </c>
      <c r="V1185">
        <v>13.63326728</v>
      </c>
      <c r="W1185">
        <v>15.712785520000001</v>
      </c>
      <c r="X1185">
        <v>11.129164429999999</v>
      </c>
      <c r="Y1185">
        <v>11.417842070000001</v>
      </c>
      <c r="Z1185">
        <v>15.483430630000001</v>
      </c>
      <c r="AA1185">
        <v>15.56151738</v>
      </c>
      <c r="AB1185">
        <v>18.93920881</v>
      </c>
      <c r="AC1185">
        <v>21.98193156</v>
      </c>
      <c r="AD1185">
        <v>29.485850129999999</v>
      </c>
      <c r="AE1185">
        <v>32.887454900000002</v>
      </c>
      <c r="AF1185">
        <v>15.57351783</v>
      </c>
      <c r="AG1185">
        <v>24.92181549</v>
      </c>
      <c r="AH1185">
        <v>29.020052719999999</v>
      </c>
      <c r="AI1185">
        <v>23.728819550000001</v>
      </c>
      <c r="AJ1185">
        <v>18.073499510000001</v>
      </c>
      <c r="AK1185">
        <v>17.89098001</v>
      </c>
      <c r="AL1185">
        <v>14.957239319999999</v>
      </c>
      <c r="AM1185">
        <v>13.95080183</v>
      </c>
      <c r="AN1185">
        <v>14.578137460000001</v>
      </c>
      <c r="AO1185">
        <v>12.51967385</v>
      </c>
      <c r="AP1185">
        <v>10.393912970000001</v>
      </c>
      <c r="AQ1185">
        <v>11.19265948</v>
      </c>
      <c r="AR1185">
        <v>9.969400061</v>
      </c>
      <c r="AS1185">
        <v>8.5205133909999997</v>
      </c>
      <c r="AT1185">
        <v>9.5351688600000006</v>
      </c>
      <c r="AU1185">
        <v>11.002106680000001</v>
      </c>
      <c r="AV1185">
        <v>11.146060110000001</v>
      </c>
      <c r="AW1185">
        <v>7.2802424029999999</v>
      </c>
      <c r="AX1185">
        <v>6.8439762719999999</v>
      </c>
      <c r="AY1185">
        <v>6.0438984949999996</v>
      </c>
      <c r="AZ1185">
        <v>5.6982931240000001</v>
      </c>
      <c r="BA1185">
        <v>5.4753868969999999</v>
      </c>
      <c r="BB1185">
        <v>6.2382509859999997</v>
      </c>
      <c r="BC1185">
        <v>5.8994762280000002</v>
      </c>
      <c r="BD1185">
        <v>7.5078694309999996</v>
      </c>
      <c r="BE1185">
        <v>6.0501663240000001</v>
      </c>
      <c r="BF1185">
        <v>7.3306038559999998</v>
      </c>
      <c r="BG1185">
        <v>12.35898094</v>
      </c>
      <c r="BH1185">
        <v>9.4447378700000009</v>
      </c>
      <c r="BI1185">
        <v>18.030850359999999</v>
      </c>
      <c r="BJ1185">
        <v>14.20601707</v>
      </c>
      <c r="BK1185">
        <v>15.328548059999999</v>
      </c>
      <c r="BL1185">
        <v>15.42282709</v>
      </c>
      <c r="BM1185">
        <v>29.030189279999998</v>
      </c>
      <c r="BN1185">
        <v>29.800754210000001</v>
      </c>
      <c r="BO1185">
        <v>21.320696439999999</v>
      </c>
      <c r="BP1185">
        <v>27.1252669</v>
      </c>
    </row>
    <row r="1186" spans="1:68" x14ac:dyDescent="0.25">
      <c r="A1186" s="1" t="s">
        <v>66</v>
      </c>
      <c r="B1186" s="1">
        <f>COUNT(egypt_arabic_world[[#This Row],[1960]:[2023]])</f>
        <v>47</v>
      </c>
      <c r="C1186" s="1" t="s">
        <v>1835</v>
      </c>
      <c r="D1186" s="1" t="s">
        <v>1836</v>
      </c>
      <c r="V1186">
        <v>3574705162</v>
      </c>
      <c r="W1186">
        <v>3572149611</v>
      </c>
      <c r="X1186">
        <v>4211857149</v>
      </c>
      <c r="Y1186">
        <v>6246285723</v>
      </c>
      <c r="Z1186">
        <v>6535714295</v>
      </c>
      <c r="AA1186">
        <v>6818142867</v>
      </c>
      <c r="AB1186">
        <v>6826000010</v>
      </c>
      <c r="AC1186">
        <v>6853857147</v>
      </c>
      <c r="AD1186">
        <v>6859142857</v>
      </c>
      <c r="AE1186">
        <v>5990285714</v>
      </c>
      <c r="AF1186">
        <v>6742000000</v>
      </c>
      <c r="AG1186">
        <v>7177285714</v>
      </c>
      <c r="AH1186">
        <v>7321727273</v>
      </c>
      <c r="AI1186">
        <v>9895000000</v>
      </c>
      <c r="AJ1186">
        <v>10947000000</v>
      </c>
      <c r="AK1186">
        <v>11386000000</v>
      </c>
      <c r="AL1186">
        <v>11440000000</v>
      </c>
      <c r="AM1186">
        <v>12114000000</v>
      </c>
      <c r="AN1186">
        <v>13260000000</v>
      </c>
      <c r="AO1186">
        <v>14050000000</v>
      </c>
      <c r="AP1186">
        <v>14905200000</v>
      </c>
      <c r="AQ1186">
        <v>12544000000</v>
      </c>
      <c r="AR1186">
        <v>14730200000</v>
      </c>
      <c r="AS1186">
        <v>16864000000</v>
      </c>
      <c r="AT1186">
        <v>16067200000</v>
      </c>
      <c r="AU1186">
        <v>16437900000</v>
      </c>
      <c r="AV1186">
        <v>20060300000</v>
      </c>
      <c r="AW1186">
        <v>26516200000</v>
      </c>
      <c r="AX1186">
        <v>30715800000</v>
      </c>
      <c r="AY1186">
        <v>36680100000</v>
      </c>
      <c r="AZ1186">
        <v>44398000000</v>
      </c>
      <c r="BA1186">
        <v>54760900000</v>
      </c>
      <c r="BB1186">
        <v>44609100000</v>
      </c>
      <c r="BC1186">
        <v>48831200000</v>
      </c>
      <c r="BD1186">
        <v>47053000000</v>
      </c>
      <c r="BE1186">
        <v>48601300000</v>
      </c>
      <c r="BF1186">
        <v>44795200000</v>
      </c>
      <c r="BG1186">
        <v>47166300000</v>
      </c>
      <c r="BH1186">
        <v>37569400000</v>
      </c>
      <c r="BI1186">
        <v>33624300000</v>
      </c>
      <c r="BJ1186">
        <v>42874700000</v>
      </c>
      <c r="BK1186">
        <v>51619507000</v>
      </c>
      <c r="BL1186">
        <v>53522607000</v>
      </c>
      <c r="BM1186">
        <v>40101707000</v>
      </c>
      <c r="BN1186">
        <v>58339318000</v>
      </c>
      <c r="BO1186">
        <v>76295439000</v>
      </c>
      <c r="BP1186">
        <v>68217500000</v>
      </c>
    </row>
    <row r="1187" spans="1:68" x14ac:dyDescent="0.25">
      <c r="A1187" s="1" t="s">
        <v>66</v>
      </c>
      <c r="B1187" s="1">
        <f>COUNT(egypt_arabic_world[[#This Row],[1960]:[2023]])</f>
        <v>47</v>
      </c>
      <c r="C1187" s="1" t="s">
        <v>1813</v>
      </c>
      <c r="D1187" s="1" t="s">
        <v>1814</v>
      </c>
      <c r="V1187">
        <v>3613293987</v>
      </c>
      <c r="W1187">
        <v>3658271690</v>
      </c>
      <c r="X1187">
        <v>4384142863</v>
      </c>
      <c r="Y1187">
        <v>6516000009</v>
      </c>
      <c r="Z1187">
        <v>6936428581</v>
      </c>
      <c r="AA1187">
        <v>7220428582</v>
      </c>
      <c r="AB1187">
        <v>7263000010</v>
      </c>
      <c r="AC1187">
        <v>7376285719</v>
      </c>
      <c r="AD1187">
        <v>7277428571</v>
      </c>
      <c r="AE1187">
        <v>6396571429</v>
      </c>
      <c r="AF1187">
        <v>7244857143</v>
      </c>
      <c r="AG1187">
        <v>7752142857</v>
      </c>
      <c r="AH1187">
        <v>8030454545</v>
      </c>
      <c r="AI1187">
        <v>10751500000</v>
      </c>
      <c r="AJ1187">
        <v>11807000000</v>
      </c>
      <c r="AK1187">
        <v>12301000000</v>
      </c>
      <c r="AL1187">
        <v>12550000000</v>
      </c>
      <c r="AM1187">
        <v>13444000000</v>
      </c>
      <c r="AN1187">
        <v>14838000000</v>
      </c>
      <c r="AO1187">
        <v>15951000000</v>
      </c>
      <c r="AP1187">
        <v>17026700000</v>
      </c>
      <c r="AQ1187">
        <v>14574000000</v>
      </c>
      <c r="AR1187">
        <v>16518000000</v>
      </c>
      <c r="AS1187">
        <v>18735000000</v>
      </c>
      <c r="AT1187">
        <v>17535600000</v>
      </c>
      <c r="AU1187">
        <v>17136100000</v>
      </c>
      <c r="AV1187">
        <v>20638700000</v>
      </c>
      <c r="AW1187">
        <v>27088400000</v>
      </c>
      <c r="AX1187">
        <v>32141200000</v>
      </c>
      <c r="AY1187">
        <v>39240500000</v>
      </c>
      <c r="AZ1187">
        <v>47707000000</v>
      </c>
      <c r="BA1187">
        <v>57826300000</v>
      </c>
      <c r="BB1187">
        <v>45601000000</v>
      </c>
      <c r="BC1187">
        <v>49364900000</v>
      </c>
      <c r="BD1187">
        <v>47370800000</v>
      </c>
      <c r="BE1187">
        <v>48833600000</v>
      </c>
      <c r="BF1187">
        <v>44991700000</v>
      </c>
      <c r="BG1187">
        <v>47364800000</v>
      </c>
      <c r="BH1187">
        <v>37872900000</v>
      </c>
      <c r="BI1187">
        <v>34007200000</v>
      </c>
      <c r="BJ1187">
        <v>43609300000</v>
      </c>
      <c r="BK1187">
        <v>52529133912</v>
      </c>
      <c r="BL1187">
        <v>54570434741</v>
      </c>
      <c r="BM1187">
        <v>40646263091</v>
      </c>
      <c r="BN1187">
        <v>59283604819</v>
      </c>
      <c r="BO1187">
        <v>77495369269</v>
      </c>
      <c r="BP1187">
        <v>70423331023</v>
      </c>
    </row>
    <row r="1188" spans="1:68" x14ac:dyDescent="0.25">
      <c r="A1188" s="1" t="s">
        <v>66</v>
      </c>
      <c r="B1188" s="1">
        <f>COUNT(egypt_arabic_world[[#This Row],[1960]:[2023]])</f>
        <v>47</v>
      </c>
      <c r="C1188" s="1" t="s">
        <v>1817</v>
      </c>
      <c r="D1188" s="1" t="s">
        <v>1818</v>
      </c>
      <c r="V1188">
        <v>-97622059.769999996</v>
      </c>
      <c r="W1188">
        <v>-298488392.19999999</v>
      </c>
      <c r="X1188">
        <v>-1211142859</v>
      </c>
      <c r="Y1188">
        <v>-541285715.10000002</v>
      </c>
      <c r="Z1188">
        <v>-746571429.60000002</v>
      </c>
      <c r="AA1188">
        <v>-285571429</v>
      </c>
      <c r="AB1188">
        <v>-471000000.69999999</v>
      </c>
      <c r="AC1188">
        <v>-713142857.60000002</v>
      </c>
      <c r="AD1188">
        <v>-1174571429</v>
      </c>
      <c r="AE1188">
        <v>-1211428571</v>
      </c>
      <c r="AF1188">
        <v>-928714285.70000005</v>
      </c>
      <c r="AG1188">
        <v>-1178000000</v>
      </c>
      <c r="AH1188">
        <v>-1227545455</v>
      </c>
      <c r="AI1188">
        <v>-722000000</v>
      </c>
      <c r="AJ1188">
        <v>-191000000</v>
      </c>
      <c r="AK1188">
        <v>-455000000</v>
      </c>
      <c r="AL1188">
        <v>-493000000</v>
      </c>
      <c r="AM1188">
        <v>-1213000000</v>
      </c>
      <c r="AN1188">
        <v>-505000000</v>
      </c>
      <c r="AO1188">
        <v>-631000000</v>
      </c>
      <c r="AP1188">
        <v>-761350000</v>
      </c>
      <c r="AQ1188">
        <v>-1031000000</v>
      </c>
      <c r="AR1188">
        <v>-1027800000</v>
      </c>
      <c r="AS1188">
        <v>-1184000000</v>
      </c>
      <c r="AT1188">
        <v>-497500000</v>
      </c>
      <c r="AU1188">
        <v>-619100000</v>
      </c>
      <c r="AV1188">
        <v>-216700000</v>
      </c>
      <c r="AW1188">
        <v>-1094400000</v>
      </c>
      <c r="AX1188">
        <v>-5283600000</v>
      </c>
      <c r="AY1188">
        <v>-9894400000</v>
      </c>
      <c r="AZ1188">
        <v>-10913300000</v>
      </c>
      <c r="BA1188">
        <v>-7574400000</v>
      </c>
      <c r="BB1188">
        <v>-6140400000</v>
      </c>
      <c r="BC1188">
        <v>-5210100000</v>
      </c>
      <c r="BD1188">
        <v>1108200000</v>
      </c>
      <c r="BE1188">
        <v>-2586600000</v>
      </c>
      <c r="BF1188">
        <v>-3891200000</v>
      </c>
      <c r="BG1188">
        <v>-4359500000</v>
      </c>
      <c r="BH1188">
        <v>-6743500000</v>
      </c>
      <c r="BI1188">
        <v>-7900200000</v>
      </c>
      <c r="BJ1188">
        <v>-7209700000</v>
      </c>
      <c r="BK1188">
        <v>-7817811000</v>
      </c>
      <c r="BL1188">
        <v>-8605068000</v>
      </c>
      <c r="BM1188">
        <v>-5525300000</v>
      </c>
      <c r="BN1188">
        <v>-4755300000</v>
      </c>
      <c r="BO1188">
        <v>-11058100000</v>
      </c>
      <c r="BP1188">
        <v>-9450200000</v>
      </c>
    </row>
    <row r="1189" spans="1:68" x14ac:dyDescent="0.25">
      <c r="A1189" s="1" t="s">
        <v>66</v>
      </c>
      <c r="B1189" s="1">
        <f>COUNT(egypt_arabic_world[[#This Row],[1960]:[2023]])</f>
        <v>47</v>
      </c>
      <c r="C1189" s="1" t="s">
        <v>1873</v>
      </c>
      <c r="D1189" s="1" t="s">
        <v>1874</v>
      </c>
      <c r="V1189">
        <v>4.9688491000000001E-2</v>
      </c>
      <c r="W1189">
        <v>0.132852675</v>
      </c>
      <c r="X1189">
        <v>2.8538813E-2</v>
      </c>
      <c r="Y1189">
        <v>3.2302860000000003E-2</v>
      </c>
      <c r="Z1189">
        <v>2.7105068999999999E-2</v>
      </c>
      <c r="AA1189">
        <v>2.8927681E-2</v>
      </c>
      <c r="AB1189">
        <v>6.1357143000000003E-2</v>
      </c>
      <c r="AC1189">
        <v>4.7098734000000003E-2</v>
      </c>
      <c r="AD1189">
        <v>7.6817689999999998E-3</v>
      </c>
      <c r="AE1189">
        <v>1.4544217999999999E-2</v>
      </c>
      <c r="AF1189">
        <v>4.6965049000000002E-2</v>
      </c>
      <c r="AG1189">
        <v>3.4305194999999997E-2</v>
      </c>
      <c r="AH1189">
        <v>5.6937804000000002E-2</v>
      </c>
      <c r="AI1189">
        <v>2.7920667999999999E-2</v>
      </c>
      <c r="AJ1189">
        <v>0.165829333</v>
      </c>
      <c r="AK1189">
        <v>9.5565779999999996E-3</v>
      </c>
      <c r="AL1189">
        <v>5.367268E-2</v>
      </c>
      <c r="AM1189">
        <v>8.2854857000000004E-2</v>
      </c>
      <c r="AN1189">
        <v>0.15458970599999999</v>
      </c>
      <c r="AO1189">
        <v>7.3931999999999999E-3</v>
      </c>
      <c r="AP1189">
        <v>0.164719067</v>
      </c>
      <c r="AQ1189">
        <v>5.3048017000000003E-2</v>
      </c>
      <c r="AR1189">
        <v>4.1340215E-2</v>
      </c>
      <c r="AS1189">
        <v>5.1082476000000002E-2</v>
      </c>
      <c r="AT1189">
        <v>1.2825202000000001E-2</v>
      </c>
      <c r="AU1189">
        <v>3.2649775999999998E-2</v>
      </c>
      <c r="AV1189">
        <v>2.5782036000000001E-2</v>
      </c>
      <c r="AW1189">
        <v>0.20169462199999999</v>
      </c>
      <c r="AX1189">
        <v>0.10267780899999999</v>
      </c>
      <c r="AY1189">
        <v>0.138141493</v>
      </c>
      <c r="AZ1189">
        <v>0.50966809899999999</v>
      </c>
      <c r="BA1189">
        <v>1.179352317</v>
      </c>
      <c r="BB1189">
        <v>0.301987334</v>
      </c>
      <c r="BC1189">
        <v>0.53679802799999998</v>
      </c>
      <c r="BD1189">
        <v>0.265053971</v>
      </c>
      <c r="BE1189">
        <v>7.5631456E-2</v>
      </c>
      <c r="BF1189">
        <v>0.10435659</v>
      </c>
      <c r="BG1189">
        <v>8.2691032999999997E-2</v>
      </c>
      <c r="BH1189">
        <v>5.5166496000000002E-2</v>
      </c>
      <c r="BI1189">
        <v>6.2146232000000003E-2</v>
      </c>
      <c r="BJ1189">
        <v>8.0124730000000005E-2</v>
      </c>
      <c r="BK1189">
        <v>0.123192309</v>
      </c>
      <c r="BL1189">
        <v>0.127097247</v>
      </c>
      <c r="BM1189">
        <v>8.5066395000000003E-2</v>
      </c>
      <c r="BN1189">
        <v>8.6419684999999996E-2</v>
      </c>
      <c r="BO1189">
        <v>7.1694102999999995E-2</v>
      </c>
      <c r="BP1189">
        <v>9.8585237000000006E-2</v>
      </c>
    </row>
    <row r="1190" spans="1:68" x14ac:dyDescent="0.25">
      <c r="A1190" s="1" t="s">
        <v>66</v>
      </c>
      <c r="B1190" s="1">
        <f>COUNT(egypt_arabic_world[[#This Row],[1960]:[2023]])</f>
        <v>47</v>
      </c>
      <c r="C1190" s="1" t="s">
        <v>1917</v>
      </c>
      <c r="D1190" s="1" t="s">
        <v>1918</v>
      </c>
      <c r="V1190">
        <v>7155543.648</v>
      </c>
      <c r="W1190">
        <v>19677745.030000001</v>
      </c>
      <c r="X1190">
        <v>5142857.1500000004</v>
      </c>
      <c r="Y1190">
        <v>7000000</v>
      </c>
      <c r="Z1190">
        <v>6000000</v>
      </c>
      <c r="AA1190">
        <v>8000000</v>
      </c>
      <c r="AB1190">
        <v>19000000</v>
      </c>
      <c r="AC1190">
        <v>16000000</v>
      </c>
      <c r="AD1190">
        <v>3000000</v>
      </c>
      <c r="AE1190">
        <v>6000000</v>
      </c>
      <c r="AF1190">
        <v>19000000</v>
      </c>
      <c r="AG1190">
        <v>12000000</v>
      </c>
      <c r="AH1190">
        <v>22636363.640000001</v>
      </c>
      <c r="AI1190">
        <v>12000000</v>
      </c>
      <c r="AJ1190">
        <v>62000000</v>
      </c>
      <c r="AK1190">
        <v>4000000</v>
      </c>
      <c r="AL1190">
        <v>25000000</v>
      </c>
      <c r="AM1190">
        <v>43000000</v>
      </c>
      <c r="AN1190">
        <v>93000000</v>
      </c>
      <c r="AO1190">
        <v>5000000</v>
      </c>
      <c r="AP1190">
        <v>129200000</v>
      </c>
      <c r="AQ1190">
        <v>45000000</v>
      </c>
      <c r="AR1190">
        <v>37500000</v>
      </c>
      <c r="AS1190">
        <v>51000000</v>
      </c>
      <c r="AT1190">
        <v>12400000</v>
      </c>
      <c r="AU1190">
        <v>27800000</v>
      </c>
      <c r="AV1190">
        <v>20700000</v>
      </c>
      <c r="AW1190">
        <v>158900000</v>
      </c>
      <c r="AX1190">
        <v>92000000</v>
      </c>
      <c r="AY1190">
        <v>148400000</v>
      </c>
      <c r="AZ1190">
        <v>664800000</v>
      </c>
      <c r="BA1190">
        <v>1920200000</v>
      </c>
      <c r="BB1190">
        <v>571200000</v>
      </c>
      <c r="BC1190">
        <v>1175500000</v>
      </c>
      <c r="BD1190">
        <v>625500000</v>
      </c>
      <c r="BE1190">
        <v>211100000</v>
      </c>
      <c r="BF1190">
        <v>301000000</v>
      </c>
      <c r="BG1190">
        <v>252700000</v>
      </c>
      <c r="BH1190">
        <v>181700000</v>
      </c>
      <c r="BI1190">
        <v>206600000</v>
      </c>
      <c r="BJ1190">
        <v>199000000</v>
      </c>
      <c r="BK1190">
        <v>323489000</v>
      </c>
      <c r="BL1190">
        <v>405032000</v>
      </c>
      <c r="BM1190">
        <v>326500000</v>
      </c>
      <c r="BN1190">
        <v>367000000</v>
      </c>
      <c r="BO1190">
        <v>341800000</v>
      </c>
      <c r="BP1190">
        <v>390400000</v>
      </c>
    </row>
    <row r="1191" spans="1:68" x14ac:dyDescent="0.25">
      <c r="A1191" s="1" t="s">
        <v>66</v>
      </c>
      <c r="B1191" s="1">
        <f>COUNT(egypt_arabic_world[[#This Row],[1960]:[2023]])</f>
        <v>47</v>
      </c>
      <c r="C1191" s="1" t="s">
        <v>1889</v>
      </c>
      <c r="D1191" s="1" t="s">
        <v>1890</v>
      </c>
      <c r="V1191">
        <v>1973907826</v>
      </c>
      <c r="W1191">
        <v>1938896773</v>
      </c>
      <c r="X1191">
        <v>2424000003</v>
      </c>
      <c r="Y1191">
        <v>3853571434</v>
      </c>
      <c r="Z1191">
        <v>3998714291</v>
      </c>
      <c r="AA1191">
        <v>4018000006</v>
      </c>
      <c r="AB1191">
        <v>3693000005</v>
      </c>
      <c r="AC1191">
        <v>3864142859</v>
      </c>
      <c r="AD1191">
        <v>3835571429</v>
      </c>
      <c r="AE1191">
        <v>2632285714</v>
      </c>
      <c r="AF1191">
        <v>3115142857</v>
      </c>
      <c r="AG1191">
        <v>2769714286</v>
      </c>
      <c r="AH1191">
        <v>3118818182</v>
      </c>
      <c r="AI1191">
        <v>3924000000</v>
      </c>
      <c r="AJ1191">
        <v>4164000000</v>
      </c>
      <c r="AK1191">
        <v>3670000000</v>
      </c>
      <c r="AL1191">
        <v>3545000000</v>
      </c>
      <c r="AM1191">
        <v>4044000000</v>
      </c>
      <c r="AN1191">
        <v>4670000000</v>
      </c>
      <c r="AO1191">
        <v>4779000000</v>
      </c>
      <c r="AP1191">
        <v>5525300000</v>
      </c>
      <c r="AQ1191">
        <v>4403000000</v>
      </c>
      <c r="AR1191">
        <v>5236500000</v>
      </c>
      <c r="AS1191">
        <v>7061000000</v>
      </c>
      <c r="AT1191">
        <v>7024900000</v>
      </c>
      <c r="AU1191">
        <v>7117700000</v>
      </c>
      <c r="AV1191">
        <v>8987300000</v>
      </c>
      <c r="AW1191">
        <v>12319600000</v>
      </c>
      <c r="AX1191">
        <v>16073200000</v>
      </c>
      <c r="AY1191">
        <v>20545600000</v>
      </c>
      <c r="AZ1191">
        <v>24454600000</v>
      </c>
      <c r="BA1191">
        <v>29849000000</v>
      </c>
      <c r="BB1191">
        <v>23089300000</v>
      </c>
      <c r="BC1191">
        <v>25024200000</v>
      </c>
      <c r="BD1191">
        <v>27913400000</v>
      </c>
      <c r="BE1191">
        <v>26834500000</v>
      </c>
      <c r="BF1191">
        <v>26533700000</v>
      </c>
      <c r="BG1191">
        <v>25268700000</v>
      </c>
      <c r="BH1191">
        <v>19030900000</v>
      </c>
      <c r="BI1191">
        <v>20018300000</v>
      </c>
      <c r="BJ1191">
        <v>23339400000</v>
      </c>
      <c r="BK1191">
        <v>28045807000</v>
      </c>
      <c r="BL1191">
        <v>28472107000</v>
      </c>
      <c r="BM1191">
        <v>25049007000</v>
      </c>
      <c r="BN1191">
        <v>36442176000</v>
      </c>
      <c r="BO1191">
        <v>44721800000</v>
      </c>
      <c r="BP1191">
        <v>34568500000</v>
      </c>
    </row>
    <row r="1192" spans="1:68" x14ac:dyDescent="0.25">
      <c r="A1192" s="1" t="s">
        <v>66</v>
      </c>
      <c r="B1192" s="1">
        <f>COUNT(egypt_arabic_world[[#This Row],[1960]:[2023]])</f>
        <v>47</v>
      </c>
      <c r="C1192" s="1" t="s">
        <v>1845</v>
      </c>
      <c r="D1192" s="1" t="s">
        <v>1846</v>
      </c>
      <c r="V1192">
        <v>4038282169</v>
      </c>
      <c r="W1192">
        <v>4742592108</v>
      </c>
      <c r="X1192">
        <v>6002285723</v>
      </c>
      <c r="Y1192">
        <v>6813857153</v>
      </c>
      <c r="Z1192">
        <v>7917857154</v>
      </c>
      <c r="AA1192">
        <v>7732714297</v>
      </c>
      <c r="AB1192">
        <v>8250857155</v>
      </c>
      <c r="AC1192">
        <v>10080428577</v>
      </c>
      <c r="AD1192">
        <v>9050428571</v>
      </c>
      <c r="AE1192">
        <v>7170000000</v>
      </c>
      <c r="AF1192">
        <v>8094857143</v>
      </c>
      <c r="AG1192">
        <v>9377857143</v>
      </c>
      <c r="AH1192">
        <v>8840545455</v>
      </c>
      <c r="AI1192">
        <v>10302500000</v>
      </c>
      <c r="AJ1192">
        <v>9831000000</v>
      </c>
      <c r="AK1192">
        <v>8901000000</v>
      </c>
      <c r="AL1192">
        <v>9923000000</v>
      </c>
      <c r="AM1192">
        <v>9997000000</v>
      </c>
      <c r="AN1192">
        <v>12267000000</v>
      </c>
      <c r="AO1192">
        <v>13169000000</v>
      </c>
      <c r="AP1192">
        <v>14156800000</v>
      </c>
      <c r="AQ1192">
        <v>14617000000</v>
      </c>
      <c r="AR1192">
        <v>15164800000</v>
      </c>
      <c r="AS1192">
        <v>15382000000</v>
      </c>
      <c r="AT1192">
        <v>13959600000</v>
      </c>
      <c r="AU1192">
        <v>12879425000</v>
      </c>
      <c r="AV1192">
        <v>13188562500</v>
      </c>
      <c r="AW1192">
        <v>18895275000</v>
      </c>
      <c r="AX1192">
        <v>23818200000</v>
      </c>
      <c r="AY1192">
        <v>28983500000</v>
      </c>
      <c r="AZ1192">
        <v>39354300000</v>
      </c>
      <c r="BA1192">
        <v>49607900000</v>
      </c>
      <c r="BB1192">
        <v>39906900000</v>
      </c>
      <c r="BC1192">
        <v>45144500000</v>
      </c>
      <c r="BD1192">
        <v>47311500000</v>
      </c>
      <c r="BE1192">
        <v>52350400000</v>
      </c>
      <c r="BF1192">
        <v>48918100000</v>
      </c>
      <c r="BG1192">
        <v>56446400000</v>
      </c>
      <c r="BH1192">
        <v>50419900000</v>
      </c>
      <c r="BI1192">
        <v>51066100000</v>
      </c>
      <c r="BJ1192">
        <v>52404100000</v>
      </c>
      <c r="BK1192">
        <v>57635387500</v>
      </c>
      <c r="BL1192">
        <v>57757587500</v>
      </c>
      <c r="BM1192">
        <v>54282937500</v>
      </c>
      <c r="BN1192">
        <v>70912800000</v>
      </c>
      <c r="BO1192">
        <v>71745412500</v>
      </c>
      <c r="BP1192">
        <v>60258850000</v>
      </c>
    </row>
    <row r="1193" spans="1:68" x14ac:dyDescent="0.25">
      <c r="A1193" s="1" t="s">
        <v>66</v>
      </c>
      <c r="B1193" s="1">
        <f>COUNT(egypt_arabic_world[[#This Row],[1960]:[2023]])</f>
        <v>47</v>
      </c>
      <c r="C1193" s="1" t="s">
        <v>1901</v>
      </c>
      <c r="D1193" s="1" t="s">
        <v>1902</v>
      </c>
      <c r="V1193">
        <v>20.806308959999999</v>
      </c>
      <c r="W1193">
        <v>24.406608819999999</v>
      </c>
      <c r="X1193">
        <v>22.563102499999999</v>
      </c>
      <c r="Y1193">
        <v>21.31432199</v>
      </c>
      <c r="Z1193">
        <v>22.120247800000001</v>
      </c>
      <c r="AA1193">
        <v>22.056928670000001</v>
      </c>
      <c r="AB1193">
        <v>28.033866450000001</v>
      </c>
      <c r="AC1193">
        <v>27.647629439999999</v>
      </c>
      <c r="AD1193">
        <v>22.855612829999998</v>
      </c>
      <c r="AE1193">
        <v>20.25939563</v>
      </c>
      <c r="AF1193">
        <v>25.990514560000001</v>
      </c>
      <c r="AG1193">
        <v>27.365842489999999</v>
      </c>
      <c r="AH1193">
        <v>26.357651780000001</v>
      </c>
      <c r="AI1193">
        <v>31.684120350000001</v>
      </c>
      <c r="AJ1193">
        <v>34.927901159999998</v>
      </c>
      <c r="AK1193">
        <v>35.475630549999998</v>
      </c>
      <c r="AL1193">
        <v>31.625027840000001</v>
      </c>
      <c r="AM1193">
        <v>23.926628109999999</v>
      </c>
      <c r="AN1193">
        <v>22.243441959999998</v>
      </c>
      <c r="AO1193">
        <v>18.751829820000001</v>
      </c>
      <c r="AP1193">
        <v>17.736939830000001</v>
      </c>
      <c r="AQ1193">
        <v>18.95935978</v>
      </c>
      <c r="AR1193">
        <v>18.895144210000002</v>
      </c>
      <c r="AS1193">
        <v>17.58387342</v>
      </c>
      <c r="AT1193">
        <v>18.610671029999999</v>
      </c>
      <c r="AU1193">
        <v>18.407987599999998</v>
      </c>
      <c r="AV1193">
        <v>18.648095810000001</v>
      </c>
      <c r="AW1193">
        <v>21.112219249999999</v>
      </c>
      <c r="AX1193">
        <v>21.842292109999999</v>
      </c>
      <c r="AY1193">
        <v>22.976736280000001</v>
      </c>
      <c r="AZ1193">
        <v>23.555298199999999</v>
      </c>
      <c r="BA1193">
        <v>23.623500839999998</v>
      </c>
      <c r="BB1193">
        <v>16.839842059999999</v>
      </c>
      <c r="BC1193">
        <v>17.95038894</v>
      </c>
      <c r="BD1193">
        <v>16.868718260000001</v>
      </c>
      <c r="BE1193">
        <v>12.87821102</v>
      </c>
      <c r="BF1193">
        <v>13.683221619999999</v>
      </c>
      <c r="BG1193">
        <v>11.8849608</v>
      </c>
      <c r="BH1193">
        <v>9.5934647080000008</v>
      </c>
      <c r="BI1193">
        <v>9.7100415219999991</v>
      </c>
      <c r="BJ1193">
        <v>12.476527689999999</v>
      </c>
      <c r="BK1193">
        <v>16.08277811</v>
      </c>
      <c r="BL1193">
        <v>17.172424729999999</v>
      </c>
      <c r="BM1193">
        <v>13.453391829999999</v>
      </c>
      <c r="BN1193">
        <v>10.854025740000001</v>
      </c>
      <c r="BO1193">
        <v>12.75407714</v>
      </c>
      <c r="BP1193">
        <v>11.176024310000001</v>
      </c>
    </row>
    <row r="1194" spans="1:68" x14ac:dyDescent="0.25">
      <c r="A1194" s="1" t="s">
        <v>66</v>
      </c>
      <c r="B1194" s="1">
        <f>COUNT(egypt_arabic_world[[#This Row],[1960]:[2023]])</f>
        <v>47</v>
      </c>
      <c r="C1194" s="1" t="s">
        <v>1831</v>
      </c>
      <c r="D1194" s="1" t="s">
        <v>1832</v>
      </c>
      <c r="V1194">
        <v>21.439042610000001</v>
      </c>
      <c r="W1194">
        <v>25.550247720000002</v>
      </c>
      <c r="X1194">
        <v>23.985976879999999</v>
      </c>
      <c r="Y1194">
        <v>22.85379271</v>
      </c>
      <c r="Z1194">
        <v>23.919381529999999</v>
      </c>
      <c r="AA1194">
        <v>23.577900769999999</v>
      </c>
      <c r="AB1194">
        <v>29.84403043</v>
      </c>
      <c r="AC1194">
        <v>29.435163679999999</v>
      </c>
      <c r="AD1194">
        <v>24.953952569999998</v>
      </c>
      <c r="AE1194">
        <v>22.322478629999999</v>
      </c>
      <c r="AF1194">
        <v>26.330158269999998</v>
      </c>
      <c r="AG1194">
        <v>27.529866680000001</v>
      </c>
      <c r="AH1194">
        <v>26.699913500000001</v>
      </c>
      <c r="AI1194">
        <v>32.520314280000001</v>
      </c>
      <c r="AJ1194">
        <v>34.702170840000001</v>
      </c>
      <c r="AK1194">
        <v>35.295761749999997</v>
      </c>
      <c r="AL1194">
        <v>31.47461019</v>
      </c>
      <c r="AM1194">
        <v>23.827640850000002</v>
      </c>
      <c r="AN1194">
        <v>22.123336040000002</v>
      </c>
      <c r="AO1194">
        <v>18.6314946</v>
      </c>
      <c r="AP1194">
        <v>17.622112510000001</v>
      </c>
      <c r="AQ1194">
        <v>18.769953829999999</v>
      </c>
      <c r="AR1194">
        <v>18.78925739</v>
      </c>
      <c r="AS1194">
        <v>17.502006869999999</v>
      </c>
      <c r="AT1194">
        <v>18.406680420000001</v>
      </c>
      <c r="AU1194">
        <v>18.387299580000001</v>
      </c>
      <c r="AV1194">
        <v>18.673027770000001</v>
      </c>
      <c r="AW1194">
        <v>21.167756669999999</v>
      </c>
      <c r="AX1194">
        <v>21.904337640000001</v>
      </c>
      <c r="AY1194">
        <v>22.863785960000001</v>
      </c>
      <c r="AZ1194">
        <v>23.344648790000001</v>
      </c>
      <c r="BA1194">
        <v>23.427854060000001</v>
      </c>
      <c r="BB1194">
        <v>16.826178079999998</v>
      </c>
      <c r="BC1194">
        <v>18.31544551</v>
      </c>
      <c r="BD1194">
        <v>17.312517660000001</v>
      </c>
      <c r="BE1194">
        <v>13.184269990000001</v>
      </c>
      <c r="BF1194">
        <v>14.043838770000001</v>
      </c>
      <c r="BG1194">
        <v>12.17429181</v>
      </c>
      <c r="BH1194">
        <v>9.7624396309999995</v>
      </c>
      <c r="BI1194">
        <v>9.8424328699999997</v>
      </c>
      <c r="BJ1194">
        <v>12.71032735</v>
      </c>
      <c r="BK1194">
        <v>16.476807969999999</v>
      </c>
      <c r="BL1194">
        <v>17.786920810000002</v>
      </c>
      <c r="BM1194">
        <v>13.863498249999999</v>
      </c>
      <c r="BN1194">
        <v>11.18046326</v>
      </c>
      <c r="BO1194">
        <v>13.19019823</v>
      </c>
      <c r="BP1194">
        <v>11.687138620000001</v>
      </c>
    </row>
    <row r="1195" spans="1:68" x14ac:dyDescent="0.25">
      <c r="A1195" s="1" t="s">
        <v>66</v>
      </c>
      <c r="B1195" s="1">
        <f>COUNT(egypt_arabic_world[[#This Row],[1960]:[2023]])</f>
        <v>47</v>
      </c>
      <c r="C1195" s="1" t="s">
        <v>1803</v>
      </c>
      <c r="D1195" s="1" t="s">
        <v>1804</v>
      </c>
      <c r="V1195">
        <v>1708177159</v>
      </c>
      <c r="W1195">
        <v>2384476868</v>
      </c>
      <c r="X1195">
        <v>2846200002</v>
      </c>
      <c r="Y1195">
        <v>3325531683</v>
      </c>
      <c r="Z1195">
        <v>3623451431</v>
      </c>
      <c r="AA1195">
        <v>4953103903</v>
      </c>
      <c r="AB1195">
        <v>7457008477</v>
      </c>
      <c r="AC1195">
        <v>8736650903</v>
      </c>
      <c r="AD1195">
        <v>8525143586</v>
      </c>
      <c r="AE1195">
        <v>8934393471</v>
      </c>
      <c r="AF1195">
        <v>13385115000</v>
      </c>
      <c r="AG1195">
        <v>16857358971</v>
      </c>
      <c r="AH1195">
        <v>20295391873</v>
      </c>
      <c r="AI1195">
        <v>30353387300</v>
      </c>
      <c r="AJ1195">
        <v>39293888800</v>
      </c>
      <c r="AK1195">
        <v>49346602100</v>
      </c>
      <c r="AL1195">
        <v>49082043200</v>
      </c>
      <c r="AM1195">
        <v>41871599200</v>
      </c>
      <c r="AN1195">
        <v>45376621600</v>
      </c>
      <c r="AO1195">
        <v>43016697600</v>
      </c>
      <c r="AP1195">
        <v>47162523000</v>
      </c>
      <c r="AQ1195">
        <v>54489200000</v>
      </c>
      <c r="AR1195">
        <v>58121463600</v>
      </c>
      <c r="AS1195">
        <v>59802753500</v>
      </c>
      <c r="AT1195">
        <v>66756477000</v>
      </c>
      <c r="AU1195">
        <v>69747865000</v>
      </c>
      <c r="AV1195">
        <v>77855800000</v>
      </c>
      <c r="AW1195">
        <v>102458000000</v>
      </c>
      <c r="AX1195">
        <v>117621000000</v>
      </c>
      <c r="AY1195">
        <v>141927000000</v>
      </c>
      <c r="AZ1195">
        <v>175440000000</v>
      </c>
      <c r="BA1195">
        <v>211548000000</v>
      </c>
      <c r="BB1195">
        <v>175505000000</v>
      </c>
      <c r="BC1195">
        <v>216589000000</v>
      </c>
      <c r="BD1195">
        <v>231287000000</v>
      </c>
      <c r="BE1195">
        <v>215671000000</v>
      </c>
      <c r="BF1195">
        <v>254563000000</v>
      </c>
      <c r="BG1195">
        <v>253150000000</v>
      </c>
      <c r="BH1195">
        <v>234455000000</v>
      </c>
      <c r="BI1195">
        <v>263084000000</v>
      </c>
      <c r="BJ1195">
        <v>456129000000</v>
      </c>
      <c r="BK1195">
        <v>750455000000</v>
      </c>
      <c r="BL1195">
        <v>960969000000</v>
      </c>
      <c r="BM1195">
        <v>827733000000</v>
      </c>
      <c r="BN1195">
        <v>723215000000</v>
      </c>
      <c r="BO1195">
        <v>1000240000000</v>
      </c>
      <c r="BP1195">
        <v>1135190000000</v>
      </c>
    </row>
    <row r="1196" spans="1:68" x14ac:dyDescent="0.25">
      <c r="A1196" s="1" t="s">
        <v>66</v>
      </c>
      <c r="B1196" s="1">
        <f>COUNT(egypt_arabic_world[[#This Row],[1960]:[2023]])</f>
        <v>47</v>
      </c>
      <c r="C1196" s="1" t="s">
        <v>1855</v>
      </c>
      <c r="D1196" s="1" t="s">
        <v>1856</v>
      </c>
      <c r="V1196">
        <v>2996276371</v>
      </c>
      <c r="W1196">
        <v>3615034670</v>
      </c>
      <c r="X1196">
        <v>4066000003</v>
      </c>
      <c r="Y1196">
        <v>4618794004</v>
      </c>
      <c r="Z1196">
        <v>4896555988</v>
      </c>
      <c r="AA1196">
        <v>6099881654</v>
      </c>
      <c r="AB1196">
        <v>8681034315</v>
      </c>
      <c r="AC1196">
        <v>9392228448</v>
      </c>
      <c r="AD1196">
        <v>8925917271</v>
      </c>
      <c r="AE1196">
        <v>8357711386</v>
      </c>
      <c r="AF1196">
        <v>10514622938</v>
      </c>
      <c r="AG1196">
        <v>9572605890</v>
      </c>
      <c r="AH1196">
        <v>10478826865</v>
      </c>
      <c r="AI1196">
        <v>13617490938</v>
      </c>
      <c r="AJ1196">
        <v>13058786574</v>
      </c>
      <c r="AK1196">
        <v>14848675142</v>
      </c>
      <c r="AL1196">
        <v>14730505162</v>
      </c>
      <c r="AM1196">
        <v>12417437485</v>
      </c>
      <c r="AN1196">
        <v>13381486759</v>
      </c>
      <c r="AO1196">
        <v>12681809434</v>
      </c>
      <c r="AP1196">
        <v>13912248673</v>
      </c>
      <c r="AQ1196">
        <v>16082998819</v>
      </c>
      <c r="AR1196">
        <v>17139918490</v>
      </c>
      <c r="AS1196">
        <v>17555483194</v>
      </c>
      <c r="AT1196">
        <v>17993659569</v>
      </c>
      <c r="AU1196">
        <v>15673677528</v>
      </c>
      <c r="AV1196">
        <v>14972269231</v>
      </c>
      <c r="AW1196">
        <v>16632727273</v>
      </c>
      <c r="AX1196">
        <v>19570839101</v>
      </c>
      <c r="AY1196">
        <v>24683008696</v>
      </c>
      <c r="AZ1196">
        <v>30725019440</v>
      </c>
      <c r="BA1196">
        <v>38463354545</v>
      </c>
      <c r="BB1196">
        <v>31852056987</v>
      </c>
      <c r="BC1196">
        <v>39308419782</v>
      </c>
      <c r="BD1196">
        <v>39808433046</v>
      </c>
      <c r="BE1196">
        <v>35945233333</v>
      </c>
      <c r="BF1196">
        <v>39467078295</v>
      </c>
      <c r="BG1196">
        <v>36319894548</v>
      </c>
      <c r="BH1196">
        <v>31597666307</v>
      </c>
      <c r="BI1196">
        <v>32280228834</v>
      </c>
      <c r="BJ1196">
        <v>30987050000</v>
      </c>
      <c r="BK1196">
        <v>42231547102</v>
      </c>
      <c r="BL1196">
        <v>54724879727</v>
      </c>
      <c r="BM1196">
        <v>51636518153</v>
      </c>
      <c r="BN1196">
        <v>46093982728</v>
      </c>
      <c r="BO1196">
        <v>60804772036</v>
      </c>
      <c r="BP1196">
        <v>44257335342</v>
      </c>
    </row>
    <row r="1197" spans="1:68" x14ac:dyDescent="0.25">
      <c r="A1197" s="1" t="s">
        <v>66</v>
      </c>
      <c r="B1197" s="1">
        <f>COUNT(egypt_arabic_world[[#This Row],[1960]:[2023]])</f>
        <v>47</v>
      </c>
      <c r="C1197" s="1" t="s">
        <v>1919</v>
      </c>
      <c r="D1197" s="1" t="s">
        <v>1920</v>
      </c>
      <c r="V1197">
        <v>5486257537</v>
      </c>
      <c r="W1197">
        <v>6291000642</v>
      </c>
      <c r="X1197">
        <v>7775000011</v>
      </c>
      <c r="Y1197">
        <v>9157142870</v>
      </c>
      <c r="Z1197">
        <v>10405142872</v>
      </c>
      <c r="AA1197">
        <v>10460142872</v>
      </c>
      <c r="AB1197">
        <v>11018285730</v>
      </c>
      <c r="AC1197">
        <v>13176428579</v>
      </c>
      <c r="AD1197">
        <v>12240428571</v>
      </c>
      <c r="AE1197">
        <v>10182285714</v>
      </c>
      <c r="AF1197">
        <v>10836714286</v>
      </c>
      <c r="AG1197">
        <v>12460142857</v>
      </c>
      <c r="AH1197">
        <v>12123545455</v>
      </c>
      <c r="AI1197">
        <v>14090500000</v>
      </c>
      <c r="AJ1197">
        <v>13195000000</v>
      </c>
      <c r="AK1197">
        <v>13768000000</v>
      </c>
      <c r="AL1197">
        <v>15290000000</v>
      </c>
      <c r="AM1197">
        <v>15642000000</v>
      </c>
      <c r="AN1197">
        <v>17140000000</v>
      </c>
      <c r="AO1197">
        <v>18253000000</v>
      </c>
      <c r="AP1197">
        <v>20926600000</v>
      </c>
      <c r="AQ1197">
        <v>21109000000</v>
      </c>
      <c r="AR1197">
        <v>21616300000</v>
      </c>
      <c r="AS1197">
        <v>22895000000</v>
      </c>
      <c r="AT1197">
        <v>20996100000</v>
      </c>
      <c r="AU1197">
        <v>19508400000</v>
      </c>
      <c r="AV1197">
        <v>19662400000</v>
      </c>
      <c r="AW1197">
        <v>26915300000</v>
      </c>
      <c r="AX1197">
        <v>34326300000</v>
      </c>
      <c r="AY1197">
        <v>40552700000</v>
      </c>
      <c r="AZ1197">
        <v>53696700000</v>
      </c>
      <c r="BA1197">
        <v>67222800000</v>
      </c>
      <c r="BB1197">
        <v>53842100000</v>
      </c>
      <c r="BC1197">
        <v>59862200000</v>
      </c>
      <c r="BD1197">
        <v>61381100000</v>
      </c>
      <c r="BE1197">
        <v>68800800000</v>
      </c>
      <c r="BF1197">
        <v>65325800000</v>
      </c>
      <c r="BG1197">
        <v>73996000000</v>
      </c>
      <c r="BH1197">
        <v>67938800000</v>
      </c>
      <c r="BI1197">
        <v>68301400000</v>
      </c>
      <c r="BJ1197">
        <v>70224100000</v>
      </c>
      <c r="BK1197">
        <v>76328100000</v>
      </c>
      <c r="BL1197">
        <v>78950800000</v>
      </c>
      <c r="BM1197">
        <v>72482400000</v>
      </c>
      <c r="BN1197">
        <v>94038883000</v>
      </c>
      <c r="BO1197">
        <v>97143745000</v>
      </c>
      <c r="BP1197">
        <v>82264800000</v>
      </c>
    </row>
    <row r="1198" spans="1:68" x14ac:dyDescent="0.25">
      <c r="A1198" s="1" t="s">
        <v>66</v>
      </c>
      <c r="B1198" s="1">
        <f>COUNT(egypt_arabic_world[[#This Row],[1960]:[2023]])</f>
        <v>47</v>
      </c>
      <c r="C1198" s="1" t="s">
        <v>1875</v>
      </c>
      <c r="D1198" s="1" t="s">
        <v>1876</v>
      </c>
      <c r="V1198">
        <v>5801357013</v>
      </c>
      <c r="W1198">
        <v>6702699957</v>
      </c>
      <c r="X1198">
        <v>8195142869</v>
      </c>
      <c r="Y1198">
        <v>9745714299</v>
      </c>
      <c r="Z1198">
        <v>11302571444</v>
      </c>
      <c r="AA1198">
        <v>11552428587</v>
      </c>
      <c r="AB1198">
        <v>12098285730</v>
      </c>
      <c r="AC1198">
        <v>14268000008</v>
      </c>
      <c r="AD1198">
        <v>13451000000</v>
      </c>
      <c r="AE1198">
        <v>11308714286</v>
      </c>
      <c r="AF1198">
        <v>11819714286</v>
      </c>
      <c r="AG1198">
        <v>13236142857</v>
      </c>
      <c r="AH1198">
        <v>13512090909</v>
      </c>
      <c r="AI1198">
        <v>15969000000</v>
      </c>
      <c r="AJ1198">
        <v>15338000000</v>
      </c>
      <c r="AK1198">
        <v>16565000000</v>
      </c>
      <c r="AL1198">
        <v>17257000000</v>
      </c>
      <c r="AM1198">
        <v>17756000000</v>
      </c>
      <c r="AN1198">
        <v>19123000000</v>
      </c>
      <c r="AO1198">
        <v>19809000000</v>
      </c>
      <c r="AP1198">
        <v>22111800000</v>
      </c>
      <c r="AQ1198">
        <v>22184000000</v>
      </c>
      <c r="AR1198">
        <v>22661200000</v>
      </c>
      <c r="AS1198">
        <v>23878000000</v>
      </c>
      <c r="AT1198">
        <v>21881200000</v>
      </c>
      <c r="AU1198">
        <v>20473600000</v>
      </c>
      <c r="AV1198">
        <v>20494100000</v>
      </c>
      <c r="AW1198">
        <v>27733400000</v>
      </c>
      <c r="AX1198">
        <v>35786500000</v>
      </c>
      <c r="AY1198">
        <v>42374800000</v>
      </c>
      <c r="AZ1198">
        <v>55617500000</v>
      </c>
      <c r="BA1198">
        <v>68999100000</v>
      </c>
      <c r="BB1198">
        <v>56910100000</v>
      </c>
      <c r="BC1198">
        <v>66307700000</v>
      </c>
      <c r="BD1198">
        <v>68075800000</v>
      </c>
      <c r="BE1198">
        <v>75596900000</v>
      </c>
      <c r="BF1198">
        <v>72685700000</v>
      </c>
      <c r="BG1198">
        <v>80976500000</v>
      </c>
      <c r="BH1198">
        <v>73277300000</v>
      </c>
      <c r="BI1198">
        <v>73019900000</v>
      </c>
      <c r="BJ1198">
        <v>76323300000</v>
      </c>
      <c r="BK1198">
        <v>85716500000</v>
      </c>
      <c r="BL1198">
        <v>91591730000</v>
      </c>
      <c r="BM1198">
        <v>84042420000</v>
      </c>
      <c r="BN1198">
        <v>109052000000</v>
      </c>
      <c r="BO1198">
        <v>115925000000</v>
      </c>
      <c r="BP1198">
        <v>102440000000</v>
      </c>
    </row>
    <row r="1199" spans="1:68" x14ac:dyDescent="0.25">
      <c r="A1199" s="1" t="s">
        <v>66</v>
      </c>
      <c r="B1199" s="1">
        <f>COUNT(egypt_arabic_world[[#This Row],[1960]:[2023]])</f>
        <v>47</v>
      </c>
      <c r="C1199" s="1" t="s">
        <v>1827</v>
      </c>
      <c r="D1199" s="1" t="s">
        <v>1828</v>
      </c>
      <c r="V1199">
        <v>3.3630401999999997E-2</v>
      </c>
      <c r="W1199">
        <v>0.25037556300000002</v>
      </c>
      <c r="X1199">
        <v>0.30140656399999999</v>
      </c>
      <c r="Y1199">
        <v>0.41861610399999999</v>
      </c>
      <c r="Z1199">
        <v>0.14107688700000001</v>
      </c>
      <c r="AA1199">
        <v>0.22765777200000001</v>
      </c>
      <c r="AB1199">
        <v>0.981245166</v>
      </c>
      <c r="AC1199">
        <v>2.0527563419999999</v>
      </c>
      <c r="AD1199">
        <v>1.669440909</v>
      </c>
      <c r="AE1199">
        <v>2.2050573920000001</v>
      </c>
      <c r="AF1199">
        <v>2.7435633369999999</v>
      </c>
      <c r="AG1199">
        <v>1.3883245289999999</v>
      </c>
      <c r="AH1199">
        <v>0.90845374199999995</v>
      </c>
      <c r="AI1199">
        <v>0.95584415599999994</v>
      </c>
      <c r="AJ1199">
        <v>0.68403908800000002</v>
      </c>
      <c r="AK1199">
        <v>1.4459880919999999</v>
      </c>
      <c r="AL1199">
        <v>1.187111362</v>
      </c>
      <c r="AM1199">
        <v>1.5338619520000001</v>
      </c>
      <c r="AN1199">
        <v>1.0045993710000001</v>
      </c>
      <c r="AO1199">
        <v>1.0243418879999999</v>
      </c>
      <c r="AP1199">
        <v>0.89046216099999997</v>
      </c>
      <c r="AQ1199">
        <v>1.187436159</v>
      </c>
      <c r="AR1199">
        <v>1.8499353169999999</v>
      </c>
      <c r="AS1199">
        <v>0.84649530299999998</v>
      </c>
      <c r="AT1199">
        <v>0.90298575199999997</v>
      </c>
      <c r="AU1199">
        <v>1.169058836</v>
      </c>
      <c r="AV1199">
        <v>1.073135623</v>
      </c>
      <c r="AW1199">
        <v>0.79522155100000003</v>
      </c>
      <c r="AX1199">
        <v>1.3509865940000001</v>
      </c>
      <c r="AY1199">
        <v>1.169657124</v>
      </c>
      <c r="AZ1199">
        <v>0.85149240100000001</v>
      </c>
      <c r="BA1199">
        <v>1.9673579919999999</v>
      </c>
      <c r="BB1199">
        <v>1.2712302019999999</v>
      </c>
      <c r="BC1199">
        <v>1.1732576850000001</v>
      </c>
      <c r="BD1199">
        <v>1.4361157090000001</v>
      </c>
      <c r="BE1199">
        <v>1.130957682</v>
      </c>
      <c r="BF1199">
        <v>1.379086649</v>
      </c>
      <c r="BG1199">
        <v>1.26496064</v>
      </c>
      <c r="BH1199">
        <v>2.1661028939999998</v>
      </c>
      <c r="BI1199">
        <v>3.0994297049999999</v>
      </c>
      <c r="BJ1199">
        <v>2.051835853</v>
      </c>
      <c r="BK1199">
        <v>1.507877624</v>
      </c>
      <c r="BL1199">
        <v>2.002210018</v>
      </c>
      <c r="BM1199">
        <v>3.2678783830000002</v>
      </c>
      <c r="BN1199">
        <v>2.9284209470000002</v>
      </c>
      <c r="BO1199">
        <v>2.2442475659999999</v>
      </c>
      <c r="BP1199">
        <v>2.55584393</v>
      </c>
    </row>
    <row r="1200" spans="1:68" x14ac:dyDescent="0.25">
      <c r="A1200" s="1" t="s">
        <v>66</v>
      </c>
      <c r="B1200" s="1">
        <f>COUNT(egypt_arabic_world[[#This Row],[1960]:[2023]])</f>
        <v>47</v>
      </c>
      <c r="C1200" s="1" t="s">
        <v>1909</v>
      </c>
      <c r="D1200" s="1" t="s">
        <v>1910</v>
      </c>
      <c r="V1200">
        <v>3.8354531000000001</v>
      </c>
      <c r="W1200">
        <v>4.4464775850000002</v>
      </c>
      <c r="X1200">
        <v>4.6476087740000001</v>
      </c>
      <c r="Y1200">
        <v>3.6860335929999999</v>
      </c>
      <c r="Z1200">
        <v>4.4129682089999998</v>
      </c>
      <c r="AA1200">
        <v>3.9434058749999998</v>
      </c>
      <c r="AB1200">
        <v>4.3386665149999999</v>
      </c>
      <c r="AC1200">
        <v>5.27534481</v>
      </c>
      <c r="AD1200">
        <v>5.0593004050000001</v>
      </c>
      <c r="AE1200">
        <v>4.8371947400000002</v>
      </c>
      <c r="AF1200">
        <v>5.3054662380000002</v>
      </c>
      <c r="AG1200">
        <v>5.4873309499999996</v>
      </c>
      <c r="AH1200">
        <v>4.3284532149999997</v>
      </c>
      <c r="AI1200">
        <v>4.6445212690000002</v>
      </c>
      <c r="AJ1200">
        <v>4.0693795860000002</v>
      </c>
      <c r="AK1200">
        <v>2.6689625480000001</v>
      </c>
      <c r="AL1200">
        <v>2.672347018</v>
      </c>
      <c r="AM1200">
        <v>3.5674470459999998</v>
      </c>
      <c r="AN1200">
        <v>4.6109510089999999</v>
      </c>
      <c r="AO1200">
        <v>4.1197706519999997</v>
      </c>
      <c r="AP1200">
        <v>3.3612028629999999</v>
      </c>
      <c r="AQ1200">
        <v>7.7132178050000002</v>
      </c>
      <c r="AR1200">
        <v>8.1729236239999992</v>
      </c>
      <c r="AS1200">
        <v>6.5772936739999999</v>
      </c>
      <c r="AT1200">
        <v>6.8986674639999999</v>
      </c>
      <c r="AU1200">
        <v>7.094338681</v>
      </c>
      <c r="AV1200">
        <v>7.4268324239999997</v>
      </c>
      <c r="AW1200">
        <v>8.2358059600000004</v>
      </c>
      <c r="AX1200">
        <v>10.297242150000001</v>
      </c>
      <c r="AY1200">
        <v>10.154351589999999</v>
      </c>
      <c r="AZ1200">
        <v>10.44492157</v>
      </c>
      <c r="BA1200">
        <v>10.13468013</v>
      </c>
      <c r="BB1200">
        <v>11.319926990000001</v>
      </c>
      <c r="BC1200">
        <v>11.49189048</v>
      </c>
      <c r="BD1200">
        <v>11.518775229999999</v>
      </c>
      <c r="BE1200">
        <v>10.51359517</v>
      </c>
      <c r="BF1200">
        <v>10.62615649</v>
      </c>
      <c r="BG1200">
        <v>10.50403202</v>
      </c>
      <c r="BH1200">
        <v>10.313568849999999</v>
      </c>
      <c r="BI1200">
        <v>11.085144550000001</v>
      </c>
      <c r="BJ1200">
        <v>11.097776339999999</v>
      </c>
      <c r="BK1200">
        <v>11.167875889999999</v>
      </c>
      <c r="BL1200">
        <v>11.10813394</v>
      </c>
      <c r="BM1200">
        <v>12.42994781</v>
      </c>
      <c r="BN1200">
        <v>11.206003819999999</v>
      </c>
      <c r="BO1200">
        <v>10.35558608</v>
      </c>
      <c r="BP1200">
        <v>12.33277925</v>
      </c>
    </row>
    <row r="1201" spans="1:68" x14ac:dyDescent="0.25">
      <c r="A1201" s="1" t="s">
        <v>66</v>
      </c>
      <c r="B1201" s="1">
        <f>COUNT(egypt_arabic_world[[#This Row],[1960]:[2023]])</f>
        <v>47</v>
      </c>
      <c r="C1201" s="1" t="s">
        <v>1815</v>
      </c>
      <c r="D1201" s="1" t="s">
        <v>1816</v>
      </c>
      <c r="V1201">
        <v>3.1928480000000002E-2</v>
      </c>
      <c r="W1201">
        <v>0.234705054</v>
      </c>
      <c r="X1201">
        <v>0.28765481399999998</v>
      </c>
      <c r="Y1201">
        <v>0.40599438799999998</v>
      </c>
      <c r="Z1201">
        <v>0.13514274500000001</v>
      </c>
      <c r="AA1201">
        <v>0.219376562</v>
      </c>
      <c r="AB1201">
        <v>0.92563038600000003</v>
      </c>
      <c r="AC1201">
        <v>1.944762997</v>
      </c>
      <c r="AD1201">
        <v>1.6111504839999999</v>
      </c>
      <c r="AE1201">
        <v>2.1739130430000002</v>
      </c>
      <c r="AF1201">
        <v>2.6232865919999999</v>
      </c>
      <c r="AG1201">
        <v>1.3288821179999999</v>
      </c>
      <c r="AH1201">
        <v>0.72893234100000004</v>
      </c>
      <c r="AI1201">
        <v>0.77039021900000004</v>
      </c>
      <c r="AJ1201">
        <v>0.61919504599999997</v>
      </c>
      <c r="AK1201">
        <v>1.3219284600000001</v>
      </c>
      <c r="AL1201">
        <v>1.063964535</v>
      </c>
      <c r="AM1201">
        <v>1.4622056999999999</v>
      </c>
      <c r="AN1201">
        <v>0.96623981400000003</v>
      </c>
      <c r="AO1201">
        <v>1.0031280339999999</v>
      </c>
      <c r="AP1201">
        <v>0.86354865199999997</v>
      </c>
      <c r="AQ1201">
        <v>1.1423658029999999</v>
      </c>
      <c r="AR1201">
        <v>1.8075144569999999</v>
      </c>
      <c r="AS1201">
        <v>0.83647862900000003</v>
      </c>
      <c r="AT1201">
        <v>0.88030700200000001</v>
      </c>
      <c r="AU1201">
        <v>1.144825218</v>
      </c>
      <c r="AV1201">
        <v>1.050302538</v>
      </c>
      <c r="AW1201">
        <v>0.78680810899999998</v>
      </c>
      <c r="AX1201">
        <v>1.3330965809999999</v>
      </c>
      <c r="AY1201">
        <v>1.1478508789999999</v>
      </c>
      <c r="AZ1201">
        <v>0.83937543199999998</v>
      </c>
      <c r="BA1201">
        <v>1.9480649809999999</v>
      </c>
      <c r="BB1201">
        <v>1.2583760070000001</v>
      </c>
      <c r="BC1201">
        <v>1.1639433779999999</v>
      </c>
      <c r="BD1201">
        <v>1.4279295279999999</v>
      </c>
      <c r="BE1201">
        <v>1.1085690130000001</v>
      </c>
      <c r="BF1201">
        <v>1.3503819509999999</v>
      </c>
      <c r="BG1201">
        <v>1.1704479029999999</v>
      </c>
      <c r="BH1201">
        <v>2.1139790170000001</v>
      </c>
      <c r="BI1201">
        <v>3.0317506980000002</v>
      </c>
      <c r="BJ1201">
        <v>1.954922627</v>
      </c>
      <c r="BK1201">
        <v>1.4656163440000001</v>
      </c>
      <c r="BL1201">
        <v>1.938484262</v>
      </c>
      <c r="BM1201">
        <v>3.1210347650000001</v>
      </c>
      <c r="BN1201">
        <v>2.7927936899999999</v>
      </c>
      <c r="BO1201">
        <v>2.018896206</v>
      </c>
      <c r="BP1201">
        <v>2.4407857590000002</v>
      </c>
    </row>
    <row r="1202" spans="1:68" x14ac:dyDescent="0.25">
      <c r="A1202" s="1" t="s">
        <v>66</v>
      </c>
      <c r="B1202" s="1">
        <f>COUNT(egypt_arabic_world[[#This Row],[1960]:[2023]])</f>
        <v>47</v>
      </c>
      <c r="C1202" s="1" t="s">
        <v>1877</v>
      </c>
      <c r="D1202" s="1" t="s">
        <v>1878</v>
      </c>
      <c r="V1202">
        <v>3.4062830919999998</v>
      </c>
      <c r="W1202">
        <v>4.0105627989999997</v>
      </c>
      <c r="X1202">
        <v>4.1663308890000001</v>
      </c>
      <c r="Y1202">
        <v>3.438395415</v>
      </c>
      <c r="Z1202">
        <v>4.0261903390000002</v>
      </c>
      <c r="AA1202">
        <v>3.6350303789999998</v>
      </c>
      <c r="AB1202">
        <v>3.933512286</v>
      </c>
      <c r="AC1202">
        <v>4.8357327430000003</v>
      </c>
      <c r="AD1202">
        <v>4.5275414239999998</v>
      </c>
      <c r="AE1202">
        <v>4.3962818930000003</v>
      </c>
      <c r="AF1202">
        <v>4.8142551969999996</v>
      </c>
      <c r="AG1202">
        <v>4.908231368</v>
      </c>
      <c r="AH1202">
        <v>3.765956858</v>
      </c>
      <c r="AI1202">
        <v>4.0786694829999997</v>
      </c>
      <c r="AJ1202">
        <v>3.6266349579999999</v>
      </c>
      <c r="AK1202">
        <v>2.5477707010000001</v>
      </c>
      <c r="AL1202">
        <v>2.571268865</v>
      </c>
      <c r="AM1202">
        <v>3.4012400349999998</v>
      </c>
      <c r="AN1202">
        <v>4.268417812</v>
      </c>
      <c r="AO1202">
        <v>3.8158929979999998</v>
      </c>
      <c r="AP1202">
        <v>2.886052764</v>
      </c>
      <c r="AQ1202">
        <v>6.9932224280000002</v>
      </c>
      <c r="AR1202">
        <v>7.5486321009999999</v>
      </c>
      <c r="AS1202">
        <v>6.2691335019999999</v>
      </c>
      <c r="AT1202">
        <v>6.2317913740000002</v>
      </c>
      <c r="AU1202">
        <v>6.4353086260000003</v>
      </c>
      <c r="AV1202">
        <v>6.926764844</v>
      </c>
      <c r="AW1202">
        <v>7.6711107509999996</v>
      </c>
      <c r="AX1202">
        <v>9.3166224149999994</v>
      </c>
      <c r="AY1202">
        <v>9.0300107179999998</v>
      </c>
      <c r="AZ1202">
        <v>9.5311802770000007</v>
      </c>
      <c r="BA1202">
        <v>9.3982934900000004</v>
      </c>
      <c r="BB1202">
        <v>10.36942419</v>
      </c>
      <c r="BC1202">
        <v>10.143568630000001</v>
      </c>
      <c r="BD1202">
        <v>10.74870643</v>
      </c>
      <c r="BE1202">
        <v>9.9426153769999992</v>
      </c>
      <c r="BF1202">
        <v>9.5900095689999993</v>
      </c>
      <c r="BG1202">
        <v>10.07943201</v>
      </c>
      <c r="BH1202">
        <v>9.8453670039999999</v>
      </c>
      <c r="BI1202">
        <v>10.54057661</v>
      </c>
      <c r="BJ1202">
        <v>10.01515152</v>
      </c>
      <c r="BK1202">
        <v>10.652399969999999</v>
      </c>
      <c r="BL1202">
        <v>10.700041349999999</v>
      </c>
      <c r="BM1202">
        <v>11.697447110000001</v>
      </c>
      <c r="BN1202">
        <v>10.26797318</v>
      </c>
      <c r="BO1202">
        <v>9.6195980579999993</v>
      </c>
      <c r="BP1202">
        <v>11.614813270000001</v>
      </c>
    </row>
    <row r="1203" spans="1:68" x14ac:dyDescent="0.25">
      <c r="A1203" s="1" t="s">
        <v>66</v>
      </c>
      <c r="B1203" s="1">
        <f>COUNT(egypt_arabic_world[[#This Row],[1960]:[2023]])</f>
        <v>47</v>
      </c>
      <c r="C1203" s="1" t="s">
        <v>2085</v>
      </c>
      <c r="D1203" s="1" t="s">
        <v>2086</v>
      </c>
      <c r="T1203">
        <v>87.795992709999993</v>
      </c>
      <c r="U1203">
        <v>88.494231940000006</v>
      </c>
      <c r="V1203">
        <v>89.192471159999997</v>
      </c>
      <c r="W1203">
        <v>89.890710380000002</v>
      </c>
      <c r="X1203">
        <v>90.58894961</v>
      </c>
      <c r="Y1203">
        <v>91.287188830000005</v>
      </c>
      <c r="Z1203">
        <v>91.985428049999996</v>
      </c>
      <c r="AA1203">
        <v>92.683667270000001</v>
      </c>
      <c r="AB1203">
        <v>93.381906499999999</v>
      </c>
      <c r="AC1203">
        <v>94.080145720000004</v>
      </c>
      <c r="AD1203">
        <v>94.778384939999995</v>
      </c>
      <c r="AE1203">
        <v>95.476624169999994</v>
      </c>
      <c r="AF1203">
        <v>96.174863389999999</v>
      </c>
      <c r="AG1203">
        <v>96.873102610000004</v>
      </c>
      <c r="AH1203">
        <v>97.571341829999994</v>
      </c>
      <c r="AI1203">
        <v>98.224043719999997</v>
      </c>
      <c r="AJ1203">
        <v>98.922282940000002</v>
      </c>
      <c r="AK1203">
        <v>99.620522159999993</v>
      </c>
      <c r="AL1203">
        <v>99.954462660000004</v>
      </c>
      <c r="AM1203">
        <v>103.2391361</v>
      </c>
      <c r="AN1203">
        <v>106.5238095</v>
      </c>
      <c r="AO1203">
        <v>109.8128545</v>
      </c>
      <c r="AP1203">
        <v>113.1018996</v>
      </c>
      <c r="AQ1203">
        <v>116.3909446</v>
      </c>
      <c r="AR1203">
        <v>119.6799896</v>
      </c>
      <c r="AS1203">
        <v>103.8797814</v>
      </c>
      <c r="AT1203">
        <v>106.9344262</v>
      </c>
      <c r="AU1203">
        <v>109.989071</v>
      </c>
      <c r="AV1203">
        <v>113.0437158</v>
      </c>
      <c r="AW1203">
        <v>116.0983607</v>
      </c>
      <c r="AX1203">
        <v>119.15300550000001</v>
      </c>
      <c r="AY1203">
        <v>122.2076503</v>
      </c>
      <c r="AZ1203">
        <v>125.2622951</v>
      </c>
      <c r="BA1203">
        <v>128.31693989999999</v>
      </c>
      <c r="BB1203">
        <v>131.3715847</v>
      </c>
      <c r="BC1203">
        <v>134.42622950000001</v>
      </c>
      <c r="BD1203">
        <v>130.51001819999999</v>
      </c>
      <c r="BE1203">
        <v>131.69398910000001</v>
      </c>
      <c r="BF1203">
        <v>132.96903459999999</v>
      </c>
      <c r="BG1203">
        <v>110.564663</v>
      </c>
      <c r="BH1203">
        <v>110.9289617</v>
      </c>
      <c r="BI1203">
        <v>110.4735883</v>
      </c>
      <c r="BJ1203">
        <v>141.16575589999999</v>
      </c>
      <c r="BK1203">
        <v>141.16575589999999</v>
      </c>
      <c r="BL1203">
        <v>141.16575589999999</v>
      </c>
      <c r="BM1203">
        <v>141.16575589999999</v>
      </c>
      <c r="BN1203">
        <v>141.16575589999999</v>
      </c>
    </row>
    <row r="1204" spans="1:68" x14ac:dyDescent="0.25">
      <c r="A1204" s="1" t="s">
        <v>66</v>
      </c>
      <c r="B1204" s="1">
        <f>COUNT(egypt_arabic_world[[#This Row],[1960]:[2023]])</f>
        <v>47</v>
      </c>
      <c r="C1204" s="1" t="s">
        <v>1839</v>
      </c>
      <c r="D1204" s="1" t="s">
        <v>1840</v>
      </c>
      <c r="V1204">
        <v>61588786.399999999</v>
      </c>
      <c r="W1204">
        <v>14311087.300000001</v>
      </c>
      <c r="X1204">
        <v>-1000000.001</v>
      </c>
      <c r="Y1204">
        <v>26857142.41</v>
      </c>
      <c r="Z1204">
        <v>103285713.59999999</v>
      </c>
      <c r="AA1204">
        <v>129428570.7</v>
      </c>
      <c r="AB1204">
        <v>141714284.80000001</v>
      </c>
      <c r="AC1204">
        <v>22428571.030000001</v>
      </c>
      <c r="AD1204">
        <v>588000000</v>
      </c>
      <c r="AE1204">
        <v>-162142857.09999999</v>
      </c>
      <c r="AF1204">
        <v>889571428.60000002</v>
      </c>
      <c r="AG1204">
        <v>-371142857.10000002</v>
      </c>
      <c r="AH1204">
        <v>389909090.89999998</v>
      </c>
      <c r="AI1204">
        <v>622500000</v>
      </c>
      <c r="AJ1204">
        <v>677000000</v>
      </c>
      <c r="AK1204">
        <v>579000000</v>
      </c>
      <c r="AL1204">
        <v>-1537000000</v>
      </c>
      <c r="AM1204">
        <v>258000000</v>
      </c>
      <c r="AN1204">
        <v>256000000</v>
      </c>
      <c r="AO1204">
        <v>-76000000</v>
      </c>
      <c r="AP1204">
        <v>-1874810000</v>
      </c>
      <c r="AQ1204">
        <v>-722000000</v>
      </c>
      <c r="AR1204">
        <v>-1557900000</v>
      </c>
      <c r="AS1204">
        <v>587000000</v>
      </c>
      <c r="AT1204">
        <v>-1148500000</v>
      </c>
      <c r="AU1204">
        <v>1905500000</v>
      </c>
      <c r="AV1204">
        <v>1456000000</v>
      </c>
      <c r="AW1204">
        <v>-125900000</v>
      </c>
      <c r="AX1204">
        <v>-2430800000</v>
      </c>
      <c r="AY1204">
        <v>633400000</v>
      </c>
      <c r="AZ1204">
        <v>238600000</v>
      </c>
      <c r="BA1204">
        <v>-2895700000</v>
      </c>
      <c r="BB1204">
        <v>374600000</v>
      </c>
      <c r="BC1204">
        <v>-2145400000</v>
      </c>
      <c r="BD1204">
        <v>-2856600000</v>
      </c>
      <c r="BE1204">
        <v>-2159500000</v>
      </c>
      <c r="BF1204">
        <v>-1316800000</v>
      </c>
      <c r="BG1204">
        <v>1638300000</v>
      </c>
      <c r="BH1204">
        <v>-4771500000</v>
      </c>
      <c r="BI1204">
        <v>-4533500000</v>
      </c>
      <c r="BJ1204">
        <v>-3634400000</v>
      </c>
      <c r="BK1204">
        <v>-1595857912</v>
      </c>
      <c r="BL1204">
        <v>-669312740.89999998</v>
      </c>
      <c r="BM1204">
        <v>-2618299259</v>
      </c>
      <c r="BN1204">
        <v>-6642139819</v>
      </c>
      <c r="BO1204">
        <v>-2566161228</v>
      </c>
      <c r="BP1204">
        <v>-2074731023</v>
      </c>
    </row>
    <row r="1205" spans="1:68" x14ac:dyDescent="0.25">
      <c r="A1205" s="1" t="s">
        <v>66</v>
      </c>
      <c r="B1205" s="1">
        <f>COUNT(egypt_arabic_world[[#This Row],[1960]:[2023]])</f>
        <v>47</v>
      </c>
      <c r="C1205" s="1" t="s">
        <v>1841</v>
      </c>
      <c r="D1205" s="1" t="s">
        <v>1842</v>
      </c>
      <c r="V1205">
        <v>-751843193.29999995</v>
      </c>
      <c r="W1205">
        <v>-909776263.79999995</v>
      </c>
      <c r="X1205">
        <v>-1507714288</v>
      </c>
      <c r="Y1205">
        <v>-409571429.19999999</v>
      </c>
      <c r="Z1205">
        <v>-2031571431</v>
      </c>
      <c r="AA1205">
        <v>-1721285717</v>
      </c>
      <c r="AB1205">
        <v>-187857143.19999999</v>
      </c>
      <c r="AC1205">
        <v>-1864285715</v>
      </c>
      <c r="AD1205">
        <v>-1228285714</v>
      </c>
      <c r="AE1205">
        <v>-1603571429</v>
      </c>
      <c r="AF1205">
        <v>909714285.70000005</v>
      </c>
      <c r="AG1205">
        <v>-1412000000</v>
      </c>
      <c r="AH1205">
        <v>-918636363.60000002</v>
      </c>
      <c r="AI1205">
        <v>13559500000</v>
      </c>
      <c r="AJ1205">
        <v>4418000000</v>
      </c>
      <c r="AK1205">
        <v>3849000000</v>
      </c>
      <c r="AL1205">
        <v>1438000000</v>
      </c>
      <c r="AM1205">
        <v>289000000</v>
      </c>
      <c r="AN1205">
        <v>2000000</v>
      </c>
      <c r="AO1205">
        <v>340000000</v>
      </c>
      <c r="AP1205">
        <v>-2585310000</v>
      </c>
      <c r="AQ1205">
        <v>-3288000000</v>
      </c>
      <c r="AR1205">
        <v>-3192700000</v>
      </c>
      <c r="AS1205">
        <v>-384000000</v>
      </c>
      <c r="AT1205">
        <v>-1536900000</v>
      </c>
      <c r="AU1205">
        <v>2527900000</v>
      </c>
      <c r="AV1205">
        <v>5199300000</v>
      </c>
      <c r="AW1205">
        <v>3795800000</v>
      </c>
      <c r="AX1205">
        <v>-368000000</v>
      </c>
      <c r="AY1205">
        <v>3232900000</v>
      </c>
      <c r="AZ1205">
        <v>652100000</v>
      </c>
      <c r="BA1205">
        <v>-4310800000</v>
      </c>
      <c r="BB1205">
        <v>-2993500000</v>
      </c>
      <c r="BC1205">
        <v>-6688400000</v>
      </c>
      <c r="BD1205">
        <v>-8385700000</v>
      </c>
      <c r="BE1205">
        <v>-9250600000</v>
      </c>
      <c r="BF1205">
        <v>-4933400000</v>
      </c>
      <c r="BG1205">
        <v>-4456700000</v>
      </c>
      <c r="BH1205">
        <v>-22162300000</v>
      </c>
      <c r="BI1205">
        <v>-25130300000</v>
      </c>
      <c r="BJ1205">
        <v>-11729700000</v>
      </c>
      <c r="BK1205">
        <v>-9427099000</v>
      </c>
      <c r="BL1205">
        <v>-11060708000</v>
      </c>
      <c r="BM1205">
        <v>-17086856168</v>
      </c>
      <c r="BN1205">
        <v>-25407868000</v>
      </c>
      <c r="BO1205">
        <v>-13100316959</v>
      </c>
      <c r="BP1205">
        <v>-14709200000</v>
      </c>
    </row>
    <row r="1206" spans="1:68" x14ac:dyDescent="0.25">
      <c r="A1206" s="1" t="s">
        <v>66</v>
      </c>
      <c r="B1206" s="1">
        <f>COUNT(egypt_arabic_world[[#This Row],[1960]:[2023]])</f>
        <v>47</v>
      </c>
      <c r="C1206" s="1" t="s">
        <v>2007</v>
      </c>
      <c r="D1206" s="1" t="s">
        <v>2008</v>
      </c>
      <c r="T1206">
        <v>6072575</v>
      </c>
      <c r="V1206">
        <v>4986712.8</v>
      </c>
      <c r="X1206">
        <v>5555825.7000000002</v>
      </c>
      <c r="Y1206">
        <v>5594212.4000000004</v>
      </c>
      <c r="Z1206">
        <v>-1085443.6000000001</v>
      </c>
      <c r="AA1206">
        <v>551027.1</v>
      </c>
      <c r="AB1206">
        <v>14189696.300000001</v>
      </c>
      <c r="AC1206">
        <v>11472657.1</v>
      </c>
      <c r="AD1206">
        <v>7837093.7999999998</v>
      </c>
      <c r="AE1206">
        <v>18259621.600000001</v>
      </c>
      <c r="AF1206">
        <v>39850115.600000001</v>
      </c>
      <c r="AG1206">
        <v>48608791.5</v>
      </c>
      <c r="AH1206">
        <v>79684769</v>
      </c>
      <c r="AI1206">
        <v>20044316.199999999</v>
      </c>
      <c r="AJ1206">
        <v>7997640.0999999996</v>
      </c>
      <c r="AK1206">
        <v>31297646</v>
      </c>
      <c r="AL1206">
        <v>169987918.5</v>
      </c>
      <c r="AM1206">
        <v>196832925.69999999</v>
      </c>
      <c r="AN1206">
        <v>92966664.700000003</v>
      </c>
      <c r="AO1206">
        <v>131373676.40000001</v>
      </c>
      <c r="AP1206">
        <v>15596990.4</v>
      </c>
      <c r="AQ1206">
        <v>-62350784.600000001</v>
      </c>
      <c r="AR1206">
        <v>-61116147.299999997</v>
      </c>
      <c r="AS1206">
        <v>-83058196.900000006</v>
      </c>
      <c r="AT1206">
        <v>-57070948.5</v>
      </c>
      <c r="AU1206">
        <v>-71454123.200000003</v>
      </c>
      <c r="AV1206">
        <v>-48918077.100000001</v>
      </c>
      <c r="AW1206">
        <v>340862.9</v>
      </c>
      <c r="AX1206">
        <v>-91175515.400000006</v>
      </c>
      <c r="AY1206">
        <v>-34216110</v>
      </c>
      <c r="AZ1206">
        <v>572238849</v>
      </c>
      <c r="BA1206">
        <v>125522614.09999999</v>
      </c>
      <c r="BB1206">
        <v>145048882.90000001</v>
      </c>
      <c r="BC1206">
        <v>140480399.90000001</v>
      </c>
      <c r="BD1206">
        <v>133740746.2</v>
      </c>
      <c r="BE1206">
        <v>143835373.80000001</v>
      </c>
      <c r="BF1206">
        <v>86729719.099999994</v>
      </c>
      <c r="BG1206">
        <v>40271762.799999997</v>
      </c>
      <c r="BH1206">
        <v>6883693.2000000002</v>
      </c>
      <c r="BI1206">
        <v>623332290.10000002</v>
      </c>
      <c r="BJ1206">
        <v>519532546.89999998</v>
      </c>
      <c r="BK1206">
        <v>543235335.89999998</v>
      </c>
      <c r="BL1206">
        <v>-125083724.5</v>
      </c>
      <c r="BM1206">
        <v>-974558.2</v>
      </c>
      <c r="BN1206">
        <v>309533679.10000002</v>
      </c>
      <c r="BO1206">
        <v>366319.1</v>
      </c>
      <c r="BP1206">
        <v>441143001.69999999</v>
      </c>
    </row>
    <row r="1207" spans="1:68" x14ac:dyDescent="0.25">
      <c r="A1207" s="1" t="s">
        <v>66</v>
      </c>
      <c r="B1207" s="1">
        <f>COUNT(egypt_arabic_world[[#This Row],[1960]:[2023]])</f>
        <v>47</v>
      </c>
      <c r="C1207" s="1" t="s">
        <v>1949</v>
      </c>
      <c r="D1207" s="1" t="s">
        <v>1950</v>
      </c>
      <c r="U1207">
        <v>5000000</v>
      </c>
      <c r="V1207">
        <v>28000000</v>
      </c>
      <c r="W1207">
        <v>57000000</v>
      </c>
      <c r="X1207">
        <v>110000000</v>
      </c>
      <c r="Y1207">
        <v>80000000</v>
      </c>
      <c r="Z1207">
        <v>55000000</v>
      </c>
      <c r="AA1207">
        <v>135000000</v>
      </c>
      <c r="AB1207">
        <v>145000000</v>
      </c>
      <c r="AC1207">
        <v>-50000000</v>
      </c>
      <c r="AD1207">
        <v>183000000</v>
      </c>
      <c r="AE1207">
        <v>164000000</v>
      </c>
      <c r="AF1207">
        <v>95000000</v>
      </c>
      <c r="AG1207">
        <v>33000000</v>
      </c>
      <c r="AH1207">
        <v>-50000000</v>
      </c>
      <c r="AI1207">
        <v>-81000000</v>
      </c>
      <c r="AJ1207">
        <v>-150000000</v>
      </c>
      <c r="AK1207">
        <v>-250000000</v>
      </c>
      <c r="AL1207">
        <v>-100000000</v>
      </c>
      <c r="AM1207">
        <v>-125000000</v>
      </c>
      <c r="AN1207">
        <v>-62000000</v>
      </c>
      <c r="AO1207">
        <v>-186000000</v>
      </c>
      <c r="AP1207">
        <v>3700000</v>
      </c>
      <c r="AQ1207">
        <v>247050000</v>
      </c>
      <c r="AR1207">
        <v>97300000</v>
      </c>
      <c r="AS1207">
        <v>91400000</v>
      </c>
      <c r="AT1207">
        <v>45700000</v>
      </c>
      <c r="AU1207">
        <v>39500000</v>
      </c>
      <c r="AV1207">
        <v>-342862000</v>
      </c>
      <c r="AW1207">
        <v>-100000000</v>
      </c>
      <c r="AY1207">
        <v>-780000</v>
      </c>
      <c r="AZ1207">
        <v>-61130000</v>
      </c>
      <c r="BA1207">
        <v>59480000</v>
      </c>
      <c r="BB1207">
        <v>-11030000</v>
      </c>
      <c r="BC1207">
        <v>-20250000</v>
      </c>
      <c r="BD1207">
        <v>-37500000</v>
      </c>
      <c r="BE1207">
        <v>3750000</v>
      </c>
      <c r="BF1207">
        <v>-7712000</v>
      </c>
      <c r="BG1207">
        <v>9068000</v>
      </c>
      <c r="BH1207">
        <v>1144000</v>
      </c>
      <c r="BI1207">
        <v>156619000</v>
      </c>
      <c r="BJ1207">
        <v>249880000</v>
      </c>
      <c r="BK1207">
        <v>39185000</v>
      </c>
      <c r="BL1207">
        <v>-85447000</v>
      </c>
      <c r="BM1207">
        <v>42105000</v>
      </c>
      <c r="BN1207">
        <v>481245000</v>
      </c>
      <c r="BO1207">
        <v>15366000</v>
      </c>
      <c r="BP1207">
        <v>980463000</v>
      </c>
    </row>
    <row r="1208" spans="1:68" hidden="1" x14ac:dyDescent="0.25">
      <c r="A1208" s="1" t="s">
        <v>66</v>
      </c>
      <c r="B1208" s="1">
        <f>COUNT(egypt_arabic_world[[#This Row],[1960]:[2023]])</f>
        <v>12</v>
      </c>
      <c r="C1208" s="1" t="s">
        <v>2479</v>
      </c>
      <c r="D1208" s="1" t="s">
        <v>2480</v>
      </c>
      <c r="E1208">
        <v>212376</v>
      </c>
      <c r="J1208">
        <v>208115</v>
      </c>
      <c r="O1208">
        <v>203514</v>
      </c>
      <c r="T1208">
        <v>196071</v>
      </c>
      <c r="Y1208">
        <v>188889</v>
      </c>
      <c r="AD1208">
        <v>182920</v>
      </c>
      <c r="AI1208">
        <v>173708</v>
      </c>
      <c r="AN1208">
        <v>166955</v>
      </c>
      <c r="AS1208">
        <v>173452</v>
      </c>
      <c r="AX1208">
        <v>274001</v>
      </c>
      <c r="BC1208">
        <v>295714</v>
      </c>
      <c r="BH1208">
        <v>491643</v>
      </c>
    </row>
    <row r="1209" spans="1:68" hidden="1" x14ac:dyDescent="0.25">
      <c r="A1209" s="1" t="s">
        <v>66</v>
      </c>
      <c r="B1209" s="1">
        <f>COUNT(egypt_arabic_world[[#This Row],[1960]:[2023]])</f>
        <v>28</v>
      </c>
      <c r="C1209" s="1" t="s">
        <v>2481</v>
      </c>
      <c r="D1209" s="1" t="s">
        <v>2482</v>
      </c>
      <c r="I1209">
        <v>4.3630603819999996</v>
      </c>
      <c r="J1209">
        <v>3.9751019529999998</v>
      </c>
      <c r="K1209">
        <v>5.4143515779999998</v>
      </c>
      <c r="L1209">
        <v>4.5108553000000002</v>
      </c>
      <c r="M1209">
        <v>3.852097546</v>
      </c>
      <c r="N1209">
        <v>6.027837259</v>
      </c>
      <c r="O1209">
        <v>5.8755417339999996</v>
      </c>
      <c r="P1209">
        <v>6.3624231169999996</v>
      </c>
      <c r="Q1209">
        <v>5.7183243380000004</v>
      </c>
      <c r="R1209">
        <v>5.953455602</v>
      </c>
      <c r="S1209">
        <v>6.8348389300000001</v>
      </c>
      <c r="T1209">
        <v>7.0271192219999996</v>
      </c>
      <c r="U1209">
        <v>9.9354270620000005</v>
      </c>
      <c r="V1209">
        <v>10.781549569999999</v>
      </c>
      <c r="W1209">
        <v>8.1415746569999996</v>
      </c>
      <c r="X1209">
        <v>10.853193940000001</v>
      </c>
      <c r="Y1209">
        <v>6.6870462359999996</v>
      </c>
      <c r="BC1209">
        <v>3.1603195300000002</v>
      </c>
      <c r="BD1209">
        <v>2.5461102609999999</v>
      </c>
      <c r="BE1209">
        <v>3.0627912089999998</v>
      </c>
      <c r="BF1209">
        <v>2.1564574049999998</v>
      </c>
      <c r="BG1209">
        <v>2.087175513</v>
      </c>
      <c r="BH1209">
        <v>3.7336164460000001</v>
      </c>
      <c r="BI1209">
        <v>3.3473136600000002</v>
      </c>
      <c r="BJ1209">
        <v>3.252769099</v>
      </c>
      <c r="BK1209">
        <v>3.0990008200000001</v>
      </c>
      <c r="BL1209">
        <v>2.8285278800000002</v>
      </c>
      <c r="BM1209">
        <v>3.4796870709999999</v>
      </c>
    </row>
    <row r="1210" spans="1:68" hidden="1" x14ac:dyDescent="0.25">
      <c r="A1210" s="1" t="s">
        <v>66</v>
      </c>
      <c r="B1210" s="1">
        <f>COUNT(egypt_arabic_world[[#This Row],[1960]:[2023]])</f>
        <v>28</v>
      </c>
      <c r="C1210" s="1" t="s">
        <v>2483</v>
      </c>
      <c r="D1210" s="1" t="s">
        <v>2484</v>
      </c>
      <c r="I1210">
        <v>26.18316214</v>
      </c>
      <c r="J1210">
        <v>26.559347500000001</v>
      </c>
      <c r="K1210">
        <v>28.380029159999999</v>
      </c>
      <c r="L1210">
        <v>28.490007120000001</v>
      </c>
      <c r="M1210">
        <v>29.727488600000001</v>
      </c>
      <c r="N1210">
        <v>28.633119199999999</v>
      </c>
      <c r="O1210">
        <v>30.674562479999999</v>
      </c>
      <c r="P1210">
        <v>31.4378554</v>
      </c>
      <c r="Q1210">
        <v>33.821639679999997</v>
      </c>
      <c r="R1210">
        <v>32.924546999999997</v>
      </c>
      <c r="S1210">
        <v>28.310891430000002</v>
      </c>
      <c r="T1210">
        <v>32.031383249999998</v>
      </c>
      <c r="U1210">
        <v>32.785441740000003</v>
      </c>
      <c r="V1210">
        <v>29.209428219999999</v>
      </c>
      <c r="W1210">
        <v>31.152615829999998</v>
      </c>
      <c r="X1210">
        <v>32.789935319999998</v>
      </c>
      <c r="Y1210">
        <v>34.772640430000003</v>
      </c>
      <c r="BC1210">
        <v>70.959051130000006</v>
      </c>
      <c r="BD1210">
        <v>75.647791249999997</v>
      </c>
      <c r="BE1210">
        <v>78.746834449999994</v>
      </c>
      <c r="BF1210">
        <v>79.771268629999994</v>
      </c>
      <c r="BG1210">
        <v>77.727153439999995</v>
      </c>
      <c r="BH1210">
        <v>72.517472979999994</v>
      </c>
      <c r="BI1210">
        <v>76.173456290000004</v>
      </c>
      <c r="BJ1210">
        <v>63.669858159999997</v>
      </c>
      <c r="BK1210">
        <v>57.906137260000001</v>
      </c>
      <c r="BL1210">
        <v>57.44862534</v>
      </c>
      <c r="BM1210">
        <v>48.333613960000001</v>
      </c>
    </row>
    <row r="1211" spans="1:68" hidden="1" x14ac:dyDescent="0.25">
      <c r="A1211" s="1" t="s">
        <v>66</v>
      </c>
      <c r="B1211" s="1">
        <f>COUNT(egypt_arabic_world[[#This Row],[1960]:[2023]])</f>
        <v>28</v>
      </c>
      <c r="C1211" s="1" t="s">
        <v>2485</v>
      </c>
      <c r="D1211" s="1" t="s">
        <v>2486</v>
      </c>
      <c r="I1211">
        <v>39.40673898</v>
      </c>
      <c r="J1211">
        <v>39.381841600000001</v>
      </c>
      <c r="K1211">
        <v>37.660085899999999</v>
      </c>
      <c r="L1211">
        <v>37.744197380000003</v>
      </c>
      <c r="M1211">
        <v>33.28559044</v>
      </c>
      <c r="N1211">
        <v>33.725910059999997</v>
      </c>
      <c r="O1211">
        <v>34.905878850000001</v>
      </c>
      <c r="P1211">
        <v>33.99384937</v>
      </c>
      <c r="Q1211">
        <v>30.017990229999999</v>
      </c>
      <c r="R1211">
        <v>31.132345489999999</v>
      </c>
      <c r="S1211">
        <v>37.139935229999999</v>
      </c>
      <c r="T1211">
        <v>34.265734270000003</v>
      </c>
      <c r="U1211">
        <v>32.007631349999997</v>
      </c>
      <c r="V1211">
        <v>31.90481561</v>
      </c>
      <c r="W1211">
        <v>33.288618309999997</v>
      </c>
      <c r="X1211">
        <v>26.650128469999999</v>
      </c>
      <c r="Y1211">
        <v>30.320978220000001</v>
      </c>
      <c r="BC1211">
        <v>5.8516086090000003</v>
      </c>
      <c r="BD1211">
        <v>5.8239452480000002</v>
      </c>
      <c r="BE1211">
        <v>3.6599180150000001</v>
      </c>
      <c r="BF1211">
        <v>3.89705915</v>
      </c>
      <c r="BG1211">
        <v>4.4102816379999998</v>
      </c>
      <c r="BH1211">
        <v>3.1755440359999998</v>
      </c>
      <c r="BI1211">
        <v>3.5116115739999998</v>
      </c>
      <c r="BJ1211">
        <v>8.2467869700000005</v>
      </c>
      <c r="BK1211">
        <v>10.461707069999999</v>
      </c>
      <c r="BL1211">
        <v>9.8518191850000001</v>
      </c>
      <c r="BM1211">
        <v>15.92870162</v>
      </c>
    </row>
    <row r="1212" spans="1:68" hidden="1" x14ac:dyDescent="0.25">
      <c r="A1212" s="1" t="s">
        <v>66</v>
      </c>
      <c r="B1212" s="1">
        <f>COUNT(egypt_arabic_world[[#This Row],[1960]:[2023]])</f>
        <v>28</v>
      </c>
      <c r="C1212" s="1" t="s">
        <v>2487</v>
      </c>
      <c r="D1212" s="1" t="s">
        <v>2488</v>
      </c>
      <c r="I1212">
        <v>16.655467030000001</v>
      </c>
      <c r="J1212">
        <v>17.814981759999998</v>
      </c>
      <c r="K1212">
        <v>16.983883039999998</v>
      </c>
      <c r="L1212">
        <v>17.923431699999998</v>
      </c>
      <c r="M1212">
        <v>21.49937809</v>
      </c>
      <c r="N1212">
        <v>19.810849390000001</v>
      </c>
      <c r="O1212">
        <v>16.82601648</v>
      </c>
      <c r="P1212">
        <v>16.943251709999998</v>
      </c>
      <c r="Q1212">
        <v>21.937805189999999</v>
      </c>
      <c r="R1212">
        <v>20.942777249999999</v>
      </c>
      <c r="S1212">
        <v>18.067155280000001</v>
      </c>
      <c r="T1212">
        <v>18.352379330000002</v>
      </c>
      <c r="U1212">
        <v>16.18726152</v>
      </c>
      <c r="V1212">
        <v>17.672267959999999</v>
      </c>
      <c r="W1212">
        <v>18.18181818</v>
      </c>
      <c r="X1212">
        <v>20.926729869999999</v>
      </c>
      <c r="Y1212">
        <v>19.398802700000001</v>
      </c>
      <c r="BC1212">
        <v>14.98672985</v>
      </c>
      <c r="BD1212">
        <v>12.17532321</v>
      </c>
      <c r="BE1212">
        <v>11.226992020000001</v>
      </c>
      <c r="BF1212">
        <v>10.741180569999999</v>
      </c>
      <c r="BG1212">
        <v>13.11985301</v>
      </c>
      <c r="BH1212">
        <v>16.95989063</v>
      </c>
      <c r="BI1212">
        <v>13.37161892</v>
      </c>
      <c r="BJ1212">
        <v>20.787746649999999</v>
      </c>
      <c r="BK1212">
        <v>22.232312530000002</v>
      </c>
      <c r="BL1212">
        <v>24.133710529999998</v>
      </c>
      <c r="BM1212">
        <v>27.8382182</v>
      </c>
    </row>
    <row r="1213" spans="1:68" hidden="1" x14ac:dyDescent="0.25">
      <c r="A1213" s="1" t="s">
        <v>66</v>
      </c>
      <c r="B1213" s="1">
        <f>COUNT(egypt_arabic_world[[#This Row],[1960]:[2023]])</f>
        <v>28</v>
      </c>
      <c r="C1213" s="1" t="s">
        <v>2489</v>
      </c>
      <c r="D1213" s="1" t="s">
        <v>2490</v>
      </c>
      <c r="I1213">
        <v>13.391571470000001</v>
      </c>
      <c r="J1213">
        <v>12.26872719</v>
      </c>
      <c r="K1213">
        <v>11.561650309999999</v>
      </c>
      <c r="L1213">
        <v>11.331508489999999</v>
      </c>
      <c r="M1213">
        <v>11.63544533</v>
      </c>
      <c r="N1213">
        <v>11.80228408</v>
      </c>
      <c r="O1213">
        <v>11.718000460000001</v>
      </c>
      <c r="P1213">
        <v>11.262620399999999</v>
      </c>
      <c r="Q1213">
        <v>8.5042405550000009</v>
      </c>
      <c r="R1213">
        <v>9.046874656</v>
      </c>
      <c r="S1213">
        <v>9.6471791380000003</v>
      </c>
      <c r="T1213">
        <v>8.3233839330000006</v>
      </c>
      <c r="U1213">
        <v>9.0842383330000001</v>
      </c>
      <c r="V1213">
        <v>10.431938649999999</v>
      </c>
      <c r="W1213">
        <v>9.2353730269999996</v>
      </c>
      <c r="X1213">
        <v>8.7800124040000007</v>
      </c>
      <c r="Y1213">
        <v>8.8205324160000007</v>
      </c>
      <c r="BC1213">
        <v>5.0422908790000003</v>
      </c>
      <c r="BD1213">
        <v>3.8068300320000001</v>
      </c>
      <c r="BE1213">
        <v>3.3034643080000001</v>
      </c>
      <c r="BF1213">
        <v>3.4340342499999998</v>
      </c>
      <c r="BG1213">
        <v>2.6555364030000002</v>
      </c>
      <c r="BH1213">
        <v>3.613475904</v>
      </c>
      <c r="BI1213">
        <v>3.5959995560000002</v>
      </c>
      <c r="BJ1213">
        <v>4.0428391149999996</v>
      </c>
      <c r="BK1213">
        <v>6.3008423200000001</v>
      </c>
      <c r="BL1213">
        <v>5.7373170609999997</v>
      </c>
      <c r="BM1213">
        <v>4.4197791469999999</v>
      </c>
    </row>
    <row r="1214" spans="1:68" x14ac:dyDescent="0.25">
      <c r="A1214" s="1" t="s">
        <v>66</v>
      </c>
      <c r="B1214" s="1">
        <f>COUNT(egypt_arabic_world[[#This Row],[1960]:[2023]])</f>
        <v>47</v>
      </c>
      <c r="C1214" s="1" t="s">
        <v>1819</v>
      </c>
      <c r="D1214" s="1" t="s">
        <v>1820</v>
      </c>
      <c r="V1214">
        <v>-276510651</v>
      </c>
      <c r="W1214">
        <v>-325577236</v>
      </c>
      <c r="X1214">
        <v>-247857143.19999999</v>
      </c>
      <c r="Y1214">
        <v>-318857142.80000001</v>
      </c>
      <c r="Z1214">
        <v>-496714285.5</v>
      </c>
      <c r="AA1214">
        <v>-690000000.10000002</v>
      </c>
      <c r="AB1214">
        <v>-642999999.79999995</v>
      </c>
      <c r="AC1214">
        <v>-569142857.10000002</v>
      </c>
      <c r="AD1214">
        <v>-792285714.29999995</v>
      </c>
      <c r="AE1214">
        <v>-720142857.10000002</v>
      </c>
      <c r="AF1214">
        <v>-480142857.10000002</v>
      </c>
      <c r="AG1214">
        <v>-201142857.09999999</v>
      </c>
      <c r="AH1214">
        <v>-679818181.79999995</v>
      </c>
      <c r="AI1214">
        <v>-1022000000</v>
      </c>
      <c r="AJ1214">
        <v>-1283000000</v>
      </c>
      <c r="AK1214">
        <v>-1882000000</v>
      </c>
      <c r="AL1214">
        <v>-857000000</v>
      </c>
      <c r="AM1214">
        <v>-784000000</v>
      </c>
      <c r="AN1214">
        <v>-405000000</v>
      </c>
      <c r="AO1214">
        <v>345000000</v>
      </c>
      <c r="AP1214">
        <v>936300000</v>
      </c>
      <c r="AQ1214">
        <v>955000000</v>
      </c>
      <c r="AR1214">
        <v>742900000</v>
      </c>
      <c r="AS1214">
        <v>888000000</v>
      </c>
      <c r="AT1214">
        <v>583300000</v>
      </c>
      <c r="AU1214">
        <v>-267000000</v>
      </c>
      <c r="AV1214">
        <v>-253300000</v>
      </c>
      <c r="AW1214">
        <v>-245900000</v>
      </c>
      <c r="AX1214">
        <v>-34800000</v>
      </c>
      <c r="AY1214">
        <v>738300000</v>
      </c>
      <c r="AZ1214">
        <v>1388200000</v>
      </c>
      <c r="BA1214">
        <v>1289100000</v>
      </c>
      <c r="BB1214">
        <v>-2076100000</v>
      </c>
      <c r="BC1214">
        <v>-5911800000</v>
      </c>
      <c r="BD1214">
        <v>-6376900000</v>
      </c>
      <c r="BE1214">
        <v>-6563800000</v>
      </c>
      <c r="BF1214">
        <v>-7163400000</v>
      </c>
      <c r="BG1214">
        <v>-6782000000</v>
      </c>
      <c r="BH1214">
        <v>-5035000000</v>
      </c>
      <c r="BI1214">
        <v>-4335600000</v>
      </c>
      <c r="BJ1214">
        <v>-5364600000</v>
      </c>
      <c r="BK1214">
        <v>-8478773088</v>
      </c>
      <c r="BL1214">
        <v>-11593102259</v>
      </c>
      <c r="BM1214">
        <v>-11015463909</v>
      </c>
      <c r="BN1214">
        <v>-14068563182</v>
      </c>
      <c r="BO1214">
        <v>-17581449731</v>
      </c>
      <c r="BP1214">
        <v>-17969068977</v>
      </c>
    </row>
    <row r="1215" spans="1:68" x14ac:dyDescent="0.25">
      <c r="A1215" s="1" t="s">
        <v>66</v>
      </c>
      <c r="B1215" s="1">
        <f>COUNT(egypt_arabic_world[[#This Row],[1960]:[2023]])</f>
        <v>47</v>
      </c>
      <c r="C1215" s="1" t="s">
        <v>1837</v>
      </c>
      <c r="D1215" s="1" t="s">
        <v>1838</v>
      </c>
      <c r="V1215">
        <v>1374631046</v>
      </c>
      <c r="W1215">
        <v>2120340916</v>
      </c>
      <c r="X1215">
        <v>2304285718</v>
      </c>
      <c r="Y1215">
        <v>2793285718</v>
      </c>
      <c r="Z1215">
        <v>2231285717</v>
      </c>
      <c r="AA1215">
        <v>2481285718</v>
      </c>
      <c r="AB1215">
        <v>4505714292</v>
      </c>
      <c r="AC1215">
        <v>5005000003</v>
      </c>
      <c r="AD1215">
        <v>4357285714</v>
      </c>
      <c r="AE1215">
        <v>3470714286</v>
      </c>
      <c r="AF1215">
        <v>4595000000</v>
      </c>
      <c r="AG1215">
        <v>4443142857</v>
      </c>
      <c r="AH1215">
        <v>4173090909</v>
      </c>
      <c r="AI1215">
        <v>7544500000</v>
      </c>
      <c r="AJ1215">
        <v>6900000000</v>
      </c>
      <c r="AK1215">
        <v>7534000000</v>
      </c>
      <c r="AL1215">
        <v>7245000000</v>
      </c>
      <c r="AM1215">
        <v>4343000000</v>
      </c>
      <c r="AN1215">
        <v>4031000000</v>
      </c>
      <c r="AO1215">
        <v>3666000000</v>
      </c>
      <c r="AP1215">
        <v>4374600000</v>
      </c>
      <c r="AQ1215">
        <v>5044000000</v>
      </c>
      <c r="AR1215">
        <v>4508400000</v>
      </c>
      <c r="AS1215">
        <v>4172000000</v>
      </c>
      <c r="AT1215">
        <v>3957200000</v>
      </c>
      <c r="AU1215">
        <v>3959900000</v>
      </c>
      <c r="AV1215">
        <v>3598700000</v>
      </c>
      <c r="AW1215">
        <v>4566700000</v>
      </c>
      <c r="AX1215">
        <v>5748100000</v>
      </c>
      <c r="AY1215">
        <v>5769700000</v>
      </c>
      <c r="AZ1215">
        <v>8322100000</v>
      </c>
      <c r="BA1215">
        <v>9758200000</v>
      </c>
      <c r="BB1215">
        <v>7959800000</v>
      </c>
      <c r="BC1215">
        <v>12439000000</v>
      </c>
      <c r="BD1215">
        <v>15221100000</v>
      </c>
      <c r="BE1215">
        <v>19791300000</v>
      </c>
      <c r="BF1215">
        <v>24160300000</v>
      </c>
      <c r="BG1215">
        <v>27657200000</v>
      </c>
      <c r="BH1215">
        <v>18161100000</v>
      </c>
      <c r="BI1215">
        <v>18518800000</v>
      </c>
      <c r="BJ1215">
        <v>24774300000</v>
      </c>
      <c r="BK1215">
        <v>25489200000</v>
      </c>
      <c r="BL1215">
        <v>26799400000</v>
      </c>
      <c r="BM1215">
        <v>29160200000</v>
      </c>
      <c r="BN1215">
        <v>31157300000</v>
      </c>
      <c r="BO1215">
        <v>27893200000</v>
      </c>
      <c r="BP1215">
        <v>19452100000</v>
      </c>
    </row>
    <row r="1216" spans="1:68" x14ac:dyDescent="0.25">
      <c r="A1216" s="1" t="s">
        <v>66</v>
      </c>
      <c r="B1216" s="1">
        <f>COUNT(egypt_arabic_world[[#This Row],[1960]:[2023]])</f>
        <v>47</v>
      </c>
      <c r="C1216" s="1" t="s">
        <v>1869</v>
      </c>
      <c r="D1216" s="1" t="s">
        <v>1870</v>
      </c>
      <c r="V1216">
        <v>-2064374342</v>
      </c>
      <c r="W1216">
        <v>-2803695334</v>
      </c>
      <c r="X1216">
        <v>-3578285719</v>
      </c>
      <c r="Y1216">
        <v>-2960285719</v>
      </c>
      <c r="Z1216">
        <v>-3919142863</v>
      </c>
      <c r="AA1216">
        <v>-3714714291</v>
      </c>
      <c r="AB1216">
        <v>-4557857149</v>
      </c>
      <c r="AC1216">
        <v>-6216285718</v>
      </c>
      <c r="AD1216">
        <v>-5214857143</v>
      </c>
      <c r="AE1216">
        <v>-4537714286</v>
      </c>
      <c r="AF1216">
        <v>-4979714286</v>
      </c>
      <c r="AG1216">
        <v>-6608142857</v>
      </c>
      <c r="AH1216">
        <v>-5721727273</v>
      </c>
      <c r="AI1216">
        <v>-6378500000</v>
      </c>
      <c r="AJ1216">
        <v>-5667000000</v>
      </c>
      <c r="AK1216">
        <v>-5231000000</v>
      </c>
      <c r="AL1216">
        <v>-6378000000</v>
      </c>
      <c r="AM1216">
        <v>-5953000000</v>
      </c>
      <c r="AN1216">
        <v>-7597000000</v>
      </c>
      <c r="AO1216">
        <v>-8390000000</v>
      </c>
      <c r="AP1216">
        <v>-8631500000</v>
      </c>
      <c r="AQ1216">
        <v>-10214000000</v>
      </c>
      <c r="AR1216">
        <v>-9928300000</v>
      </c>
      <c r="AS1216">
        <v>-8321000000</v>
      </c>
      <c r="AT1216">
        <v>-6934700000</v>
      </c>
      <c r="AU1216">
        <v>-5761725000</v>
      </c>
      <c r="AV1216">
        <v>-4201262500</v>
      </c>
      <c r="AW1216">
        <v>-6575675000</v>
      </c>
      <c r="AX1216">
        <v>-7745000000</v>
      </c>
      <c r="AY1216">
        <v>-8437900000</v>
      </c>
      <c r="AZ1216">
        <v>-14899700000</v>
      </c>
      <c r="BA1216">
        <v>-19758900000</v>
      </c>
      <c r="BB1216">
        <v>-16817600000</v>
      </c>
      <c r="BC1216">
        <v>-20120300000</v>
      </c>
      <c r="BD1216">
        <v>-19398100000</v>
      </c>
      <c r="BE1216">
        <v>-25515900000</v>
      </c>
      <c r="BF1216">
        <v>-22384400000</v>
      </c>
      <c r="BG1216">
        <v>-31177700000</v>
      </c>
      <c r="BH1216">
        <v>-31389000000</v>
      </c>
      <c r="BI1216">
        <v>-31047800000</v>
      </c>
      <c r="BJ1216">
        <v>-29064700000</v>
      </c>
      <c r="BK1216">
        <v>-29589580500</v>
      </c>
      <c r="BL1216">
        <v>-29285480500</v>
      </c>
      <c r="BM1216">
        <v>-29233930500</v>
      </c>
      <c r="BN1216">
        <v>-34470624000</v>
      </c>
      <c r="BO1216">
        <v>-27023612500</v>
      </c>
      <c r="BP1216">
        <v>-25690350000</v>
      </c>
    </row>
    <row r="1217" spans="1:68" x14ac:dyDescent="0.25">
      <c r="A1217" s="1" t="s">
        <v>66</v>
      </c>
      <c r="B1217" s="1">
        <f>COUNT(egypt_arabic_world[[#This Row],[1960]:[2023]])</f>
        <v>47</v>
      </c>
      <c r="C1217" s="1" t="s">
        <v>1895</v>
      </c>
      <c r="D1217" s="1" t="s">
        <v>1896</v>
      </c>
      <c r="V1217">
        <v>-1911552375</v>
      </c>
      <c r="W1217">
        <v>-2718851031</v>
      </c>
      <c r="X1217">
        <v>-3563142862</v>
      </c>
      <c r="Y1217">
        <v>-2910857147</v>
      </c>
      <c r="Z1217">
        <v>-3869428577</v>
      </c>
      <c r="AA1217">
        <v>-3642000005</v>
      </c>
      <c r="AB1217">
        <v>-4192285720</v>
      </c>
      <c r="AC1217">
        <v>-6322571432</v>
      </c>
      <c r="AD1217">
        <v>-5381285714</v>
      </c>
      <c r="AE1217">
        <v>-4192000000</v>
      </c>
      <c r="AF1217">
        <v>-4094714286</v>
      </c>
      <c r="AG1217">
        <v>-5282857143</v>
      </c>
      <c r="AH1217">
        <v>-4801818182</v>
      </c>
      <c r="AI1217">
        <v>-4195500000</v>
      </c>
      <c r="AJ1217">
        <v>-2248000000</v>
      </c>
      <c r="AK1217">
        <v>-2382000000</v>
      </c>
      <c r="AL1217">
        <v>-3850000000</v>
      </c>
      <c r="AM1217">
        <v>-3528000000</v>
      </c>
      <c r="AN1217">
        <v>-3880000000</v>
      </c>
      <c r="AO1217">
        <v>-4203000000</v>
      </c>
      <c r="AP1217">
        <v>-6021400000</v>
      </c>
      <c r="AQ1217">
        <v>-8565000000</v>
      </c>
      <c r="AR1217">
        <v>-6886100000</v>
      </c>
      <c r="AS1217">
        <v>-6031000000</v>
      </c>
      <c r="AT1217">
        <v>-4928900000</v>
      </c>
      <c r="AU1217">
        <v>-3070500000</v>
      </c>
      <c r="AV1217">
        <v>397900000</v>
      </c>
      <c r="AW1217">
        <v>-399100000</v>
      </c>
      <c r="AX1217">
        <v>-3610500000</v>
      </c>
      <c r="AY1217">
        <v>-3872600000</v>
      </c>
      <c r="AZ1217">
        <v>-9298700000</v>
      </c>
      <c r="BA1217">
        <v>-12461900000</v>
      </c>
      <c r="BB1217">
        <v>-9233000000</v>
      </c>
      <c r="BC1217">
        <v>-11031000000</v>
      </c>
      <c r="BD1217">
        <v>-14328100000</v>
      </c>
      <c r="BE1217">
        <v>-20199500000</v>
      </c>
      <c r="BF1217">
        <v>-20530600000</v>
      </c>
      <c r="BG1217">
        <v>-26829700000</v>
      </c>
      <c r="BH1217">
        <v>-30369400000</v>
      </c>
      <c r="BI1217">
        <v>-34677100000</v>
      </c>
      <c r="BJ1217">
        <v>-27349400000</v>
      </c>
      <c r="BK1217">
        <v>-24708593000</v>
      </c>
      <c r="BL1217">
        <v>-25428193000</v>
      </c>
      <c r="BM1217">
        <v>-32380693000</v>
      </c>
      <c r="BN1217">
        <v>-35699565000</v>
      </c>
      <c r="BO1217">
        <v>-20848306000</v>
      </c>
      <c r="BP1217">
        <v>-14047300000</v>
      </c>
    </row>
    <row r="1218" spans="1:68" x14ac:dyDescent="0.25">
      <c r="A1218" s="1" t="s">
        <v>66</v>
      </c>
      <c r="B1218" s="1">
        <f>COUNT(egypt_arabic_world[[#This Row],[1960]:[2023]])</f>
        <v>47</v>
      </c>
      <c r="C1218" s="1" t="s">
        <v>1883</v>
      </c>
      <c r="D1218" s="1" t="s">
        <v>1884</v>
      </c>
      <c r="V1218">
        <v>6.4417577990000003</v>
      </c>
      <c r="W1218">
        <v>11.972268619999999</v>
      </c>
      <c r="X1218">
        <v>12.283581249999999</v>
      </c>
      <c r="Y1218">
        <v>12.441215619999999</v>
      </c>
      <c r="Z1218">
        <v>9.8520472980000005</v>
      </c>
      <c r="AA1218">
        <v>8.819843122</v>
      </c>
      <c r="AB1218">
        <v>11.838238029999999</v>
      </c>
      <c r="AC1218">
        <v>11.664926879999999</v>
      </c>
      <c r="AD1218">
        <v>8.2238830580000002</v>
      </c>
      <c r="AE1218">
        <v>6.074981126</v>
      </c>
      <c r="AF1218">
        <v>8.9092342250000005</v>
      </c>
      <c r="AG1218">
        <v>10.776323809999999</v>
      </c>
      <c r="AH1218">
        <v>8.2841075970000002</v>
      </c>
      <c r="AI1218">
        <v>9.9665151359999999</v>
      </c>
      <c r="AJ1218">
        <v>10.84309867</v>
      </c>
      <c r="AK1218">
        <v>14.58333803</v>
      </c>
      <c r="AL1218">
        <v>12.160082470000001</v>
      </c>
      <c r="AM1218">
        <v>7.0754194290000001</v>
      </c>
      <c r="AN1218">
        <v>5.3624343139999997</v>
      </c>
      <c r="AO1218">
        <v>4.5941342629999999</v>
      </c>
      <c r="AP1218">
        <v>4.7133621659999996</v>
      </c>
      <c r="AQ1218">
        <v>3.9727070289999999</v>
      </c>
      <c r="AR1218">
        <v>3.5666132309999998</v>
      </c>
      <c r="AS1218">
        <v>2.8566121729999998</v>
      </c>
      <c r="AT1218">
        <v>3.0112333429999998</v>
      </c>
      <c r="AU1218">
        <v>3.397808129</v>
      </c>
      <c r="AV1218">
        <v>3.6878275450000002</v>
      </c>
      <c r="AW1218">
        <v>4.2404104680000003</v>
      </c>
      <c r="AX1218">
        <v>5.5996235839999997</v>
      </c>
      <c r="AY1218">
        <v>4.9610854780000002</v>
      </c>
      <c r="AZ1218">
        <v>5.8693096130000004</v>
      </c>
      <c r="BA1218">
        <v>5.3396984920000001</v>
      </c>
      <c r="BB1218">
        <v>3.7799170979999999</v>
      </c>
      <c r="BC1218">
        <v>5.6867711749999996</v>
      </c>
      <c r="BD1218">
        <v>6.0698842539999998</v>
      </c>
      <c r="BE1218">
        <v>6.8918851139999999</v>
      </c>
      <c r="BF1218">
        <v>6.1827292519999997</v>
      </c>
      <c r="BG1218">
        <v>6.4040229110000002</v>
      </c>
      <c r="BH1218">
        <v>5.5638310899999999</v>
      </c>
      <c r="BI1218">
        <v>5.5920779510000003</v>
      </c>
      <c r="BJ1218">
        <v>9.9601884080000005</v>
      </c>
      <c r="BK1218">
        <v>9.7169857489999991</v>
      </c>
      <c r="BL1218">
        <v>8.4038846320000005</v>
      </c>
      <c r="BM1218">
        <v>7.7127472450000001</v>
      </c>
      <c r="BN1218">
        <v>7.4144321709999996</v>
      </c>
      <c r="BO1218">
        <v>5.9429335029999999</v>
      </c>
      <c r="BP1218">
        <v>4.9323173840000001</v>
      </c>
    </row>
    <row r="1219" spans="1:68" x14ac:dyDescent="0.25">
      <c r="A1219" s="1" t="s">
        <v>66</v>
      </c>
      <c r="B1219" s="1">
        <f>COUNT(egypt_arabic_world[[#This Row],[1960]:[2023]])</f>
        <v>47</v>
      </c>
      <c r="C1219" s="1" t="s">
        <v>1811</v>
      </c>
      <c r="D1219" s="1" t="s">
        <v>1812</v>
      </c>
      <c r="V1219">
        <v>927665100.10000002</v>
      </c>
      <c r="W1219">
        <v>1773296997</v>
      </c>
      <c r="X1219">
        <v>2213571533</v>
      </c>
      <c r="Y1219">
        <v>2696000000</v>
      </c>
      <c r="Z1219">
        <v>2180857178</v>
      </c>
      <c r="AA1219">
        <v>2439142822</v>
      </c>
      <c r="AB1219">
        <v>3665857178</v>
      </c>
      <c r="AC1219">
        <v>3962714355</v>
      </c>
      <c r="AD1219">
        <v>3211714355</v>
      </c>
      <c r="AE1219">
        <v>2506142822</v>
      </c>
      <c r="AF1219">
        <v>3604285645</v>
      </c>
      <c r="AG1219">
        <v>3769571533</v>
      </c>
      <c r="AH1219">
        <v>3293454590</v>
      </c>
      <c r="AI1219">
        <v>4283500000</v>
      </c>
      <c r="AJ1219">
        <v>4054000000</v>
      </c>
      <c r="AK1219">
        <v>6104000000</v>
      </c>
      <c r="AL1219">
        <v>5664000000</v>
      </c>
      <c r="AM1219">
        <v>3672000000</v>
      </c>
      <c r="AN1219">
        <v>3226000000</v>
      </c>
      <c r="AO1219">
        <v>3107000000</v>
      </c>
      <c r="AP1219">
        <v>3697000000</v>
      </c>
      <c r="AQ1219">
        <v>3370000000</v>
      </c>
      <c r="AR1219">
        <v>3235300000</v>
      </c>
      <c r="AS1219">
        <v>2852000000</v>
      </c>
      <c r="AT1219">
        <v>2911400000</v>
      </c>
      <c r="AU1219">
        <v>2893100000</v>
      </c>
      <c r="AV1219">
        <v>2960900000</v>
      </c>
      <c r="AW1219">
        <v>3340700000</v>
      </c>
      <c r="AX1219">
        <v>5017300000</v>
      </c>
      <c r="AY1219">
        <v>5329500000</v>
      </c>
      <c r="AZ1219">
        <v>7655800000</v>
      </c>
      <c r="BA1219">
        <v>8694000000</v>
      </c>
      <c r="BB1219">
        <v>7149600000</v>
      </c>
      <c r="BC1219">
        <v>12453100000</v>
      </c>
      <c r="BD1219">
        <v>14324300000</v>
      </c>
      <c r="BE1219">
        <v>19236400000</v>
      </c>
      <c r="BF1219">
        <v>17833100000</v>
      </c>
      <c r="BG1219">
        <v>19570400000</v>
      </c>
      <c r="BH1219">
        <v>18325400000</v>
      </c>
      <c r="BI1219">
        <v>18590400000</v>
      </c>
      <c r="BJ1219">
        <v>24737400000</v>
      </c>
      <c r="BK1219">
        <v>25515700000</v>
      </c>
      <c r="BL1219">
        <v>26781400000</v>
      </c>
      <c r="BM1219">
        <v>29602900000</v>
      </c>
      <c r="BN1219">
        <v>31487000000</v>
      </c>
      <c r="BO1219">
        <v>28332800000</v>
      </c>
      <c r="BP1219">
        <v>19532100000</v>
      </c>
    </row>
    <row r="1220" spans="1:68" x14ac:dyDescent="0.25">
      <c r="A1220" s="1" t="s">
        <v>66</v>
      </c>
      <c r="B1220" s="1">
        <f>COUNT(egypt_arabic_world[[#This Row],[1960]:[2023]])</f>
        <v>47</v>
      </c>
      <c r="C1220" s="1" t="s">
        <v>1833</v>
      </c>
      <c r="D1220" s="1" t="s">
        <v>1834</v>
      </c>
      <c r="V1220">
        <v>927665122.89999998</v>
      </c>
      <c r="W1220">
        <v>1773297049</v>
      </c>
      <c r="X1220">
        <v>2213571432</v>
      </c>
      <c r="Y1220">
        <v>2696000004</v>
      </c>
      <c r="Z1220">
        <v>2180857146</v>
      </c>
      <c r="AA1220">
        <v>2439142861</v>
      </c>
      <c r="AB1220">
        <v>3665857148</v>
      </c>
      <c r="AC1220">
        <v>3962714288</v>
      </c>
      <c r="AD1220">
        <v>3211714286</v>
      </c>
      <c r="AE1220">
        <v>2506142857</v>
      </c>
      <c r="AF1220">
        <v>3604285714</v>
      </c>
      <c r="AG1220">
        <v>3769571429</v>
      </c>
      <c r="AH1220">
        <v>3293454545</v>
      </c>
      <c r="AI1220">
        <v>4283500000</v>
      </c>
      <c r="AJ1220">
        <v>4054000000</v>
      </c>
      <c r="AK1220">
        <v>6104000000</v>
      </c>
      <c r="AL1220">
        <v>5664000000</v>
      </c>
      <c r="AM1220">
        <v>3672000000</v>
      </c>
      <c r="AN1220">
        <v>3226000000</v>
      </c>
      <c r="AO1220">
        <v>3107000000</v>
      </c>
      <c r="AP1220">
        <v>3697000000</v>
      </c>
      <c r="AQ1220">
        <v>3370000000</v>
      </c>
      <c r="AR1220">
        <v>3235300000</v>
      </c>
      <c r="AS1220">
        <v>2852000000</v>
      </c>
      <c r="AT1220">
        <v>2911400000</v>
      </c>
      <c r="AU1220">
        <v>2893100000</v>
      </c>
      <c r="AV1220">
        <v>2960900000</v>
      </c>
      <c r="AW1220">
        <v>3340700000</v>
      </c>
      <c r="AX1220">
        <v>5017300000</v>
      </c>
      <c r="AY1220">
        <v>5329500000</v>
      </c>
      <c r="AZ1220">
        <v>7655800000</v>
      </c>
      <c r="BA1220">
        <v>8694000000</v>
      </c>
      <c r="BB1220">
        <v>7149600000</v>
      </c>
      <c r="BC1220">
        <v>12453100000</v>
      </c>
      <c r="BD1220">
        <v>14324300000</v>
      </c>
      <c r="BE1220">
        <v>19236400000</v>
      </c>
      <c r="BF1220">
        <v>17833100000</v>
      </c>
      <c r="BG1220">
        <v>19570400000</v>
      </c>
      <c r="BH1220">
        <v>18325400000</v>
      </c>
      <c r="BI1220">
        <v>18590400000</v>
      </c>
      <c r="BJ1220">
        <v>24737400000</v>
      </c>
      <c r="BK1220">
        <v>25515700000</v>
      </c>
      <c r="BL1220">
        <v>26781400000</v>
      </c>
      <c r="BM1220">
        <v>29602900000</v>
      </c>
      <c r="BN1220">
        <v>31487000000</v>
      </c>
      <c r="BO1220">
        <v>28332800000</v>
      </c>
      <c r="BP1220">
        <v>19532100000</v>
      </c>
    </row>
    <row r="1221" spans="1:68" x14ac:dyDescent="0.25">
      <c r="A1221" s="1" t="s">
        <v>66</v>
      </c>
      <c r="B1221" s="1">
        <f>COUNT(egypt_arabic_world[[#This Row],[1960]:[2023]])</f>
        <v>47</v>
      </c>
      <c r="C1221" s="1" t="s">
        <v>1825</v>
      </c>
      <c r="D1221" s="1" t="s">
        <v>1826</v>
      </c>
      <c r="V1221">
        <v>315099475.60000002</v>
      </c>
      <c r="W1221">
        <v>411699314.89999998</v>
      </c>
      <c r="X1221">
        <v>420142857.69999999</v>
      </c>
      <c r="Y1221">
        <v>588571428.89999998</v>
      </c>
      <c r="Z1221">
        <v>897428571.79999995</v>
      </c>
      <c r="AA1221">
        <v>1092285715</v>
      </c>
      <c r="AB1221">
        <v>1080000000</v>
      </c>
      <c r="AC1221">
        <v>1091571429</v>
      </c>
      <c r="AD1221">
        <v>1210571429</v>
      </c>
      <c r="AE1221">
        <v>1126428571</v>
      </c>
      <c r="AF1221">
        <v>983000000</v>
      </c>
      <c r="AG1221">
        <v>776000000</v>
      </c>
      <c r="AH1221">
        <v>1388545455</v>
      </c>
      <c r="AI1221">
        <v>1878500000</v>
      </c>
      <c r="AJ1221">
        <v>2143000000</v>
      </c>
      <c r="AK1221">
        <v>2797000000</v>
      </c>
      <c r="AL1221">
        <v>1967000000</v>
      </c>
      <c r="AM1221">
        <v>2114000000</v>
      </c>
      <c r="AN1221">
        <v>1983000000</v>
      </c>
      <c r="AO1221">
        <v>1556000000</v>
      </c>
      <c r="AP1221">
        <v>1185200000</v>
      </c>
      <c r="AQ1221">
        <v>1075000000</v>
      </c>
      <c r="AR1221">
        <v>1044900000</v>
      </c>
      <c r="AS1221">
        <v>983000000</v>
      </c>
      <c r="AT1221">
        <v>885100000</v>
      </c>
      <c r="AU1221">
        <v>965200000</v>
      </c>
      <c r="AV1221">
        <v>831700000</v>
      </c>
      <c r="AW1221">
        <v>818100000</v>
      </c>
      <c r="AX1221">
        <v>1460200000</v>
      </c>
      <c r="AY1221">
        <v>1822100000</v>
      </c>
      <c r="AZ1221">
        <v>1920800000</v>
      </c>
      <c r="BA1221">
        <v>1776300000</v>
      </c>
      <c r="BB1221">
        <v>3068000000</v>
      </c>
      <c r="BC1221">
        <v>6445500000</v>
      </c>
      <c r="BD1221">
        <v>6694700000</v>
      </c>
      <c r="BE1221">
        <v>6796100000</v>
      </c>
      <c r="BF1221">
        <v>7359900000</v>
      </c>
      <c r="BG1221">
        <v>6980500000</v>
      </c>
      <c r="BH1221">
        <v>5338500000</v>
      </c>
      <c r="BI1221">
        <v>4718500000</v>
      </c>
      <c r="BJ1221">
        <v>6099200000</v>
      </c>
      <c r="BK1221">
        <v>9388400000</v>
      </c>
      <c r="BL1221">
        <v>12640930000</v>
      </c>
      <c r="BM1221">
        <v>11560020000</v>
      </c>
      <c r="BN1221">
        <v>15012850000</v>
      </c>
      <c r="BO1221">
        <v>18781380000</v>
      </c>
      <c r="BP1221">
        <v>20174900000</v>
      </c>
    </row>
    <row r="1222" spans="1:68" x14ac:dyDescent="0.25">
      <c r="A1222" s="1" t="s">
        <v>66</v>
      </c>
      <c r="B1222" s="1">
        <f>COUNT(egypt_arabic_world[[#This Row],[1960]:[2023]])</f>
        <v>47</v>
      </c>
      <c r="C1222" s="1" t="s">
        <v>1865</v>
      </c>
      <c r="D1222" s="1" t="s">
        <v>1866</v>
      </c>
      <c r="V1222">
        <v>38588824.670000002</v>
      </c>
      <c r="W1222">
        <v>86122078.909999996</v>
      </c>
      <c r="X1222">
        <v>172285714.5</v>
      </c>
      <c r="Y1222">
        <v>269714286.10000002</v>
      </c>
      <c r="Z1222">
        <v>400714286.30000001</v>
      </c>
      <c r="AA1222">
        <v>402285714.89999998</v>
      </c>
      <c r="AB1222">
        <v>437000000.60000002</v>
      </c>
      <c r="AC1222">
        <v>522428571.69999999</v>
      </c>
      <c r="AD1222">
        <v>418285714.30000001</v>
      </c>
      <c r="AE1222">
        <v>406285714.30000001</v>
      </c>
      <c r="AF1222">
        <v>502857142.89999998</v>
      </c>
      <c r="AG1222">
        <v>574857142.89999998</v>
      </c>
      <c r="AH1222">
        <v>708727272.70000005</v>
      </c>
      <c r="AI1222">
        <v>856500000</v>
      </c>
      <c r="AJ1222">
        <v>860000000</v>
      </c>
      <c r="AK1222">
        <v>915000000</v>
      </c>
      <c r="AL1222">
        <v>1110000000</v>
      </c>
      <c r="AM1222">
        <v>1330000000</v>
      </c>
      <c r="AN1222">
        <v>1578000000</v>
      </c>
      <c r="AO1222">
        <v>1901000000</v>
      </c>
      <c r="AP1222">
        <v>2121500000</v>
      </c>
      <c r="AQ1222">
        <v>2030000000</v>
      </c>
      <c r="AR1222">
        <v>1787800000</v>
      </c>
      <c r="AS1222">
        <v>1871000000</v>
      </c>
      <c r="AT1222">
        <v>1468400000</v>
      </c>
      <c r="AU1222">
        <v>698200000</v>
      </c>
      <c r="AV1222">
        <v>578400000</v>
      </c>
      <c r="AW1222">
        <v>572200000</v>
      </c>
      <c r="AX1222">
        <v>1425400000</v>
      </c>
      <c r="AY1222">
        <v>2560400000</v>
      </c>
      <c r="AZ1222">
        <v>3309000000</v>
      </c>
      <c r="BA1222">
        <v>3065400000</v>
      </c>
      <c r="BB1222">
        <v>991900000</v>
      </c>
      <c r="BC1222">
        <v>533700000</v>
      </c>
      <c r="BD1222">
        <v>317800000</v>
      </c>
      <c r="BE1222">
        <v>232300000</v>
      </c>
      <c r="BF1222">
        <v>196500000</v>
      </c>
      <c r="BG1222">
        <v>198500000</v>
      </c>
      <c r="BH1222">
        <v>303500000</v>
      </c>
      <c r="BI1222">
        <v>382900000</v>
      </c>
      <c r="BJ1222">
        <v>734600000</v>
      </c>
      <c r="BK1222">
        <v>909626911.70000005</v>
      </c>
      <c r="BL1222">
        <v>1047827741</v>
      </c>
      <c r="BM1222">
        <v>544556091.29999995</v>
      </c>
      <c r="BN1222">
        <v>944286818.5</v>
      </c>
      <c r="BO1222">
        <v>1199930269</v>
      </c>
      <c r="BP1222">
        <v>2205831023</v>
      </c>
    </row>
    <row r="1223" spans="1:68" x14ac:dyDescent="0.25">
      <c r="A1223" s="1" t="s">
        <v>66</v>
      </c>
      <c r="B1223" s="1">
        <f>COUNT(egypt_arabic_world[[#This Row],[1960]:[2023]])</f>
        <v>47</v>
      </c>
      <c r="C1223" s="1" t="s">
        <v>1899</v>
      </c>
      <c r="D1223" s="1" t="s">
        <v>1900</v>
      </c>
      <c r="V1223">
        <v>12.413986319999999</v>
      </c>
      <c r="W1223">
        <v>14.056554500000001</v>
      </c>
      <c r="X1223">
        <v>9.1604375979999997</v>
      </c>
      <c r="Y1223">
        <v>9.5684861849999994</v>
      </c>
      <c r="Z1223">
        <v>14.01721379</v>
      </c>
      <c r="AA1223">
        <v>14.800692489999999</v>
      </c>
      <c r="AB1223">
        <v>18.75922499</v>
      </c>
      <c r="AC1223">
        <v>21.67365126</v>
      </c>
      <c r="AD1223">
        <v>28.836921069999999</v>
      </c>
      <c r="AE1223">
        <v>31.936385399999999</v>
      </c>
      <c r="AF1223">
        <v>14.59795467</v>
      </c>
      <c r="AG1223">
        <v>24.02794857</v>
      </c>
      <c r="AH1223">
        <v>28.561313770000002</v>
      </c>
      <c r="AI1223">
        <v>23.15861263</v>
      </c>
      <c r="AJ1223">
        <v>17.292850300000001</v>
      </c>
      <c r="AK1223">
        <v>17.453225119999999</v>
      </c>
      <c r="AL1223">
        <v>14.861092149999999</v>
      </c>
      <c r="AM1223">
        <v>13.715934170000001</v>
      </c>
      <c r="AN1223">
        <v>13.87853104</v>
      </c>
      <c r="AO1223">
        <v>11.96110998</v>
      </c>
      <c r="AP1223">
        <v>10.301868580000001</v>
      </c>
      <c r="AQ1223">
        <v>11.19265948</v>
      </c>
      <c r="AR1223">
        <v>9.9258045769999992</v>
      </c>
      <c r="AS1223">
        <v>8.4789817949999993</v>
      </c>
      <c r="AT1223">
        <v>9.5131628989999992</v>
      </c>
      <c r="AU1223">
        <v>10.98150972</v>
      </c>
      <c r="AV1223">
        <v>11.13159675</v>
      </c>
      <c r="AW1223">
        <v>7.2637335219999999</v>
      </c>
      <c r="AX1223">
        <v>6.8256619450000002</v>
      </c>
      <c r="AY1223">
        <v>6.0226895359999997</v>
      </c>
      <c r="AZ1223">
        <v>5.6828950669999996</v>
      </c>
      <c r="BA1223">
        <v>5.472418094</v>
      </c>
      <c r="BB1223">
        <v>6.2311468919999999</v>
      </c>
      <c r="BC1223">
        <v>5.8905069819999998</v>
      </c>
      <c r="BD1223">
        <v>7.5046704550000003</v>
      </c>
      <c r="BE1223">
        <v>6.0493208999999997</v>
      </c>
      <c r="BF1223">
        <v>7.3266586829999998</v>
      </c>
      <c r="BG1223">
        <v>12.35754039</v>
      </c>
      <c r="BH1223">
        <v>9.4430754510000003</v>
      </c>
      <c r="BI1223">
        <v>18.027747909999999</v>
      </c>
      <c r="BJ1223">
        <v>14.102768429999999</v>
      </c>
      <c r="BK1223">
        <v>15.044027249999999</v>
      </c>
      <c r="BL1223">
        <v>14.8620307</v>
      </c>
      <c r="BM1223">
        <v>28.15263736</v>
      </c>
      <c r="BN1223">
        <v>28.13103542</v>
      </c>
      <c r="BO1223">
        <v>18.91412326</v>
      </c>
      <c r="BP1223">
        <v>21.563306950000001</v>
      </c>
    </row>
    <row r="1224" spans="1:68" x14ac:dyDescent="0.25">
      <c r="A1224" s="1" t="s">
        <v>66</v>
      </c>
      <c r="B1224" s="1">
        <f>COUNT(egypt_arabic_world[[#This Row],[1960]:[2023]])</f>
        <v>47</v>
      </c>
      <c r="C1224" s="1" t="s">
        <v>1867</v>
      </c>
      <c r="D1224" s="1" t="s">
        <v>1868</v>
      </c>
      <c r="V1224">
        <v>-1906246734</v>
      </c>
      <c r="W1224">
        <v>-1064370619</v>
      </c>
      <c r="X1224">
        <v>14937878.119999999</v>
      </c>
      <c r="Y1224">
        <v>641429981.10000002</v>
      </c>
      <c r="Z1224">
        <v>82427138.730000004</v>
      </c>
      <c r="AA1224">
        <v>-245462008.09999999</v>
      </c>
      <c r="AB1224">
        <v>86782442.340000004</v>
      </c>
      <c r="AC1224">
        <v>-247062931.19999999</v>
      </c>
      <c r="AD1224">
        <v>-200127142.90000001</v>
      </c>
      <c r="AE1224">
        <v>-31117646.399999999</v>
      </c>
      <c r="AF1224">
        <v>314575624.5</v>
      </c>
      <c r="AG1224">
        <v>-101805823.2</v>
      </c>
      <c r="AH1224">
        <v>-533415091.69999999</v>
      </c>
      <c r="AI1224">
        <v>-10224081777</v>
      </c>
      <c r="AJ1224">
        <v>-2073361802</v>
      </c>
      <c r="AK1224">
        <v>3359827893</v>
      </c>
      <c r="AL1224">
        <v>17855392.239999998</v>
      </c>
      <c r="AM1224">
        <v>-1163614511</v>
      </c>
      <c r="AN1224">
        <v>-1827013006</v>
      </c>
      <c r="AO1224">
        <v>-1724625093</v>
      </c>
      <c r="AP1224">
        <v>-635083516.60000002</v>
      </c>
      <c r="AQ1224">
        <v>-1386896522</v>
      </c>
      <c r="AR1224">
        <v>-4613795104</v>
      </c>
      <c r="AS1224">
        <v>-2030227240</v>
      </c>
      <c r="AT1224">
        <v>-1344673355</v>
      </c>
      <c r="AU1224">
        <v>-803825194.60000002</v>
      </c>
      <c r="AV1224">
        <v>-406794857.39999998</v>
      </c>
      <c r="AW1224">
        <v>-584375878.29999995</v>
      </c>
      <c r="AX1224">
        <v>5226328140</v>
      </c>
      <c r="AY1224">
        <v>2936832883</v>
      </c>
      <c r="AZ1224">
        <v>3686941577</v>
      </c>
      <c r="BA1224">
        <v>931459056.70000005</v>
      </c>
      <c r="BB1224">
        <v>-1634517121</v>
      </c>
      <c r="BC1224">
        <v>-218155339.09999999</v>
      </c>
      <c r="BD1224">
        <v>-19735637149</v>
      </c>
      <c r="BE1224">
        <v>-5792397806</v>
      </c>
      <c r="BF1224">
        <v>903306006.29999995</v>
      </c>
      <c r="BG1224">
        <v>-3208763814</v>
      </c>
      <c r="BH1224">
        <v>-673808463.29999995</v>
      </c>
      <c r="BI1224">
        <v>4686315122</v>
      </c>
      <c r="BJ1224">
        <v>8810734334</v>
      </c>
      <c r="BK1224">
        <v>3236904717</v>
      </c>
      <c r="BL1224">
        <v>-2034982946</v>
      </c>
      <c r="BM1224">
        <v>-14060319362</v>
      </c>
      <c r="BN1224">
        <v>-897777820.70000005</v>
      </c>
      <c r="BO1224">
        <v>-9239281407</v>
      </c>
      <c r="BP1224">
        <v>2406415294</v>
      </c>
    </row>
    <row r="1225" spans="1:68" x14ac:dyDescent="0.25">
      <c r="A1225" s="1" t="s">
        <v>66</v>
      </c>
      <c r="B1225" s="1">
        <f>COUNT(egypt_arabic_world[[#This Row],[1960]:[2023]])</f>
        <v>47</v>
      </c>
      <c r="C1225" s="1" t="s">
        <v>1859</v>
      </c>
      <c r="D1225" s="1" t="s">
        <v>1860</v>
      </c>
      <c r="V1225">
        <v>1374631046</v>
      </c>
      <c r="W1225">
        <v>2120340916</v>
      </c>
      <c r="X1225">
        <v>2304285718</v>
      </c>
      <c r="Y1225">
        <v>2793285718</v>
      </c>
      <c r="Z1225">
        <v>2231285717</v>
      </c>
      <c r="AA1225">
        <v>2481285718</v>
      </c>
      <c r="AB1225">
        <v>4505714292</v>
      </c>
      <c r="AC1225">
        <v>5005000003</v>
      </c>
      <c r="AD1225">
        <v>4357285714</v>
      </c>
      <c r="AE1225">
        <v>3470714286</v>
      </c>
      <c r="AF1225">
        <v>4595000000</v>
      </c>
      <c r="AG1225">
        <v>4443142857</v>
      </c>
      <c r="AH1225">
        <v>4182909091</v>
      </c>
      <c r="AI1225">
        <v>7558500000</v>
      </c>
      <c r="AJ1225">
        <v>6900000000</v>
      </c>
      <c r="AK1225">
        <v>7534000000</v>
      </c>
      <c r="AL1225">
        <v>7245000000</v>
      </c>
      <c r="AM1225">
        <v>4622000000</v>
      </c>
      <c r="AN1225">
        <v>4284000000</v>
      </c>
      <c r="AO1225">
        <v>3888000000</v>
      </c>
      <c r="AP1225">
        <v>4737700000</v>
      </c>
      <c r="AQ1225">
        <v>5166000000</v>
      </c>
      <c r="AR1225">
        <v>4563800000</v>
      </c>
      <c r="AS1225">
        <v>4224000000</v>
      </c>
      <c r="AT1225">
        <v>4055600000</v>
      </c>
      <c r="AU1225">
        <v>4001600000</v>
      </c>
      <c r="AV1225">
        <v>3707800000</v>
      </c>
      <c r="AW1225">
        <v>4614600000</v>
      </c>
      <c r="AX1225">
        <v>5830500000</v>
      </c>
      <c r="AY1225">
        <v>5933100000</v>
      </c>
      <c r="AZ1225">
        <v>8561800000</v>
      </c>
      <c r="BA1225">
        <v>10072000000</v>
      </c>
      <c r="BB1225">
        <v>8305200000</v>
      </c>
      <c r="BC1225">
        <v>12836000000</v>
      </c>
      <c r="BD1225">
        <v>15565600000</v>
      </c>
      <c r="BE1225">
        <v>20136200000</v>
      </c>
      <c r="BF1225">
        <v>24586200000</v>
      </c>
      <c r="BG1225">
        <v>28075200000</v>
      </c>
      <c r="BH1225">
        <v>18915400000</v>
      </c>
      <c r="BI1225">
        <v>18915000000</v>
      </c>
      <c r="BJ1225">
        <v>25122400000</v>
      </c>
      <c r="BK1225">
        <v>26098900000</v>
      </c>
      <c r="BL1225">
        <v>27384000000</v>
      </c>
      <c r="BM1225">
        <v>30039600000</v>
      </c>
      <c r="BN1225">
        <v>31990100000</v>
      </c>
      <c r="BO1225">
        <v>28765900000</v>
      </c>
      <c r="BP1225">
        <v>19986900000</v>
      </c>
    </row>
    <row r="1226" spans="1:68" x14ac:dyDescent="0.25">
      <c r="A1226" s="1" t="s">
        <v>66</v>
      </c>
      <c r="B1226" s="1">
        <f>COUNT(egypt_arabic_world[[#This Row],[1960]:[2023]])</f>
        <v>47</v>
      </c>
      <c r="C1226" s="1" t="s">
        <v>1863</v>
      </c>
      <c r="D1226" s="1" t="s">
        <v>1864</v>
      </c>
      <c r="V1226">
        <v>1600797336</v>
      </c>
      <c r="W1226">
        <v>1633252838</v>
      </c>
      <c r="X1226">
        <v>1787857145</v>
      </c>
      <c r="Y1226">
        <v>2392714289</v>
      </c>
      <c r="Z1226">
        <v>2537000004</v>
      </c>
      <c r="AA1226">
        <v>2800142861</v>
      </c>
      <c r="AB1226">
        <v>3133000004</v>
      </c>
      <c r="AC1226">
        <v>2989714287</v>
      </c>
      <c r="AD1226">
        <v>3023571429</v>
      </c>
      <c r="AE1226">
        <v>3358000000</v>
      </c>
      <c r="AF1226">
        <v>3626857143</v>
      </c>
      <c r="AG1226">
        <v>4407571429</v>
      </c>
      <c r="AH1226">
        <v>4202909091</v>
      </c>
      <c r="AI1226">
        <v>5971000000</v>
      </c>
      <c r="AJ1226">
        <v>6783000000</v>
      </c>
      <c r="AK1226">
        <v>7716000000</v>
      </c>
      <c r="AL1226">
        <v>7895000000</v>
      </c>
      <c r="AM1226">
        <v>8070000000</v>
      </c>
      <c r="AN1226">
        <v>8590000000</v>
      </c>
      <c r="AO1226">
        <v>9271000000</v>
      </c>
      <c r="AP1226">
        <v>9379900000</v>
      </c>
      <c r="AQ1226">
        <v>8141000000</v>
      </c>
      <c r="AR1226">
        <v>9493700000</v>
      </c>
      <c r="AS1226">
        <v>9803000000</v>
      </c>
      <c r="AT1226">
        <v>9042300000</v>
      </c>
      <c r="AU1226">
        <v>9320200000</v>
      </c>
      <c r="AV1226">
        <v>11073000000</v>
      </c>
      <c r="AW1226">
        <v>14196600000</v>
      </c>
      <c r="AX1226">
        <v>14642600000</v>
      </c>
      <c r="AY1226">
        <v>16134500000</v>
      </c>
      <c r="AZ1226">
        <v>19943400000</v>
      </c>
      <c r="BA1226">
        <v>24911900000</v>
      </c>
      <c r="BB1226">
        <v>21519800000</v>
      </c>
      <c r="BC1226">
        <v>23807000000</v>
      </c>
      <c r="BD1226">
        <v>19139600000</v>
      </c>
      <c r="BE1226">
        <v>21766800000</v>
      </c>
      <c r="BF1226">
        <v>18261500000</v>
      </c>
      <c r="BG1226">
        <v>21897600000</v>
      </c>
      <c r="BH1226">
        <v>18538500000</v>
      </c>
      <c r="BI1226">
        <v>13606000000</v>
      </c>
      <c r="BJ1226">
        <v>19535300000</v>
      </c>
      <c r="BK1226">
        <v>23573700000</v>
      </c>
      <c r="BL1226">
        <v>25050500000</v>
      </c>
      <c r="BM1226">
        <v>15052700000</v>
      </c>
      <c r="BN1226">
        <v>21897142000</v>
      </c>
      <c r="BO1226">
        <v>31573639000</v>
      </c>
      <c r="BP1226">
        <v>33649000000</v>
      </c>
    </row>
    <row r="1227" spans="1:68" x14ac:dyDescent="0.25">
      <c r="A1227" s="1" t="s">
        <v>66</v>
      </c>
      <c r="B1227" s="1">
        <f>COUNT(egypt_arabic_world[[#This Row],[1960]:[2023]])</f>
        <v>47</v>
      </c>
      <c r="C1227" s="1" t="s">
        <v>1823</v>
      </c>
      <c r="D1227" s="1" t="s">
        <v>1824</v>
      </c>
      <c r="V1227">
        <v>1447975368</v>
      </c>
      <c r="W1227">
        <v>1548408534</v>
      </c>
      <c r="X1227">
        <v>1772714288</v>
      </c>
      <c r="Y1227">
        <v>2343285718</v>
      </c>
      <c r="Z1227">
        <v>2487285718</v>
      </c>
      <c r="AA1227">
        <v>2727428575</v>
      </c>
      <c r="AB1227">
        <v>2767428575</v>
      </c>
      <c r="AC1227">
        <v>3096000002</v>
      </c>
      <c r="AD1227">
        <v>3190000000</v>
      </c>
      <c r="AE1227">
        <v>3012285714</v>
      </c>
      <c r="AF1227">
        <v>2741857143</v>
      </c>
      <c r="AG1227">
        <v>3082285714</v>
      </c>
      <c r="AH1227">
        <v>3283000000</v>
      </c>
      <c r="AI1227">
        <v>3788000000</v>
      </c>
      <c r="AJ1227">
        <v>3364000000</v>
      </c>
      <c r="AK1227">
        <v>4867000000</v>
      </c>
      <c r="AL1227">
        <v>5367000000</v>
      </c>
      <c r="AM1227">
        <v>5645000000</v>
      </c>
      <c r="AN1227">
        <v>4873000000</v>
      </c>
      <c r="AO1227">
        <v>5084000000</v>
      </c>
      <c r="AP1227">
        <v>6769800000</v>
      </c>
      <c r="AQ1227">
        <v>6492000000</v>
      </c>
      <c r="AR1227">
        <v>6451500000</v>
      </c>
      <c r="AS1227">
        <v>7513000000</v>
      </c>
      <c r="AT1227">
        <v>7036500000</v>
      </c>
      <c r="AU1227">
        <v>6628975000</v>
      </c>
      <c r="AV1227">
        <v>6473837500</v>
      </c>
      <c r="AW1227">
        <v>8020025000</v>
      </c>
      <c r="AX1227">
        <v>10508100000</v>
      </c>
      <c r="AY1227">
        <v>11569200000</v>
      </c>
      <c r="AZ1227">
        <v>14342400000</v>
      </c>
      <c r="BA1227">
        <v>17614900000</v>
      </c>
      <c r="BB1227">
        <v>13935200000</v>
      </c>
      <c r="BC1227">
        <v>14717700000</v>
      </c>
      <c r="BD1227">
        <v>14069600000</v>
      </c>
      <c r="BE1227">
        <v>16450400000</v>
      </c>
      <c r="BF1227">
        <v>16407700000</v>
      </c>
      <c r="BG1227">
        <v>17549600000</v>
      </c>
      <c r="BH1227">
        <v>17518900000</v>
      </c>
      <c r="BI1227">
        <v>17235300000</v>
      </c>
      <c r="BJ1227">
        <v>17820000000</v>
      </c>
      <c r="BK1227">
        <v>18692712500</v>
      </c>
      <c r="BL1227">
        <v>21193212500</v>
      </c>
      <c r="BM1227">
        <v>18199462500</v>
      </c>
      <c r="BN1227">
        <v>23126083000</v>
      </c>
      <c r="BO1227">
        <v>25398332500</v>
      </c>
      <c r="BP1227">
        <v>22005950000</v>
      </c>
    </row>
    <row r="1228" spans="1:68" x14ac:dyDescent="0.25">
      <c r="A1228" s="1" t="s">
        <v>66</v>
      </c>
      <c r="B1228" s="1">
        <f>COUNT(egypt_arabic_world[[#This Row],[1960]:[2023]])</f>
        <v>47</v>
      </c>
      <c r="C1228" s="1" t="s">
        <v>1881</v>
      </c>
      <c r="D1228" s="1" t="s">
        <v>1882</v>
      </c>
      <c r="V1228">
        <v>120.33869180000001</v>
      </c>
      <c r="W1228">
        <v>92.570162289999999</v>
      </c>
      <c r="X1228">
        <v>86.493237120000003</v>
      </c>
      <c r="Y1228">
        <v>61.802698499999998</v>
      </c>
      <c r="Z1228">
        <v>52.478330329999999</v>
      </c>
      <c r="AA1228">
        <v>70.200338410000001</v>
      </c>
      <c r="AB1228">
        <v>71.645580659999993</v>
      </c>
      <c r="AC1228">
        <v>78.399894130000007</v>
      </c>
      <c r="AD1228">
        <v>85.148654620000002</v>
      </c>
      <c r="AE1228">
        <v>111.3672481</v>
      </c>
      <c r="AF1228">
        <v>87.809295629999994</v>
      </c>
      <c r="AG1228">
        <v>88.647893479999993</v>
      </c>
      <c r="AH1228">
        <v>98.197022939999997</v>
      </c>
      <c r="AI1228">
        <v>41.391731049999997</v>
      </c>
      <c r="AJ1228">
        <v>26.262128059999998</v>
      </c>
      <c r="AK1228">
        <v>20.467304810000002</v>
      </c>
      <c r="AL1228">
        <v>15.973042899999999</v>
      </c>
      <c r="AM1228">
        <v>14.375511250000001</v>
      </c>
      <c r="AN1228">
        <v>15.987138399999999</v>
      </c>
      <c r="AO1228">
        <v>14.71989334</v>
      </c>
      <c r="AP1228">
        <v>17.575651199999999</v>
      </c>
      <c r="AQ1228">
        <v>29.24195233</v>
      </c>
      <c r="AR1228">
        <v>25.99591801</v>
      </c>
      <c r="AS1228">
        <v>21.90539952</v>
      </c>
      <c r="AT1228">
        <v>12.58628732</v>
      </c>
      <c r="AU1228">
        <v>12.54700311</v>
      </c>
      <c r="AV1228">
        <v>9.0355826300000004</v>
      </c>
      <c r="AW1228">
        <v>6.345394561</v>
      </c>
      <c r="AX1228">
        <v>5.1509377279999997</v>
      </c>
      <c r="AY1228">
        <v>4.3821880569999996</v>
      </c>
      <c r="AZ1228">
        <v>4.6862392530000001</v>
      </c>
      <c r="BA1228">
        <v>4.9155385709999999</v>
      </c>
      <c r="BB1228">
        <v>5.6169034350000002</v>
      </c>
      <c r="BC1228">
        <v>6.3790669080000004</v>
      </c>
      <c r="BD1228">
        <v>6.3870813569999996</v>
      </c>
      <c r="BE1228">
        <v>13.63245798</v>
      </c>
      <c r="BF1228">
        <v>6.2594878610000002</v>
      </c>
      <c r="BG1228">
        <v>7.0111770770000001</v>
      </c>
      <c r="BH1228">
        <v>11.6816774</v>
      </c>
      <c r="BI1228">
        <v>35.125649860000003</v>
      </c>
      <c r="BJ1228">
        <v>25.518501789999998</v>
      </c>
      <c r="BK1228">
        <v>19.68625643</v>
      </c>
      <c r="BL1228">
        <v>20.67817501</v>
      </c>
      <c r="BM1228">
        <v>29.421474669999998</v>
      </c>
      <c r="BN1228">
        <v>21.662363549999998</v>
      </c>
      <c r="BO1228">
        <v>39.030022420000002</v>
      </c>
      <c r="BP1228">
        <v>41.865413240000002</v>
      </c>
    </row>
    <row r="1229" spans="1:68" x14ac:dyDescent="0.25">
      <c r="A1229" s="1" t="s">
        <v>66</v>
      </c>
      <c r="B1229" s="1">
        <f>COUNT(egypt_arabic_world[[#This Row],[1960]:[2023]])</f>
        <v>47</v>
      </c>
      <c r="C1229" s="1" t="s">
        <v>1807</v>
      </c>
      <c r="D1229" s="1" t="s">
        <v>1808</v>
      </c>
      <c r="V1229">
        <v>13.78825052</v>
      </c>
      <c r="W1229">
        <v>15.93693508</v>
      </c>
      <c r="X1229">
        <v>11.827134389999999</v>
      </c>
      <c r="Y1229">
        <v>18.95620916</v>
      </c>
      <c r="Z1229">
        <v>22.365935</v>
      </c>
      <c r="AA1229">
        <v>23.741087230000002</v>
      </c>
      <c r="AB1229">
        <v>28.626665769999999</v>
      </c>
      <c r="AC1229">
        <v>32.827498419999998</v>
      </c>
      <c r="AD1229">
        <v>38.678657629999996</v>
      </c>
      <c r="AE1229">
        <v>42.263571570000003</v>
      </c>
      <c r="AF1229">
        <v>22.930460679999999</v>
      </c>
      <c r="AG1229">
        <v>32.098024840000001</v>
      </c>
      <c r="AH1229">
        <v>36.48463641</v>
      </c>
      <c r="AI1229">
        <v>28.587025390000001</v>
      </c>
      <c r="AJ1229">
        <v>22.124613249999999</v>
      </c>
      <c r="AK1229">
        <v>21.78639502</v>
      </c>
      <c r="AL1229">
        <v>17.55186084</v>
      </c>
      <c r="AM1229">
        <v>16.5558896</v>
      </c>
      <c r="AN1229">
        <v>16.045626339999998</v>
      </c>
      <c r="AO1229">
        <v>14.596747390000001</v>
      </c>
      <c r="AP1229">
        <v>12.407456399999999</v>
      </c>
      <c r="AQ1229">
        <v>13.01395082</v>
      </c>
      <c r="AR1229">
        <v>12.90315717</v>
      </c>
      <c r="AS1229">
        <v>9.8295072529999992</v>
      </c>
      <c r="AT1229">
        <v>11.34325641</v>
      </c>
      <c r="AU1229">
        <v>12.13750505</v>
      </c>
      <c r="AV1229">
        <v>13.008788859999999</v>
      </c>
      <c r="AW1229">
        <v>8.025712789</v>
      </c>
      <c r="AX1229">
        <v>7.1148777939999999</v>
      </c>
      <c r="AY1229">
        <v>6.3385277679999996</v>
      </c>
      <c r="AZ1229">
        <v>6.0650527199999997</v>
      </c>
      <c r="BA1229">
        <v>5.6940936110000004</v>
      </c>
      <c r="BB1229">
        <v>6.5103502820000001</v>
      </c>
      <c r="BC1229">
        <v>6.208582496</v>
      </c>
      <c r="BD1229">
        <v>7.9065538530000001</v>
      </c>
      <c r="BE1229">
        <v>6.6405200960000004</v>
      </c>
      <c r="BF1229">
        <v>7.6371737350000002</v>
      </c>
      <c r="BG1229">
        <v>12.67384979</v>
      </c>
      <c r="BH1229">
        <v>9.9873395719999998</v>
      </c>
      <c r="BI1229">
        <v>19.511536799999998</v>
      </c>
      <c r="BJ1229">
        <v>15.377551589999999</v>
      </c>
      <c r="BK1229">
        <v>16.322366079999998</v>
      </c>
      <c r="BL1229">
        <v>16.580387959999999</v>
      </c>
      <c r="BM1229">
        <v>30.619572779999999</v>
      </c>
      <c r="BN1229">
        <v>31.094126979999999</v>
      </c>
      <c r="BO1229">
        <v>23.159139190000001</v>
      </c>
      <c r="BP1229">
        <v>30.371554700000001</v>
      </c>
    </row>
    <row r="1230" spans="1:68" x14ac:dyDescent="0.25">
      <c r="A1230" s="1" t="s">
        <v>66</v>
      </c>
      <c r="B1230" s="1">
        <f>COUNT(egypt_arabic_world[[#This Row],[1960]:[2023]])</f>
        <v>47</v>
      </c>
      <c r="C1230" s="1" t="s">
        <v>1905</v>
      </c>
      <c r="D1230" s="1" t="s">
        <v>1906</v>
      </c>
      <c r="V1230">
        <v>1.720741581</v>
      </c>
      <c r="W1230">
        <v>1.8808562</v>
      </c>
      <c r="X1230">
        <v>2.6285692809999999</v>
      </c>
      <c r="Y1230">
        <v>3.0532362310000001</v>
      </c>
      <c r="Z1230">
        <v>1.7867678659999999</v>
      </c>
      <c r="AA1230">
        <v>1.8794107149999999</v>
      </c>
      <c r="AB1230">
        <v>1.6851058489999999</v>
      </c>
      <c r="AC1230">
        <v>1.249782543</v>
      </c>
      <c r="AD1230">
        <v>1.416129231</v>
      </c>
      <c r="AE1230">
        <v>1.888470417</v>
      </c>
      <c r="AF1230">
        <v>2.5946244489999999</v>
      </c>
      <c r="AG1230">
        <v>2.0499856919999999</v>
      </c>
      <c r="AH1230">
        <v>2.2161160099999999</v>
      </c>
      <c r="AI1230">
        <v>2.7202192319999998</v>
      </c>
      <c r="AJ1230">
        <v>4.8391854219999999</v>
      </c>
      <c r="AK1230">
        <v>8.4179081779999994</v>
      </c>
      <c r="AL1230">
        <v>9.6338481349999991</v>
      </c>
      <c r="AM1230">
        <v>9.7406855270000001</v>
      </c>
      <c r="AN1230">
        <v>10.744212940000001</v>
      </c>
      <c r="AO1230">
        <v>11.08373531</v>
      </c>
      <c r="AP1230">
        <v>10.512353510000001</v>
      </c>
      <c r="AQ1230">
        <v>10.18242409</v>
      </c>
      <c r="AR1230">
        <v>8.0437161370000005</v>
      </c>
      <c r="AS1230">
        <v>6.9277364270000001</v>
      </c>
      <c r="AT1230">
        <v>7.4574890079999996</v>
      </c>
      <c r="AU1230">
        <v>8.2502663470000002</v>
      </c>
      <c r="AV1230">
        <v>8.5508957339999991</v>
      </c>
      <c r="AW1230">
        <v>6.6368413750000004</v>
      </c>
      <c r="AX1230">
        <v>7.3290603760000002</v>
      </c>
      <c r="AY1230">
        <v>7.3648050449999998</v>
      </c>
      <c r="AZ1230">
        <v>6.9505652260000002</v>
      </c>
      <c r="BA1230">
        <v>5.9706004950000002</v>
      </c>
      <c r="BB1230">
        <v>7.3582745279999999</v>
      </c>
      <c r="BC1230">
        <v>6.7012137899999997</v>
      </c>
      <c r="BD1230">
        <v>3.2853156819999998</v>
      </c>
      <c r="BE1230">
        <v>2.487795341</v>
      </c>
      <c r="BF1230">
        <v>2.7300396349999998</v>
      </c>
      <c r="BG1230">
        <v>2.2120488859999998</v>
      </c>
      <c r="BH1230">
        <v>2.5970750549999999</v>
      </c>
      <c r="BI1230">
        <v>3.8854106960000001</v>
      </c>
      <c r="BJ1230">
        <v>5.7230611189999996</v>
      </c>
      <c r="BK1230">
        <v>5.8573427039999997</v>
      </c>
      <c r="BL1230">
        <v>5.8392394740000002</v>
      </c>
      <c r="BM1230">
        <v>5.5647345140000004</v>
      </c>
      <c r="BN1230">
        <v>4.3822564340000003</v>
      </c>
      <c r="BO1230">
        <v>3.3273814640000001</v>
      </c>
      <c r="BP1230">
        <v>3.87390992</v>
      </c>
    </row>
    <row r="1231" spans="1:68" x14ac:dyDescent="0.25">
      <c r="A1231" s="1" t="s">
        <v>66</v>
      </c>
      <c r="B1231" s="1">
        <f>COUNT(egypt_arabic_world[[#This Row],[1960]:[2023]])</f>
        <v>47</v>
      </c>
      <c r="C1231" s="1" t="s">
        <v>1879</v>
      </c>
      <c r="D1231" s="1" t="s">
        <v>1880</v>
      </c>
      <c r="V1231">
        <v>21.170846399999999</v>
      </c>
      <c r="W1231">
        <v>21.480724689999999</v>
      </c>
      <c r="X1231">
        <v>19.758371409999999</v>
      </c>
      <c r="Y1231">
        <v>21.855191860000001</v>
      </c>
      <c r="Z1231">
        <v>22.69726833</v>
      </c>
      <c r="AA1231">
        <v>19.987477760000001</v>
      </c>
      <c r="AB1231">
        <v>19.054391540000001</v>
      </c>
      <c r="AC1231">
        <v>17.91433997</v>
      </c>
      <c r="AD1231">
        <v>15.9104077</v>
      </c>
      <c r="AE1231">
        <v>15.44180369</v>
      </c>
      <c r="AF1231">
        <v>15.7424724</v>
      </c>
      <c r="AG1231">
        <v>21.411750699999999</v>
      </c>
      <c r="AH1231">
        <v>18.82949185</v>
      </c>
      <c r="AI1231">
        <v>22.706483299999999</v>
      </c>
      <c r="AJ1231">
        <v>27.13984267</v>
      </c>
      <c r="AK1231">
        <v>30.062605250000001</v>
      </c>
      <c r="AL1231">
        <v>28.47228351</v>
      </c>
      <c r="AM1231">
        <v>26.426845709999998</v>
      </c>
      <c r="AN1231">
        <v>22.378937749999999</v>
      </c>
      <c r="AO1231">
        <v>21.225876199999998</v>
      </c>
      <c r="AP1231">
        <v>20.589500940000001</v>
      </c>
      <c r="AQ1231">
        <v>17.250036189999999</v>
      </c>
      <c r="AR1231">
        <v>17.578079710000001</v>
      </c>
      <c r="AS1231">
        <v>17.344002939999999</v>
      </c>
      <c r="AT1231">
        <v>16.63014999</v>
      </c>
      <c r="AU1231">
        <v>18.731546250000001</v>
      </c>
      <c r="AV1231">
        <v>21.854743710000001</v>
      </c>
      <c r="AW1231">
        <v>28.19996085</v>
      </c>
      <c r="AX1231">
        <v>28.069769170000001</v>
      </c>
      <c r="AY1231">
        <v>25.788615020000002</v>
      </c>
      <c r="AZ1231">
        <v>26.285166220000001</v>
      </c>
      <c r="BA1231">
        <v>26.119195980000001</v>
      </c>
      <c r="BB1231">
        <v>18.744679519999998</v>
      </c>
      <c r="BC1231">
        <v>17.59249934</v>
      </c>
      <c r="BD1231">
        <v>14.072310699999999</v>
      </c>
      <c r="BE1231">
        <v>13.69219562</v>
      </c>
      <c r="BF1231">
        <v>12.01979897</v>
      </c>
      <c r="BG1231">
        <v>12.908309109999999</v>
      </c>
      <c r="BH1231">
        <v>10.94749818</v>
      </c>
      <c r="BI1231">
        <v>9.2772051009999998</v>
      </c>
      <c r="BJ1231">
        <v>15.04061971</v>
      </c>
      <c r="BK1231">
        <v>16.096055679999999</v>
      </c>
      <c r="BL1231">
        <v>14.51107204</v>
      </c>
      <c r="BM1231">
        <v>8.6635270430000002</v>
      </c>
      <c r="BN1231">
        <v>10.60188801</v>
      </c>
      <c r="BO1231">
        <v>11.950129820000001</v>
      </c>
      <c r="BP1231">
        <v>14.054191680000001</v>
      </c>
    </row>
    <row r="1232" spans="1:68" x14ac:dyDescent="0.25">
      <c r="A1232" s="1" t="s">
        <v>66</v>
      </c>
      <c r="B1232" s="1">
        <f>COUNT(egypt_arabic_world[[#This Row],[1960]:[2023]])</f>
        <v>47</v>
      </c>
      <c r="C1232" s="1" t="s">
        <v>1849</v>
      </c>
      <c r="D1232" s="1" t="s">
        <v>1850</v>
      </c>
      <c r="V1232">
        <v>45.535564149999999</v>
      </c>
      <c r="W1232">
        <v>52.094808880000002</v>
      </c>
      <c r="X1232">
        <v>56.957468179999999</v>
      </c>
      <c r="Y1232">
        <v>54.056882539999997</v>
      </c>
      <c r="Z1232">
        <v>65.318598640000005</v>
      </c>
      <c r="AA1232">
        <v>64.665396020000003</v>
      </c>
      <c r="AB1232">
        <v>61.818445480000001</v>
      </c>
      <c r="AC1232">
        <v>63.403439749999997</v>
      </c>
      <c r="AD1232">
        <v>61.842749439999999</v>
      </c>
      <c r="AE1232">
        <v>58.151376540000001</v>
      </c>
      <c r="AF1232">
        <v>55.864057670000001</v>
      </c>
      <c r="AG1232">
        <v>52.014763649999999</v>
      </c>
      <c r="AH1232">
        <v>60.607612680000003</v>
      </c>
      <c r="AI1232">
        <v>50.067532470000003</v>
      </c>
      <c r="AJ1232">
        <v>43.127035829999997</v>
      </c>
      <c r="AK1232">
        <v>40.85625177</v>
      </c>
      <c r="AL1232">
        <v>40.545505939999998</v>
      </c>
      <c r="AM1232">
        <v>41.141297280000003</v>
      </c>
      <c r="AN1232">
        <v>38.755749209999998</v>
      </c>
      <c r="AO1232">
        <v>29.61779932</v>
      </c>
      <c r="AP1232">
        <v>27.750538670000001</v>
      </c>
      <c r="AQ1232">
        <v>31.843718079999999</v>
      </c>
      <c r="AR1232">
        <v>28.6545925</v>
      </c>
      <c r="AS1232">
        <v>27.304635080000001</v>
      </c>
      <c r="AT1232">
        <v>31.063390510000001</v>
      </c>
      <c r="AU1232">
        <v>30.64643366</v>
      </c>
      <c r="AV1232">
        <v>30.439957920000001</v>
      </c>
      <c r="AW1232">
        <v>28.593091470000001</v>
      </c>
      <c r="AX1232">
        <v>32.844477359999999</v>
      </c>
      <c r="AY1232">
        <v>34.667197180000002</v>
      </c>
      <c r="AZ1232">
        <v>35.347107770000001</v>
      </c>
      <c r="BA1232">
        <v>33.079829410000002</v>
      </c>
      <c r="BB1232">
        <v>31.444639519999999</v>
      </c>
      <c r="BC1232">
        <v>33.517232620000001</v>
      </c>
      <c r="BD1232">
        <v>43.085573160000003</v>
      </c>
      <c r="BE1232">
        <v>41.558593729999998</v>
      </c>
      <c r="BF1232">
        <v>52.67484649</v>
      </c>
      <c r="BG1232">
        <v>48.295535870000002</v>
      </c>
      <c r="BH1232">
        <v>53.764564129999997</v>
      </c>
      <c r="BI1232">
        <v>61.546784479999999</v>
      </c>
      <c r="BJ1232">
        <v>46.204184259999998</v>
      </c>
      <c r="BK1232">
        <v>38.595557110000001</v>
      </c>
      <c r="BL1232">
        <v>35.06217736</v>
      </c>
      <c r="BM1232">
        <v>49.606644269999997</v>
      </c>
      <c r="BN1232">
        <v>40.924685369999999</v>
      </c>
      <c r="BO1232">
        <v>41.672712050000001</v>
      </c>
      <c r="BP1232">
        <v>43.668116840000003</v>
      </c>
    </row>
    <row r="1233" spans="1:68" x14ac:dyDescent="0.25">
      <c r="A1233" s="1" t="s">
        <v>66</v>
      </c>
      <c r="B1233" s="1">
        <f>COUNT(egypt_arabic_world[[#This Row],[1960]:[2023]])</f>
        <v>47</v>
      </c>
      <c r="C1233" s="1" t="s">
        <v>1799</v>
      </c>
      <c r="D1233" s="1" t="s">
        <v>1800</v>
      </c>
      <c r="V1233">
        <v>43.342607309999998</v>
      </c>
      <c r="W1233">
        <v>44.556267149999996</v>
      </c>
      <c r="X1233">
        <v>48.193096009999998</v>
      </c>
      <c r="Y1233">
        <v>43.225932950000001</v>
      </c>
      <c r="Z1233">
        <v>44.96694995</v>
      </c>
      <c r="AA1233">
        <v>41.377350989999997</v>
      </c>
      <c r="AB1233">
        <v>42.572453449999998</v>
      </c>
      <c r="AC1233">
        <v>43.733011169999997</v>
      </c>
      <c r="AD1233">
        <v>41.475253969999997</v>
      </c>
      <c r="AE1233">
        <v>37.069505319999998</v>
      </c>
      <c r="AF1233">
        <v>40.29627928</v>
      </c>
      <c r="AG1233">
        <v>44.318358459999999</v>
      </c>
      <c r="AH1233">
        <v>45.942075109999998</v>
      </c>
      <c r="AI1233">
        <v>44.025251769999997</v>
      </c>
      <c r="AJ1233">
        <v>44.696464310000003</v>
      </c>
      <c r="AK1233">
        <v>25.57038313</v>
      </c>
      <c r="AL1233">
        <v>25.193648329999998</v>
      </c>
      <c r="AM1233">
        <v>26.254180600000002</v>
      </c>
      <c r="AN1233">
        <v>35.069829310000003</v>
      </c>
      <c r="AO1233">
        <v>35.145466130000003</v>
      </c>
      <c r="AP1233">
        <v>32.900151389999998</v>
      </c>
      <c r="AQ1233">
        <v>34.539585459999998</v>
      </c>
      <c r="AR1233">
        <v>35.709131190000001</v>
      </c>
      <c r="AS1233">
        <v>30.889540570000001</v>
      </c>
      <c r="AT1233">
        <v>32.053238520000001</v>
      </c>
      <c r="AU1233">
        <v>29.642909110000002</v>
      </c>
      <c r="AV1233">
        <v>33.334396060000003</v>
      </c>
      <c r="AW1233">
        <v>39.977912019999998</v>
      </c>
      <c r="AX1233">
        <v>39.246271329999999</v>
      </c>
      <c r="AY1233">
        <v>43.983398459999997</v>
      </c>
      <c r="AZ1233">
        <v>45.97752088</v>
      </c>
      <c r="BA1233">
        <v>44.820324460000002</v>
      </c>
      <c r="BB1233">
        <v>44.66318321</v>
      </c>
      <c r="BC1233">
        <v>50.615430799999999</v>
      </c>
      <c r="BD1233">
        <v>49.311447940000001</v>
      </c>
      <c r="BE1233">
        <v>48.555634120000001</v>
      </c>
      <c r="BF1233">
        <v>47.707289400000001</v>
      </c>
      <c r="BG1233">
        <v>48.435291739999997</v>
      </c>
      <c r="BH1233">
        <v>42.924968309999997</v>
      </c>
      <c r="BI1233">
        <v>42.863942010000002</v>
      </c>
      <c r="BJ1233">
        <v>46.196895830000003</v>
      </c>
      <c r="BK1233">
        <v>45.782557820000001</v>
      </c>
      <c r="BL1233">
        <v>41.892198540000003</v>
      </c>
      <c r="BM1233">
        <v>46.900844210000002</v>
      </c>
      <c r="BN1233">
        <v>49.139679719999997</v>
      </c>
      <c r="BO1233">
        <v>47.860207369999998</v>
      </c>
      <c r="BP1233">
        <v>46.972595699999999</v>
      </c>
    </row>
    <row r="1234" spans="1:68" x14ac:dyDescent="0.25">
      <c r="A1234" s="1" t="s">
        <v>66</v>
      </c>
      <c r="B1234" s="1">
        <f>COUNT(egypt_arabic_world[[#This Row],[1960]:[2023]])</f>
        <v>47</v>
      </c>
      <c r="C1234" s="1" t="s">
        <v>1887</v>
      </c>
      <c r="D1234" s="1" t="s">
        <v>1888</v>
      </c>
      <c r="V1234">
        <v>43.2311622</v>
      </c>
      <c r="W1234">
        <v>48.834298230000002</v>
      </c>
      <c r="X1234">
        <v>54.358769479999999</v>
      </c>
      <c r="Y1234">
        <v>52.42701057</v>
      </c>
      <c r="Z1234">
        <v>62.57109071</v>
      </c>
      <c r="AA1234">
        <v>62.313147290000003</v>
      </c>
      <c r="AB1234">
        <v>58.314714330000001</v>
      </c>
      <c r="AC1234">
        <v>60.067851679999997</v>
      </c>
      <c r="AD1234">
        <v>59.683439640000003</v>
      </c>
      <c r="AE1234">
        <v>57.33004339</v>
      </c>
      <c r="AF1234">
        <v>53.414999209999998</v>
      </c>
      <c r="AG1234">
        <v>49.787702979999999</v>
      </c>
      <c r="AH1234">
        <v>48.630818480000002</v>
      </c>
      <c r="AI1234">
        <v>40.353374639999998</v>
      </c>
      <c r="AJ1234">
        <v>39.038773399999997</v>
      </c>
      <c r="AK1234">
        <v>37.35095905</v>
      </c>
      <c r="AL1234">
        <v>36.339455350000001</v>
      </c>
      <c r="AM1234">
        <v>39.219330859999999</v>
      </c>
      <c r="AN1234">
        <v>37.275902209999998</v>
      </c>
      <c r="AO1234">
        <v>29.004422389999998</v>
      </c>
      <c r="AP1234">
        <v>26.911800769999999</v>
      </c>
      <c r="AQ1234">
        <v>30.635057119999999</v>
      </c>
      <c r="AR1234">
        <v>27.99751414</v>
      </c>
      <c r="AS1234">
        <v>26.981536259999999</v>
      </c>
      <c r="AT1234">
        <v>30.283224400000002</v>
      </c>
      <c r="AU1234">
        <v>30.011158559999998</v>
      </c>
      <c r="AV1234">
        <v>29.792287550000001</v>
      </c>
      <c r="AW1234">
        <v>28.29057662</v>
      </c>
      <c r="AX1234">
        <v>32.409544750000002</v>
      </c>
      <c r="AY1234">
        <v>34.020886920000002</v>
      </c>
      <c r="AZ1234">
        <v>34.844108830000003</v>
      </c>
      <c r="BA1234">
        <v>32.755430140000001</v>
      </c>
      <c r="BB1234">
        <v>31.126683329999999</v>
      </c>
      <c r="BC1234">
        <v>33.251144619999998</v>
      </c>
      <c r="BD1234">
        <v>42.839975760000002</v>
      </c>
      <c r="BE1234">
        <v>40.735891359999997</v>
      </c>
      <c r="BF1234">
        <v>51.578457409999999</v>
      </c>
      <c r="BG1234">
        <v>44.687089</v>
      </c>
      <c r="BH1234">
        <v>52.470804000000001</v>
      </c>
      <c r="BI1234">
        <v>60.202851680000002</v>
      </c>
      <c r="BJ1234">
        <v>44.021847630000003</v>
      </c>
      <c r="BK1234">
        <v>37.513839580000003</v>
      </c>
      <c r="BL1234">
        <v>33.946228619999999</v>
      </c>
      <c r="BM1234">
        <v>47.377546889999998</v>
      </c>
      <c r="BN1234">
        <v>39.029294329999999</v>
      </c>
      <c r="BO1234">
        <v>37.488235039999999</v>
      </c>
      <c r="BP1234">
        <v>41.702279410000003</v>
      </c>
    </row>
    <row r="1235" spans="1:68" x14ac:dyDescent="0.25">
      <c r="A1235" s="1" t="s">
        <v>66</v>
      </c>
      <c r="B1235" s="1">
        <f>COUNT(egypt_arabic_world[[#This Row],[1960]:[2023]])</f>
        <v>47</v>
      </c>
      <c r="C1235" s="1" t="s">
        <v>1843</v>
      </c>
      <c r="D1235" s="1" t="s">
        <v>1844</v>
      </c>
      <c r="V1235">
        <v>38.492763850000003</v>
      </c>
      <c r="W1235">
        <v>40.188149860000003</v>
      </c>
      <c r="X1235">
        <v>43.202514299999997</v>
      </c>
      <c r="Y1235">
        <v>40.321892339999998</v>
      </c>
      <c r="Z1235">
        <v>41.025788290000001</v>
      </c>
      <c r="AA1235">
        <v>38.141629999999999</v>
      </c>
      <c r="AB1235">
        <v>38.596944039999997</v>
      </c>
      <c r="AC1235">
        <v>40.088593580000001</v>
      </c>
      <c r="AD1235">
        <v>37.115987459999999</v>
      </c>
      <c r="AE1235">
        <v>33.690600400000001</v>
      </c>
      <c r="AF1235">
        <v>36.56541447</v>
      </c>
      <c r="AG1235">
        <v>39.641268080000003</v>
      </c>
      <c r="AH1235">
        <v>39.97175532</v>
      </c>
      <c r="AI1235">
        <v>38.661562830000001</v>
      </c>
      <c r="AJ1235">
        <v>39.83353151</v>
      </c>
      <c r="AK1235">
        <v>24.409287039999999</v>
      </c>
      <c r="AL1235">
        <v>24.24073039</v>
      </c>
      <c r="AM1235">
        <v>25.031000890000001</v>
      </c>
      <c r="AN1235">
        <v>32.464600859999997</v>
      </c>
      <c r="AO1235">
        <v>32.553107789999999</v>
      </c>
      <c r="AP1235">
        <v>28.24928358</v>
      </c>
      <c r="AQ1235">
        <v>31.315465190000001</v>
      </c>
      <c r="AR1235">
        <v>32.981477179999999</v>
      </c>
      <c r="AS1235">
        <v>29.44230001</v>
      </c>
      <c r="AT1235">
        <v>28.954736019999999</v>
      </c>
      <c r="AU1235">
        <v>26.88922496</v>
      </c>
      <c r="AV1235">
        <v>31.0899061</v>
      </c>
      <c r="AW1235">
        <v>37.236791660000002</v>
      </c>
      <c r="AX1235">
        <v>35.508797970000003</v>
      </c>
      <c r="AY1235">
        <v>39.113335409999998</v>
      </c>
      <c r="AZ1235">
        <v>41.955321290000001</v>
      </c>
      <c r="BA1235">
        <v>41.563676209999997</v>
      </c>
      <c r="BB1235">
        <v>40.912939889999997</v>
      </c>
      <c r="BC1235">
        <v>44.676817710000002</v>
      </c>
      <c r="BD1235">
        <v>46.014812079999999</v>
      </c>
      <c r="BE1235">
        <v>45.918640279999998</v>
      </c>
      <c r="BF1235">
        <v>43.055394720000002</v>
      </c>
      <c r="BG1235">
        <v>46.47741259</v>
      </c>
      <c r="BH1235">
        <v>40.976317010000002</v>
      </c>
      <c r="BI1235">
        <v>40.758211350000003</v>
      </c>
      <c r="BJ1235">
        <v>41.690235690000002</v>
      </c>
      <c r="BK1235">
        <v>43.669371150000003</v>
      </c>
      <c r="BL1235">
        <v>40.353155520000001</v>
      </c>
      <c r="BM1235">
        <v>44.136962840000002</v>
      </c>
      <c r="BN1235">
        <v>45.026302119999997</v>
      </c>
      <c r="BO1235">
        <v>44.458706100000001</v>
      </c>
      <c r="BP1235">
        <v>44.238035619999998</v>
      </c>
    </row>
    <row r="1236" spans="1:68" x14ac:dyDescent="0.25">
      <c r="A1236" s="1" t="s">
        <v>66</v>
      </c>
      <c r="B1236" s="1">
        <f>COUNT(egypt_arabic_world[[#This Row],[1960]:[2023]])</f>
        <v>47</v>
      </c>
      <c r="C1236" s="1" t="s">
        <v>1795</v>
      </c>
      <c r="D1236" s="1" t="s">
        <v>1796</v>
      </c>
      <c r="V1236">
        <v>41.76895914</v>
      </c>
      <c r="W1236">
        <v>38.407611420000002</v>
      </c>
      <c r="X1236">
        <v>27.81312793</v>
      </c>
      <c r="Y1236">
        <v>25.53558237</v>
      </c>
      <c r="Z1236">
        <v>17.187867390000001</v>
      </c>
      <c r="AA1236">
        <v>12.82295637</v>
      </c>
      <c r="AB1236">
        <v>9.6481051820000001</v>
      </c>
      <c r="AC1236">
        <v>11.57512483</v>
      </c>
      <c r="AD1236">
        <v>14.27592284</v>
      </c>
      <c r="AE1236">
        <v>8.4663847420000007</v>
      </c>
      <c r="AF1236">
        <v>18.53759011</v>
      </c>
      <c r="AG1236">
        <v>20.994175810000002</v>
      </c>
      <c r="AH1236">
        <v>28.52059521</v>
      </c>
      <c r="AI1236">
        <v>22.85714286</v>
      </c>
      <c r="AJ1236">
        <v>22.361563520000001</v>
      </c>
      <c r="AK1236">
        <v>30.691806069999998</v>
      </c>
      <c r="AL1236">
        <v>27.232899939999999</v>
      </c>
      <c r="AM1236">
        <v>26.075653190000001</v>
      </c>
      <c r="AN1236">
        <v>32.48608085</v>
      </c>
      <c r="AO1236">
        <v>35.290230200000003</v>
      </c>
      <c r="AP1236">
        <v>40.974451430000002</v>
      </c>
      <c r="AQ1236">
        <v>32.750255359999997</v>
      </c>
      <c r="AR1236">
        <v>42.077404049999998</v>
      </c>
      <c r="AS1236">
        <v>44.853927939999998</v>
      </c>
      <c r="AT1236">
        <v>43.107360010000001</v>
      </c>
      <c r="AU1236">
        <v>41.239180449999999</v>
      </c>
      <c r="AV1236">
        <v>42.295199959999998</v>
      </c>
      <c r="AW1236">
        <v>43.606190910000002</v>
      </c>
      <c r="AX1236">
        <v>47.413262090000003</v>
      </c>
      <c r="AY1236">
        <v>47.940784530000002</v>
      </c>
      <c r="AZ1236">
        <v>47.321919059999999</v>
      </c>
      <c r="BA1236">
        <v>44.531693400000002</v>
      </c>
      <c r="BB1236">
        <v>50.489151360000001</v>
      </c>
      <c r="BC1236">
        <v>53.04301804</v>
      </c>
      <c r="BD1236">
        <v>45.753395859999998</v>
      </c>
      <c r="BE1236">
        <v>46.589082249999997</v>
      </c>
      <c r="BF1236">
        <v>33.817262630000002</v>
      </c>
      <c r="BG1236">
        <v>35.572390990000002</v>
      </c>
      <c r="BH1236">
        <v>33.522915699999999</v>
      </c>
      <c r="BI1236">
        <v>19.87316758</v>
      </c>
      <c r="BJ1236">
        <v>41.772240310000001</v>
      </c>
      <c r="BK1236">
        <v>50.692183479999997</v>
      </c>
      <c r="BL1236">
        <v>53.726106250000001</v>
      </c>
      <c r="BM1236">
        <v>30.589233669999999</v>
      </c>
      <c r="BN1236">
        <v>42.594465020000001</v>
      </c>
      <c r="BO1236">
        <v>43.111280370000003</v>
      </c>
      <c r="BP1236">
        <v>43.806909769999997</v>
      </c>
    </row>
    <row r="1237" spans="1:68" x14ac:dyDescent="0.25">
      <c r="A1237" s="1" t="s">
        <v>66</v>
      </c>
      <c r="B1237" s="1">
        <f>COUNT(egypt_arabic_world[[#This Row],[1960]:[2023]])</f>
        <v>47</v>
      </c>
      <c r="C1237" s="1" t="s">
        <v>1907</v>
      </c>
      <c r="D1237" s="1" t="s">
        <v>1908</v>
      </c>
      <c r="V1237">
        <v>10.71144674</v>
      </c>
      <c r="W1237">
        <v>15.004574570000001</v>
      </c>
      <c r="X1237">
        <v>12.153901469999999</v>
      </c>
      <c r="Y1237">
        <v>7.698843213</v>
      </c>
      <c r="Z1237">
        <v>7.6739062010000003</v>
      </c>
      <c r="AA1237">
        <v>7.1310869940000003</v>
      </c>
      <c r="AB1237">
        <v>6.0069464210000003</v>
      </c>
      <c r="AC1237">
        <v>5.1495016610000004</v>
      </c>
      <c r="AD1237">
        <v>3.7131561830000002</v>
      </c>
      <c r="AE1237">
        <v>1.9150490499999999</v>
      </c>
      <c r="AF1237">
        <v>3.1350482319999999</v>
      </c>
      <c r="AG1237">
        <v>1.5544846880000001</v>
      </c>
      <c r="AH1237">
        <v>3.0426479949999998</v>
      </c>
      <c r="AI1237">
        <v>3.8779497969999999</v>
      </c>
      <c r="AJ1237">
        <v>7.5050033359999997</v>
      </c>
      <c r="AK1237">
        <v>19.75893241</v>
      </c>
      <c r="AL1237">
        <v>20.29434547</v>
      </c>
      <c r="AM1237">
        <v>19.825343740000001</v>
      </c>
      <c r="AN1237">
        <v>28.33074706</v>
      </c>
      <c r="AO1237">
        <v>27.96772138</v>
      </c>
      <c r="AP1237">
        <v>23.176438210000001</v>
      </c>
      <c r="AQ1237">
        <v>19.588854909999998</v>
      </c>
      <c r="AR1237">
        <v>18.082803299999998</v>
      </c>
      <c r="AS1237">
        <v>14.969976259999999</v>
      </c>
      <c r="AT1237">
        <v>17.802809809999999</v>
      </c>
      <c r="AU1237">
        <v>21.053769429999999</v>
      </c>
      <c r="AV1237">
        <v>21.876675599999999</v>
      </c>
      <c r="AW1237">
        <v>16.831043659999999</v>
      </c>
      <c r="AX1237">
        <v>17.130866480000002</v>
      </c>
      <c r="AY1237">
        <v>17.3392819</v>
      </c>
      <c r="AZ1237">
        <v>18.68853962</v>
      </c>
      <c r="BA1237">
        <v>17.846954390000001</v>
      </c>
      <c r="BB1237">
        <v>19.88311882</v>
      </c>
      <c r="BC1237">
        <v>17.23899037</v>
      </c>
      <c r="BD1237">
        <v>16.775839739999999</v>
      </c>
      <c r="BE1237">
        <v>16.830365749999999</v>
      </c>
      <c r="BF1237">
        <v>20.351436410000002</v>
      </c>
      <c r="BG1237">
        <v>18.643484040000001</v>
      </c>
      <c r="BH1237">
        <v>20.579899059999999</v>
      </c>
      <c r="BI1237">
        <v>25.080848880000001</v>
      </c>
      <c r="BJ1237">
        <v>13.42963387</v>
      </c>
      <c r="BK1237">
        <v>14.956887760000001</v>
      </c>
      <c r="BL1237">
        <v>17.232754230000001</v>
      </c>
      <c r="BM1237">
        <v>14.649999960000001</v>
      </c>
      <c r="BN1237">
        <v>15.474797649999999</v>
      </c>
      <c r="BO1237">
        <v>22.991762569999999</v>
      </c>
      <c r="BP1237">
        <v>25.06700893</v>
      </c>
    </row>
    <row r="1238" spans="1:68" x14ac:dyDescent="0.25">
      <c r="A1238" s="1" t="s">
        <v>66</v>
      </c>
      <c r="B1238" s="1">
        <f>COUNT(egypt_arabic_world[[#This Row],[1960]:[2023]])</f>
        <v>47</v>
      </c>
      <c r="C1238" s="1" t="s">
        <v>1861</v>
      </c>
      <c r="D1238" s="1" t="s">
        <v>1862</v>
      </c>
      <c r="V1238">
        <v>39.655172409999999</v>
      </c>
      <c r="W1238">
        <v>36.00375528</v>
      </c>
      <c r="X1238">
        <v>26.54414702</v>
      </c>
      <c r="Y1238">
        <v>24.765657650000001</v>
      </c>
      <c r="Z1238">
        <v>16.464891040000001</v>
      </c>
      <c r="AA1238">
        <v>12.35651242</v>
      </c>
      <c r="AB1238">
        <v>9.1012721719999998</v>
      </c>
      <c r="AC1238">
        <v>10.96616972</v>
      </c>
      <c r="AD1238">
        <v>13.77746279</v>
      </c>
      <c r="AE1238">
        <v>8.3468050710000004</v>
      </c>
      <c r="AF1238">
        <v>17.724909409999999</v>
      </c>
      <c r="AG1238">
        <v>20.09529057</v>
      </c>
      <c r="AH1238">
        <v>22.88458211</v>
      </c>
      <c r="AI1238">
        <v>18.422374810000001</v>
      </c>
      <c r="AJ1238">
        <v>20.24178092</v>
      </c>
      <c r="AK1238">
        <v>28.058579569999999</v>
      </c>
      <c r="AL1238">
        <v>24.407853070000002</v>
      </c>
      <c r="AM1238">
        <v>24.857496900000001</v>
      </c>
      <c r="AN1238">
        <v>31.245634460000002</v>
      </c>
      <c r="AO1238">
        <v>34.559378709999997</v>
      </c>
      <c r="AP1238">
        <v>39.7360313</v>
      </c>
      <c r="AQ1238">
        <v>31.507185849999999</v>
      </c>
      <c r="AR1238">
        <v>41.112527249999999</v>
      </c>
      <c r="AS1238">
        <v>44.323166380000004</v>
      </c>
      <c r="AT1238">
        <v>42.024706100000003</v>
      </c>
      <c r="AU1238">
        <v>40.384326520000002</v>
      </c>
      <c r="AV1238">
        <v>41.395285829999999</v>
      </c>
      <c r="AW1238">
        <v>43.144837500000001</v>
      </c>
      <c r="AX1238">
        <v>46.785406960000003</v>
      </c>
      <c r="AY1238">
        <v>47.047011060000003</v>
      </c>
      <c r="AZ1238">
        <v>46.6485153</v>
      </c>
      <c r="BA1238">
        <v>44.094990750000001</v>
      </c>
      <c r="BB1238">
        <v>49.978624340000003</v>
      </c>
      <c r="BC1238">
        <v>52.621917920000001</v>
      </c>
      <c r="BD1238">
        <v>45.492591279999999</v>
      </c>
      <c r="BE1238">
        <v>45.666795299999997</v>
      </c>
      <c r="BF1238">
        <v>33.11338061</v>
      </c>
      <c r="BG1238">
        <v>32.914565979999999</v>
      </c>
      <c r="BH1238">
        <v>32.716239180000002</v>
      </c>
      <c r="BI1238">
        <v>19.43921799</v>
      </c>
      <c r="BJ1238">
        <v>39.799235230000001</v>
      </c>
      <c r="BK1238">
        <v>49.27143384</v>
      </c>
      <c r="BL1238">
        <v>52.016127419999997</v>
      </c>
      <c r="BM1238">
        <v>29.214692379999999</v>
      </c>
      <c r="BN1238">
        <v>40.621739589999997</v>
      </c>
      <c r="BO1238">
        <v>38.782352580000001</v>
      </c>
      <c r="BP1238">
        <v>41.834824210000001</v>
      </c>
    </row>
    <row r="1239" spans="1:68" x14ac:dyDescent="0.25">
      <c r="A1239" s="1" t="s">
        <v>66</v>
      </c>
      <c r="B1239" s="1">
        <f>COUNT(egypt_arabic_world[[#This Row],[1960]:[2023]])</f>
        <v>47</v>
      </c>
      <c r="C1239" s="1" t="s">
        <v>1821</v>
      </c>
      <c r="D1239" s="1" t="s">
        <v>1822</v>
      </c>
      <c r="V1239">
        <v>9.5128838689999995</v>
      </c>
      <c r="W1239">
        <v>13.533586400000001</v>
      </c>
      <c r="X1239">
        <v>10.895317909999999</v>
      </c>
      <c r="Y1239">
        <v>7.1816131199999997</v>
      </c>
      <c r="Z1239">
        <v>7.0013210040000002</v>
      </c>
      <c r="AA1239">
        <v>6.5734338990000003</v>
      </c>
      <c r="AB1239">
        <v>5.4460045429999999</v>
      </c>
      <c r="AC1239">
        <v>4.7203765229999997</v>
      </c>
      <c r="AD1239">
        <v>3.3228840129999999</v>
      </c>
      <c r="AE1239">
        <v>1.7404913209999999</v>
      </c>
      <c r="AF1239">
        <v>2.8447871619999998</v>
      </c>
      <c r="AG1239">
        <v>1.390433815</v>
      </c>
      <c r="AH1239">
        <v>2.6472461439999999</v>
      </c>
      <c r="AI1239">
        <v>3.4054910239999998</v>
      </c>
      <c r="AJ1239">
        <v>6.6884661120000004</v>
      </c>
      <c r="AK1239">
        <v>18.861721800000002</v>
      </c>
      <c r="AL1239">
        <v>19.52673747</v>
      </c>
      <c r="AM1239">
        <v>18.901682910000002</v>
      </c>
      <c r="AN1239">
        <v>26.226144059999999</v>
      </c>
      <c r="AO1239">
        <v>25.904799369999999</v>
      </c>
      <c r="AP1239">
        <v>19.90014476</v>
      </c>
      <c r="AQ1239">
        <v>17.76032039</v>
      </c>
      <c r="AR1239">
        <v>16.701542280000002</v>
      </c>
      <c r="AS1239">
        <v>14.268601090000001</v>
      </c>
      <c r="AT1239">
        <v>16.081858879999999</v>
      </c>
      <c r="AU1239">
        <v>19.097975179999999</v>
      </c>
      <c r="AV1239">
        <v>20.403663210000001</v>
      </c>
      <c r="AW1239">
        <v>15.67700849</v>
      </c>
      <c r="AX1239">
        <v>15.49947184</v>
      </c>
      <c r="AY1239">
        <v>15.419389410000001</v>
      </c>
      <c r="AZ1239">
        <v>17.053631190000001</v>
      </c>
      <c r="BA1239">
        <v>16.5501933</v>
      </c>
      <c r="BB1239">
        <v>18.213588609999999</v>
      </c>
      <c r="BC1239">
        <v>15.216372120000001</v>
      </c>
      <c r="BD1239">
        <v>15.654318529999999</v>
      </c>
      <c r="BE1239">
        <v>15.9163303</v>
      </c>
      <c r="BF1239">
        <v>18.366986229999998</v>
      </c>
      <c r="BG1239">
        <v>17.889866439999999</v>
      </c>
      <c r="BH1239">
        <v>19.645639849999998</v>
      </c>
      <c r="BI1239">
        <v>23.84872906</v>
      </c>
      <c r="BJ1239">
        <v>12.119528620000001</v>
      </c>
      <c r="BK1239">
        <v>14.266522309999999</v>
      </c>
      <c r="BL1239">
        <v>16.59965425</v>
      </c>
      <c r="BM1239">
        <v>13.786670900000001</v>
      </c>
      <c r="BN1239">
        <v>14.179435399999999</v>
      </c>
      <c r="BO1239">
        <v>21.357701339999998</v>
      </c>
      <c r="BP1239">
        <v>23.607706100000001</v>
      </c>
    </row>
    <row r="1240" spans="1:68" x14ac:dyDescent="0.25">
      <c r="A1240" s="1" t="s">
        <v>66</v>
      </c>
      <c r="B1240" s="1">
        <f>COUNT(egypt_arabic_world[[#This Row],[1960]:[2023]])</f>
        <v>47</v>
      </c>
      <c r="C1240" s="1" t="s">
        <v>2087</v>
      </c>
      <c r="D1240" s="1" t="s">
        <v>2088</v>
      </c>
      <c r="T1240">
        <v>0.84603802400000006</v>
      </c>
      <c r="U1240">
        <v>0.95082734199999996</v>
      </c>
      <c r="V1240">
        <v>1.028317097</v>
      </c>
      <c r="W1240">
        <v>1.1083713550000001</v>
      </c>
      <c r="X1240">
        <v>1.1498450549999999</v>
      </c>
      <c r="Y1240">
        <v>1.255284377</v>
      </c>
      <c r="Z1240">
        <v>1.337300854</v>
      </c>
      <c r="AA1240">
        <v>1.4587167700000001</v>
      </c>
      <c r="AB1240">
        <v>1.5215669009999999</v>
      </c>
      <c r="AC1240">
        <v>1.657461955</v>
      </c>
      <c r="AD1240">
        <v>1.7405361370000001</v>
      </c>
      <c r="AE1240">
        <v>1.809783513</v>
      </c>
      <c r="AF1240">
        <v>1.8655052329999999</v>
      </c>
      <c r="AG1240">
        <v>1.9532059799999999</v>
      </c>
      <c r="AH1240">
        <v>2.0346553479999998</v>
      </c>
      <c r="AI1240">
        <v>2.135673309</v>
      </c>
      <c r="AJ1240">
        <v>2.1444640549999998</v>
      </c>
      <c r="AK1240">
        <v>2.2246800910000002</v>
      </c>
      <c r="AL1240">
        <v>2.2815653130000002</v>
      </c>
      <c r="AM1240">
        <v>2.2967410199999998</v>
      </c>
      <c r="AN1240">
        <v>2.329258211</v>
      </c>
      <c r="AO1240">
        <v>2.3722137999999999</v>
      </c>
      <c r="AP1240">
        <v>2.4297304510000002</v>
      </c>
      <c r="AQ1240">
        <v>2.4927110520000002</v>
      </c>
      <c r="AR1240">
        <v>2.570954226</v>
      </c>
      <c r="AS1240">
        <v>3.1506781039999998</v>
      </c>
      <c r="AT1240">
        <v>3.1688797790000001</v>
      </c>
      <c r="AU1240">
        <v>3.1545119800000001</v>
      </c>
      <c r="AV1240">
        <v>3.167287177</v>
      </c>
      <c r="AW1240">
        <v>3.2101507809999998</v>
      </c>
      <c r="AX1240">
        <v>3.2677239739999999</v>
      </c>
      <c r="AY1240">
        <v>3.404093284</v>
      </c>
      <c r="AZ1240">
        <v>3.5564736039999998</v>
      </c>
      <c r="BA1240">
        <v>3.7202626599999999</v>
      </c>
      <c r="BB1240">
        <v>3.8035866870000001</v>
      </c>
      <c r="BC1240">
        <v>3.9084863200000002</v>
      </c>
      <c r="BD1240">
        <v>4.0968057599999996</v>
      </c>
      <c r="BE1240">
        <v>4.1503573100000004</v>
      </c>
      <c r="BF1240">
        <v>4.2003942429999999</v>
      </c>
      <c r="BG1240">
        <v>5.1988435710000003</v>
      </c>
      <c r="BH1240">
        <v>5.4083181739999997</v>
      </c>
      <c r="BI1240">
        <v>5.6666606359999996</v>
      </c>
      <c r="BJ1240">
        <v>4.6200401549999999</v>
      </c>
      <c r="BK1240">
        <v>4.8663395139999999</v>
      </c>
      <c r="BL1240">
        <v>5.1365232130000003</v>
      </c>
      <c r="BM1240">
        <v>5.3188782540000004</v>
      </c>
      <c r="BN1240">
        <v>5.4939037089999996</v>
      </c>
    </row>
    <row r="1241" spans="1:68" x14ac:dyDescent="0.25">
      <c r="A1241" s="1" t="s">
        <v>66</v>
      </c>
      <c r="B1241" s="1">
        <f>COUNT(egypt_arabic_world[[#This Row],[1960]:[2023]])</f>
        <v>47</v>
      </c>
      <c r="C1241" s="1" t="s">
        <v>2265</v>
      </c>
      <c r="D1241" s="1" t="s">
        <v>2266</v>
      </c>
      <c r="O1241">
        <v>2.282341825</v>
      </c>
      <c r="P1241">
        <v>2.2866644420000002</v>
      </c>
      <c r="Q1241">
        <v>2.3158020829999999</v>
      </c>
      <c r="R1241">
        <v>2.4739778490000002</v>
      </c>
      <c r="S1241">
        <v>2.828592548</v>
      </c>
      <c r="T1241">
        <v>3.0420017549999998</v>
      </c>
      <c r="U1241">
        <v>3.2792654040000002</v>
      </c>
      <c r="V1241">
        <v>3.5844101510000002</v>
      </c>
      <c r="W1241">
        <v>4.1135305029999998</v>
      </c>
      <c r="X1241">
        <v>4.5140930199999998</v>
      </c>
      <c r="Y1241">
        <v>5.4942064220000004</v>
      </c>
      <c r="Z1241">
        <v>5.9346330749999998</v>
      </c>
      <c r="AA1241">
        <v>6.4877679649999997</v>
      </c>
      <c r="AB1241">
        <v>7.5247157769999999</v>
      </c>
      <c r="AC1241">
        <v>8.2781319270000004</v>
      </c>
      <c r="AD1241">
        <v>9.3712737599999993</v>
      </c>
      <c r="AE1241">
        <v>10.990494099999999</v>
      </c>
      <c r="AF1241">
        <v>12.491562910000001</v>
      </c>
      <c r="AG1241">
        <v>15.770668219999999</v>
      </c>
      <c r="AH1241">
        <v>20.073433290000001</v>
      </c>
      <c r="AI1241">
        <v>23.443153460000001</v>
      </c>
      <c r="AJ1241">
        <v>27.644737280000001</v>
      </c>
      <c r="AK1241">
        <v>30.994285229999999</v>
      </c>
      <c r="AL1241">
        <v>33.64501009</v>
      </c>
      <c r="AM1241">
        <v>35.19769411</v>
      </c>
      <c r="AN1241">
        <v>37.421030020000003</v>
      </c>
      <c r="AO1241">
        <v>40.534084610000001</v>
      </c>
      <c r="AP1241">
        <v>42.225126609999997</v>
      </c>
      <c r="AQ1241">
        <v>42.816030490000003</v>
      </c>
      <c r="AR1241">
        <v>43.202279859999997</v>
      </c>
      <c r="AS1241">
        <v>43.975739410000003</v>
      </c>
      <c r="AT1241">
        <v>44.429246130000003</v>
      </c>
      <c r="AU1241">
        <v>47.267506400000002</v>
      </c>
      <c r="AV1241">
        <v>54.062420619999997</v>
      </c>
      <c r="AW1241">
        <v>63.2872469</v>
      </c>
      <c r="AX1241">
        <v>66.626848409999994</v>
      </c>
      <c r="AY1241">
        <v>71.310981729999995</v>
      </c>
      <c r="AZ1241">
        <v>77.685203770000001</v>
      </c>
      <c r="BA1241">
        <v>94.102589839999993</v>
      </c>
      <c r="BB1241">
        <v>88.79241116</v>
      </c>
      <c r="BC1241">
        <v>100</v>
      </c>
      <c r="BD1241">
        <v>114.75607309999999</v>
      </c>
      <c r="BE1241">
        <v>117.5767918</v>
      </c>
      <c r="BF1241">
        <v>121.5217828</v>
      </c>
      <c r="BG1241">
        <v>126.77675170000001</v>
      </c>
      <c r="BH1241">
        <v>122.80666530000001</v>
      </c>
      <c r="BI1241">
        <v>111.4836378</v>
      </c>
    </row>
    <row r="1242" spans="1:68" x14ac:dyDescent="0.25">
      <c r="A1242" s="1" t="s">
        <v>66</v>
      </c>
      <c r="B1242" s="1">
        <f>COUNT(egypt_arabic_world[[#This Row],[1960]:[2023]])</f>
        <v>46</v>
      </c>
      <c r="C1242" s="1" t="s">
        <v>2405</v>
      </c>
      <c r="D1242" s="1" t="s">
        <v>2406</v>
      </c>
      <c r="E1242">
        <v>5.22</v>
      </c>
      <c r="K1242">
        <v>5.84</v>
      </c>
      <c r="R1242">
        <v>4.3600000000000003</v>
      </c>
      <c r="T1242">
        <v>5.14</v>
      </c>
      <c r="U1242">
        <v>6.42</v>
      </c>
      <c r="V1242">
        <v>6.92</v>
      </c>
      <c r="W1242">
        <v>8.32</v>
      </c>
      <c r="X1242">
        <v>7.77</v>
      </c>
      <c r="Y1242">
        <v>7.4</v>
      </c>
      <c r="Z1242">
        <v>5.95</v>
      </c>
      <c r="AA1242">
        <v>5.83</v>
      </c>
      <c r="AB1242">
        <v>17.149999999999999</v>
      </c>
      <c r="AC1242">
        <v>18.03</v>
      </c>
      <c r="AE1242">
        <v>9.84</v>
      </c>
      <c r="AH1242">
        <v>29.97</v>
      </c>
      <c r="AI1242">
        <v>26.74</v>
      </c>
      <c r="AJ1242">
        <v>22.03</v>
      </c>
      <c r="AK1242">
        <v>22.8</v>
      </c>
      <c r="AL1242">
        <v>22.13</v>
      </c>
      <c r="AM1242">
        <v>22.98</v>
      </c>
      <c r="AN1242">
        <v>21.6</v>
      </c>
      <c r="AO1242">
        <v>14.5</v>
      </c>
      <c r="AQ1242">
        <v>19.55</v>
      </c>
      <c r="AR1242">
        <v>20.37</v>
      </c>
      <c r="AS1242">
        <v>13.45</v>
      </c>
      <c r="AT1242">
        <v>20.16</v>
      </c>
      <c r="AU1242">
        <v>18.41</v>
      </c>
      <c r="AX1242">
        <v>23.09</v>
      </c>
      <c r="AY1242">
        <v>21.13</v>
      </c>
      <c r="AZ1242">
        <v>23.16</v>
      </c>
      <c r="BA1242">
        <v>21.724</v>
      </c>
      <c r="BB1242">
        <v>22.765999999999998</v>
      </c>
      <c r="BC1242">
        <v>23.055</v>
      </c>
      <c r="BD1242">
        <v>22.375</v>
      </c>
      <c r="BE1242">
        <v>22.39</v>
      </c>
      <c r="BF1242">
        <v>22.916</v>
      </c>
      <c r="BG1242">
        <v>23.062999999999999</v>
      </c>
      <c r="BH1242">
        <v>22.666</v>
      </c>
      <c r="BI1242">
        <v>22.925000000000001</v>
      </c>
      <c r="BJ1242">
        <v>21.928000000000001</v>
      </c>
      <c r="BK1242">
        <v>18.308</v>
      </c>
      <c r="BL1242">
        <v>15.609</v>
      </c>
      <c r="BM1242">
        <v>14.4</v>
      </c>
      <c r="BN1242">
        <v>15.340999999999999</v>
      </c>
      <c r="BO1242">
        <v>15.000999999999999</v>
      </c>
      <c r="BP1242">
        <v>18.254000000000001</v>
      </c>
    </row>
    <row r="1243" spans="1:68" x14ac:dyDescent="0.25">
      <c r="A1243" s="1" t="s">
        <v>66</v>
      </c>
      <c r="B1243" s="1">
        <f>COUNT(egypt_arabic_world[[#This Row],[1960]:[2023]])</f>
        <v>46</v>
      </c>
      <c r="C1243" s="1" t="s">
        <v>2403</v>
      </c>
      <c r="D1243" s="1" t="s">
        <v>2404</v>
      </c>
      <c r="E1243">
        <v>89.03</v>
      </c>
      <c r="K1243">
        <v>81.13</v>
      </c>
      <c r="R1243">
        <v>78.62</v>
      </c>
      <c r="T1243">
        <v>77.709999999999994</v>
      </c>
      <c r="U1243">
        <v>80.73</v>
      </c>
      <c r="V1243">
        <v>79.22</v>
      </c>
      <c r="W1243">
        <v>78.78</v>
      </c>
      <c r="X1243">
        <v>73.56</v>
      </c>
      <c r="Y1243">
        <v>73.569999999999993</v>
      </c>
      <c r="Z1243">
        <v>48.96</v>
      </c>
      <c r="AA1243">
        <v>48.24</v>
      </c>
      <c r="AB1243">
        <v>77.5</v>
      </c>
      <c r="AC1243">
        <v>76.14</v>
      </c>
      <c r="AE1243">
        <v>77.77</v>
      </c>
      <c r="AH1243">
        <v>71.709999999999994</v>
      </c>
      <c r="AI1243">
        <v>73.19</v>
      </c>
      <c r="AJ1243">
        <v>70.819999999999993</v>
      </c>
      <c r="AK1243">
        <v>70.78</v>
      </c>
      <c r="AL1243">
        <v>72.819999999999993</v>
      </c>
      <c r="AM1243">
        <v>74.040000000000006</v>
      </c>
      <c r="AN1243">
        <v>73.37</v>
      </c>
      <c r="AO1243">
        <v>77.56</v>
      </c>
      <c r="AQ1243">
        <v>71.5</v>
      </c>
      <c r="AR1243">
        <v>73.69</v>
      </c>
      <c r="AS1243">
        <v>45.03</v>
      </c>
      <c r="AT1243">
        <v>68.59</v>
      </c>
      <c r="AU1243">
        <v>68.66</v>
      </c>
      <c r="AX1243">
        <v>75.17</v>
      </c>
      <c r="AY1243">
        <v>71.88</v>
      </c>
      <c r="AZ1243">
        <v>71.7</v>
      </c>
      <c r="BA1243">
        <v>72.34</v>
      </c>
      <c r="BB1243">
        <v>72.158000000000001</v>
      </c>
      <c r="BC1243">
        <v>74.878</v>
      </c>
      <c r="BD1243">
        <v>74.278999999999996</v>
      </c>
      <c r="BE1243">
        <v>73.858999999999995</v>
      </c>
      <c r="BF1243">
        <v>73.337999999999994</v>
      </c>
      <c r="BG1243">
        <v>72.537000000000006</v>
      </c>
      <c r="BH1243">
        <v>70.513000000000005</v>
      </c>
      <c r="BI1243">
        <v>69.596999999999994</v>
      </c>
      <c r="BJ1243">
        <v>66.8</v>
      </c>
      <c r="BK1243">
        <v>67.641999999999996</v>
      </c>
      <c r="BL1243">
        <v>67.308999999999997</v>
      </c>
      <c r="BM1243">
        <v>67.491</v>
      </c>
      <c r="BN1243">
        <v>69.102999999999994</v>
      </c>
      <c r="BO1243">
        <v>69.200999999999993</v>
      </c>
      <c r="BP1243">
        <v>69.841999999999999</v>
      </c>
    </row>
    <row r="1244" spans="1:68" x14ac:dyDescent="0.25">
      <c r="A1244" s="1" t="s">
        <v>66</v>
      </c>
      <c r="B1244" s="1">
        <f>COUNT(egypt_arabic_world[[#This Row],[1960]:[2023]])</f>
        <v>46</v>
      </c>
      <c r="C1244" s="1" t="s">
        <v>2399</v>
      </c>
      <c r="D1244" s="1" t="s">
        <v>2400</v>
      </c>
      <c r="E1244">
        <v>46.52</v>
      </c>
      <c r="K1244">
        <v>43</v>
      </c>
      <c r="R1244">
        <v>40.51</v>
      </c>
      <c r="T1244">
        <v>40.74</v>
      </c>
      <c r="U1244">
        <v>43.87</v>
      </c>
      <c r="V1244">
        <v>42.91</v>
      </c>
      <c r="W1244">
        <v>43.4</v>
      </c>
      <c r="X1244">
        <v>40.94</v>
      </c>
      <c r="Y1244">
        <v>40.770000000000003</v>
      </c>
      <c r="Z1244">
        <v>27.77</v>
      </c>
      <c r="AA1244">
        <v>27.35</v>
      </c>
      <c r="AB1244">
        <v>47.48</v>
      </c>
      <c r="AC1244">
        <v>47.24</v>
      </c>
      <c r="AE1244">
        <v>44.4</v>
      </c>
      <c r="AH1244">
        <v>51.25</v>
      </c>
      <c r="AI1244">
        <v>50.38</v>
      </c>
      <c r="AJ1244">
        <v>46.72</v>
      </c>
      <c r="AK1244">
        <v>47.19</v>
      </c>
      <c r="AL1244">
        <v>47.89</v>
      </c>
      <c r="AM1244">
        <v>48.88</v>
      </c>
      <c r="AN1244">
        <v>47.92</v>
      </c>
      <c r="AO1244">
        <v>46.6</v>
      </c>
      <c r="AQ1244">
        <v>46</v>
      </c>
      <c r="AR1244">
        <v>47.52</v>
      </c>
      <c r="AS1244">
        <v>29.6</v>
      </c>
      <c r="AT1244">
        <v>44.93</v>
      </c>
      <c r="AU1244">
        <v>43.19</v>
      </c>
      <c r="AX1244">
        <v>49.52</v>
      </c>
      <c r="AY1244">
        <v>46.97</v>
      </c>
      <c r="AZ1244">
        <v>47.93</v>
      </c>
      <c r="BA1244">
        <v>47.551000000000002</v>
      </c>
      <c r="BB1244">
        <v>47.902000000000001</v>
      </c>
      <c r="BC1244">
        <v>49.368000000000002</v>
      </c>
      <c r="BD1244">
        <v>48.784999999999997</v>
      </c>
      <c r="BE1244">
        <v>48.494</v>
      </c>
      <c r="BF1244">
        <v>48.436</v>
      </c>
      <c r="BG1244">
        <v>48.116999999999997</v>
      </c>
      <c r="BH1244">
        <v>46.978000000000002</v>
      </c>
      <c r="BI1244">
        <v>46.63</v>
      </c>
      <c r="BJ1244">
        <v>44.95</v>
      </c>
      <c r="BK1244">
        <v>43.298999999999999</v>
      </c>
      <c r="BL1244">
        <v>42.198999999999998</v>
      </c>
      <c r="BM1244">
        <v>41.616</v>
      </c>
      <c r="BN1244">
        <v>42.987000000000002</v>
      </c>
      <c r="BO1244">
        <v>42.837000000000003</v>
      </c>
      <c r="BP1244">
        <v>44.668999999999997</v>
      </c>
    </row>
    <row r="1245" spans="1:68" x14ac:dyDescent="0.25">
      <c r="A1245" s="1" t="s">
        <v>66</v>
      </c>
      <c r="B1245" s="1">
        <f>COUNT(egypt_arabic_world[[#This Row],[1960]:[2023]])</f>
        <v>46</v>
      </c>
      <c r="C1245" s="1" t="s">
        <v>1809</v>
      </c>
      <c r="D1245" s="1" t="s">
        <v>1810</v>
      </c>
      <c r="V1245">
        <v>45.492458499999998</v>
      </c>
      <c r="W1245">
        <v>40.251390469999997</v>
      </c>
      <c r="X1245">
        <v>19.187828639999999</v>
      </c>
      <c r="Y1245">
        <v>14.19239249</v>
      </c>
      <c r="Z1245">
        <v>11.48154619</v>
      </c>
      <c r="AA1245">
        <v>12.61232665</v>
      </c>
      <c r="AB1245">
        <v>12.04121031</v>
      </c>
      <c r="AC1245">
        <v>12.39171606</v>
      </c>
      <c r="AD1245">
        <v>13.1899491</v>
      </c>
      <c r="AE1245">
        <v>14.762420369999999</v>
      </c>
      <c r="AF1245">
        <v>14.578694479999999</v>
      </c>
      <c r="AG1245">
        <v>11.30850637</v>
      </c>
      <c r="AH1245">
        <v>12.16836064</v>
      </c>
      <c r="AI1245">
        <v>37.981089580000003</v>
      </c>
      <c r="AJ1245">
        <v>35.264309840000003</v>
      </c>
      <c r="AK1245">
        <v>22.563839130000002</v>
      </c>
      <c r="AL1245">
        <v>14.401286320000001</v>
      </c>
      <c r="AM1245">
        <v>15.162198419999999</v>
      </c>
      <c r="AN1245">
        <v>10.60539636</v>
      </c>
      <c r="AO1245">
        <v>11.075268319999999</v>
      </c>
      <c r="AP1245">
        <v>9.0877267380000006</v>
      </c>
      <c r="AQ1245">
        <v>8.8989362360000008</v>
      </c>
      <c r="AR1245">
        <v>7.1498861490000003</v>
      </c>
      <c r="AS1245">
        <v>5.7409747720000004</v>
      </c>
      <c r="AT1245">
        <v>5.9429556640000003</v>
      </c>
      <c r="AU1245">
        <v>6.3922806950000002</v>
      </c>
      <c r="AV1245">
        <v>4.9632820799999999</v>
      </c>
      <c r="AW1245">
        <v>5.4188810810000003</v>
      </c>
      <c r="AX1245">
        <v>2.9237563290000002</v>
      </c>
      <c r="AY1245">
        <v>2.1452137339999999</v>
      </c>
      <c r="AZ1245">
        <v>2.1072324180000002</v>
      </c>
      <c r="BA1245">
        <v>2.5209603330000001</v>
      </c>
      <c r="BB1245">
        <v>1.716444036</v>
      </c>
      <c r="BC1245">
        <v>0.90360542300000002</v>
      </c>
      <c r="BD1245">
        <v>0.62243853299999996</v>
      </c>
      <c r="BE1245">
        <v>2.398815366</v>
      </c>
      <c r="BF1245">
        <v>7.5840361520000004</v>
      </c>
      <c r="BG1245">
        <v>4.368674983</v>
      </c>
      <c r="BH1245">
        <v>3.445173375</v>
      </c>
      <c r="BI1245">
        <v>3.3379258219999999</v>
      </c>
      <c r="BJ1245">
        <v>4.3381248999999997E-2</v>
      </c>
      <c r="BK1245">
        <v>2.4276538379999999</v>
      </c>
      <c r="BL1245">
        <v>1.863050326</v>
      </c>
      <c r="BM1245">
        <v>1.858299666</v>
      </c>
      <c r="BN1245">
        <v>7.2822227750000001</v>
      </c>
      <c r="BO1245">
        <v>5.0179804399999997</v>
      </c>
    </row>
    <row r="1246" spans="1:68" x14ac:dyDescent="0.25">
      <c r="A1246" s="1" t="s">
        <v>66</v>
      </c>
      <c r="B1246" s="1">
        <f>COUNT(egypt_arabic_world[[#This Row],[1960]:[2023]])</f>
        <v>46</v>
      </c>
      <c r="C1246" s="1" t="s">
        <v>1959</v>
      </c>
      <c r="D1246" s="1" t="s">
        <v>1960</v>
      </c>
      <c r="U1246">
        <v>5000000</v>
      </c>
      <c r="V1246">
        <v>28000000</v>
      </c>
      <c r="W1246">
        <v>57000000</v>
      </c>
      <c r="X1246">
        <v>110000000</v>
      </c>
      <c r="Y1246">
        <v>80000000</v>
      </c>
      <c r="Z1246">
        <v>55000000</v>
      </c>
      <c r="AA1246">
        <v>135000000</v>
      </c>
      <c r="AB1246">
        <v>145000000</v>
      </c>
      <c r="AC1246">
        <v>-50000000</v>
      </c>
      <c r="AD1246">
        <v>183000000</v>
      </c>
      <c r="AE1246">
        <v>164000000</v>
      </c>
      <c r="AF1246">
        <v>95000000</v>
      </c>
      <c r="AG1246">
        <v>33000000</v>
      </c>
      <c r="AH1246">
        <v>-50000000</v>
      </c>
      <c r="AI1246">
        <v>-81000000</v>
      </c>
      <c r="AJ1246">
        <v>-150000000</v>
      </c>
      <c r="AK1246">
        <v>-250000000</v>
      </c>
      <c r="AL1246">
        <v>-100000000</v>
      </c>
      <c r="AM1246">
        <v>-125000000</v>
      </c>
      <c r="AN1246">
        <v>-62000000</v>
      </c>
      <c r="AO1246">
        <v>-186000000</v>
      </c>
      <c r="AP1246">
        <v>3700000</v>
      </c>
      <c r="AQ1246">
        <v>247050000</v>
      </c>
      <c r="AR1246">
        <v>-2700000</v>
      </c>
      <c r="AS1246">
        <v>91400000</v>
      </c>
      <c r="AT1246">
        <v>45700000</v>
      </c>
      <c r="AU1246">
        <v>39500000</v>
      </c>
      <c r="AV1246">
        <v>-342862000</v>
      </c>
      <c r="AY1246">
        <v>-780000</v>
      </c>
      <c r="AZ1246">
        <v>-61130000</v>
      </c>
      <c r="BA1246">
        <v>59480000</v>
      </c>
      <c r="BB1246">
        <v>-11030000</v>
      </c>
      <c r="BC1246">
        <v>-20250000</v>
      </c>
      <c r="BD1246">
        <v>-37500000</v>
      </c>
      <c r="BE1246">
        <v>3750000</v>
      </c>
      <c r="BF1246">
        <v>-7712000</v>
      </c>
      <c r="BG1246">
        <v>9068000</v>
      </c>
      <c r="BH1246">
        <v>1144000</v>
      </c>
      <c r="BI1246">
        <v>156619000</v>
      </c>
      <c r="BJ1246">
        <v>249880000</v>
      </c>
      <c r="BK1246">
        <v>39185000</v>
      </c>
      <c r="BL1246">
        <v>-85447000</v>
      </c>
      <c r="BM1246">
        <v>42105000</v>
      </c>
      <c r="BN1246">
        <v>381245000</v>
      </c>
      <c r="BO1246">
        <v>15366000</v>
      </c>
      <c r="BP1246">
        <v>980463000</v>
      </c>
    </row>
    <row r="1247" spans="1:68" x14ac:dyDescent="0.25">
      <c r="A1247" s="1" t="s">
        <v>66</v>
      </c>
      <c r="B1247" s="1">
        <f>COUNT(egypt_arabic_world[[#This Row],[1960]:[2023]])</f>
        <v>46</v>
      </c>
      <c r="C1247" s="1" t="s">
        <v>1885</v>
      </c>
      <c r="D1247" s="1" t="s">
        <v>1886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O1247">
        <v>0</v>
      </c>
      <c r="AP1247">
        <v>514500000</v>
      </c>
      <c r="AQ1247">
        <v>-160000000</v>
      </c>
      <c r="AR1247">
        <v>657800000</v>
      </c>
      <c r="AS1247">
        <v>269000000</v>
      </c>
      <c r="AT1247">
        <v>39200000</v>
      </c>
      <c r="AU1247">
        <v>-216900000</v>
      </c>
      <c r="AV1247">
        <v>36800000</v>
      </c>
      <c r="AW1247">
        <v>26100000</v>
      </c>
      <c r="AX1247">
        <v>729400000</v>
      </c>
      <c r="AY1247">
        <v>501900000</v>
      </c>
      <c r="AZ1247">
        <v>-3198900000</v>
      </c>
      <c r="BA1247">
        <v>-673600000</v>
      </c>
      <c r="BB1247">
        <v>393000000</v>
      </c>
      <c r="BC1247">
        <v>1724400000</v>
      </c>
      <c r="BD1247">
        <v>-711300000</v>
      </c>
      <c r="BE1247">
        <v>-983400000</v>
      </c>
      <c r="BF1247">
        <v>-431400000</v>
      </c>
      <c r="BG1247">
        <v>484900000</v>
      </c>
      <c r="BH1247">
        <v>13500000</v>
      </c>
      <c r="BI1247">
        <v>609500000</v>
      </c>
      <c r="BJ1247">
        <v>224300000</v>
      </c>
      <c r="BK1247">
        <v>220300000</v>
      </c>
      <c r="BL1247">
        <v>-12000000</v>
      </c>
      <c r="BM1247">
        <v>-1996900000</v>
      </c>
      <c r="BN1247">
        <v>-1486100000</v>
      </c>
      <c r="BO1247">
        <v>-1385600000</v>
      </c>
      <c r="BP1247">
        <v>-252900000</v>
      </c>
    </row>
    <row r="1248" spans="1:68" x14ac:dyDescent="0.25">
      <c r="A1248" s="1" t="s">
        <v>66</v>
      </c>
      <c r="B1248" s="1">
        <f>COUNT(egypt_arabic_world[[#This Row],[1960]:[2023]])</f>
        <v>46</v>
      </c>
      <c r="C1248" s="1" t="s">
        <v>2401</v>
      </c>
      <c r="D1248" s="1" t="s">
        <v>2402</v>
      </c>
      <c r="E1248">
        <v>5.8631921819999997</v>
      </c>
      <c r="K1248">
        <v>7.1983236780000004</v>
      </c>
      <c r="R1248">
        <v>5.5456626809999996</v>
      </c>
      <c r="T1248">
        <v>6.6143353490000001</v>
      </c>
      <c r="U1248">
        <v>7.9524340389999999</v>
      </c>
      <c r="V1248">
        <v>8.7351678869999994</v>
      </c>
      <c r="W1248">
        <v>10.561056110000001</v>
      </c>
      <c r="X1248">
        <v>10.56280587</v>
      </c>
      <c r="Y1248">
        <v>10.05844774</v>
      </c>
      <c r="Z1248">
        <v>12.152777779999999</v>
      </c>
      <c r="AA1248">
        <v>12.085406300000001</v>
      </c>
      <c r="AB1248">
        <v>22.129032259999999</v>
      </c>
      <c r="AC1248">
        <v>23.68006304</v>
      </c>
      <c r="AE1248">
        <v>12.65269384</v>
      </c>
      <c r="AH1248">
        <v>41.793334260000002</v>
      </c>
      <c r="AI1248">
        <v>36.535045770000004</v>
      </c>
      <c r="AJ1248">
        <v>31.10703191</v>
      </c>
      <c r="AK1248">
        <v>32.212489400000003</v>
      </c>
      <c r="AL1248">
        <v>30.390002750000001</v>
      </c>
      <c r="AM1248">
        <v>31.037277150000001</v>
      </c>
      <c r="AN1248">
        <v>29.439825540000001</v>
      </c>
      <c r="AO1248">
        <v>18.695203710000001</v>
      </c>
      <c r="AQ1248">
        <v>27.342657339999999</v>
      </c>
      <c r="AR1248">
        <v>27.642828059999999</v>
      </c>
      <c r="AS1248">
        <v>29.868976239999999</v>
      </c>
      <c r="AT1248">
        <v>29.392039659999998</v>
      </c>
      <c r="AU1248">
        <v>26.813282839999999</v>
      </c>
      <c r="AX1248">
        <v>30.71704137</v>
      </c>
      <c r="AY1248">
        <v>29.396215919999999</v>
      </c>
      <c r="AZ1248">
        <v>32.301255230000002</v>
      </c>
      <c r="BA1248">
        <v>30.03041194</v>
      </c>
      <c r="BB1248">
        <v>31.550209259999999</v>
      </c>
      <c r="BC1248">
        <v>30.790085210000001</v>
      </c>
      <c r="BD1248">
        <v>30.122914959999999</v>
      </c>
      <c r="BE1248">
        <v>30.314518199999998</v>
      </c>
      <c r="BF1248">
        <v>31.247102460000001</v>
      </c>
      <c r="BG1248">
        <v>31.79480817</v>
      </c>
      <c r="BH1248">
        <v>32.144427270000001</v>
      </c>
      <c r="BI1248">
        <v>32.939638199999997</v>
      </c>
      <c r="BJ1248">
        <v>32.826347310000003</v>
      </c>
      <c r="BK1248">
        <v>27.066024070000001</v>
      </c>
      <c r="BL1248">
        <v>23.190063739999999</v>
      </c>
      <c r="BM1248">
        <v>21.336178159999999</v>
      </c>
      <c r="BN1248">
        <v>22.200193909999999</v>
      </c>
      <c r="BO1248">
        <v>21.677432410000002</v>
      </c>
      <c r="BP1248">
        <v>26.136135849999999</v>
      </c>
    </row>
    <row r="1249" spans="1:66" x14ac:dyDescent="0.25">
      <c r="A1249" s="1" t="s">
        <v>66</v>
      </c>
      <c r="B1249" s="1">
        <f>COUNT(egypt_arabic_world[[#This Row],[1960]:[2023]])</f>
        <v>46</v>
      </c>
      <c r="C1249" s="1" t="s">
        <v>2179</v>
      </c>
      <c r="D1249" s="1" t="s">
        <v>2180</v>
      </c>
      <c r="P1249">
        <v>0.65692001600000005</v>
      </c>
      <c r="Q1249">
        <v>0.65534001600000003</v>
      </c>
      <c r="R1249">
        <v>0.65407002000000003</v>
      </c>
      <c r="S1249">
        <v>0.65707999500000003</v>
      </c>
      <c r="T1249">
        <v>0.65771001600000001</v>
      </c>
      <c r="U1249">
        <v>0.66632997999999999</v>
      </c>
      <c r="V1249">
        <v>0.67432999599999999</v>
      </c>
      <c r="W1249">
        <v>0.68519002200000001</v>
      </c>
      <c r="X1249">
        <v>0.69659000599999998</v>
      </c>
      <c r="Y1249">
        <v>0.70519000300000001</v>
      </c>
      <c r="Z1249">
        <v>0.717989981</v>
      </c>
      <c r="AA1249">
        <v>0.72996997799999996</v>
      </c>
      <c r="AB1249">
        <v>0.74650001499999996</v>
      </c>
      <c r="AC1249">
        <v>0.76809000999999999</v>
      </c>
      <c r="AD1249">
        <v>0.78846001600000004</v>
      </c>
      <c r="AE1249">
        <v>0.80612999200000002</v>
      </c>
      <c r="AF1249">
        <v>0.81902998699999996</v>
      </c>
      <c r="AG1249">
        <v>0.78912001799999998</v>
      </c>
      <c r="AH1249">
        <v>0.83552998300000003</v>
      </c>
      <c r="AI1249">
        <v>0.85004997299999996</v>
      </c>
      <c r="AJ1249">
        <v>0.84122002100000004</v>
      </c>
      <c r="AK1249">
        <v>0.861779988</v>
      </c>
      <c r="AL1249">
        <v>0.86868000000000001</v>
      </c>
      <c r="AM1249">
        <v>0.85470998300000001</v>
      </c>
      <c r="AN1249">
        <v>0.88815999000000001</v>
      </c>
      <c r="AO1249">
        <v>0.76296001700000005</v>
      </c>
      <c r="AP1249">
        <v>0.87843000900000001</v>
      </c>
      <c r="AR1249">
        <v>0.92325002</v>
      </c>
      <c r="AS1249">
        <v>0.93108999699999995</v>
      </c>
      <c r="AT1249">
        <v>0.94059997799999995</v>
      </c>
      <c r="AU1249">
        <v>0.94831001800000003</v>
      </c>
      <c r="AV1249">
        <v>0.95732998800000002</v>
      </c>
      <c r="AW1249">
        <v>0.96777999400000003</v>
      </c>
      <c r="AX1249">
        <v>0.94735002499999998</v>
      </c>
      <c r="AY1249">
        <v>0.95045000300000004</v>
      </c>
      <c r="AZ1249">
        <v>0.95810002100000002</v>
      </c>
      <c r="BB1249">
        <v>0.96744000900000005</v>
      </c>
      <c r="BC1249">
        <v>0.97101998300000003</v>
      </c>
      <c r="BD1249">
        <v>0.95477002899999996</v>
      </c>
      <c r="BE1249">
        <v>0.98676001999999996</v>
      </c>
      <c r="BF1249">
        <v>0.99143999800000004</v>
      </c>
      <c r="BG1249">
        <v>0.99712997699999995</v>
      </c>
      <c r="BI1249">
        <v>1.0006699560000001</v>
      </c>
      <c r="BJ1249">
        <v>1.002679944</v>
      </c>
      <c r="BK1249">
        <v>1.0039199590000001</v>
      </c>
      <c r="BL1249">
        <v>1.0080900189999999</v>
      </c>
    </row>
    <row r="1250" spans="1:66" x14ac:dyDescent="0.25">
      <c r="A1250" s="1" t="s">
        <v>66</v>
      </c>
      <c r="B1250" s="1">
        <f>COUNT(egypt_arabic_world[[#This Row],[1960]:[2023]])</f>
        <v>45</v>
      </c>
      <c r="C1250" s="1" t="s">
        <v>1903</v>
      </c>
      <c r="D1250" s="1" t="s">
        <v>1904</v>
      </c>
      <c r="V1250">
        <v>21.439042610000001</v>
      </c>
      <c r="W1250">
        <v>25.550247720000002</v>
      </c>
      <c r="X1250">
        <v>23.985976879999999</v>
      </c>
      <c r="Y1250">
        <v>22.85379271</v>
      </c>
      <c r="Z1250">
        <v>23.919381529999999</v>
      </c>
      <c r="AA1250">
        <v>23.577900769999999</v>
      </c>
      <c r="AB1250">
        <v>29.84403043</v>
      </c>
      <c r="AC1250">
        <v>29.435163679999999</v>
      </c>
      <c r="AD1250">
        <v>24.953952569999998</v>
      </c>
      <c r="AE1250">
        <v>22.322478629999999</v>
      </c>
      <c r="AF1250">
        <v>26.330158269999998</v>
      </c>
      <c r="AG1250">
        <v>27.529866680000001</v>
      </c>
      <c r="AH1250">
        <v>26.699913500000001</v>
      </c>
      <c r="AI1250">
        <v>32.520314280000001</v>
      </c>
      <c r="AJ1250">
        <v>34.702170840000001</v>
      </c>
      <c r="AK1250">
        <v>35.295761749999997</v>
      </c>
      <c r="AL1250">
        <v>31.47461019</v>
      </c>
      <c r="AM1250">
        <v>23.827640850000002</v>
      </c>
      <c r="AN1250">
        <v>22.123336040000002</v>
      </c>
      <c r="AO1250">
        <v>18.6314946</v>
      </c>
      <c r="AP1250">
        <v>17.622112510000001</v>
      </c>
      <c r="AQ1250">
        <v>18.769953829999999</v>
      </c>
      <c r="AR1250">
        <v>18.78925739</v>
      </c>
      <c r="AS1250">
        <v>17.502006869999999</v>
      </c>
      <c r="AT1250">
        <v>18.406680420000001</v>
      </c>
      <c r="AU1250">
        <v>18.387299580000001</v>
      </c>
      <c r="AV1250">
        <v>18.673027770000001</v>
      </c>
      <c r="AW1250">
        <v>21.167756669999999</v>
      </c>
      <c r="AX1250">
        <v>21.904337640000001</v>
      </c>
      <c r="AY1250">
        <v>22.863785960000001</v>
      </c>
      <c r="AZ1250">
        <v>23.344648790000001</v>
      </c>
      <c r="BA1250">
        <v>23.427854060000001</v>
      </c>
      <c r="BB1250">
        <v>16.826178079999998</v>
      </c>
      <c r="BC1250">
        <v>18.31544551</v>
      </c>
      <c r="BD1250">
        <v>17.312517660000001</v>
      </c>
      <c r="BE1250">
        <v>13.184269990000001</v>
      </c>
      <c r="BF1250">
        <v>14.043838770000001</v>
      </c>
      <c r="BG1250">
        <v>12.17429181</v>
      </c>
      <c r="BH1250">
        <v>9.7624396309999995</v>
      </c>
      <c r="BI1250">
        <v>9.8424328699999997</v>
      </c>
      <c r="BJ1250">
        <v>10.559964689999999</v>
      </c>
      <c r="BK1250">
        <v>14.2529232</v>
      </c>
      <c r="BL1250">
        <v>15.75560346</v>
      </c>
      <c r="BM1250">
        <v>11.479533160000001</v>
      </c>
      <c r="BN1250">
        <v>7.9367288269999996</v>
      </c>
    </row>
    <row r="1251" spans="1:66" x14ac:dyDescent="0.25">
      <c r="A1251" s="1" t="s">
        <v>66</v>
      </c>
      <c r="B1251" s="1">
        <f>COUNT(egypt_arabic_world[[#This Row],[1960]:[2023]])</f>
        <v>45</v>
      </c>
      <c r="C1251" s="1" t="s">
        <v>1805</v>
      </c>
      <c r="D1251" s="1" t="s">
        <v>1806</v>
      </c>
      <c r="V1251">
        <v>18.041047120000002</v>
      </c>
      <c r="W1251">
        <v>21.908369059999998</v>
      </c>
      <c r="X1251">
        <v>19.948997869999999</v>
      </c>
      <c r="Y1251">
        <v>18.37715347</v>
      </c>
      <c r="Z1251">
        <v>19.23883416</v>
      </c>
      <c r="AA1251">
        <v>18.321587780000002</v>
      </c>
      <c r="AB1251">
        <v>24.47597532</v>
      </c>
      <c r="AC1251">
        <v>24.009726480000001</v>
      </c>
      <c r="AD1251">
        <v>19.27362102</v>
      </c>
      <c r="AE1251">
        <v>16.582121999999998</v>
      </c>
      <c r="AF1251">
        <v>20.92900191</v>
      </c>
      <c r="AG1251">
        <v>21.553929190000002</v>
      </c>
      <c r="AH1251">
        <v>20.622660790000001</v>
      </c>
      <c r="AI1251">
        <v>26.413030259999999</v>
      </c>
      <c r="AJ1251">
        <v>28.800877539999998</v>
      </c>
      <c r="AK1251">
        <v>29.163599699999999</v>
      </c>
      <c r="AL1251">
        <v>25.352000199999999</v>
      </c>
      <c r="AM1251">
        <v>17.49835886</v>
      </c>
      <c r="AN1251">
        <v>15.711893870000001</v>
      </c>
      <c r="AO1251">
        <v>12.26109136</v>
      </c>
      <c r="AP1251">
        <v>11.474337050000001</v>
      </c>
      <c r="AQ1251">
        <v>12.70242348</v>
      </c>
      <c r="AR1251">
        <v>11.95377545</v>
      </c>
      <c r="AS1251">
        <v>11.325897940000001</v>
      </c>
      <c r="AT1251">
        <v>13.45388028</v>
      </c>
      <c r="AU1251">
        <v>13.18533319</v>
      </c>
      <c r="AV1251">
        <v>13.484943060000001</v>
      </c>
      <c r="AW1251">
        <v>15.50021922</v>
      </c>
      <c r="AX1251">
        <v>16.133598750000001</v>
      </c>
      <c r="AY1251">
        <v>17.20886118</v>
      </c>
      <c r="AZ1251">
        <v>17.28446289</v>
      </c>
      <c r="BA1251">
        <v>17.192814540000001</v>
      </c>
      <c r="BB1251">
        <v>10.18717506</v>
      </c>
      <c r="BC1251">
        <v>11.810382969999999</v>
      </c>
      <c r="BD1251">
        <v>11.24823861</v>
      </c>
      <c r="BE1251">
        <v>8.1495700079999995</v>
      </c>
      <c r="BF1251">
        <v>8.8241412260000001</v>
      </c>
      <c r="BG1251">
        <v>6.8486829629999999</v>
      </c>
      <c r="BH1251">
        <v>4.5929361479999997</v>
      </c>
      <c r="BI1251">
        <v>3.8170280499999998</v>
      </c>
      <c r="BJ1251">
        <v>4.4514145540000003</v>
      </c>
      <c r="BK1251">
        <v>8.5651622310000004</v>
      </c>
      <c r="BL1251">
        <v>9.5992682640000009</v>
      </c>
      <c r="BM1251">
        <v>5.3605032770000003</v>
      </c>
      <c r="BN1251">
        <v>1.824263781</v>
      </c>
    </row>
    <row r="1252" spans="1:66" x14ac:dyDescent="0.25">
      <c r="A1252" s="1" t="s">
        <v>66</v>
      </c>
      <c r="B1252" s="1">
        <f>COUNT(egypt_arabic_world[[#This Row],[1960]:[2023]])</f>
        <v>45</v>
      </c>
      <c r="C1252" s="1" t="s">
        <v>1857</v>
      </c>
      <c r="D1252" s="1" t="s">
        <v>1858</v>
      </c>
      <c r="V1252">
        <v>2521379531</v>
      </c>
      <c r="W1252">
        <v>3099755219</v>
      </c>
      <c r="X1252">
        <v>3381668623</v>
      </c>
      <c r="Y1252">
        <v>3714056890</v>
      </c>
      <c r="Z1252">
        <v>3938397340</v>
      </c>
      <c r="AA1252">
        <v>4740011345</v>
      </c>
      <c r="AB1252">
        <v>7119573953</v>
      </c>
      <c r="AC1252">
        <v>7661069548</v>
      </c>
      <c r="AD1252">
        <v>6894088070</v>
      </c>
      <c r="AE1252">
        <v>6208476759</v>
      </c>
      <c r="AF1252">
        <v>8357737973</v>
      </c>
      <c r="AG1252">
        <v>7494670129</v>
      </c>
      <c r="AH1252">
        <v>8093707567</v>
      </c>
      <c r="AI1252">
        <v>11060139120</v>
      </c>
      <c r="AJ1252">
        <v>10838068735</v>
      </c>
      <c r="AK1252">
        <v>12268918318</v>
      </c>
      <c r="AL1252">
        <v>11865048291</v>
      </c>
      <c r="AM1252">
        <v>9119021837</v>
      </c>
      <c r="AN1252">
        <v>9503471781</v>
      </c>
      <c r="AO1252">
        <v>8345697832</v>
      </c>
      <c r="AP1252">
        <v>9058722686</v>
      </c>
      <c r="AQ1252">
        <v>10884047114</v>
      </c>
      <c r="AR1252">
        <v>10904461659</v>
      </c>
      <c r="AS1252">
        <v>11360503533</v>
      </c>
      <c r="AT1252">
        <v>13151993516</v>
      </c>
      <c r="AU1252">
        <v>11239424234</v>
      </c>
      <c r="AV1252">
        <v>10812397461</v>
      </c>
      <c r="AW1252">
        <v>12179416220</v>
      </c>
      <c r="AX1252">
        <v>14414864781</v>
      </c>
      <c r="AY1252">
        <v>18578133601</v>
      </c>
      <c r="AZ1252">
        <v>22748916171</v>
      </c>
      <c r="BA1252">
        <v>28226798739</v>
      </c>
      <c r="BB1252">
        <v>19284384065</v>
      </c>
      <c r="BC1252">
        <v>25347321808</v>
      </c>
      <c r="BD1252">
        <v>25864219318</v>
      </c>
      <c r="BE1252">
        <v>22218764915</v>
      </c>
      <c r="BF1252">
        <v>24798281884</v>
      </c>
      <c r="BG1252">
        <v>20431861407</v>
      </c>
      <c r="BH1252">
        <v>14865757869</v>
      </c>
      <c r="BI1252">
        <v>12518707576</v>
      </c>
      <c r="BJ1252">
        <v>10290121164</v>
      </c>
      <c r="BK1252">
        <v>20850465587</v>
      </c>
      <c r="BL1252">
        <v>28036704306</v>
      </c>
      <c r="BM1252">
        <v>18970748800</v>
      </c>
      <c r="BN1252">
        <v>7146435992</v>
      </c>
    </row>
    <row r="1253" spans="1:66" x14ac:dyDescent="0.25">
      <c r="A1253" s="1" t="s">
        <v>66</v>
      </c>
      <c r="B1253" s="1">
        <f>COUNT(egypt_arabic_world[[#This Row],[1960]:[2023]])</f>
        <v>45</v>
      </c>
      <c r="C1253" s="1" t="s">
        <v>2061</v>
      </c>
      <c r="D1253" s="1" t="s">
        <v>2062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</row>
    <row r="1254" spans="1:66" x14ac:dyDescent="0.25">
      <c r="A1254" s="1" t="s">
        <v>66</v>
      </c>
      <c r="B1254" s="1">
        <f>COUNT(egypt_arabic_world[[#This Row],[1960]:[2023]])</f>
        <v>45</v>
      </c>
      <c r="C1254" s="1" t="s">
        <v>2133</v>
      </c>
      <c r="D1254" s="1" t="s">
        <v>2134</v>
      </c>
      <c r="P1254">
        <v>63.028257060000001</v>
      </c>
      <c r="Q1254">
        <v>64.142732809999998</v>
      </c>
      <c r="R1254">
        <v>63.607204539999998</v>
      </c>
      <c r="S1254">
        <v>66.819471730000004</v>
      </c>
      <c r="T1254">
        <v>65.439475709999996</v>
      </c>
      <c r="U1254">
        <v>65.619875370000003</v>
      </c>
      <c r="V1254">
        <v>63.947070480000001</v>
      </c>
      <c r="W1254">
        <v>61.51815182</v>
      </c>
      <c r="X1254">
        <v>56.776119399999999</v>
      </c>
      <c r="Y1254">
        <v>51.750356410000002</v>
      </c>
      <c r="Z1254">
        <v>47.935241670000003</v>
      </c>
      <c r="AA1254">
        <v>46.394401129999999</v>
      </c>
      <c r="AB1254">
        <v>37.934232389999998</v>
      </c>
      <c r="AC1254">
        <v>33.161210369999999</v>
      </c>
      <c r="AD1254">
        <v>27.538305040000001</v>
      </c>
      <c r="AE1254">
        <v>27.734281620000001</v>
      </c>
      <c r="AF1254">
        <v>22.877526750000001</v>
      </c>
      <c r="AG1254">
        <v>22.738756949999999</v>
      </c>
      <c r="AH1254">
        <v>23.947753850000002</v>
      </c>
      <c r="AI1254">
        <v>23.504354410000001</v>
      </c>
      <c r="AJ1254">
        <v>22.349647820000001</v>
      </c>
      <c r="AK1254">
        <v>21.235605759999999</v>
      </c>
      <c r="AL1254">
        <v>21.93698217</v>
      </c>
      <c r="AM1254">
        <v>22.25174428</v>
      </c>
      <c r="AN1254">
        <v>21.948076919999998</v>
      </c>
      <c r="AO1254">
        <v>20.955749000000001</v>
      </c>
      <c r="AP1254">
        <v>20.515848569999999</v>
      </c>
      <c r="AQ1254">
        <v>19.41047549</v>
      </c>
      <c r="AR1254">
        <v>21.401562160000001</v>
      </c>
      <c r="AS1254">
        <v>17.528121519999999</v>
      </c>
      <c r="AT1254">
        <v>18.167190990000002</v>
      </c>
      <c r="AU1254">
        <v>14.417535600000001</v>
      </c>
      <c r="AV1254">
        <v>13.677862640000001</v>
      </c>
      <c r="AW1254">
        <v>12.48186063</v>
      </c>
      <c r="AX1254">
        <v>11.63308492</v>
      </c>
      <c r="AY1254">
        <v>11.19949396</v>
      </c>
      <c r="AZ1254">
        <v>12.39520815</v>
      </c>
      <c r="BA1254">
        <v>11.20421245</v>
      </c>
      <c r="BB1254">
        <v>9.2539568350000003</v>
      </c>
      <c r="BC1254">
        <v>8.887163138</v>
      </c>
      <c r="BD1254">
        <v>8.2169675869999992</v>
      </c>
      <c r="BE1254">
        <v>7.9700901430000002</v>
      </c>
      <c r="BF1254">
        <v>7.9452543889999996</v>
      </c>
      <c r="BG1254">
        <v>7.9039313800000004</v>
      </c>
      <c r="BH1254">
        <v>7.3811525629999997</v>
      </c>
    </row>
    <row r="1255" spans="1:66" x14ac:dyDescent="0.25">
      <c r="A1255" s="1" t="s">
        <v>66</v>
      </c>
      <c r="B1255" s="1">
        <f>COUNT(egypt_arabic_world[[#This Row],[1960]:[2023]])</f>
        <v>45</v>
      </c>
      <c r="C1255" s="1" t="s">
        <v>2059</v>
      </c>
      <c r="D1255" s="1" t="s">
        <v>2060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20.50266646</v>
      </c>
      <c r="Z1255">
        <v>22.238385730000001</v>
      </c>
      <c r="AA1255">
        <v>23.02002126</v>
      </c>
      <c r="AB1255">
        <v>26.971675879999999</v>
      </c>
      <c r="AC1255">
        <v>29.209267100000002</v>
      </c>
      <c r="AD1255">
        <v>31.750270199999999</v>
      </c>
      <c r="AE1255">
        <v>31.645947880000001</v>
      </c>
      <c r="AF1255">
        <v>33.933148369999998</v>
      </c>
      <c r="AG1255">
        <v>34.029813040000001</v>
      </c>
      <c r="AH1255">
        <v>33.520612739999997</v>
      </c>
      <c r="AI1255">
        <v>44.800738359999997</v>
      </c>
      <c r="AJ1255">
        <v>49.399494310000001</v>
      </c>
      <c r="AK1255">
        <v>52.557029640000003</v>
      </c>
      <c r="AL1255">
        <v>59.28948029</v>
      </c>
      <c r="AM1255">
        <v>61.343907190000003</v>
      </c>
      <c r="AN1255">
        <v>58.95192308</v>
      </c>
      <c r="AO1255">
        <v>58.70874139</v>
      </c>
      <c r="AP1255">
        <v>56.457520369999997</v>
      </c>
      <c r="AQ1255">
        <v>50.935425469999998</v>
      </c>
      <c r="AR1255">
        <v>61.874589389999997</v>
      </c>
      <c r="AS1255">
        <v>53.742497729999997</v>
      </c>
      <c r="AT1255">
        <v>65.978242600000002</v>
      </c>
      <c r="AU1255">
        <v>67.221661620000006</v>
      </c>
      <c r="AV1255">
        <v>71.542187159999997</v>
      </c>
      <c r="AW1255">
        <v>73.944461450000006</v>
      </c>
      <c r="AX1255">
        <v>74.308584049999993</v>
      </c>
      <c r="AY1255">
        <v>74.350775949999999</v>
      </c>
      <c r="AZ1255">
        <v>74.480735879999997</v>
      </c>
      <c r="BA1255">
        <v>72.859432229999996</v>
      </c>
      <c r="BB1255">
        <v>74.366187049999994</v>
      </c>
      <c r="BC1255">
        <v>76.476198260000004</v>
      </c>
      <c r="BD1255">
        <v>79.693277260000002</v>
      </c>
      <c r="BE1255">
        <v>75.959739529999993</v>
      </c>
      <c r="BF1255">
        <v>73.494793220000005</v>
      </c>
      <c r="BG1255">
        <v>71.662044320000007</v>
      </c>
      <c r="BH1255">
        <v>70.728718459999996</v>
      </c>
    </row>
    <row r="1256" spans="1:66" x14ac:dyDescent="0.25">
      <c r="A1256" s="1" t="s">
        <v>66</v>
      </c>
      <c r="B1256" s="1">
        <f>COUNT(egypt_arabic_world[[#This Row],[1960]:[2023]])</f>
        <v>45</v>
      </c>
      <c r="C1256" s="1" t="s">
        <v>2131</v>
      </c>
      <c r="D1256" s="1" t="s">
        <v>2132</v>
      </c>
      <c r="P1256">
        <v>36.971742939999999</v>
      </c>
      <c r="Q1256">
        <v>35.857267190000002</v>
      </c>
      <c r="R1256">
        <v>36.392795460000002</v>
      </c>
      <c r="S1256">
        <v>33.180528270000003</v>
      </c>
      <c r="T1256">
        <v>34.560524289999996</v>
      </c>
      <c r="U1256">
        <v>34.380124629999997</v>
      </c>
      <c r="V1256">
        <v>36.052929519999999</v>
      </c>
      <c r="W1256">
        <v>38.48184818</v>
      </c>
      <c r="X1256">
        <v>43.223880600000001</v>
      </c>
      <c r="Y1256">
        <v>27.746977139999998</v>
      </c>
      <c r="Z1256">
        <v>29.826372599999999</v>
      </c>
      <c r="AA1256">
        <v>30.585577600000001</v>
      </c>
      <c r="AB1256">
        <v>35.094091730000002</v>
      </c>
      <c r="AC1256">
        <v>37.629522530000003</v>
      </c>
      <c r="AD1256">
        <v>40.71142476</v>
      </c>
      <c r="AE1256">
        <v>40.619770500000001</v>
      </c>
      <c r="AF1256">
        <v>43.189324880000001</v>
      </c>
      <c r="AG1256">
        <v>43.231430019999998</v>
      </c>
      <c r="AH1256">
        <v>42.531633409999998</v>
      </c>
      <c r="AI1256">
        <v>31.694907229999998</v>
      </c>
      <c r="AJ1256">
        <v>28.250857870000001</v>
      </c>
      <c r="AK1256">
        <v>26.207364599999998</v>
      </c>
      <c r="AL1256">
        <v>18.773537529999999</v>
      </c>
      <c r="AM1256">
        <v>16.40434853</v>
      </c>
      <c r="AN1256">
        <v>19.100000000000001</v>
      </c>
      <c r="AO1256">
        <v>20.335509609999999</v>
      </c>
      <c r="AP1256">
        <v>23.026631070000001</v>
      </c>
      <c r="AQ1256">
        <v>29.654099039999998</v>
      </c>
      <c r="AR1256">
        <v>16.6888094</v>
      </c>
      <c r="AS1256">
        <v>28.554061140000002</v>
      </c>
      <c r="AT1256">
        <v>15.589202950000001</v>
      </c>
      <c r="AU1256">
        <v>18.132077590000002</v>
      </c>
      <c r="AV1256">
        <v>14.39332654</v>
      </c>
      <c r="AW1256">
        <v>13.05738457</v>
      </c>
      <c r="AX1256">
        <v>13.55046462</v>
      </c>
      <c r="AY1256">
        <v>13.915966969999999</v>
      </c>
      <c r="AZ1256">
        <v>12.45994134</v>
      </c>
      <c r="BA1256">
        <v>15.239621489999999</v>
      </c>
      <c r="BB1256">
        <v>15.5647482</v>
      </c>
      <c r="BC1256">
        <v>13.475844029999999</v>
      </c>
      <c r="BD1256">
        <v>10.979886410000001</v>
      </c>
      <c r="BE1256">
        <v>15.16084749</v>
      </c>
      <c r="BF1256">
        <v>17.623326389999999</v>
      </c>
      <c r="BG1256">
        <v>19.46704789</v>
      </c>
      <c r="BH1256">
        <v>21.011996020000002</v>
      </c>
    </row>
    <row r="1257" spans="1:66" x14ac:dyDescent="0.25">
      <c r="A1257" s="1" t="s">
        <v>66</v>
      </c>
      <c r="B1257" s="1">
        <f>COUNT(egypt_arabic_world[[#This Row],[1960]:[2023]])</f>
        <v>45</v>
      </c>
      <c r="C1257" s="1" t="s">
        <v>2187</v>
      </c>
      <c r="D1257" s="1" t="s">
        <v>2188</v>
      </c>
      <c r="P1257">
        <v>36.971742939999999</v>
      </c>
      <c r="Q1257">
        <v>35.857267190000002</v>
      </c>
      <c r="R1257">
        <v>36.392795460000002</v>
      </c>
      <c r="S1257">
        <v>33.180528270000003</v>
      </c>
      <c r="T1257">
        <v>34.560524289999996</v>
      </c>
      <c r="U1257">
        <v>34.380124629999997</v>
      </c>
      <c r="V1257">
        <v>36.052929519999999</v>
      </c>
      <c r="W1257">
        <v>38.48184818</v>
      </c>
      <c r="X1257">
        <v>43.223880600000001</v>
      </c>
      <c r="Y1257">
        <v>48.249643589999998</v>
      </c>
      <c r="Z1257">
        <v>52.064758329999997</v>
      </c>
      <c r="AA1257">
        <v>53.605598870000001</v>
      </c>
      <c r="AB1257">
        <v>62.065767610000002</v>
      </c>
      <c r="AC1257">
        <v>66.838789629999994</v>
      </c>
      <c r="AD1257">
        <v>72.461694960000003</v>
      </c>
      <c r="AE1257">
        <v>72.265718379999996</v>
      </c>
      <c r="AF1257">
        <v>77.122473249999999</v>
      </c>
      <c r="AG1257">
        <v>77.261243050000004</v>
      </c>
      <c r="AH1257">
        <v>76.052246150000002</v>
      </c>
      <c r="AI1257">
        <v>76.495645589999995</v>
      </c>
      <c r="AJ1257">
        <v>77.650352179999999</v>
      </c>
      <c r="AK1257">
        <v>78.764394240000001</v>
      </c>
      <c r="AL1257">
        <v>78.063017830000007</v>
      </c>
      <c r="AM1257">
        <v>77.748255720000003</v>
      </c>
      <c r="AN1257">
        <v>78.051923079999995</v>
      </c>
      <c r="AO1257">
        <v>79.044251000000003</v>
      </c>
      <c r="AP1257">
        <v>79.484151429999997</v>
      </c>
      <c r="AQ1257">
        <v>80.589524510000004</v>
      </c>
      <c r="AR1257">
        <v>78.563398789999994</v>
      </c>
      <c r="AS1257">
        <v>82.296558869999998</v>
      </c>
      <c r="AT1257">
        <v>81.567445550000002</v>
      </c>
      <c r="AU1257">
        <v>85.353739210000001</v>
      </c>
      <c r="AV1257">
        <v>85.935513689999993</v>
      </c>
      <c r="AW1257">
        <v>87.001846020000002</v>
      </c>
      <c r="AX1257">
        <v>87.859048670000007</v>
      </c>
      <c r="AY1257">
        <v>88.266742919999999</v>
      </c>
      <c r="AZ1257">
        <v>86.940677219999998</v>
      </c>
      <c r="BA1257">
        <v>88.099053720000001</v>
      </c>
      <c r="BB1257">
        <v>89.930935250000005</v>
      </c>
      <c r="BC1257">
        <v>89.952042289999994</v>
      </c>
      <c r="BD1257">
        <v>90.673163669999994</v>
      </c>
      <c r="BE1257">
        <v>91.120587020000002</v>
      </c>
      <c r="BF1257">
        <v>91.118119609999994</v>
      </c>
      <c r="BG1257">
        <v>91.129092209999996</v>
      </c>
      <c r="BH1257">
        <v>91.740714490000002</v>
      </c>
    </row>
    <row r="1258" spans="1:66" x14ac:dyDescent="0.25">
      <c r="A1258" s="1" t="s">
        <v>66</v>
      </c>
      <c r="B1258" s="1">
        <f>COUNT(egypt_arabic_world[[#This Row],[1960]:[2023]])</f>
        <v>45</v>
      </c>
      <c r="C1258" s="1" t="s">
        <v>2183</v>
      </c>
      <c r="D1258" s="1" t="s">
        <v>2184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3.5039054E-2</v>
      </c>
      <c r="AS1258">
        <v>0.17531960599999999</v>
      </c>
      <c r="AT1258">
        <v>0.26536346399999999</v>
      </c>
      <c r="AU1258">
        <v>0.22872519299999999</v>
      </c>
      <c r="AV1258">
        <v>0.38662366199999998</v>
      </c>
      <c r="AW1258">
        <v>0.51629334900000001</v>
      </c>
      <c r="AX1258">
        <v>0.50786640900000002</v>
      </c>
      <c r="AY1258">
        <v>0.53376311700000001</v>
      </c>
      <c r="AZ1258">
        <v>0.66411463400000004</v>
      </c>
      <c r="BA1258">
        <v>0.696733822</v>
      </c>
      <c r="BB1258">
        <v>0.81510791400000004</v>
      </c>
      <c r="BC1258">
        <v>1.1607945719999999</v>
      </c>
      <c r="BD1258">
        <v>1.1098687469999999</v>
      </c>
      <c r="BE1258">
        <v>0.90932283700000005</v>
      </c>
      <c r="BF1258">
        <v>0.93662600399999996</v>
      </c>
      <c r="BG1258">
        <v>0.96697641199999995</v>
      </c>
      <c r="BH1258">
        <v>0.87813295099999999</v>
      </c>
    </row>
    <row r="1259" spans="1:66" x14ac:dyDescent="0.25">
      <c r="A1259" s="1" t="s">
        <v>66</v>
      </c>
      <c r="B1259" s="1">
        <f>COUNT(egypt_arabic_world[[#This Row],[1960]:[2023]])</f>
        <v>45</v>
      </c>
      <c r="C1259" s="1" t="s">
        <v>2057</v>
      </c>
      <c r="D1259" s="1" t="s">
        <v>2058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24000000</v>
      </c>
      <c r="AS1259">
        <v>137000000</v>
      </c>
      <c r="AT1259">
        <v>221000000</v>
      </c>
      <c r="AU1259">
        <v>204000000</v>
      </c>
      <c r="AV1259">
        <v>368000000</v>
      </c>
      <c r="AW1259">
        <v>523000000</v>
      </c>
      <c r="AX1259">
        <v>552000000</v>
      </c>
      <c r="AY1259">
        <v>616000000</v>
      </c>
      <c r="AZ1259">
        <v>831000000</v>
      </c>
      <c r="BA1259">
        <v>913000000</v>
      </c>
      <c r="BB1259">
        <v>1133000000</v>
      </c>
      <c r="BC1259">
        <v>1704000000</v>
      </c>
      <c r="BD1259">
        <v>1747000000</v>
      </c>
      <c r="BE1259">
        <v>1497000000</v>
      </c>
      <c r="BF1259">
        <v>1574000000</v>
      </c>
      <c r="BG1259">
        <v>1691000000</v>
      </c>
      <c r="BH1259">
        <v>1598000000</v>
      </c>
    </row>
    <row r="1260" spans="1:66" x14ac:dyDescent="0.25">
      <c r="A1260" s="1" t="s">
        <v>66</v>
      </c>
      <c r="B1260" s="1">
        <f>COUNT(egypt_arabic_world[[#This Row],[1960]:[2023]])</f>
        <v>45</v>
      </c>
      <c r="C1260" s="1" t="s">
        <v>2053</v>
      </c>
      <c r="D1260" s="1" t="s">
        <v>2054</v>
      </c>
      <c r="P1260">
        <v>37.768210000000003</v>
      </c>
      <c r="Q1260">
        <v>37.75712</v>
      </c>
      <c r="R1260">
        <v>37.761200000000002</v>
      </c>
      <c r="S1260">
        <v>37.916330000000002</v>
      </c>
      <c r="T1260">
        <v>37.975859999999997</v>
      </c>
      <c r="U1260">
        <v>38.305</v>
      </c>
      <c r="V1260">
        <v>38.625579999999999</v>
      </c>
      <c r="W1260">
        <v>39.023330000000001</v>
      </c>
      <c r="X1260">
        <v>39.430900000000001</v>
      </c>
      <c r="Y1260">
        <v>39.751649999999998</v>
      </c>
      <c r="Z1260">
        <v>40.232100000000003</v>
      </c>
      <c r="AA1260">
        <v>40.684289999999997</v>
      </c>
      <c r="AB1260">
        <v>41.264159999999997</v>
      </c>
      <c r="AC1260">
        <v>41.984780000000001</v>
      </c>
      <c r="AD1260">
        <v>42.643540000000002</v>
      </c>
      <c r="AE1260">
        <v>43.200290000000003</v>
      </c>
      <c r="AF1260">
        <v>43.653779999999998</v>
      </c>
      <c r="AG1260">
        <v>42.770220000000002</v>
      </c>
      <c r="AH1260">
        <v>44.181310000000003</v>
      </c>
      <c r="AI1260">
        <v>44.611020000000003</v>
      </c>
      <c r="AJ1260">
        <v>44.351410000000001</v>
      </c>
      <c r="AK1260">
        <v>44.984389999999998</v>
      </c>
      <c r="AL1260">
        <v>45.198839999999997</v>
      </c>
      <c r="AM1260">
        <v>44.796750000000003</v>
      </c>
      <c r="AN1260">
        <v>45.737279999999998</v>
      </c>
      <c r="AO1260">
        <v>41.990949999999998</v>
      </c>
      <c r="AP1260">
        <v>45.444220000000001</v>
      </c>
      <c r="AR1260">
        <v>46.689869999999999</v>
      </c>
      <c r="AS1260">
        <v>46.9071</v>
      </c>
      <c r="AT1260">
        <v>47.158470000000001</v>
      </c>
      <c r="AU1260">
        <v>47.371070000000003</v>
      </c>
      <c r="AV1260">
        <v>47.607590000000002</v>
      </c>
      <c r="AW1260">
        <v>47.872720000000001</v>
      </c>
      <c r="AX1260">
        <v>47.335999999999999</v>
      </c>
      <c r="AY1260">
        <v>47.408549999999998</v>
      </c>
      <c r="AZ1260">
        <v>47.596209999999999</v>
      </c>
      <c r="BB1260">
        <v>47.791600000000003</v>
      </c>
      <c r="BC1260">
        <v>47.853340000000003</v>
      </c>
      <c r="BD1260">
        <v>47.402630000000002</v>
      </c>
      <c r="BE1260">
        <v>48.1877</v>
      </c>
      <c r="BF1260">
        <v>48.284750000000003</v>
      </c>
      <c r="BG1260">
        <v>48.42062</v>
      </c>
      <c r="BI1260">
        <v>48.51585</v>
      </c>
      <c r="BJ1260">
        <v>48.570920000000001</v>
      </c>
      <c r="BK1260">
        <v>48.59901</v>
      </c>
    </row>
    <row r="1261" spans="1:66" x14ac:dyDescent="0.25">
      <c r="A1261" s="1" t="s">
        <v>66</v>
      </c>
      <c r="B1261" s="1">
        <f>COUNT(egypt_arabic_world[[#This Row],[1960]:[2023]])</f>
        <v>45</v>
      </c>
      <c r="C1261" s="1" t="s">
        <v>2205</v>
      </c>
      <c r="D1261" s="1" t="s">
        <v>2206</v>
      </c>
      <c r="P1261">
        <v>1.217910051</v>
      </c>
      <c r="Q1261">
        <v>1.3091000319999999</v>
      </c>
      <c r="R1261">
        <v>1.492329955</v>
      </c>
      <c r="S1261">
        <v>1.609650016</v>
      </c>
      <c r="T1261">
        <v>1.622200012</v>
      </c>
      <c r="U1261">
        <v>1.88417995</v>
      </c>
      <c r="V1261">
        <v>2.0841999050000002</v>
      </c>
      <c r="X1261">
        <v>2.5244600770000001</v>
      </c>
      <c r="Y1261">
        <v>2.8543400760000002</v>
      </c>
      <c r="Z1261">
        <v>3.0824999810000002</v>
      </c>
      <c r="AA1261">
        <v>3.0560600760000001</v>
      </c>
      <c r="AB1261">
        <v>3.2508599760000001</v>
      </c>
      <c r="AE1261">
        <v>4.4990801810000001</v>
      </c>
      <c r="AF1261">
        <v>4.5999498369999996</v>
      </c>
      <c r="AG1261">
        <v>4.9871101380000002</v>
      </c>
      <c r="AH1261">
        <v>5.211890221</v>
      </c>
      <c r="AI1261">
        <v>5.4951100349999997</v>
      </c>
      <c r="AJ1261">
        <v>6.0313501360000004</v>
      </c>
      <c r="AK1261">
        <v>6.6223502160000001</v>
      </c>
      <c r="AL1261">
        <v>6.8706898689999996</v>
      </c>
      <c r="AM1261">
        <v>7.0792698859999996</v>
      </c>
      <c r="AN1261">
        <v>7.3767099380000003</v>
      </c>
      <c r="AO1261">
        <v>7.6629700659999997</v>
      </c>
      <c r="AP1261">
        <v>8.4272699360000001</v>
      </c>
      <c r="AQ1261">
        <v>9.3693399429999999</v>
      </c>
      <c r="AR1261">
        <v>9.8893699650000002</v>
      </c>
      <c r="AS1261">
        <v>10.81157017</v>
      </c>
      <c r="AT1261">
        <v>11.653550149999999</v>
      </c>
      <c r="AU1261">
        <v>12.465760230000001</v>
      </c>
      <c r="AV1261">
        <v>13.25973988</v>
      </c>
      <c r="AW1261">
        <v>13.741909980000001</v>
      </c>
      <c r="AX1261">
        <v>15.65999985</v>
      </c>
      <c r="AY1261">
        <v>16.922969819999999</v>
      </c>
      <c r="AZ1261">
        <v>16.65620041</v>
      </c>
      <c r="BA1261">
        <v>21.521860119999999</v>
      </c>
      <c r="BB1261">
        <v>23.13364983</v>
      </c>
      <c r="BC1261">
        <v>28.26605988</v>
      </c>
      <c r="BD1261">
        <v>25.13351059</v>
      </c>
      <c r="BE1261">
        <v>25.288309099999999</v>
      </c>
      <c r="BF1261">
        <v>24.53232002</v>
      </c>
      <c r="BG1261">
        <v>29.91974068</v>
      </c>
      <c r="BI1261">
        <v>29.9001503</v>
      </c>
      <c r="BJ1261">
        <v>28.891809460000001</v>
      </c>
      <c r="BK1261">
        <v>28.70762062</v>
      </c>
      <c r="BL1261">
        <v>29.2698307</v>
      </c>
    </row>
    <row r="1262" spans="1:66" x14ac:dyDescent="0.25">
      <c r="A1262" s="1" t="s">
        <v>66</v>
      </c>
      <c r="B1262" s="1">
        <f>COUNT(egypt_arabic_world[[#This Row],[1960]:[2023]])</f>
        <v>45</v>
      </c>
      <c r="C1262" s="1" t="s">
        <v>2177</v>
      </c>
      <c r="D1262" s="1" t="s">
        <v>2178</v>
      </c>
      <c r="P1262">
        <v>1.2825000289999999</v>
      </c>
      <c r="Q1262">
        <v>1.341989994</v>
      </c>
      <c r="R1262">
        <v>1.530560017</v>
      </c>
      <c r="S1262">
        <v>1.668050051</v>
      </c>
      <c r="T1262">
        <v>1.6794199940000001</v>
      </c>
      <c r="U1262">
        <v>1.9241100550000001</v>
      </c>
      <c r="V1262">
        <v>2.096029997</v>
      </c>
      <c r="X1262">
        <v>2.6029698849999998</v>
      </c>
      <c r="Y1262">
        <v>2.881059885</v>
      </c>
      <c r="Z1262">
        <v>3.1184899810000002</v>
      </c>
      <c r="AA1262">
        <v>3.0891499520000001</v>
      </c>
      <c r="AB1262">
        <v>3.262540102</v>
      </c>
      <c r="AE1262">
        <v>4.4965901370000001</v>
      </c>
      <c r="AF1262">
        <v>4.5871901509999997</v>
      </c>
      <c r="AG1262">
        <v>4.9616498949999999</v>
      </c>
      <c r="AH1262">
        <v>5.1773099900000004</v>
      </c>
      <c r="AI1262">
        <v>5.4676799770000004</v>
      </c>
      <c r="AJ1262">
        <v>6.0294699669999998</v>
      </c>
      <c r="AK1262">
        <v>6.5964999200000003</v>
      </c>
      <c r="AL1262">
        <v>6.8247799870000003</v>
      </c>
      <c r="AM1262">
        <v>7.001669884</v>
      </c>
      <c r="AN1262">
        <v>7.2995500560000002</v>
      </c>
      <c r="AO1262">
        <v>7.5453400610000001</v>
      </c>
      <c r="AP1262">
        <v>8.2803897860000006</v>
      </c>
      <c r="AQ1262">
        <v>9.2022495269999993</v>
      </c>
      <c r="AR1262">
        <v>9.6767301559999996</v>
      </c>
      <c r="AS1262">
        <v>10.57518005</v>
      </c>
      <c r="AT1262">
        <v>11.39256954</v>
      </c>
      <c r="AU1262">
        <v>12.16802979</v>
      </c>
      <c r="AV1262">
        <v>12.98071957</v>
      </c>
      <c r="AW1262">
        <v>13.457200050000001</v>
      </c>
      <c r="AX1262">
        <v>15.31725979</v>
      </c>
      <c r="AY1262">
        <v>16.530099870000001</v>
      </c>
      <c r="AZ1262">
        <v>16.251819609999998</v>
      </c>
      <c r="BA1262">
        <v>21.115549089999998</v>
      </c>
      <c r="BB1262">
        <v>22.67781067</v>
      </c>
      <c r="BC1262">
        <v>26.312879559999999</v>
      </c>
      <c r="BD1262">
        <v>24.715259549999999</v>
      </c>
      <c r="BE1262">
        <v>24.879680629999999</v>
      </c>
      <c r="BF1262">
        <v>24.1421299</v>
      </c>
      <c r="BG1262">
        <v>29.62553024</v>
      </c>
      <c r="BI1262">
        <v>29.62921906</v>
      </c>
      <c r="BJ1262">
        <v>28.70859909</v>
      </c>
      <c r="BK1262">
        <v>28.645149230000001</v>
      </c>
      <c r="BL1262">
        <v>29.282430649999998</v>
      </c>
    </row>
    <row r="1263" spans="1:66" x14ac:dyDescent="0.25">
      <c r="A1263" s="1" t="s">
        <v>66</v>
      </c>
      <c r="B1263" s="1">
        <f>COUNT(egypt_arabic_world[[#This Row],[1960]:[2023]])</f>
        <v>45</v>
      </c>
      <c r="C1263" s="1" t="s">
        <v>2035</v>
      </c>
      <c r="D1263" s="1" t="s">
        <v>2036</v>
      </c>
      <c r="P1263">
        <v>1.157770038</v>
      </c>
      <c r="Q1263">
        <v>1.2784099579999999</v>
      </c>
      <c r="R1263">
        <v>1.4565999510000001</v>
      </c>
      <c r="S1263">
        <v>1.5549999480000001</v>
      </c>
      <c r="T1263">
        <v>1.5686199670000001</v>
      </c>
      <c r="U1263">
        <v>1.846779943</v>
      </c>
      <c r="V1263">
        <v>2.073110104</v>
      </c>
      <c r="X1263">
        <v>2.4505898949999998</v>
      </c>
      <c r="Y1263">
        <v>2.8291499610000002</v>
      </c>
      <c r="Z1263">
        <v>3.0485100749999998</v>
      </c>
      <c r="AA1263">
        <v>3.0248000620000002</v>
      </c>
      <c r="AB1263">
        <v>3.2398200039999998</v>
      </c>
      <c r="AE1263">
        <v>4.501450062</v>
      </c>
      <c r="AF1263">
        <v>4.6120500560000002</v>
      </c>
      <c r="AG1263">
        <v>5.0112600330000001</v>
      </c>
      <c r="AH1263">
        <v>5.2447099689999996</v>
      </c>
      <c r="AI1263">
        <v>5.5211400990000001</v>
      </c>
      <c r="AJ1263">
        <v>6.0331401820000004</v>
      </c>
      <c r="AK1263">
        <v>6.6468801500000003</v>
      </c>
      <c r="AL1263">
        <v>6.9142398829999996</v>
      </c>
      <c r="AM1263">
        <v>7.1528000829999998</v>
      </c>
      <c r="AN1263">
        <v>7.4497799870000003</v>
      </c>
      <c r="AO1263">
        <v>7.7744398119999998</v>
      </c>
      <c r="AP1263">
        <v>8.5664300919999992</v>
      </c>
      <c r="AQ1263">
        <v>9.5276899339999996</v>
      </c>
      <c r="AR1263">
        <v>10.09099007</v>
      </c>
      <c r="AS1263">
        <v>11.035759929999999</v>
      </c>
      <c r="AT1263">
        <v>11.90095043</v>
      </c>
      <c r="AU1263">
        <v>12.7480402</v>
      </c>
      <c r="AV1263">
        <v>13.52418995</v>
      </c>
      <c r="AW1263">
        <v>14.01158047</v>
      </c>
      <c r="AX1263">
        <v>15.9843502</v>
      </c>
      <c r="AY1263">
        <v>17.294349669999999</v>
      </c>
      <c r="AZ1263">
        <v>17.037849430000001</v>
      </c>
      <c r="BA1263">
        <v>21.904670719999999</v>
      </c>
      <c r="BB1263">
        <v>23.562429430000002</v>
      </c>
      <c r="BC1263">
        <v>30.101659770000001</v>
      </c>
      <c r="BD1263">
        <v>25.526660920000001</v>
      </c>
      <c r="BE1263">
        <v>25.67240906</v>
      </c>
      <c r="BF1263">
        <v>24.899259570000002</v>
      </c>
      <c r="BG1263">
        <v>30.19659996</v>
      </c>
      <c r="BI1263">
        <v>30.155120849999999</v>
      </c>
      <c r="BJ1263">
        <v>29.06418991</v>
      </c>
      <c r="BK1263">
        <v>28.76635933</v>
      </c>
      <c r="BL1263">
        <v>29.25798988</v>
      </c>
    </row>
    <row r="1264" spans="1:66" x14ac:dyDescent="0.25">
      <c r="A1264" s="1" t="s">
        <v>66</v>
      </c>
      <c r="B1264" s="1">
        <f>COUNT(egypt_arabic_world[[#This Row],[1960]:[2023]])</f>
        <v>45</v>
      </c>
      <c r="C1264" s="1" t="s">
        <v>2041</v>
      </c>
      <c r="D1264" s="1" t="s">
        <v>2042</v>
      </c>
      <c r="P1264">
        <v>30.844829560000001</v>
      </c>
      <c r="Q1264">
        <v>32.43790817</v>
      </c>
      <c r="R1264">
        <v>33.930179600000002</v>
      </c>
      <c r="S1264">
        <v>35.282081599999998</v>
      </c>
      <c r="T1264">
        <v>38.485179899999999</v>
      </c>
      <c r="U1264">
        <v>41.213481899999998</v>
      </c>
      <c r="V1264">
        <v>44.299598690000003</v>
      </c>
      <c r="W1264">
        <v>46.223140720000004</v>
      </c>
      <c r="X1264">
        <v>47.318111420000001</v>
      </c>
      <c r="Y1264">
        <v>48.36571884</v>
      </c>
      <c r="Z1264">
        <v>49.390880580000001</v>
      </c>
      <c r="AA1264">
        <v>51.00299072</v>
      </c>
      <c r="AB1264">
        <v>52.644031519999999</v>
      </c>
      <c r="AC1264">
        <v>54.227428439999997</v>
      </c>
      <c r="AD1264">
        <v>55.858898160000003</v>
      </c>
      <c r="AE1264">
        <v>58.3042984</v>
      </c>
      <c r="AF1264">
        <v>60.18730927</v>
      </c>
      <c r="AG1264">
        <v>59.929908750000003</v>
      </c>
      <c r="AH1264">
        <v>58.920230869999997</v>
      </c>
      <c r="AI1264">
        <v>69.81674194</v>
      </c>
      <c r="AJ1264">
        <v>70.140579220000006</v>
      </c>
      <c r="AK1264">
        <v>65.048202509999996</v>
      </c>
      <c r="AL1264">
        <v>65.789939880000006</v>
      </c>
      <c r="AM1264">
        <v>70.927673339999998</v>
      </c>
      <c r="AN1264">
        <v>68.868217470000005</v>
      </c>
      <c r="AO1264">
        <v>66.865303040000001</v>
      </c>
      <c r="AP1264">
        <v>71.184883119999995</v>
      </c>
      <c r="AR1264">
        <v>77.224311830000005</v>
      </c>
      <c r="AS1264">
        <v>79.083503719999996</v>
      </c>
      <c r="AT1264">
        <v>80.790031429999999</v>
      </c>
      <c r="AU1264">
        <v>80.390167239999997</v>
      </c>
      <c r="AV1264">
        <v>80.266197199999993</v>
      </c>
      <c r="AW1264">
        <v>79.421096800000001</v>
      </c>
      <c r="BB1264">
        <v>63.785041810000003</v>
      </c>
      <c r="BC1264">
        <v>65.257209779999997</v>
      </c>
      <c r="BD1264">
        <v>73.511032099999994</v>
      </c>
      <c r="BE1264">
        <v>74.484260559999996</v>
      </c>
      <c r="BF1264">
        <v>75.819503780000005</v>
      </c>
      <c r="BG1264">
        <v>75.667808530000002</v>
      </c>
      <c r="BI1264">
        <v>78.573402400000006</v>
      </c>
      <c r="BJ1264">
        <v>79.361198430000002</v>
      </c>
      <c r="BK1264">
        <v>79.986839290000006</v>
      </c>
      <c r="BL1264">
        <v>81.170516969999994</v>
      </c>
      <c r="BM1264">
        <v>83.162628170000005</v>
      </c>
      <c r="BN1264">
        <v>85.592422490000004</v>
      </c>
    </row>
    <row r="1265" spans="1:68" x14ac:dyDescent="0.25">
      <c r="A1265" s="1" t="s">
        <v>66</v>
      </c>
      <c r="B1265" s="1">
        <f>COUNT(egypt_arabic_world[[#This Row],[1960]:[2023]])</f>
        <v>45</v>
      </c>
      <c r="C1265" s="1" t="s">
        <v>2029</v>
      </c>
      <c r="D1265" s="1" t="s">
        <v>2030</v>
      </c>
      <c r="P1265">
        <v>1448242</v>
      </c>
      <c r="Q1265">
        <v>1559189</v>
      </c>
      <c r="R1265">
        <v>1668435</v>
      </c>
      <c r="S1265">
        <v>1775449</v>
      </c>
      <c r="T1265">
        <v>1982752</v>
      </c>
      <c r="U1265">
        <v>2176362</v>
      </c>
      <c r="V1265">
        <v>2397265</v>
      </c>
      <c r="W1265">
        <v>2561268</v>
      </c>
      <c r="X1265">
        <v>2685306</v>
      </c>
      <c r="Y1265">
        <v>2807158</v>
      </c>
      <c r="Z1265">
        <v>2929168</v>
      </c>
      <c r="AA1265">
        <v>3085465</v>
      </c>
      <c r="AB1265">
        <v>3246625</v>
      </c>
      <c r="AC1265">
        <v>3414756</v>
      </c>
      <c r="AD1265">
        <v>3590986</v>
      </c>
      <c r="AE1265">
        <v>3826601</v>
      </c>
      <c r="AF1265">
        <v>4041602</v>
      </c>
      <c r="AG1265">
        <v>4130812</v>
      </c>
      <c r="AH1265">
        <v>4180754</v>
      </c>
      <c r="AI1265">
        <v>5286776</v>
      </c>
      <c r="AJ1265">
        <v>5507257</v>
      </c>
      <c r="AK1265">
        <v>5284174</v>
      </c>
      <c r="AL1265">
        <v>5515092</v>
      </c>
      <c r="AM1265">
        <v>6133308</v>
      </c>
      <c r="AN1265">
        <v>6147263</v>
      </c>
      <c r="AO1265">
        <v>6142651</v>
      </c>
      <c r="AP1265">
        <v>6717162</v>
      </c>
      <c r="AR1265">
        <v>7671031</v>
      </c>
      <c r="AS1265">
        <v>8028170</v>
      </c>
      <c r="AT1265">
        <v>8323597</v>
      </c>
      <c r="AU1265">
        <v>8360316</v>
      </c>
      <c r="AV1265">
        <v>8384065</v>
      </c>
      <c r="AW1265">
        <v>8329822</v>
      </c>
      <c r="BB1265">
        <v>6665801</v>
      </c>
      <c r="BC1265">
        <v>6845748</v>
      </c>
      <c r="BD1265">
        <v>7745940</v>
      </c>
      <c r="BE1265">
        <v>7910112</v>
      </c>
      <c r="BF1265">
        <v>8121734</v>
      </c>
      <c r="BG1265">
        <v>8208329</v>
      </c>
      <c r="BI1265">
        <v>8744802</v>
      </c>
      <c r="BJ1265">
        <v>8938257</v>
      </c>
      <c r="BK1265">
        <v>9136789</v>
      </c>
      <c r="BL1265">
        <v>9413798</v>
      </c>
      <c r="BM1265">
        <v>9818577</v>
      </c>
      <c r="BN1265">
        <v>10310870</v>
      </c>
    </row>
    <row r="1266" spans="1:68" x14ac:dyDescent="0.25">
      <c r="A1266" s="1" t="s">
        <v>66</v>
      </c>
      <c r="B1266" s="1">
        <f>COUNT(egypt_arabic_world[[#This Row],[1960]:[2023]])</f>
        <v>44</v>
      </c>
      <c r="C1266" s="1" t="s">
        <v>2129</v>
      </c>
      <c r="D1266" s="1" t="s">
        <v>2130</v>
      </c>
      <c r="P1266">
        <v>5.5585273339999999</v>
      </c>
      <c r="Q1266">
        <v>5.1581884850000002</v>
      </c>
      <c r="R1266">
        <v>5.537133796</v>
      </c>
      <c r="S1266">
        <v>5.8702862219999998</v>
      </c>
      <c r="T1266">
        <v>5.9634279709999998</v>
      </c>
      <c r="U1266">
        <v>6.0343612220000002</v>
      </c>
      <c r="V1266">
        <v>6.240695852</v>
      </c>
      <c r="W1266">
        <v>6.2445025989999996</v>
      </c>
      <c r="X1266">
        <v>5.7913122240000003</v>
      </c>
      <c r="Y1266">
        <v>5.5838924719999996</v>
      </c>
      <c r="Z1266">
        <v>4.9943126160000002</v>
      </c>
      <c r="AA1266">
        <v>4.6760343710000001</v>
      </c>
      <c r="AB1266">
        <v>3.9497920149999999</v>
      </c>
      <c r="AC1266">
        <v>3.4952987979999999</v>
      </c>
      <c r="AD1266">
        <v>2.9039351189999998</v>
      </c>
      <c r="AE1266">
        <v>3.0286759760000002</v>
      </c>
      <c r="AF1266">
        <v>2.6516644</v>
      </c>
      <c r="AG1266">
        <v>2.6918267380000001</v>
      </c>
      <c r="AH1266">
        <v>2.7976678119999998</v>
      </c>
      <c r="AI1266">
        <v>2.2690157850000001</v>
      </c>
      <c r="AJ1266">
        <v>2.2619444519999998</v>
      </c>
      <c r="AK1266">
        <v>2.1514983989999998</v>
      </c>
      <c r="AL1266">
        <v>2.2396740149999999</v>
      </c>
      <c r="AM1266">
        <v>2.4657849949999999</v>
      </c>
      <c r="AN1266">
        <v>2.394070363</v>
      </c>
      <c r="AO1266">
        <v>2.375197413</v>
      </c>
      <c r="AP1266">
        <v>2.3913302970000001</v>
      </c>
      <c r="AQ1266">
        <v>2.2679632810000001</v>
      </c>
      <c r="AR1266">
        <v>2.6353114980000001</v>
      </c>
      <c r="AS1266">
        <v>2.4249874679999999</v>
      </c>
      <c r="AT1266">
        <v>2.4054248729999999</v>
      </c>
      <c r="AU1266">
        <v>1.9855641820000001</v>
      </c>
      <c r="AV1266">
        <v>1.9735155790000001</v>
      </c>
      <c r="AW1266">
        <v>1.8027134229999999</v>
      </c>
      <c r="AX1266">
        <v>1.563988398</v>
      </c>
      <c r="AY1266">
        <v>1.5292340520000001</v>
      </c>
      <c r="AZ1266">
        <v>1.720595721</v>
      </c>
      <c r="BA1266">
        <v>1.581923411</v>
      </c>
      <c r="BB1266">
        <v>1.3922653</v>
      </c>
      <c r="BC1266">
        <v>1.49446536</v>
      </c>
      <c r="BD1266">
        <v>1.4579186129999999</v>
      </c>
      <c r="BE1266">
        <v>1.372377196</v>
      </c>
      <c r="BF1266">
        <v>1.4659445449999999</v>
      </c>
      <c r="BG1266">
        <v>1.499717728</v>
      </c>
    </row>
    <row r="1267" spans="1:68" x14ac:dyDescent="0.25">
      <c r="A1267" s="1" t="s">
        <v>66</v>
      </c>
      <c r="B1267" s="1">
        <f>COUNT(egypt_arabic_world[[#This Row],[1960]:[2023]])</f>
        <v>44</v>
      </c>
      <c r="C1267" s="1" t="s">
        <v>2105</v>
      </c>
      <c r="D1267" s="1" t="s">
        <v>2106</v>
      </c>
      <c r="P1267">
        <v>8.3584467109999991</v>
      </c>
      <c r="Q1267">
        <v>7.6687121200000004</v>
      </c>
      <c r="R1267">
        <v>8.5016911749999995</v>
      </c>
      <c r="S1267">
        <v>7.3747971010000004</v>
      </c>
      <c r="T1267">
        <v>6.8428073920000001</v>
      </c>
      <c r="U1267">
        <v>6.1617542470000002</v>
      </c>
      <c r="V1267">
        <v>6.1018026250000004</v>
      </c>
      <c r="W1267">
        <v>5.681070085</v>
      </c>
      <c r="X1267">
        <v>5.5764375890000002</v>
      </c>
      <c r="Y1267">
        <v>5.2601021509999999</v>
      </c>
      <c r="Z1267">
        <v>4.5641316840000004</v>
      </c>
      <c r="AA1267">
        <v>4.403751422</v>
      </c>
      <c r="AB1267">
        <v>3.891882828</v>
      </c>
      <c r="AC1267">
        <v>3.6641911120000001</v>
      </c>
      <c r="AD1267">
        <v>3.678226349</v>
      </c>
      <c r="AE1267">
        <v>3.708275005</v>
      </c>
      <c r="AF1267">
        <v>3.6081058910000001</v>
      </c>
      <c r="AG1267">
        <v>3.6145077360000002</v>
      </c>
      <c r="AH1267">
        <v>3.3037936179999998</v>
      </c>
      <c r="AI1267">
        <v>3.2780946659999999</v>
      </c>
      <c r="AJ1267">
        <v>3.4735515659999998</v>
      </c>
      <c r="AK1267">
        <v>3.4334957720000001</v>
      </c>
      <c r="AL1267">
        <v>3.4122610779999998</v>
      </c>
      <c r="AM1267">
        <v>3.7592959989999999</v>
      </c>
      <c r="AN1267">
        <v>3.389609863</v>
      </c>
      <c r="AO1267">
        <v>3.2574856250000002</v>
      </c>
      <c r="AP1267">
        <v>3.1871339399999998</v>
      </c>
      <c r="AQ1267">
        <v>3.026374305</v>
      </c>
      <c r="AR1267">
        <v>3.0135460740000002</v>
      </c>
      <c r="AS1267">
        <v>3.218359902</v>
      </c>
      <c r="AT1267">
        <v>2.9189156980000002</v>
      </c>
      <c r="AU1267">
        <v>2.882906228</v>
      </c>
      <c r="AV1267">
        <v>2.8295429749999998</v>
      </c>
      <c r="AW1267">
        <v>2.666571346</v>
      </c>
      <c r="AX1267">
        <v>2.330504463</v>
      </c>
      <c r="AY1267">
        <v>2.2447995180000002</v>
      </c>
      <c r="AZ1267">
        <v>2.1322822819999998</v>
      </c>
      <c r="BA1267">
        <v>2.0889164290000002</v>
      </c>
      <c r="BB1267">
        <v>2.0794812760000001</v>
      </c>
      <c r="BC1267">
        <v>2.1620274660000001</v>
      </c>
      <c r="BD1267">
        <v>2.104003423</v>
      </c>
      <c r="BE1267">
        <v>2.0924609379999999</v>
      </c>
      <c r="BF1267">
        <v>2.232611989</v>
      </c>
      <c r="BG1267">
        <v>2.2887107169999998</v>
      </c>
    </row>
    <row r="1268" spans="1:68" x14ac:dyDescent="0.25">
      <c r="A1268" s="1" t="s">
        <v>66</v>
      </c>
      <c r="B1268" s="1">
        <f>COUNT(egypt_arabic_world[[#This Row],[1960]:[2023]])</f>
        <v>44</v>
      </c>
      <c r="C1268" s="1" t="s">
        <v>2127</v>
      </c>
      <c r="D1268" s="1" t="s">
        <v>2128</v>
      </c>
      <c r="P1268">
        <v>203.6498478</v>
      </c>
      <c r="Q1268">
        <v>199.6782643</v>
      </c>
      <c r="R1268">
        <v>196.26951539999999</v>
      </c>
      <c r="S1268">
        <v>216.2515673</v>
      </c>
      <c r="T1268">
        <v>238.1973533</v>
      </c>
      <c r="U1268">
        <v>271.36195129999999</v>
      </c>
      <c r="V1268">
        <v>305.23545810000002</v>
      </c>
      <c r="W1268">
        <v>318.69118659999998</v>
      </c>
      <c r="X1268">
        <v>342.6779578</v>
      </c>
      <c r="Y1268">
        <v>376.42422149999999</v>
      </c>
      <c r="Z1268">
        <v>411.12162289999998</v>
      </c>
      <c r="AA1268">
        <v>449.51678290000001</v>
      </c>
      <c r="AB1268">
        <v>492.31578469999999</v>
      </c>
      <c r="AC1268">
        <v>508.12902889999998</v>
      </c>
      <c r="AD1268">
        <v>482.64542119999999</v>
      </c>
      <c r="AE1268">
        <v>572.09575970000003</v>
      </c>
      <c r="AF1268">
        <v>600.93785800000001</v>
      </c>
      <c r="AG1268">
        <v>614.52120079999997</v>
      </c>
      <c r="AH1268">
        <v>635.06598989999998</v>
      </c>
      <c r="AI1268">
        <v>651.56170520000001</v>
      </c>
      <c r="AJ1268">
        <v>664.19567199999995</v>
      </c>
      <c r="AK1268">
        <v>666.30709560000003</v>
      </c>
      <c r="AL1268">
        <v>679.94177790000003</v>
      </c>
      <c r="AM1268">
        <v>690.87023529999999</v>
      </c>
      <c r="AN1268">
        <v>707.66404420000003</v>
      </c>
      <c r="AO1268">
        <v>762.36741970000003</v>
      </c>
      <c r="AP1268">
        <v>798.59141390000002</v>
      </c>
      <c r="AQ1268">
        <v>837.93594280000002</v>
      </c>
      <c r="AR1268">
        <v>889.11006420000001</v>
      </c>
      <c r="AS1268">
        <v>920.12832920000005</v>
      </c>
      <c r="AT1268">
        <v>966.76541769999994</v>
      </c>
      <c r="AU1268">
        <v>1011.671997</v>
      </c>
      <c r="AV1268">
        <v>1072.590809</v>
      </c>
      <c r="AW1268">
        <v>1110.8183240000001</v>
      </c>
      <c r="AX1268">
        <v>1175.1765740000001</v>
      </c>
      <c r="AY1268">
        <v>1239.3530900000001</v>
      </c>
      <c r="AZ1268">
        <v>1322.401425</v>
      </c>
      <c r="BA1268">
        <v>1363.88852</v>
      </c>
      <c r="BB1268">
        <v>1425.40192</v>
      </c>
      <c r="BC1268">
        <v>1462.3401799999999</v>
      </c>
      <c r="BD1268">
        <v>1564.3453139999999</v>
      </c>
      <c r="BE1268">
        <v>1563.5512550000001</v>
      </c>
      <c r="BF1268">
        <v>1562.450945</v>
      </c>
      <c r="BG1268">
        <v>1560.6080239999999</v>
      </c>
    </row>
    <row r="1269" spans="1:68" x14ac:dyDescent="0.25">
      <c r="A1269" s="1" t="s">
        <v>66</v>
      </c>
      <c r="B1269" s="1">
        <f>COUNT(egypt_arabic_world[[#This Row],[1960]:[2023]])</f>
        <v>44</v>
      </c>
      <c r="C1269" s="1" t="s">
        <v>2211</v>
      </c>
      <c r="D1269" s="1" t="s">
        <v>2212</v>
      </c>
      <c r="P1269">
        <v>9.7774443610000006</v>
      </c>
      <c r="Q1269">
        <v>9.9838368769999999</v>
      </c>
      <c r="R1269">
        <v>10.165309649999999</v>
      </c>
      <c r="S1269">
        <v>10.379829730000001</v>
      </c>
      <c r="T1269">
        <v>10.755589820000001</v>
      </c>
      <c r="U1269">
        <v>11.454575269999999</v>
      </c>
      <c r="V1269">
        <v>11.9869799</v>
      </c>
      <c r="W1269">
        <v>12.15181518</v>
      </c>
      <c r="X1269">
        <v>12.4</v>
      </c>
      <c r="Y1269">
        <v>12.645863029999999</v>
      </c>
      <c r="Z1269">
        <v>12.90004693</v>
      </c>
      <c r="AA1269">
        <v>7.5965627209999997</v>
      </c>
      <c r="AB1269">
        <v>9.0923142319999997</v>
      </c>
      <c r="AC1269">
        <v>13.85589865</v>
      </c>
      <c r="AD1269">
        <v>22.159704999999999</v>
      </c>
      <c r="AE1269">
        <v>10.748864449999999</v>
      </c>
      <c r="AF1269">
        <v>14.77077553</v>
      </c>
      <c r="AG1269">
        <v>14.315310759999999</v>
      </c>
      <c r="AH1269">
        <v>13.52733559</v>
      </c>
      <c r="AI1269">
        <v>9.9559825820000007</v>
      </c>
      <c r="AJ1269">
        <v>9.989615315</v>
      </c>
      <c r="AK1269">
        <v>10.317877319999999</v>
      </c>
      <c r="AL1269">
        <v>10.49669428</v>
      </c>
      <c r="AM1269">
        <v>9.9200876200000003</v>
      </c>
      <c r="AN1269">
        <v>10.65384615</v>
      </c>
      <c r="AO1269">
        <v>7.3268044980000004</v>
      </c>
      <c r="AP1269">
        <v>6.4677894159999996</v>
      </c>
      <c r="AQ1269">
        <v>6.9211955659999997</v>
      </c>
      <c r="AR1269">
        <v>7.1611066499999998</v>
      </c>
      <c r="AS1269">
        <v>13.756830430000001</v>
      </c>
      <c r="AT1269">
        <v>13.09406594</v>
      </c>
      <c r="AU1269">
        <v>12.648278960000001</v>
      </c>
      <c r="AV1269">
        <v>11.30453968</v>
      </c>
      <c r="AW1269">
        <v>12.15707954</v>
      </c>
      <c r="AX1269">
        <v>11.596283010000001</v>
      </c>
      <c r="AY1269">
        <v>10.885821480000001</v>
      </c>
      <c r="AZ1269">
        <v>10.484380120000001</v>
      </c>
      <c r="BA1269">
        <v>9.9465811970000004</v>
      </c>
      <c r="BB1269">
        <v>9.5971223020000007</v>
      </c>
      <c r="BC1269">
        <v>10.16240225</v>
      </c>
      <c r="BD1269">
        <v>8.4672757070000007</v>
      </c>
      <c r="BE1269">
        <v>11.119007699999999</v>
      </c>
      <c r="BF1269">
        <v>11.136566500000001</v>
      </c>
      <c r="BG1269">
        <v>10.952966399999999</v>
      </c>
    </row>
    <row r="1270" spans="1:68" x14ac:dyDescent="0.25">
      <c r="A1270" s="1" t="s">
        <v>66</v>
      </c>
      <c r="B1270" s="1">
        <f>COUNT(egypt_arabic_world[[#This Row],[1960]:[2023]])</f>
        <v>44</v>
      </c>
      <c r="C1270" s="1" t="s">
        <v>2185</v>
      </c>
      <c r="D1270" s="1" t="s">
        <v>2186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</row>
    <row r="1271" spans="1:68" x14ac:dyDescent="0.25">
      <c r="A1271" s="1" t="s">
        <v>66</v>
      </c>
      <c r="B1271" s="1">
        <f>COUNT(egypt_arabic_world[[#This Row],[1960]:[2023]])</f>
        <v>44</v>
      </c>
      <c r="C1271" s="1" t="s">
        <v>2181</v>
      </c>
      <c r="D1271" s="1" t="s">
        <v>2182</v>
      </c>
      <c r="P1271">
        <v>-109.7125946</v>
      </c>
      <c r="Q1271">
        <v>-40.299241289999998</v>
      </c>
      <c r="R1271">
        <v>-22.828651499999999</v>
      </c>
      <c r="S1271">
        <v>1.539153341</v>
      </c>
      <c r="T1271">
        <v>-35.343558870000003</v>
      </c>
      <c r="U1271">
        <v>-61.050516379999998</v>
      </c>
      <c r="V1271">
        <v>-85.609426659999997</v>
      </c>
      <c r="W1271">
        <v>-115.7882796</v>
      </c>
      <c r="X1271">
        <v>-105.4371532</v>
      </c>
      <c r="Y1271">
        <v>-121.78655860000001</v>
      </c>
      <c r="Z1271">
        <v>-105.55401740000001</v>
      </c>
      <c r="AA1271">
        <v>-95.08735652</v>
      </c>
      <c r="AB1271">
        <v>-90.922545549999995</v>
      </c>
      <c r="AC1271">
        <v>-98.137509730000005</v>
      </c>
      <c r="AD1271">
        <v>-99.597274859999999</v>
      </c>
      <c r="AE1271">
        <v>-81.653501370000001</v>
      </c>
      <c r="AF1271">
        <v>-89.736401220000005</v>
      </c>
      <c r="AG1271">
        <v>-79.773426090000001</v>
      </c>
      <c r="AH1271">
        <v>-74.792728080000003</v>
      </c>
      <c r="AI1271">
        <v>-70.131862060000003</v>
      </c>
      <c r="AJ1271">
        <v>-72.091066089999998</v>
      </c>
      <c r="AK1271">
        <v>-70.812469739999997</v>
      </c>
      <c r="AL1271">
        <v>-74.107253009999994</v>
      </c>
      <c r="AM1271">
        <v>-79.219395649999996</v>
      </c>
      <c r="AN1271">
        <v>-70.255605169999995</v>
      </c>
      <c r="AO1271">
        <v>-57.3452427</v>
      </c>
      <c r="AP1271">
        <v>-48.559608500000003</v>
      </c>
      <c r="AQ1271">
        <v>-37.473449860000002</v>
      </c>
      <c r="AR1271">
        <v>-39.452631060000002</v>
      </c>
      <c r="AS1271">
        <v>-30.80412875</v>
      </c>
      <c r="AT1271">
        <v>-25.094771730000001</v>
      </c>
      <c r="AU1271">
        <v>-25.494767499999998</v>
      </c>
      <c r="AV1271">
        <v>-27.14792001</v>
      </c>
      <c r="AW1271">
        <v>-18.11120305</v>
      </c>
      <c r="AX1271">
        <v>-26.847286029999999</v>
      </c>
      <c r="AY1271">
        <v>-24.65581809</v>
      </c>
      <c r="AZ1271">
        <v>-22.66251772</v>
      </c>
      <c r="BA1271">
        <v>-23.329666759999999</v>
      </c>
      <c r="BB1271">
        <v>-18.978383470000001</v>
      </c>
      <c r="BC1271">
        <v>-16.461638789999999</v>
      </c>
      <c r="BD1271">
        <v>-9.8710704969999998</v>
      </c>
      <c r="BE1271">
        <v>-4.9701031100000002</v>
      </c>
      <c r="BF1271">
        <v>-6.8916904859999999</v>
      </c>
      <c r="BG1271">
        <v>-7.3914939759999996</v>
      </c>
    </row>
    <row r="1272" spans="1:68" x14ac:dyDescent="0.25">
      <c r="A1272" s="1" t="s">
        <v>66</v>
      </c>
      <c r="B1272" s="1">
        <f>COUNT(egypt_arabic_world[[#This Row],[1960]:[2023]])</f>
        <v>44</v>
      </c>
      <c r="C1272" s="1" t="s">
        <v>2207</v>
      </c>
      <c r="D1272" s="1" t="s">
        <v>2208</v>
      </c>
      <c r="P1272">
        <v>220.11161910000001</v>
      </c>
      <c r="Q1272">
        <v>237.22420410000001</v>
      </c>
      <c r="R1272">
        <v>215.838303</v>
      </c>
      <c r="S1272">
        <v>236.20860300000001</v>
      </c>
      <c r="T1272">
        <v>251.88261439999999</v>
      </c>
      <c r="U1272">
        <v>286.60606510000002</v>
      </c>
      <c r="V1272">
        <v>305.61463420000001</v>
      </c>
      <c r="W1272">
        <v>307.35560759999998</v>
      </c>
      <c r="X1272">
        <v>329.81411739999999</v>
      </c>
      <c r="Y1272">
        <v>343.45420139999999</v>
      </c>
      <c r="Z1272">
        <v>389.60995700000001</v>
      </c>
      <c r="AA1272">
        <v>415.09176159999998</v>
      </c>
      <c r="AB1272">
        <v>447.29977789999998</v>
      </c>
      <c r="AC1272">
        <v>481.27464120000002</v>
      </c>
      <c r="AD1272">
        <v>505.67614429999998</v>
      </c>
      <c r="AE1272">
        <v>504.79789840000001</v>
      </c>
      <c r="AF1272">
        <v>523.15453339999999</v>
      </c>
      <c r="AG1272">
        <v>521.01678270000002</v>
      </c>
      <c r="AH1272">
        <v>540.6386688</v>
      </c>
      <c r="AI1272">
        <v>552.27340389999995</v>
      </c>
      <c r="AJ1272">
        <v>537.55622470000003</v>
      </c>
      <c r="AK1272">
        <v>538.57770879999998</v>
      </c>
      <c r="AL1272">
        <v>545.74165700000003</v>
      </c>
      <c r="AM1272">
        <v>513.83763469999997</v>
      </c>
      <c r="AN1272">
        <v>535.05987930000003</v>
      </c>
      <c r="AO1272">
        <v>556.25210809999999</v>
      </c>
      <c r="AP1272">
        <v>567.44550119999997</v>
      </c>
      <c r="AQ1272">
        <v>594.88293469999996</v>
      </c>
      <c r="AR1272">
        <v>594.75151860000005</v>
      </c>
      <c r="AS1272">
        <v>555.36302939999996</v>
      </c>
      <c r="AT1272">
        <v>610.5809127</v>
      </c>
      <c r="AU1272">
        <v>616.73518160000003</v>
      </c>
      <c r="AV1272">
        <v>626.96820190000005</v>
      </c>
      <c r="AW1272">
        <v>663.86208469999997</v>
      </c>
      <c r="AX1272">
        <v>758.01937050000004</v>
      </c>
      <c r="AY1272">
        <v>785.45316160000004</v>
      </c>
      <c r="AZ1272">
        <v>825.60445719999996</v>
      </c>
      <c r="BA1272">
        <v>841.7574869</v>
      </c>
      <c r="BB1272">
        <v>845.1664035</v>
      </c>
      <c r="BC1272">
        <v>813.30613979999998</v>
      </c>
      <c r="BD1272">
        <v>835.76233839999998</v>
      </c>
      <c r="BE1272">
        <v>840.08138770000005</v>
      </c>
      <c r="BF1272">
        <v>786.95015169999999</v>
      </c>
      <c r="BG1272">
        <v>767.22216430000003</v>
      </c>
    </row>
    <row r="1273" spans="1:68" x14ac:dyDescent="0.25">
      <c r="A1273" s="1" t="s">
        <v>66</v>
      </c>
      <c r="B1273" s="1">
        <f>COUNT(egypt_arabic_world[[#This Row],[1960]:[2023]])</f>
        <v>44</v>
      </c>
      <c r="C1273" s="1" t="s">
        <v>1785</v>
      </c>
      <c r="D1273" s="1" t="s">
        <v>1786</v>
      </c>
      <c r="Y1273">
        <v>61.1</v>
      </c>
      <c r="Z1273">
        <v>69.099999999999994</v>
      </c>
      <c r="AA1273">
        <v>68.5</v>
      </c>
      <c r="AB1273">
        <v>64</v>
      </c>
      <c r="AC1273">
        <v>57.7</v>
      </c>
      <c r="AD1273">
        <v>56</v>
      </c>
      <c r="AE1273">
        <v>45.7</v>
      </c>
      <c r="AF1273">
        <v>38.799999999999997</v>
      </c>
      <c r="AG1273">
        <v>41.1</v>
      </c>
      <c r="AH1273">
        <v>41.7</v>
      </c>
      <c r="AI1273">
        <v>47.4</v>
      </c>
      <c r="AJ1273">
        <v>54.3</v>
      </c>
      <c r="AK1273">
        <v>57.1</v>
      </c>
      <c r="AL1273">
        <v>57.1</v>
      </c>
      <c r="AM1273">
        <v>54.8</v>
      </c>
      <c r="AN1273">
        <v>57.1</v>
      </c>
      <c r="AO1273">
        <v>57.1</v>
      </c>
      <c r="AP1273">
        <v>60</v>
      </c>
      <c r="AQ1273">
        <v>56.5</v>
      </c>
      <c r="AR1273">
        <v>53.1</v>
      </c>
      <c r="AS1273">
        <v>57.1</v>
      </c>
      <c r="AT1273">
        <v>53.7</v>
      </c>
      <c r="AU1273">
        <v>52.7</v>
      </c>
      <c r="AV1273">
        <v>59.3</v>
      </c>
      <c r="AW1273">
        <v>70.400000000000006</v>
      </c>
      <c r="AX1273">
        <v>88.3</v>
      </c>
      <c r="AY1273">
        <v>94.3</v>
      </c>
      <c r="AZ1273">
        <v>102</v>
      </c>
      <c r="BA1273">
        <v>129.9</v>
      </c>
      <c r="BB1273">
        <v>99.5</v>
      </c>
      <c r="BC1273">
        <v>107.9</v>
      </c>
      <c r="BD1273">
        <v>127</v>
      </c>
      <c r="BE1273">
        <v>124.5</v>
      </c>
      <c r="BF1273">
        <v>123.1</v>
      </c>
      <c r="BG1273">
        <v>119.7</v>
      </c>
      <c r="BH1273">
        <v>100</v>
      </c>
      <c r="BI1273">
        <v>96.7</v>
      </c>
      <c r="BJ1273">
        <v>101.7</v>
      </c>
      <c r="BK1273">
        <v>109.2</v>
      </c>
      <c r="BL1273">
        <v>104.2</v>
      </c>
      <c r="BM1273">
        <v>99</v>
      </c>
      <c r="BN1273">
        <v>124.4</v>
      </c>
      <c r="BO1273">
        <v>161.80000000000001</v>
      </c>
      <c r="BP1273">
        <v>139</v>
      </c>
    </row>
    <row r="1274" spans="1:68" x14ac:dyDescent="0.25">
      <c r="A1274" s="1" t="s">
        <v>66</v>
      </c>
      <c r="B1274" s="1">
        <f>COUNT(egypt_arabic_world[[#This Row],[1960]:[2023]])</f>
        <v>44</v>
      </c>
      <c r="C1274" s="1" t="s">
        <v>2209</v>
      </c>
      <c r="D1274" s="1" t="s">
        <v>2210</v>
      </c>
      <c r="P1274">
        <v>86.083051600000005</v>
      </c>
      <c r="Q1274">
        <v>87.173099390000004</v>
      </c>
      <c r="R1274">
        <v>85.961175030000007</v>
      </c>
      <c r="S1274">
        <v>86.754916679999994</v>
      </c>
      <c r="T1274">
        <v>87.193785059999996</v>
      </c>
      <c r="U1274">
        <v>87.803893299999999</v>
      </c>
      <c r="V1274">
        <v>87.65750955</v>
      </c>
      <c r="W1274">
        <v>88.074435109999996</v>
      </c>
      <c r="X1274">
        <v>88.632257269999997</v>
      </c>
      <c r="Y1274">
        <v>89.156012000000004</v>
      </c>
      <c r="Z1274">
        <v>90.441555699999995</v>
      </c>
      <c r="AA1274">
        <v>90.920214209999997</v>
      </c>
      <c r="AB1274">
        <v>92.158325160000004</v>
      </c>
      <c r="AC1274">
        <v>92.840510089999995</v>
      </c>
      <c r="AD1274">
        <v>93.417834630000002</v>
      </c>
      <c r="AE1274">
        <v>93.263049019999997</v>
      </c>
      <c r="AF1274">
        <v>93.740229709999994</v>
      </c>
      <c r="AG1274">
        <v>93.693665530000004</v>
      </c>
      <c r="AH1274">
        <v>93.898538569999999</v>
      </c>
      <c r="AI1274">
        <v>94.073442729999996</v>
      </c>
      <c r="AJ1274">
        <v>93.888002779999994</v>
      </c>
      <c r="AK1274">
        <v>94.047181460000004</v>
      </c>
      <c r="AL1274">
        <v>93.961577840000004</v>
      </c>
      <c r="AM1274">
        <v>93.384398419999997</v>
      </c>
      <c r="AN1274">
        <v>93.816278170000004</v>
      </c>
      <c r="AO1274">
        <v>94.077250829999997</v>
      </c>
      <c r="AP1274">
        <v>94.158099280000002</v>
      </c>
      <c r="AQ1274">
        <v>94.447454809999996</v>
      </c>
      <c r="AR1274">
        <v>94.017903770000004</v>
      </c>
      <c r="AS1274">
        <v>93.88155107</v>
      </c>
      <c r="AT1274">
        <v>94.22360415</v>
      </c>
      <c r="AU1274">
        <v>94.870491430000001</v>
      </c>
      <c r="AV1274">
        <v>94.973579999999998</v>
      </c>
      <c r="AW1274">
        <v>96.817362759999995</v>
      </c>
      <c r="AX1274">
        <v>96.231151949999997</v>
      </c>
      <c r="AY1274">
        <v>96.280991880000002</v>
      </c>
      <c r="AZ1274">
        <v>96.040479379999994</v>
      </c>
      <c r="BA1274">
        <v>96.162109139999998</v>
      </c>
      <c r="BB1274">
        <v>96.401663139999997</v>
      </c>
      <c r="BC1274">
        <v>97.211761129999999</v>
      </c>
      <c r="BD1274">
        <v>96.792389200000002</v>
      </c>
      <c r="BE1274">
        <v>96.816800229999998</v>
      </c>
      <c r="BF1274">
        <v>98.46009119</v>
      </c>
      <c r="BG1274">
        <v>97.928929789999998</v>
      </c>
    </row>
    <row r="1275" spans="1:68" x14ac:dyDescent="0.25">
      <c r="A1275" s="1" t="s">
        <v>66</v>
      </c>
      <c r="B1275" s="1">
        <f>COUNT(egypt_arabic_world[[#This Row],[1960]:[2023]])</f>
        <v>44</v>
      </c>
      <c r="C1275" s="1" t="s">
        <v>1789</v>
      </c>
      <c r="D1275" s="1" t="s">
        <v>1790</v>
      </c>
      <c r="Y1275">
        <v>57</v>
      </c>
      <c r="Z1275">
        <v>57</v>
      </c>
      <c r="AA1275">
        <v>57</v>
      </c>
      <c r="AB1275">
        <v>57</v>
      </c>
      <c r="AC1275">
        <v>69</v>
      </c>
      <c r="AD1275">
        <v>84</v>
      </c>
      <c r="AE1275">
        <v>80</v>
      </c>
      <c r="AF1275">
        <v>81</v>
      </c>
      <c r="AG1275">
        <v>87</v>
      </c>
      <c r="AH1275">
        <v>90</v>
      </c>
      <c r="AI1275">
        <v>87</v>
      </c>
      <c r="AJ1275">
        <v>76</v>
      </c>
      <c r="AK1275">
        <v>79</v>
      </c>
      <c r="AL1275">
        <v>81</v>
      </c>
      <c r="AM1275">
        <v>83</v>
      </c>
      <c r="AN1275">
        <v>88</v>
      </c>
      <c r="AO1275">
        <v>90</v>
      </c>
      <c r="AP1275">
        <v>88</v>
      </c>
      <c r="AQ1275">
        <v>92</v>
      </c>
      <c r="AR1275">
        <v>97</v>
      </c>
      <c r="AS1275">
        <v>98</v>
      </c>
      <c r="AT1275">
        <v>99</v>
      </c>
      <c r="AU1275">
        <v>97</v>
      </c>
      <c r="AV1275">
        <v>98</v>
      </c>
      <c r="AW1275">
        <v>97</v>
      </c>
      <c r="AX1275">
        <v>98</v>
      </c>
      <c r="AY1275">
        <v>98</v>
      </c>
      <c r="AZ1275">
        <v>98</v>
      </c>
      <c r="BA1275">
        <v>97</v>
      </c>
      <c r="BB1275">
        <v>97</v>
      </c>
      <c r="BC1275">
        <v>97</v>
      </c>
      <c r="BD1275">
        <v>96</v>
      </c>
      <c r="BE1275">
        <v>93</v>
      </c>
      <c r="BF1275">
        <v>97</v>
      </c>
      <c r="BG1275">
        <v>94</v>
      </c>
      <c r="BH1275">
        <v>93</v>
      </c>
      <c r="BI1275">
        <v>95</v>
      </c>
      <c r="BJ1275">
        <v>94</v>
      </c>
      <c r="BK1275">
        <v>95</v>
      </c>
      <c r="BL1275">
        <v>95</v>
      </c>
      <c r="BM1275">
        <v>94</v>
      </c>
      <c r="BN1275">
        <v>96</v>
      </c>
      <c r="BO1275">
        <v>97</v>
      </c>
      <c r="BP1275">
        <v>96</v>
      </c>
    </row>
    <row r="1276" spans="1:68" x14ac:dyDescent="0.25">
      <c r="A1276" s="1" t="s">
        <v>66</v>
      </c>
      <c r="B1276" s="1">
        <f>COUNT(egypt_arabic_world[[#This Row],[1960]:[2023]])</f>
        <v>44</v>
      </c>
      <c r="C1276" s="1" t="s">
        <v>1773</v>
      </c>
      <c r="D1276" s="1" t="s">
        <v>1774</v>
      </c>
      <c r="Y1276">
        <v>41</v>
      </c>
      <c r="Z1276">
        <v>41</v>
      </c>
      <c r="AA1276">
        <v>41</v>
      </c>
      <c r="AB1276">
        <v>41</v>
      </c>
      <c r="AC1276">
        <v>47</v>
      </c>
      <c r="AD1276">
        <v>74</v>
      </c>
      <c r="AE1276">
        <v>78</v>
      </c>
      <c r="AF1276">
        <v>76</v>
      </c>
      <c r="AG1276">
        <v>85</v>
      </c>
      <c r="AH1276">
        <v>86</v>
      </c>
      <c r="AI1276">
        <v>86</v>
      </c>
      <c r="AJ1276">
        <v>89</v>
      </c>
      <c r="AK1276">
        <v>89</v>
      </c>
      <c r="AL1276">
        <v>89</v>
      </c>
      <c r="AM1276">
        <v>89</v>
      </c>
      <c r="AN1276">
        <v>89</v>
      </c>
      <c r="AO1276">
        <v>92</v>
      </c>
      <c r="AP1276">
        <v>92</v>
      </c>
      <c r="AQ1276">
        <v>98</v>
      </c>
      <c r="AR1276">
        <v>96</v>
      </c>
      <c r="AS1276">
        <v>98</v>
      </c>
      <c r="AT1276">
        <v>97</v>
      </c>
      <c r="AU1276">
        <v>97</v>
      </c>
      <c r="AV1276">
        <v>98</v>
      </c>
      <c r="AW1276">
        <v>97</v>
      </c>
      <c r="AX1276">
        <v>98</v>
      </c>
      <c r="AY1276">
        <v>98</v>
      </c>
      <c r="AZ1276">
        <v>97</v>
      </c>
      <c r="BA1276">
        <v>92</v>
      </c>
      <c r="BB1276">
        <v>95</v>
      </c>
      <c r="BC1276">
        <v>96</v>
      </c>
      <c r="BD1276">
        <v>96</v>
      </c>
      <c r="BE1276">
        <v>93</v>
      </c>
      <c r="BF1276">
        <v>96</v>
      </c>
      <c r="BG1276">
        <v>93</v>
      </c>
      <c r="BH1276">
        <v>92</v>
      </c>
      <c r="BI1276">
        <v>95</v>
      </c>
      <c r="BJ1276">
        <v>94</v>
      </c>
      <c r="BK1276">
        <v>94</v>
      </c>
      <c r="BL1276">
        <v>95</v>
      </c>
      <c r="BM1276">
        <v>94</v>
      </c>
      <c r="BN1276">
        <v>96</v>
      </c>
      <c r="BO1276">
        <v>96</v>
      </c>
      <c r="BP1276">
        <v>96</v>
      </c>
    </row>
    <row r="1277" spans="1:68" x14ac:dyDescent="0.25">
      <c r="A1277" s="1" t="s">
        <v>66</v>
      </c>
      <c r="B1277" s="1">
        <f>COUNT(egypt_arabic_world[[#This Row],[1960]:[2023]])</f>
        <v>44</v>
      </c>
      <c r="C1277" s="1" t="s">
        <v>1771</v>
      </c>
      <c r="D1277" s="1" t="s">
        <v>1772</v>
      </c>
      <c r="Y1277">
        <v>31.6</v>
      </c>
      <c r="Z1277">
        <v>34.700000000000003</v>
      </c>
      <c r="AA1277">
        <v>37.9</v>
      </c>
      <c r="AB1277">
        <v>35.299999999999997</v>
      </c>
      <c r="AC1277">
        <v>33.5</v>
      </c>
      <c r="AD1277">
        <v>32.799999999999997</v>
      </c>
      <c r="AE1277">
        <v>30.9</v>
      </c>
      <c r="AF1277">
        <v>36.6</v>
      </c>
      <c r="AG1277">
        <v>47.3</v>
      </c>
      <c r="AH1277">
        <v>48.6</v>
      </c>
      <c r="AI1277">
        <v>51.8</v>
      </c>
      <c r="AJ1277">
        <v>48</v>
      </c>
      <c r="AK1277">
        <v>50.5</v>
      </c>
      <c r="AL1277">
        <v>51.1</v>
      </c>
      <c r="AM1277">
        <v>50.5</v>
      </c>
      <c r="AN1277">
        <v>54.3</v>
      </c>
      <c r="AO1277">
        <v>56.8</v>
      </c>
      <c r="AP1277">
        <v>61.9</v>
      </c>
      <c r="AQ1277">
        <v>63.8</v>
      </c>
      <c r="AR1277">
        <v>60.6</v>
      </c>
      <c r="AS1277">
        <v>63.1</v>
      </c>
      <c r="AT1277">
        <v>62</v>
      </c>
      <c r="AU1277">
        <v>62.3</v>
      </c>
      <c r="AV1277">
        <v>67.5</v>
      </c>
      <c r="AW1277">
        <v>73.599999999999994</v>
      </c>
      <c r="AX1277">
        <v>79.8</v>
      </c>
      <c r="AY1277">
        <v>87.1</v>
      </c>
      <c r="AZ1277">
        <v>96</v>
      </c>
      <c r="BA1277">
        <v>110</v>
      </c>
      <c r="BB1277">
        <v>97.7</v>
      </c>
      <c r="BC1277">
        <v>106.5</v>
      </c>
      <c r="BD1277">
        <v>121.2</v>
      </c>
      <c r="BE1277">
        <v>117.9</v>
      </c>
      <c r="BF1277">
        <v>116.5</v>
      </c>
      <c r="BG1277">
        <v>114.4</v>
      </c>
      <c r="BH1277">
        <v>100</v>
      </c>
      <c r="BI1277">
        <v>96.7</v>
      </c>
      <c r="BJ1277">
        <v>101.5</v>
      </c>
      <c r="BK1277">
        <v>107.1</v>
      </c>
      <c r="BL1277">
        <v>103.3</v>
      </c>
      <c r="BM1277">
        <v>101</v>
      </c>
      <c r="BN1277">
        <v>120.5</v>
      </c>
      <c r="BO1277">
        <v>136.19999999999999</v>
      </c>
      <c r="BP1277">
        <v>126.1</v>
      </c>
    </row>
    <row r="1278" spans="1:68" x14ac:dyDescent="0.25">
      <c r="A1278" s="1" t="s">
        <v>66</v>
      </c>
      <c r="B1278" s="1">
        <f>COUNT(egypt_arabic_world[[#This Row],[1960]:[2023]])</f>
        <v>44</v>
      </c>
      <c r="C1278" s="1" t="s">
        <v>1783</v>
      </c>
      <c r="D1278" s="1" t="s">
        <v>1784</v>
      </c>
      <c r="Y1278">
        <v>191812</v>
      </c>
      <c r="Z1278">
        <v>474880.2</v>
      </c>
      <c r="AA1278">
        <v>2289449.2999999998</v>
      </c>
      <c r="AB1278">
        <v>19033849.800000001</v>
      </c>
      <c r="AC1278">
        <v>4159167</v>
      </c>
      <c r="AD1278">
        <v>590804.9</v>
      </c>
      <c r="AE1278">
        <v>6709871.5</v>
      </c>
      <c r="AF1278">
        <v>1356009.7</v>
      </c>
      <c r="AG1278">
        <v>1868301.1</v>
      </c>
      <c r="AH1278">
        <v>308168.3</v>
      </c>
      <c r="AI1278">
        <v>-96000</v>
      </c>
      <c r="AJ1278">
        <v>-52000</v>
      </c>
      <c r="AK1278">
        <v>7821000</v>
      </c>
      <c r="AL1278">
        <v>6796505.2000000002</v>
      </c>
      <c r="AM1278">
        <v>2409850.2999999998</v>
      </c>
      <c r="AN1278">
        <v>7556392.9000000004</v>
      </c>
      <c r="AO1278">
        <v>18569044.800000001</v>
      </c>
      <c r="AP1278">
        <v>20768118.399999999</v>
      </c>
      <c r="AQ1278">
        <v>33593795.600000001</v>
      </c>
      <c r="AR1278">
        <v>22545820.800000001</v>
      </c>
      <c r="AS1278">
        <v>3368686.9</v>
      </c>
      <c r="AT1278">
        <v>1996577.9</v>
      </c>
      <c r="AU1278">
        <v>554199</v>
      </c>
      <c r="AV1278">
        <v>9695954.1999999993</v>
      </c>
      <c r="AW1278">
        <v>15411447.800000001</v>
      </c>
      <c r="AX1278">
        <v>-440247.3</v>
      </c>
      <c r="AY1278">
        <v>1537621</v>
      </c>
      <c r="AZ1278">
        <v>166869</v>
      </c>
      <c r="BA1278">
        <v>8507425.1999999993</v>
      </c>
      <c r="BB1278">
        <v>-5013068.3</v>
      </c>
      <c r="BC1278">
        <v>-5978603.7000000002</v>
      </c>
      <c r="BD1278">
        <v>-6370335.9000000004</v>
      </c>
      <c r="BE1278">
        <v>-6247851.4000000004</v>
      </c>
      <c r="BF1278">
        <v>-6375173.7000000002</v>
      </c>
      <c r="BG1278">
        <v>-7244084.7999999998</v>
      </c>
      <c r="BH1278">
        <v>-6496135.7999999998</v>
      </c>
      <c r="BI1278">
        <v>-6605558.0999999996</v>
      </c>
      <c r="BJ1278">
        <v>-7091780.4000000004</v>
      </c>
      <c r="BK1278">
        <v>-7336451.9000000004</v>
      </c>
      <c r="BL1278">
        <v>-7430692.9000000004</v>
      </c>
      <c r="BM1278">
        <v>-7696696.0999999996</v>
      </c>
      <c r="BN1278">
        <v>-7406317.2999999998</v>
      </c>
      <c r="BO1278">
        <v>-6823752.5</v>
      </c>
      <c r="BP1278">
        <v>-6779637.4000000004</v>
      </c>
    </row>
    <row r="1279" spans="1:68" x14ac:dyDescent="0.25">
      <c r="A1279" s="1" t="s">
        <v>66</v>
      </c>
      <c r="B1279" s="1">
        <f>COUNT(egypt_arabic_world[[#This Row],[1960]:[2023]])</f>
        <v>44</v>
      </c>
      <c r="C1279" s="1" t="s">
        <v>1915</v>
      </c>
      <c r="D1279" s="1" t="s">
        <v>1916</v>
      </c>
      <c r="V1279">
        <v>1669999.9569999999</v>
      </c>
      <c r="Y1279">
        <v>2210000.0380000002</v>
      </c>
      <c r="Z1279">
        <v>1370000.0049999999</v>
      </c>
      <c r="AA1279">
        <v>860000.01430000004</v>
      </c>
      <c r="AB1279">
        <v>1149999.976</v>
      </c>
      <c r="AC1279">
        <v>1529999.9709999999</v>
      </c>
      <c r="AD1279">
        <v>920000.01670000004</v>
      </c>
      <c r="AE1279">
        <v>759999.99049999996</v>
      </c>
      <c r="AF1279">
        <v>1179999.9480000001</v>
      </c>
      <c r="AG1279">
        <v>1529999.9709999999</v>
      </c>
      <c r="AH1279">
        <v>1320000.0519999999</v>
      </c>
      <c r="AI1279">
        <v>1700000.048</v>
      </c>
      <c r="AJ1279">
        <v>1190000.057</v>
      </c>
      <c r="AK1279">
        <v>1200000.048</v>
      </c>
      <c r="AL1279">
        <v>579999.98329999996</v>
      </c>
      <c r="AM1279">
        <v>2710000.0380000002</v>
      </c>
      <c r="AN1279">
        <v>2700000.048</v>
      </c>
      <c r="AO1279">
        <v>2619999.8859999999</v>
      </c>
      <c r="AP1279">
        <v>3140000.105</v>
      </c>
      <c r="AQ1279">
        <v>1470000.0290000001</v>
      </c>
      <c r="AR1279">
        <v>3240000.01</v>
      </c>
      <c r="AS1279">
        <v>1899999.976</v>
      </c>
      <c r="AT1279">
        <v>3170000.0759999999</v>
      </c>
      <c r="AU1279">
        <v>1100000.024</v>
      </c>
      <c r="AV1279">
        <v>1940000.057</v>
      </c>
      <c r="AW1279">
        <v>2400000.0950000002</v>
      </c>
      <c r="AX1279">
        <v>1759999.99</v>
      </c>
      <c r="AY1279">
        <v>2859999.895</v>
      </c>
      <c r="AZ1279">
        <v>2410000.0860000001</v>
      </c>
      <c r="BA1279">
        <v>2660000.0860000001</v>
      </c>
      <c r="BB1279">
        <v>2519999.9810000001</v>
      </c>
      <c r="BC1279">
        <v>2640000.105</v>
      </c>
      <c r="BD1279">
        <v>3019999.9810000001</v>
      </c>
      <c r="BE1279">
        <v>2718338.0129999998</v>
      </c>
      <c r="BF1279">
        <v>2010437.9650000001</v>
      </c>
      <c r="BG1279">
        <v>2582554.34</v>
      </c>
      <c r="BH1279">
        <v>2043157.101</v>
      </c>
      <c r="BI1279">
        <v>1571140.17</v>
      </c>
      <c r="BJ1279">
        <v>1094693.0649999999</v>
      </c>
      <c r="BK1279">
        <v>1157850.027</v>
      </c>
      <c r="BL1279">
        <v>1724204.0630000001</v>
      </c>
      <c r="BM1279">
        <v>1981750.0109999999</v>
      </c>
      <c r="BN1279">
        <v>-739743.94799999997</v>
      </c>
      <c r="BO1279">
        <v>1751260.0419999999</v>
      </c>
    </row>
    <row r="1280" spans="1:68" x14ac:dyDescent="0.25">
      <c r="A1280" s="1" t="s">
        <v>66</v>
      </c>
      <c r="B1280" s="1">
        <f>COUNT(egypt_arabic_world[[#This Row],[1960]:[2023]])</f>
        <v>44</v>
      </c>
      <c r="C1280" s="1" t="s">
        <v>1893</v>
      </c>
      <c r="D1280" s="1" t="s">
        <v>1894</v>
      </c>
      <c r="V1280">
        <v>-6133323.1270000003</v>
      </c>
      <c r="W1280">
        <v>-4344437.2149999999</v>
      </c>
      <c r="X1280">
        <v>-3285714.29</v>
      </c>
      <c r="Y1280">
        <v>-5142857.1500000004</v>
      </c>
      <c r="Z1280">
        <v>-7000000.0099999998</v>
      </c>
      <c r="AA1280">
        <v>-142857.14309999999</v>
      </c>
      <c r="AB1280">
        <v>-6428571.4380000001</v>
      </c>
      <c r="AC1280">
        <v>-571428.57180000003</v>
      </c>
      <c r="AD1280">
        <v>-20428571.43</v>
      </c>
      <c r="AF1280">
        <v>-1714285.7139999999</v>
      </c>
      <c r="AI1280">
        <v>-15000000</v>
      </c>
      <c r="AJ1280">
        <v>-21000000</v>
      </c>
      <c r="AK1280">
        <v>-6000000</v>
      </c>
      <c r="AL1280">
        <v>-4000000</v>
      </c>
      <c r="AM1280">
        <v>-3000000</v>
      </c>
      <c r="AN1280">
        <v>-20000000</v>
      </c>
      <c r="AO1280">
        <v>-545000000</v>
      </c>
      <c r="AP1280">
        <v>-815500000</v>
      </c>
      <c r="AQ1280">
        <v>600000000</v>
      </c>
      <c r="AR1280">
        <v>-595300000</v>
      </c>
      <c r="AS1280">
        <v>-266000000</v>
      </c>
      <c r="AT1280">
        <v>-1461300000</v>
      </c>
      <c r="AU1280">
        <v>677500000</v>
      </c>
      <c r="AV1280">
        <v>42900000</v>
      </c>
      <c r="AW1280">
        <v>-238900000</v>
      </c>
      <c r="AX1280">
        <v>-3468200000</v>
      </c>
      <c r="AY1280">
        <v>700400000</v>
      </c>
      <c r="AZ1280">
        <v>3573900000</v>
      </c>
      <c r="BA1280">
        <v>7649700000</v>
      </c>
      <c r="BB1280">
        <v>527100000</v>
      </c>
      <c r="BC1280">
        <v>-10441900000</v>
      </c>
      <c r="BD1280">
        <v>10651600000</v>
      </c>
      <c r="BE1280">
        <v>1953700000</v>
      </c>
      <c r="BF1280">
        <v>-3013300000</v>
      </c>
      <c r="BG1280">
        <v>2111600000</v>
      </c>
      <c r="BH1280">
        <v>-71300000</v>
      </c>
      <c r="BI1280">
        <v>-736100000</v>
      </c>
      <c r="BJ1280">
        <v>-23889900000</v>
      </c>
      <c r="BK1280">
        <v>1910701000</v>
      </c>
      <c r="BL1280">
        <v>-10454410000</v>
      </c>
      <c r="BM1280">
        <v>-1015220000</v>
      </c>
      <c r="BN1280">
        <v>-5972418000</v>
      </c>
      <c r="BO1280">
        <v>21724963041</v>
      </c>
      <c r="BP1280">
        <v>908300000</v>
      </c>
    </row>
    <row r="1281" spans="1:68" x14ac:dyDescent="0.25">
      <c r="A1281" s="1" t="s">
        <v>66</v>
      </c>
      <c r="B1281" s="1">
        <f>COUNT(egypt_arabic_world[[#This Row],[1960]:[2023]])</f>
        <v>44</v>
      </c>
      <c r="C1281" s="1" t="s">
        <v>1761</v>
      </c>
      <c r="D1281" s="1" t="s">
        <v>1762</v>
      </c>
      <c r="W1281">
        <v>50</v>
      </c>
      <c r="Z1281">
        <v>5</v>
      </c>
      <c r="AA1281">
        <v>5</v>
      </c>
      <c r="AB1281">
        <v>6</v>
      </c>
      <c r="AC1281">
        <v>6</v>
      </c>
      <c r="AD1281">
        <v>7</v>
      </c>
      <c r="AE1281">
        <v>8</v>
      </c>
      <c r="AF1281">
        <v>8</v>
      </c>
      <c r="AG1281">
        <v>14</v>
      </c>
      <c r="AH1281">
        <v>13</v>
      </c>
      <c r="AI1281">
        <v>50</v>
      </c>
      <c r="AJ1281">
        <v>98</v>
      </c>
      <c r="AK1281">
        <v>210</v>
      </c>
      <c r="AL1281">
        <v>257</v>
      </c>
      <c r="AM1281">
        <v>501</v>
      </c>
      <c r="AN1281">
        <v>870</v>
      </c>
      <c r="AO1281">
        <v>1198</v>
      </c>
      <c r="AP1281">
        <v>1720</v>
      </c>
      <c r="AQ1281">
        <v>2606</v>
      </c>
      <c r="AR1281">
        <v>3486</v>
      </c>
      <c r="AS1281">
        <v>3954</v>
      </c>
      <c r="AT1281">
        <v>4677</v>
      </c>
      <c r="AU1281">
        <v>6442</v>
      </c>
      <c r="AV1281">
        <v>5734</v>
      </c>
      <c r="AW1281">
        <v>5361</v>
      </c>
      <c r="AX1281">
        <v>6288</v>
      </c>
      <c r="AY1281">
        <v>7608</v>
      </c>
      <c r="AZ1281">
        <v>6789</v>
      </c>
      <c r="BA1281">
        <v>6777</v>
      </c>
      <c r="BB1281">
        <v>6983</v>
      </c>
      <c r="BC1281">
        <v>6903</v>
      </c>
      <c r="BD1281">
        <v>7922</v>
      </c>
      <c r="BE1281">
        <v>10014</v>
      </c>
      <c r="BF1281">
        <v>12804</v>
      </c>
      <c r="BG1281">
        <v>15899</v>
      </c>
      <c r="BH1281">
        <v>17929</v>
      </c>
      <c r="BI1281">
        <v>19792</v>
      </c>
      <c r="BJ1281">
        <v>22106</v>
      </c>
      <c r="BK1281">
        <v>24850</v>
      </c>
      <c r="BL1281">
        <v>27416</v>
      </c>
      <c r="BM1281">
        <v>26553</v>
      </c>
      <c r="BN1281">
        <v>27498</v>
      </c>
      <c r="BO1281">
        <v>24390</v>
      </c>
      <c r="BP1281">
        <v>23160</v>
      </c>
    </row>
    <row r="1282" spans="1:68" x14ac:dyDescent="0.25">
      <c r="A1282" s="1" t="s">
        <v>66</v>
      </c>
      <c r="B1282" s="1">
        <f>COUNT(egypt_arabic_world[[#This Row],[1960]:[2023]])</f>
        <v>44</v>
      </c>
      <c r="C1282" s="1" t="s">
        <v>2195</v>
      </c>
      <c r="D1282" s="1" t="s">
        <v>2196</v>
      </c>
      <c r="P1282">
        <v>20.470010760000001</v>
      </c>
      <c r="Q1282">
        <v>21.879909519999998</v>
      </c>
      <c r="R1282">
        <v>23.206190110000001</v>
      </c>
      <c r="S1282">
        <v>24.48286057</v>
      </c>
      <c r="T1282">
        <v>26.3694706</v>
      </c>
      <c r="U1282">
        <v>29.127559659999999</v>
      </c>
      <c r="V1282">
        <v>32.043201449999998</v>
      </c>
      <c r="W1282">
        <v>33.676330569999998</v>
      </c>
      <c r="X1282">
        <v>35.19919968</v>
      </c>
      <c r="Y1282">
        <v>36.138759610000001</v>
      </c>
      <c r="Z1282">
        <v>37.763908389999997</v>
      </c>
      <c r="AA1282">
        <v>39.648319239999999</v>
      </c>
      <c r="AB1282">
        <v>41.509159089999997</v>
      </c>
      <c r="AC1282">
        <v>43.302021029999999</v>
      </c>
      <c r="AD1282">
        <v>45.209320069999997</v>
      </c>
      <c r="AE1282">
        <v>47.92975998</v>
      </c>
      <c r="AF1282">
        <v>50.12586975</v>
      </c>
      <c r="AG1282">
        <v>50.79624939</v>
      </c>
      <c r="AH1282">
        <v>50.592731479999998</v>
      </c>
      <c r="AI1282">
        <v>61.552341460000001</v>
      </c>
      <c r="AJ1282">
        <v>62.855609889999997</v>
      </c>
      <c r="AK1282">
        <v>60.039630889999998</v>
      </c>
      <c r="AL1282">
        <v>60.895828250000001</v>
      </c>
      <c r="AM1282">
        <v>65.143150329999997</v>
      </c>
      <c r="AN1282">
        <v>64.696983340000003</v>
      </c>
      <c r="AO1282">
        <v>62.700321199999998</v>
      </c>
      <c r="AP1282">
        <v>66.541122439999995</v>
      </c>
      <c r="AR1282">
        <v>74.226737979999996</v>
      </c>
      <c r="AS1282">
        <v>76.489776610000007</v>
      </c>
      <c r="AT1282">
        <v>78.490257260000007</v>
      </c>
      <c r="AV1282">
        <v>78.140998839999995</v>
      </c>
      <c r="AW1282">
        <v>77.565689090000006</v>
      </c>
      <c r="BB1282">
        <v>63.879131319999999</v>
      </c>
      <c r="BC1282">
        <v>64.686767579999994</v>
      </c>
      <c r="BD1282">
        <v>73.414031980000004</v>
      </c>
      <c r="BE1282">
        <v>74.15393066</v>
      </c>
      <c r="BF1282">
        <v>75.167739870000005</v>
      </c>
      <c r="BG1282">
        <v>75.520378109999996</v>
      </c>
      <c r="BI1282">
        <v>77.629913329999994</v>
      </c>
      <c r="BJ1282">
        <v>78.249732969999997</v>
      </c>
      <c r="BK1282">
        <v>78.911857600000005</v>
      </c>
      <c r="BL1282">
        <v>80.162582400000005</v>
      </c>
      <c r="BM1282">
        <v>81.891700740000005</v>
      </c>
      <c r="BN1282">
        <v>84.020408630000006</v>
      </c>
    </row>
    <row r="1283" spans="1:68" x14ac:dyDescent="0.25">
      <c r="A1283" s="1" t="s">
        <v>66</v>
      </c>
      <c r="B1283" s="1">
        <f>COUNT(egypt_arabic_world[[#This Row],[1960]:[2023]])</f>
        <v>44</v>
      </c>
      <c r="C1283" s="1" t="s">
        <v>2163</v>
      </c>
      <c r="D1283" s="1" t="s">
        <v>2164</v>
      </c>
      <c r="P1283">
        <v>40.60546875</v>
      </c>
      <c r="Q1283">
        <v>42.37017822</v>
      </c>
      <c r="R1283">
        <v>44.015029910000003</v>
      </c>
      <c r="S1283">
        <v>45.435169219999999</v>
      </c>
      <c r="T1283">
        <v>49.871761319999997</v>
      </c>
      <c r="U1283">
        <v>52.565761569999999</v>
      </c>
      <c r="V1283">
        <v>55.804721829999998</v>
      </c>
      <c r="W1283">
        <v>57.988391880000002</v>
      </c>
      <c r="X1283">
        <v>58.669120790000001</v>
      </c>
      <c r="Y1283">
        <v>59.802429199999999</v>
      </c>
      <c r="Z1283">
        <v>60.248691559999997</v>
      </c>
      <c r="AA1283">
        <v>61.588981629999999</v>
      </c>
      <c r="AB1283">
        <v>63.008628850000001</v>
      </c>
      <c r="AC1283">
        <v>64.382049559999999</v>
      </c>
      <c r="AD1283">
        <v>65.746910099999994</v>
      </c>
      <c r="AE1283">
        <v>67.931060790000004</v>
      </c>
      <c r="AF1283">
        <v>69.523361210000004</v>
      </c>
      <c r="AG1283">
        <v>68.407890320000007</v>
      </c>
      <c r="AH1283">
        <v>66.654617310000006</v>
      </c>
      <c r="AI1283">
        <v>77.508560180000003</v>
      </c>
      <c r="AJ1283">
        <v>76.932991029999997</v>
      </c>
      <c r="AK1283">
        <v>69.727531429999999</v>
      </c>
      <c r="AL1283">
        <v>70.371856690000001</v>
      </c>
      <c r="AM1283">
        <v>76.354118349999993</v>
      </c>
      <c r="AN1283">
        <v>72.788696290000004</v>
      </c>
      <c r="AO1283">
        <v>70.786560059999999</v>
      </c>
      <c r="AP1283">
        <v>75.566467290000006</v>
      </c>
      <c r="AR1283">
        <v>80.062316890000005</v>
      </c>
      <c r="AS1283">
        <v>81.540672299999997</v>
      </c>
      <c r="AT1283">
        <v>82.968933109999995</v>
      </c>
      <c r="AV1283">
        <v>82.274269099999998</v>
      </c>
      <c r="AW1283">
        <v>81.169937129999994</v>
      </c>
      <c r="BB1283">
        <v>63.696609500000001</v>
      </c>
      <c r="BC1283">
        <v>65.794036869999999</v>
      </c>
      <c r="BD1283">
        <v>73.602462770000002</v>
      </c>
      <c r="BE1283">
        <v>74.796142579999994</v>
      </c>
      <c r="BF1283">
        <v>76.435928340000004</v>
      </c>
      <c r="BG1283">
        <v>75.807548519999997</v>
      </c>
      <c r="BI1283">
        <v>79.471649170000006</v>
      </c>
      <c r="BJ1283">
        <v>80.421897889999997</v>
      </c>
      <c r="BK1283">
        <v>81.0146637</v>
      </c>
      <c r="BL1283">
        <v>82.135536189999996</v>
      </c>
      <c r="BM1283">
        <v>84.37986755</v>
      </c>
      <c r="BN1283">
        <v>87.096542360000001</v>
      </c>
    </row>
    <row r="1284" spans="1:68" x14ac:dyDescent="0.25">
      <c r="A1284" s="1" t="s">
        <v>66</v>
      </c>
      <c r="B1284" s="1">
        <f>COUNT(egypt_arabic_world[[#This Row],[1960]:[2023]])</f>
        <v>43</v>
      </c>
      <c r="C1284" s="1" t="s">
        <v>1765</v>
      </c>
      <c r="D1284" s="1" t="s">
        <v>1766</v>
      </c>
      <c r="Z1284">
        <v>9</v>
      </c>
      <c r="AA1284">
        <v>13</v>
      </c>
      <c r="AB1284">
        <v>11</v>
      </c>
      <c r="AC1284">
        <v>7</v>
      </c>
      <c r="AD1284">
        <v>7</v>
      </c>
      <c r="AE1284">
        <v>7</v>
      </c>
      <c r="AF1284">
        <v>7</v>
      </c>
      <c r="AG1284">
        <v>68</v>
      </c>
      <c r="AH1284">
        <v>67</v>
      </c>
      <c r="AI1284">
        <v>74</v>
      </c>
      <c r="AJ1284">
        <v>75</v>
      </c>
      <c r="AK1284">
        <v>75</v>
      </c>
      <c r="AL1284">
        <v>80</v>
      </c>
      <c r="AM1284">
        <v>74</v>
      </c>
      <c r="AN1284">
        <v>76</v>
      </c>
      <c r="AO1284">
        <v>71</v>
      </c>
      <c r="AP1284">
        <v>74</v>
      </c>
      <c r="AQ1284">
        <v>74</v>
      </c>
      <c r="AR1284">
        <v>77</v>
      </c>
      <c r="AS1284">
        <v>80</v>
      </c>
      <c r="AT1284">
        <v>80</v>
      </c>
      <c r="AU1284">
        <v>81</v>
      </c>
      <c r="AV1284">
        <v>82</v>
      </c>
      <c r="AW1284">
        <v>85</v>
      </c>
      <c r="AX1284">
        <v>85</v>
      </c>
      <c r="AY1284">
        <v>86</v>
      </c>
      <c r="AZ1284">
        <v>85</v>
      </c>
      <c r="BA1284">
        <v>85</v>
      </c>
      <c r="BB1284">
        <v>85</v>
      </c>
      <c r="BC1284">
        <v>86</v>
      </c>
      <c r="BD1284">
        <v>86</v>
      </c>
      <c r="BE1284">
        <v>86</v>
      </c>
      <c r="BF1284">
        <v>86</v>
      </c>
      <c r="BG1284">
        <v>86</v>
      </c>
      <c r="BH1284">
        <v>86</v>
      </c>
      <c r="BI1284">
        <v>80</v>
      </c>
      <c r="BJ1284">
        <v>86</v>
      </c>
      <c r="BK1284">
        <v>86</v>
      </c>
      <c r="BL1284">
        <v>86</v>
      </c>
      <c r="BM1284">
        <v>86</v>
      </c>
      <c r="BN1284">
        <v>88</v>
      </c>
      <c r="BO1284">
        <v>88</v>
      </c>
      <c r="BP1284">
        <v>88</v>
      </c>
    </row>
    <row r="1285" spans="1:68" x14ac:dyDescent="0.25">
      <c r="A1285" s="1" t="s">
        <v>66</v>
      </c>
      <c r="B1285" s="1">
        <f>COUNT(egypt_arabic_world[[#This Row],[1960]:[2023]])</f>
        <v>43</v>
      </c>
      <c r="C1285" s="1" t="s">
        <v>2003</v>
      </c>
      <c r="D1285" s="1" t="s">
        <v>2004</v>
      </c>
      <c r="P1285">
        <v>7.1783800129999999</v>
      </c>
      <c r="Q1285">
        <v>7.9409399030000003</v>
      </c>
      <c r="R1285">
        <v>8.9949703220000004</v>
      </c>
      <c r="S1285">
        <v>9.9883403780000002</v>
      </c>
      <c r="T1285">
        <v>11.2386198</v>
      </c>
      <c r="U1285">
        <v>12.85499001</v>
      </c>
      <c r="V1285">
        <v>14.792369839999999</v>
      </c>
      <c r="W1285">
        <v>15.48383999</v>
      </c>
      <c r="X1285">
        <v>15.61145973</v>
      </c>
      <c r="Y1285">
        <v>16.016510010000001</v>
      </c>
      <c r="Z1285">
        <v>16.906799320000001</v>
      </c>
      <c r="AA1285">
        <v>17.874439240000001</v>
      </c>
      <c r="AB1285">
        <v>18.457519529999999</v>
      </c>
      <c r="AC1285">
        <v>18.992050169999999</v>
      </c>
      <c r="AD1285">
        <v>17.758970260000002</v>
      </c>
      <c r="AE1285">
        <v>17.677940370000002</v>
      </c>
      <c r="AF1285">
        <v>17.787729259999999</v>
      </c>
      <c r="AG1285">
        <v>17.360649110000001</v>
      </c>
      <c r="AH1285">
        <v>14.79032993</v>
      </c>
      <c r="AI1285">
        <v>13.64140987</v>
      </c>
      <c r="AJ1285">
        <v>11.43887043</v>
      </c>
      <c r="AR1285">
        <v>28.863180159999999</v>
      </c>
      <c r="AT1285">
        <v>28.19529915</v>
      </c>
      <c r="AU1285">
        <v>29.31665039</v>
      </c>
      <c r="AV1285">
        <v>26.391599660000001</v>
      </c>
      <c r="AW1285">
        <v>27.676349640000002</v>
      </c>
      <c r="AX1285">
        <v>28.795749659999998</v>
      </c>
      <c r="AY1285">
        <v>28.729759219999998</v>
      </c>
      <c r="AZ1285">
        <v>29.175989149999999</v>
      </c>
      <c r="BA1285">
        <v>28.993930819999999</v>
      </c>
      <c r="BB1285">
        <v>29.609739300000001</v>
      </c>
      <c r="BC1285">
        <v>30.508670810000002</v>
      </c>
      <c r="BD1285">
        <v>25.87219048</v>
      </c>
      <c r="BE1285">
        <v>26.45796013</v>
      </c>
      <c r="BF1285">
        <v>28.52176094</v>
      </c>
      <c r="BG1285">
        <v>29.168870930000001</v>
      </c>
      <c r="BH1285">
        <v>32.813110350000002</v>
      </c>
      <c r="BI1285">
        <v>31.930479049999999</v>
      </c>
      <c r="BJ1285">
        <v>33.162101749999998</v>
      </c>
      <c r="BK1285">
        <v>36.717151639999997</v>
      </c>
      <c r="BM1285">
        <v>40.012939449999998</v>
      </c>
      <c r="BO1285">
        <v>37.818450929999997</v>
      </c>
      <c r="BP1285">
        <v>39.382308960000003</v>
      </c>
    </row>
    <row r="1286" spans="1:68" x14ac:dyDescent="0.25">
      <c r="A1286" s="1" t="s">
        <v>66</v>
      </c>
      <c r="B1286" s="1">
        <f>COUNT(egypt_arabic_world[[#This Row],[1960]:[2023]])</f>
        <v>43</v>
      </c>
      <c r="C1286" s="1" t="s">
        <v>1923</v>
      </c>
      <c r="D1286" s="1" t="s">
        <v>1924</v>
      </c>
      <c r="V1286">
        <v>11.29</v>
      </c>
      <c r="W1286">
        <v>12.29</v>
      </c>
      <c r="X1286">
        <v>14.93</v>
      </c>
      <c r="Y1286">
        <v>17.72</v>
      </c>
      <c r="Z1286">
        <v>14.78</v>
      </c>
      <c r="AA1286">
        <v>16.829999999999998</v>
      </c>
      <c r="AB1286">
        <v>10.210000000000001</v>
      </c>
      <c r="AC1286">
        <v>11.03</v>
      </c>
      <c r="AH1286">
        <v>10.93</v>
      </c>
      <c r="AI1286">
        <v>17.89</v>
      </c>
      <c r="AJ1286">
        <v>21.22</v>
      </c>
      <c r="AK1286">
        <v>17.18</v>
      </c>
      <c r="AL1286">
        <v>22.53</v>
      </c>
      <c r="AM1286">
        <v>22.97</v>
      </c>
      <c r="AN1286">
        <v>23.91</v>
      </c>
      <c r="AO1286">
        <v>20.399999999999999</v>
      </c>
      <c r="AP1286">
        <v>19.8</v>
      </c>
      <c r="AQ1286">
        <v>19.79</v>
      </c>
      <c r="AR1286">
        <v>19.260000000000002</v>
      </c>
      <c r="AS1286">
        <v>22.73</v>
      </c>
      <c r="AT1286">
        <v>22.06</v>
      </c>
      <c r="AU1286">
        <v>23.81</v>
      </c>
      <c r="AV1286">
        <v>23.09</v>
      </c>
      <c r="AW1286">
        <v>26.19</v>
      </c>
      <c r="AX1286">
        <v>24.253</v>
      </c>
      <c r="AY1286">
        <v>23.94</v>
      </c>
      <c r="AZ1286">
        <v>18.420000000000002</v>
      </c>
      <c r="BA1286">
        <v>18.876000000000001</v>
      </c>
      <c r="BB1286">
        <v>22.38</v>
      </c>
      <c r="BC1286">
        <v>22.111999999999998</v>
      </c>
      <c r="BD1286">
        <v>22.440999999999999</v>
      </c>
      <c r="BE1286">
        <v>24.012</v>
      </c>
      <c r="BF1286">
        <v>24.166</v>
      </c>
      <c r="BG1286">
        <v>23.997</v>
      </c>
      <c r="BH1286">
        <v>24.814</v>
      </c>
      <c r="BI1286">
        <v>23.638999999999999</v>
      </c>
      <c r="BJ1286">
        <v>23.068999999999999</v>
      </c>
      <c r="BK1286">
        <v>21.442</v>
      </c>
      <c r="BL1286">
        <v>21.664999999999999</v>
      </c>
      <c r="BM1286">
        <v>17.797000000000001</v>
      </c>
      <c r="BN1286">
        <v>16.091000000000001</v>
      </c>
      <c r="BO1286">
        <v>18.515999999999998</v>
      </c>
      <c r="BP1286">
        <v>15.329000000000001</v>
      </c>
    </row>
    <row r="1287" spans="1:68" x14ac:dyDescent="0.25">
      <c r="A1287" s="1" t="s">
        <v>66</v>
      </c>
      <c r="B1287" s="1">
        <f>COUNT(egypt_arabic_world[[#This Row],[1960]:[2023]])</f>
        <v>43</v>
      </c>
      <c r="C1287" s="1" t="s">
        <v>1911</v>
      </c>
      <c r="D1287" s="1" t="s">
        <v>1912</v>
      </c>
      <c r="V1287">
        <v>2.42</v>
      </c>
      <c r="W1287">
        <v>2.72</v>
      </c>
      <c r="X1287">
        <v>3.47</v>
      </c>
      <c r="Y1287">
        <v>3.94</v>
      </c>
      <c r="Z1287">
        <v>3.82</v>
      </c>
      <c r="AA1287">
        <v>3.85</v>
      </c>
      <c r="AB1287">
        <v>5.65</v>
      </c>
      <c r="AC1287">
        <v>4.68</v>
      </c>
      <c r="AH1287">
        <v>5.5</v>
      </c>
      <c r="AI1287">
        <v>5.0999999999999996</v>
      </c>
      <c r="AJ1287">
        <v>5.78</v>
      </c>
      <c r="AK1287">
        <v>6.35</v>
      </c>
      <c r="AL1287">
        <v>7.5</v>
      </c>
      <c r="AM1287">
        <v>7.3</v>
      </c>
      <c r="AN1287">
        <v>7.38</v>
      </c>
      <c r="AO1287">
        <v>6.9</v>
      </c>
      <c r="AP1287">
        <v>5.19</v>
      </c>
      <c r="AQ1287">
        <v>4.93</v>
      </c>
      <c r="AR1287">
        <v>4.9400000000000004</v>
      </c>
      <c r="AS1287">
        <v>5.0599999999999996</v>
      </c>
      <c r="AT1287">
        <v>5.67</v>
      </c>
      <c r="AU1287">
        <v>6.22</v>
      </c>
      <c r="AV1287">
        <v>7.43</v>
      </c>
      <c r="AW1287">
        <v>5.81</v>
      </c>
      <c r="AX1287">
        <v>7.11</v>
      </c>
      <c r="AY1287">
        <v>6.68</v>
      </c>
      <c r="AZ1287">
        <v>5.82</v>
      </c>
      <c r="BA1287">
        <v>5.5309999999999997</v>
      </c>
      <c r="BB1287">
        <v>5.04</v>
      </c>
      <c r="BC1287">
        <v>4.7699999999999996</v>
      </c>
      <c r="BD1287">
        <v>8.77</v>
      </c>
      <c r="BE1287">
        <v>9.2349999999999994</v>
      </c>
      <c r="BF1287">
        <v>9.7959999999999994</v>
      </c>
      <c r="BG1287">
        <v>9.73</v>
      </c>
      <c r="BH1287">
        <v>9.3919999999999995</v>
      </c>
      <c r="BI1287">
        <v>8.8800000000000008</v>
      </c>
      <c r="BJ1287">
        <v>8.2460000000000004</v>
      </c>
      <c r="BK1287">
        <v>6.8010000000000002</v>
      </c>
      <c r="BL1287">
        <v>4.8259999999999996</v>
      </c>
      <c r="BM1287">
        <v>5.9820000000000002</v>
      </c>
      <c r="BN1287">
        <v>5.6269999999999998</v>
      </c>
      <c r="BO1287">
        <v>5.0510000000000002</v>
      </c>
      <c r="BP1287">
        <v>4.617</v>
      </c>
    </row>
    <row r="1288" spans="1:68" x14ac:dyDescent="0.25">
      <c r="A1288" s="1" t="s">
        <v>66</v>
      </c>
      <c r="B1288" s="1">
        <f>COUNT(egypt_arabic_world[[#This Row],[1960]:[2023]])</f>
        <v>42</v>
      </c>
      <c r="C1288" s="1" t="s">
        <v>1751</v>
      </c>
      <c r="D1288" s="1" t="s">
        <v>1752</v>
      </c>
      <c r="AA1288">
        <v>142</v>
      </c>
      <c r="AB1288">
        <v>-60</v>
      </c>
      <c r="AC1288">
        <v>116</v>
      </c>
      <c r="AD1288">
        <v>112</v>
      </c>
      <c r="AE1288">
        <v>-32</v>
      </c>
      <c r="AF1288">
        <v>-327</v>
      </c>
      <c r="AG1288">
        <v>-109</v>
      </c>
      <c r="AH1288">
        <v>55</v>
      </c>
      <c r="AI1288">
        <v>191</v>
      </c>
      <c r="AJ1288">
        <v>-400</v>
      </c>
      <c r="AK1288">
        <v>-500</v>
      </c>
      <c r="AL1288">
        <v>-200</v>
      </c>
      <c r="AM1288">
        <v>-300</v>
      </c>
      <c r="AN1288">
        <v>-400</v>
      </c>
      <c r="AO1288">
        <v>-1100</v>
      </c>
      <c r="AP1288">
        <v>-1700</v>
      </c>
      <c r="AQ1288">
        <v>0</v>
      </c>
      <c r="AR1288">
        <v>200</v>
      </c>
      <c r="AS1288">
        <v>200</v>
      </c>
      <c r="AT1288">
        <v>200</v>
      </c>
      <c r="AU1288">
        <v>98.733944910000005</v>
      </c>
      <c r="AV1288">
        <v>307.3056522</v>
      </c>
      <c r="AW1288">
        <v>303.37437369999998</v>
      </c>
      <c r="AX1288">
        <v>32.785031879999998</v>
      </c>
      <c r="AY1288">
        <v>0</v>
      </c>
      <c r="AZ1288">
        <v>1.4100000000000001E-7</v>
      </c>
      <c r="BA1288">
        <v>12613147069</v>
      </c>
      <c r="BB1288">
        <v>33335974378</v>
      </c>
      <c r="BC1288">
        <v>36924645287</v>
      </c>
      <c r="BD1288">
        <v>55897106859</v>
      </c>
      <c r="BE1288">
        <v>314530000000</v>
      </c>
      <c r="BF1288">
        <v>267985000000</v>
      </c>
      <c r="BG1288">
        <v>282090000000</v>
      </c>
      <c r="BH1288">
        <v>210157000000</v>
      </c>
      <c r="BI1288">
        <v>169254000000</v>
      </c>
      <c r="BJ1288">
        <v>153739000000</v>
      </c>
      <c r="BK1288">
        <v>141926000000</v>
      </c>
      <c r="BL1288">
        <v>130287000000</v>
      </c>
      <c r="BM1288">
        <v>133067000000</v>
      </c>
      <c r="BN1288">
        <v>142274000000</v>
      </c>
      <c r="BO1288">
        <v>142100000000</v>
      </c>
      <c r="BP1288">
        <v>113200000000</v>
      </c>
    </row>
    <row r="1289" spans="1:68" x14ac:dyDescent="0.25">
      <c r="A1289" s="1" t="s">
        <v>66</v>
      </c>
      <c r="B1289" s="1">
        <f>COUNT(egypt_arabic_world[[#This Row],[1960]:[2023]])</f>
        <v>42</v>
      </c>
      <c r="C1289" s="1" t="s">
        <v>1777</v>
      </c>
      <c r="D1289" s="1" t="s">
        <v>1778</v>
      </c>
      <c r="Y1289">
        <v>16.053231589999999</v>
      </c>
      <c r="Z1289">
        <v>17.03804328</v>
      </c>
      <c r="AA1289">
        <v>16.444447329999999</v>
      </c>
      <c r="AB1289">
        <v>16.940911320000001</v>
      </c>
      <c r="AC1289">
        <v>16.548325299999998</v>
      </c>
      <c r="AD1289">
        <v>19.575069129999999</v>
      </c>
      <c r="AE1289">
        <v>15.46422082</v>
      </c>
      <c r="AF1289">
        <v>22.933474100000002</v>
      </c>
      <c r="AG1289">
        <v>30.073912199999999</v>
      </c>
      <c r="AH1289">
        <v>35.650910400000001</v>
      </c>
      <c r="AI1289">
        <v>26.123070760000001</v>
      </c>
      <c r="AJ1289">
        <v>19.528743030000001</v>
      </c>
      <c r="AK1289">
        <v>16.14303782</v>
      </c>
      <c r="AL1289">
        <v>11.86844071</v>
      </c>
      <c r="AM1289">
        <v>18.317254949999999</v>
      </c>
      <c r="AN1289">
        <v>16.088341369999998</v>
      </c>
      <c r="AO1289">
        <v>16.555810579999999</v>
      </c>
      <c r="AP1289">
        <v>18.364326200000001</v>
      </c>
      <c r="AQ1289">
        <v>14.66312239</v>
      </c>
      <c r="AR1289">
        <v>16.672256310000002</v>
      </c>
      <c r="AS1289">
        <v>24.713049789999999</v>
      </c>
      <c r="AT1289">
        <v>22.598295</v>
      </c>
      <c r="AU1289">
        <v>25.9773104</v>
      </c>
      <c r="AV1289">
        <v>34.69842147</v>
      </c>
      <c r="AW1289">
        <v>45.254597400000002</v>
      </c>
      <c r="AX1289">
        <v>60.480678240000003</v>
      </c>
      <c r="AY1289">
        <v>78.355426489999999</v>
      </c>
      <c r="AZ1289">
        <v>90.04637219</v>
      </c>
      <c r="BA1289">
        <v>122.8336596</v>
      </c>
      <c r="BB1289">
        <v>108.0219214</v>
      </c>
      <c r="BC1289">
        <v>123.8363202</v>
      </c>
      <c r="BD1289">
        <v>142.99358280000001</v>
      </c>
      <c r="BE1289">
        <v>137.75446160000001</v>
      </c>
      <c r="BF1289">
        <v>135.9204292</v>
      </c>
      <c r="BG1289">
        <v>125.78106699999999</v>
      </c>
      <c r="BH1289">
        <v>100</v>
      </c>
      <c r="BI1289">
        <v>119.2936437</v>
      </c>
      <c r="BJ1289">
        <v>119.9306759</v>
      </c>
      <c r="BK1289">
        <v>129.39247739999999</v>
      </c>
      <c r="BL1289">
        <v>135.80495569999999</v>
      </c>
      <c r="BM1289">
        <v>124.7365216</v>
      </c>
      <c r="BN1289">
        <v>204.3477915</v>
      </c>
    </row>
    <row r="1290" spans="1:68" x14ac:dyDescent="0.25">
      <c r="A1290" s="1" t="s">
        <v>66</v>
      </c>
      <c r="B1290" s="1">
        <f>COUNT(egypt_arabic_world[[#This Row],[1960]:[2023]])</f>
        <v>42</v>
      </c>
      <c r="C1290" s="1" t="s">
        <v>1769</v>
      </c>
      <c r="D1290" s="1" t="s">
        <v>1770</v>
      </c>
      <c r="Y1290">
        <v>32.017996369999999</v>
      </c>
      <c r="Z1290">
        <v>30.05036866</v>
      </c>
      <c r="AA1290">
        <v>29.245125779999999</v>
      </c>
      <c r="AB1290">
        <v>32.280050379999999</v>
      </c>
      <c r="AC1290">
        <v>34.96617552</v>
      </c>
      <c r="AD1290">
        <v>42.627777109999997</v>
      </c>
      <c r="AE1290">
        <v>41.252807760000003</v>
      </c>
      <c r="AF1290">
        <v>71.974125009999995</v>
      </c>
      <c r="AG1290">
        <v>89.140053140000006</v>
      </c>
      <c r="AH1290">
        <v>104.2229165</v>
      </c>
      <c r="AI1290">
        <v>67.167872399999993</v>
      </c>
      <c r="AJ1290">
        <v>43.869849350000003</v>
      </c>
      <c r="AK1290">
        <v>34.45091188</v>
      </c>
      <c r="AL1290">
        <v>25.32847967</v>
      </c>
      <c r="AM1290">
        <v>40.719704229999998</v>
      </c>
      <c r="AN1290">
        <v>34.334184010000001</v>
      </c>
      <c r="AO1290">
        <v>35.331811629999997</v>
      </c>
      <c r="AP1290">
        <v>37.325115199999999</v>
      </c>
      <c r="AQ1290">
        <v>31.608706399999999</v>
      </c>
      <c r="AR1290">
        <v>38.258407380000001</v>
      </c>
      <c r="AS1290">
        <v>52.740203559999998</v>
      </c>
      <c r="AT1290">
        <v>51.280982690000002</v>
      </c>
      <c r="AU1290">
        <v>60.087332199999999</v>
      </c>
      <c r="AV1290">
        <v>71.344111589999997</v>
      </c>
      <c r="AW1290">
        <v>78.391000210000001</v>
      </c>
      <c r="AX1290">
        <v>83.477533840000007</v>
      </c>
      <c r="AY1290">
        <v>97.149282139999997</v>
      </c>
      <c r="AZ1290">
        <v>104.07174809999999</v>
      </c>
      <c r="BA1290">
        <v>111.38221230000001</v>
      </c>
      <c r="BB1290">
        <v>117.9531108</v>
      </c>
      <c r="BC1290">
        <v>121.4179015</v>
      </c>
      <c r="BD1290">
        <v>115.1198926</v>
      </c>
      <c r="BE1290">
        <v>111.9475016</v>
      </c>
      <c r="BF1290">
        <v>112.5730944</v>
      </c>
      <c r="BG1290">
        <v>106.5354249</v>
      </c>
      <c r="BH1290">
        <v>100</v>
      </c>
      <c r="BI1290">
        <v>123.3397508</v>
      </c>
      <c r="BJ1290">
        <v>115.71119179999999</v>
      </c>
      <c r="BK1290">
        <v>113.7271898</v>
      </c>
      <c r="BL1290">
        <v>124.2361908</v>
      </c>
      <c r="BM1290">
        <v>115.3293817</v>
      </c>
      <c r="BN1290">
        <v>129.31257859999999</v>
      </c>
    </row>
    <row r="1291" spans="1:68" x14ac:dyDescent="0.25">
      <c r="A1291" s="1" t="s">
        <v>66</v>
      </c>
      <c r="B1291" s="1">
        <f>COUNT(egypt_arabic_world[[#This Row],[1960]:[2023]])</f>
        <v>42</v>
      </c>
      <c r="C1291" s="1" t="s">
        <v>1755</v>
      </c>
      <c r="D1291" s="1" t="s">
        <v>1756</v>
      </c>
      <c r="AA1291">
        <v>14209908259</v>
      </c>
      <c r="AB1291">
        <v>16284230305</v>
      </c>
      <c r="AC1291">
        <v>17819872392</v>
      </c>
      <c r="AD1291">
        <v>18998770180</v>
      </c>
      <c r="AE1291">
        <v>20055213834</v>
      </c>
      <c r="AF1291">
        <v>20816797245</v>
      </c>
      <c r="AG1291">
        <v>21120880745</v>
      </c>
      <c r="AH1291">
        <v>18785141276</v>
      </c>
      <c r="AI1291">
        <v>18458714966</v>
      </c>
      <c r="AJ1291">
        <v>17767345784</v>
      </c>
      <c r="AK1291">
        <v>17904058948</v>
      </c>
      <c r="AL1291">
        <v>15095685276</v>
      </c>
      <c r="AM1291">
        <v>17385333452</v>
      </c>
      <c r="AN1291">
        <v>19672785168</v>
      </c>
      <c r="AO1291">
        <v>25220700864</v>
      </c>
      <c r="AP1291">
        <v>30981245417</v>
      </c>
      <c r="AQ1291">
        <v>24206628419</v>
      </c>
      <c r="AR1291">
        <v>27371232869</v>
      </c>
      <c r="AS1291">
        <v>29841021439</v>
      </c>
      <c r="AT1291">
        <v>29235874410</v>
      </c>
      <c r="AU1291">
        <v>31466912248</v>
      </c>
      <c r="AV1291">
        <v>29529067199</v>
      </c>
      <c r="AW1291">
        <v>31374633901</v>
      </c>
      <c r="AX1291">
        <v>34604375644</v>
      </c>
      <c r="AY1291">
        <v>39218292399</v>
      </c>
      <c r="AZ1291">
        <v>48538404239</v>
      </c>
      <c r="BA1291">
        <v>55283349165</v>
      </c>
      <c r="BB1291">
        <v>48946510630</v>
      </c>
      <c r="BC1291">
        <v>52794467965</v>
      </c>
      <c r="BD1291">
        <v>50438135440</v>
      </c>
      <c r="BE1291">
        <v>38058487922</v>
      </c>
      <c r="BF1291">
        <v>36056494763</v>
      </c>
      <c r="BG1291">
        <v>36101544012</v>
      </c>
      <c r="BH1291">
        <v>44973045822</v>
      </c>
      <c r="BI1291">
        <v>53892763604</v>
      </c>
      <c r="BJ1291">
        <v>62075051010</v>
      </c>
      <c r="BK1291">
        <v>68868273120</v>
      </c>
      <c r="BL1291">
        <v>78801656919</v>
      </c>
      <c r="BM1291">
        <v>62370321079</v>
      </c>
      <c r="BN1291">
        <v>60464864937</v>
      </c>
      <c r="BO1291">
        <v>71496608380</v>
      </c>
      <c r="BP1291">
        <v>55975501630</v>
      </c>
    </row>
    <row r="1292" spans="1:68" x14ac:dyDescent="0.25">
      <c r="A1292" s="1" t="s">
        <v>66</v>
      </c>
      <c r="B1292" s="1">
        <f>COUNT(egypt_arabic_world[[#This Row],[1960]:[2023]])</f>
        <v>42</v>
      </c>
      <c r="C1292" s="1" t="s">
        <v>1753</v>
      </c>
      <c r="D1292" s="1" t="s">
        <v>1754</v>
      </c>
      <c r="AA1292">
        <v>237029000000</v>
      </c>
      <c r="AB1292">
        <v>271629000000</v>
      </c>
      <c r="AC1292">
        <v>297245000000</v>
      </c>
      <c r="AD1292">
        <v>316909000000</v>
      </c>
      <c r="AE1292">
        <v>334531000000</v>
      </c>
      <c r="AF1292">
        <v>347235000000</v>
      </c>
      <c r="AG1292">
        <v>352307000000</v>
      </c>
      <c r="AH1292">
        <v>313346000000</v>
      </c>
      <c r="AI1292">
        <v>307901000000</v>
      </c>
      <c r="AJ1292">
        <v>296368000000</v>
      </c>
      <c r="AK1292">
        <v>298649000000</v>
      </c>
      <c r="AL1292">
        <v>251804000000</v>
      </c>
      <c r="AM1292">
        <v>289996000000</v>
      </c>
      <c r="AN1292">
        <v>328152000000</v>
      </c>
      <c r="AO1292">
        <v>420694000000</v>
      </c>
      <c r="AP1292">
        <v>516783000000</v>
      </c>
      <c r="AQ1292">
        <v>403779000000</v>
      </c>
      <c r="AR1292">
        <v>456566000000</v>
      </c>
      <c r="AS1292">
        <v>497764000000</v>
      </c>
      <c r="AT1292">
        <v>487669000000</v>
      </c>
      <c r="AU1292">
        <v>524884000000</v>
      </c>
      <c r="AV1292">
        <v>492560000000</v>
      </c>
      <c r="AW1292">
        <v>523345000000</v>
      </c>
      <c r="AX1292">
        <v>577219000000</v>
      </c>
      <c r="AY1292">
        <v>654181000000</v>
      </c>
      <c r="AZ1292">
        <v>809645000000</v>
      </c>
      <c r="BA1292">
        <v>922155000000</v>
      </c>
      <c r="BB1292">
        <v>816453000000</v>
      </c>
      <c r="BC1292">
        <v>880639000000</v>
      </c>
      <c r="BD1292">
        <v>841334000000</v>
      </c>
      <c r="BE1292">
        <v>634835000000</v>
      </c>
      <c r="BF1292">
        <v>601441000000</v>
      </c>
      <c r="BG1292">
        <v>602192000000</v>
      </c>
      <c r="BH1292">
        <v>750173000000</v>
      </c>
      <c r="BI1292">
        <v>898959000000</v>
      </c>
      <c r="BJ1292">
        <v>1035440000000</v>
      </c>
      <c r="BK1292">
        <v>1148760000000</v>
      </c>
      <c r="BL1292">
        <v>1314450000000</v>
      </c>
      <c r="BM1292">
        <v>1040370000000</v>
      </c>
      <c r="BN1292">
        <v>1008580000000</v>
      </c>
      <c r="BO1292">
        <v>1192600000000</v>
      </c>
      <c r="BP1292">
        <v>933700000000</v>
      </c>
    </row>
    <row r="1293" spans="1:68" x14ac:dyDescent="0.25">
      <c r="A1293" s="1" t="s">
        <v>66</v>
      </c>
      <c r="B1293" s="1">
        <f>COUNT(egypt_arabic_world[[#This Row],[1960]:[2023]])</f>
        <v>42</v>
      </c>
      <c r="C1293" s="1" t="s">
        <v>1759</v>
      </c>
      <c r="D1293" s="1" t="s">
        <v>1760</v>
      </c>
      <c r="AA1293">
        <v>8.2427863380000002</v>
      </c>
      <c r="AB1293">
        <v>12.61654135</v>
      </c>
      <c r="AC1293">
        <v>11.82594937</v>
      </c>
      <c r="AD1293">
        <v>11.243967830000001</v>
      </c>
      <c r="AE1293">
        <v>11.020408160000001</v>
      </c>
      <c r="AF1293">
        <v>11.06601942</v>
      </c>
      <c r="AG1293">
        <v>12.175324679999999</v>
      </c>
      <c r="AH1293">
        <v>16.248051950000001</v>
      </c>
      <c r="AI1293">
        <v>12.422755739999999</v>
      </c>
      <c r="AJ1293">
        <v>9.2408888890000007</v>
      </c>
      <c r="AK1293">
        <v>8.4126527679999992</v>
      </c>
      <c r="AL1293">
        <v>6.7983247420000001</v>
      </c>
      <c r="AM1293">
        <v>6.4097142859999998</v>
      </c>
      <c r="AN1293">
        <v>7.9093137249999996</v>
      </c>
      <c r="AO1293">
        <v>9.0235396689999998</v>
      </c>
      <c r="AP1293">
        <v>10.61188417</v>
      </c>
      <c r="AQ1293">
        <v>7.1990257480000004</v>
      </c>
      <c r="AR1293">
        <v>9.8927178149999992</v>
      </c>
      <c r="AS1293">
        <v>9.0882093499999996</v>
      </c>
      <c r="AT1293">
        <v>8.9800390300000004</v>
      </c>
      <c r="AU1293">
        <v>8.4019266300000002</v>
      </c>
      <c r="AV1293">
        <v>8.0581796410000006</v>
      </c>
      <c r="AW1293">
        <v>7.6538223780000001</v>
      </c>
      <c r="AX1293">
        <v>8.6277808730000007</v>
      </c>
      <c r="AY1293">
        <v>10.73079165</v>
      </c>
      <c r="AZ1293">
        <v>13.05832438</v>
      </c>
      <c r="BA1293">
        <v>14.410418760000001</v>
      </c>
      <c r="BB1293">
        <v>9.1574361930000006</v>
      </c>
      <c r="BC1293">
        <v>10.50150008</v>
      </c>
      <c r="BD1293">
        <v>10.33547517</v>
      </c>
      <c r="BE1293">
        <v>9.1690631160000002</v>
      </c>
      <c r="BF1293">
        <v>7.8316491079999997</v>
      </c>
      <c r="BG1293">
        <v>7.2594553990000001</v>
      </c>
      <c r="BH1293">
        <v>7.6069683699999997</v>
      </c>
      <c r="BI1293">
        <v>7.7721266699999996</v>
      </c>
      <c r="BJ1293">
        <v>6.1890204869999996</v>
      </c>
      <c r="BK1293">
        <v>5.8803908959999998</v>
      </c>
      <c r="BL1293">
        <v>8.7020818440000003</v>
      </c>
      <c r="BM1293">
        <v>5.4275412019999996</v>
      </c>
      <c r="BN1293">
        <v>3.742144047</v>
      </c>
      <c r="BO1293">
        <v>4.3645661459999996</v>
      </c>
      <c r="BP1293">
        <v>2.938537121</v>
      </c>
    </row>
    <row r="1294" spans="1:68" x14ac:dyDescent="0.25">
      <c r="A1294" s="1" t="s">
        <v>66</v>
      </c>
      <c r="B1294" s="1">
        <f>COUNT(egypt_arabic_world[[#This Row],[1960]:[2023]])</f>
        <v>42</v>
      </c>
      <c r="C1294" s="1" t="s">
        <v>1757</v>
      </c>
      <c r="D1294" s="1" t="s">
        <v>1758</v>
      </c>
      <c r="AA1294">
        <v>1851000100</v>
      </c>
      <c r="AB1294">
        <v>3356000000</v>
      </c>
      <c r="AC1294">
        <v>3737000000</v>
      </c>
      <c r="AD1294">
        <v>4194000000</v>
      </c>
      <c r="AE1294">
        <v>4860000000</v>
      </c>
      <c r="AF1294">
        <v>5699000000</v>
      </c>
      <c r="AG1294">
        <v>7500000000</v>
      </c>
      <c r="AH1294">
        <v>12511000000</v>
      </c>
      <c r="AI1294">
        <v>11901000000</v>
      </c>
      <c r="AJ1294">
        <v>10396000000</v>
      </c>
      <c r="AK1294">
        <v>11702000000</v>
      </c>
      <c r="AL1294">
        <v>10551000000</v>
      </c>
      <c r="AM1294">
        <v>11217000000</v>
      </c>
      <c r="AN1294">
        <v>16135000000</v>
      </c>
      <c r="AO1294">
        <v>20700000000</v>
      </c>
      <c r="AP1294">
        <v>28217000000</v>
      </c>
      <c r="AQ1294">
        <v>20690000000</v>
      </c>
      <c r="AR1294">
        <v>30430000000</v>
      </c>
      <c r="AS1294">
        <v>30909000000</v>
      </c>
      <c r="AT1294">
        <v>32211400000</v>
      </c>
      <c r="AU1294">
        <v>31834900000</v>
      </c>
      <c r="AV1294">
        <v>33642900000</v>
      </c>
      <c r="AW1294">
        <v>37144000000</v>
      </c>
      <c r="AX1294">
        <v>46460600000</v>
      </c>
      <c r="AY1294">
        <v>66284100000</v>
      </c>
      <c r="AZ1294">
        <v>97258400000</v>
      </c>
      <c r="BA1294">
        <v>129045000000</v>
      </c>
      <c r="BB1294">
        <v>95438800000</v>
      </c>
      <c r="BC1294">
        <v>126711000000</v>
      </c>
      <c r="BD1294">
        <v>141710000000</v>
      </c>
      <c r="BE1294">
        <v>153554000000</v>
      </c>
      <c r="BF1294">
        <v>145700000000</v>
      </c>
      <c r="BG1294">
        <v>154626000000</v>
      </c>
      <c r="BH1294">
        <v>185907000000</v>
      </c>
      <c r="BI1294">
        <v>210578000000</v>
      </c>
      <c r="BJ1294">
        <v>226264000000</v>
      </c>
      <c r="BK1294">
        <v>274391000000</v>
      </c>
      <c r="BL1294">
        <v>486969000000</v>
      </c>
      <c r="BM1294">
        <v>333935000000</v>
      </c>
      <c r="BN1294">
        <v>249343000000</v>
      </c>
      <c r="BO1294">
        <v>342291000000</v>
      </c>
      <c r="BP1294">
        <v>298478000000</v>
      </c>
    </row>
    <row r="1295" spans="1:68" x14ac:dyDescent="0.25">
      <c r="A1295" s="1" t="s">
        <v>66</v>
      </c>
      <c r="B1295" s="1">
        <f>COUNT(egypt_arabic_world[[#This Row],[1960]:[2023]])</f>
        <v>42</v>
      </c>
      <c r="C1295" s="1" t="s">
        <v>1787</v>
      </c>
      <c r="D1295" s="1" t="s">
        <v>1788</v>
      </c>
      <c r="Y1295">
        <v>7.9547444540000001</v>
      </c>
      <c r="Z1295">
        <v>14.37461779</v>
      </c>
      <c r="AA1295">
        <v>14.85889008</v>
      </c>
      <c r="AB1295">
        <v>16.81891122</v>
      </c>
      <c r="AC1295">
        <v>17.62177595</v>
      </c>
      <c r="AD1295">
        <v>18.175351589999998</v>
      </c>
      <c r="AE1295">
        <v>18.826809610000002</v>
      </c>
      <c r="AF1295">
        <v>26.55820872</v>
      </c>
      <c r="AG1295">
        <v>38.134847030000003</v>
      </c>
      <c r="AH1295">
        <v>30.72901323</v>
      </c>
      <c r="AI1295">
        <v>27.47041364</v>
      </c>
      <c r="AJ1295">
        <v>13.180190769999999</v>
      </c>
      <c r="AK1295">
        <v>13.62599758</v>
      </c>
      <c r="AL1295">
        <v>13.44524253</v>
      </c>
      <c r="AM1295">
        <v>16.726266689999999</v>
      </c>
      <c r="AN1295">
        <v>18.464781200000001</v>
      </c>
      <c r="AO1295">
        <v>20.477868310000002</v>
      </c>
      <c r="AP1295">
        <v>20.78066505</v>
      </c>
      <c r="AQ1295">
        <v>25.428948930000001</v>
      </c>
      <c r="AR1295">
        <v>25.202283959999999</v>
      </c>
      <c r="AS1295">
        <v>22.931322550000001</v>
      </c>
      <c r="AT1295">
        <v>21.039977029999999</v>
      </c>
      <c r="AU1295">
        <v>20.08658256</v>
      </c>
      <c r="AV1295">
        <v>20.369962560000001</v>
      </c>
      <c r="AW1295">
        <v>25.088872810000002</v>
      </c>
      <c r="AX1295">
        <v>35.311652549999998</v>
      </c>
      <c r="AY1295">
        <v>42.942083240000002</v>
      </c>
      <c r="AZ1295">
        <v>58.357190039999999</v>
      </c>
      <c r="BA1295">
        <v>76.102652030000002</v>
      </c>
      <c r="BB1295">
        <v>70.698241409999994</v>
      </c>
      <c r="BC1295">
        <v>83.246025099999997</v>
      </c>
      <c r="BD1295">
        <v>92.652342140000002</v>
      </c>
      <c r="BE1295">
        <v>108.8498443</v>
      </c>
      <c r="BF1295">
        <v>104.0986159</v>
      </c>
      <c r="BG1295">
        <v>105.05237990000001</v>
      </c>
      <c r="BH1295">
        <v>100</v>
      </c>
      <c r="BI1295">
        <v>87.754427910000004</v>
      </c>
      <c r="BJ1295">
        <v>96.937427240000005</v>
      </c>
      <c r="BK1295">
        <v>113.2538459</v>
      </c>
      <c r="BL1295">
        <v>111.55346520000001</v>
      </c>
      <c r="BM1295">
        <v>94.131248630000002</v>
      </c>
      <c r="BN1295">
        <v>131.34734330000001</v>
      </c>
    </row>
    <row r="1296" spans="1:68" x14ac:dyDescent="0.25">
      <c r="A1296" s="1" t="s">
        <v>66</v>
      </c>
      <c r="B1296" s="1">
        <f>COUNT(egypt_arabic_world[[#This Row],[1960]:[2023]])</f>
        <v>42</v>
      </c>
      <c r="C1296" s="1" t="s">
        <v>1781</v>
      </c>
      <c r="D1296" s="1" t="s">
        <v>1782</v>
      </c>
      <c r="Y1296">
        <v>25.53126893</v>
      </c>
      <c r="Z1296">
        <v>41.942063009999998</v>
      </c>
      <c r="AA1296">
        <v>39.742143890000001</v>
      </c>
      <c r="AB1296">
        <v>48.197667719999998</v>
      </c>
      <c r="AC1296">
        <v>53.356824840000002</v>
      </c>
      <c r="AD1296">
        <v>56.091318530000002</v>
      </c>
      <c r="AE1296">
        <v>61.659049119999999</v>
      </c>
      <c r="AF1296">
        <v>73.48301352</v>
      </c>
      <c r="AG1296">
        <v>81.597512050000006</v>
      </c>
      <c r="AH1296">
        <v>64.043353010000004</v>
      </c>
      <c r="AI1296">
        <v>53.7610223</v>
      </c>
      <c r="AJ1296">
        <v>27.830709370000001</v>
      </c>
      <c r="AK1296">
        <v>27.333452579999999</v>
      </c>
      <c r="AL1296">
        <v>26.637888310000001</v>
      </c>
      <c r="AM1296">
        <v>33.552524490000003</v>
      </c>
      <c r="AN1296">
        <v>34.455764199999997</v>
      </c>
      <c r="AO1296">
        <v>36.513915689999997</v>
      </c>
      <c r="AP1296">
        <v>34.029027569999997</v>
      </c>
      <c r="AQ1296">
        <v>40.403892589999998</v>
      </c>
      <c r="AR1296">
        <v>42.129357829999996</v>
      </c>
      <c r="AS1296">
        <v>36.79978448</v>
      </c>
      <c r="AT1296">
        <v>34.359721159999999</v>
      </c>
      <c r="AU1296">
        <v>32.662540800000002</v>
      </c>
      <c r="AV1296">
        <v>30.588392880000001</v>
      </c>
      <c r="AW1296">
        <v>34.535547899999997</v>
      </c>
      <c r="AX1296">
        <v>44.823017270000001</v>
      </c>
      <c r="AY1296">
        <v>51.110284219999997</v>
      </c>
      <c r="AZ1296">
        <v>62.64022069</v>
      </c>
      <c r="BA1296">
        <v>71.155655379999999</v>
      </c>
      <c r="BB1296">
        <v>72.523338280000004</v>
      </c>
      <c r="BC1296">
        <v>79.07672479</v>
      </c>
      <c r="BD1296">
        <v>76.387095669999994</v>
      </c>
      <c r="BE1296">
        <v>92.219370229999996</v>
      </c>
      <c r="BF1296">
        <v>89.696638210000003</v>
      </c>
      <c r="BG1296">
        <v>91.654403200000004</v>
      </c>
      <c r="BH1296">
        <v>100</v>
      </c>
      <c r="BI1296">
        <v>92.36040165</v>
      </c>
      <c r="BJ1296">
        <v>96.199293269999998</v>
      </c>
      <c r="BK1296">
        <v>105.0696231</v>
      </c>
      <c r="BL1296">
        <v>105.69015159999999</v>
      </c>
      <c r="BM1296">
        <v>88.845567020000004</v>
      </c>
      <c r="BN1296">
        <v>103.04857680000001</v>
      </c>
    </row>
    <row r="1297" spans="1:68" x14ac:dyDescent="0.25">
      <c r="A1297" s="1" t="s">
        <v>66</v>
      </c>
      <c r="B1297" s="1">
        <f>COUNT(egypt_arabic_world[[#This Row],[1960]:[2023]])</f>
        <v>42</v>
      </c>
      <c r="C1297" s="1" t="s">
        <v>1779</v>
      </c>
      <c r="D1297" s="1" t="s">
        <v>1780</v>
      </c>
      <c r="Y1297">
        <v>160.92165410000001</v>
      </c>
      <c r="Z1297">
        <v>165.4334762</v>
      </c>
      <c r="AA1297">
        <v>150.39406919999999</v>
      </c>
      <c r="AB1297">
        <v>150.39406919999999</v>
      </c>
      <c r="AC1297">
        <v>143.3000093</v>
      </c>
      <c r="AD1297">
        <v>141.71748830000001</v>
      </c>
      <c r="AE1297">
        <v>122.7706687</v>
      </c>
      <c r="AF1297">
        <v>88.162040579999996</v>
      </c>
      <c r="AG1297">
        <v>72.189153230000002</v>
      </c>
      <c r="AH1297">
        <v>71.290695159999999</v>
      </c>
      <c r="AI1297">
        <v>76.114071629999998</v>
      </c>
      <c r="AJ1297">
        <v>93.996293269999995</v>
      </c>
      <c r="AK1297">
        <v>93.996293269999995</v>
      </c>
      <c r="AL1297">
        <v>92.835845190000001</v>
      </c>
      <c r="AM1297">
        <v>90.236441540000001</v>
      </c>
      <c r="AN1297">
        <v>87.438412369999995</v>
      </c>
      <c r="AO1297">
        <v>83.552260680000003</v>
      </c>
      <c r="AP1297">
        <v>80.568251340000003</v>
      </c>
      <c r="AQ1297">
        <v>73.707984429999996</v>
      </c>
      <c r="AR1297">
        <v>72.847127279999995</v>
      </c>
      <c r="AS1297">
        <v>75.197034619999997</v>
      </c>
      <c r="AT1297">
        <v>71.965393449999993</v>
      </c>
      <c r="AU1297">
        <v>70.299975329999995</v>
      </c>
      <c r="AV1297">
        <v>73.03281029</v>
      </c>
      <c r="AW1297">
        <v>79.466063590000005</v>
      </c>
      <c r="AX1297">
        <v>91.966590850000003</v>
      </c>
      <c r="AY1297">
        <v>95.996338800000004</v>
      </c>
      <c r="AZ1297">
        <v>92.873599589999998</v>
      </c>
      <c r="BA1297">
        <v>103.1124684</v>
      </c>
      <c r="BB1297">
        <v>93.944568160000003</v>
      </c>
      <c r="BC1297">
        <v>96.883648170000001</v>
      </c>
      <c r="BD1297">
        <v>102.4070293</v>
      </c>
      <c r="BE1297">
        <v>104.2522912</v>
      </c>
      <c r="BF1297">
        <v>104.0354486</v>
      </c>
      <c r="BG1297">
        <v>103.0074582</v>
      </c>
      <c r="BH1297">
        <v>100</v>
      </c>
      <c r="BI1297">
        <v>101.7960698</v>
      </c>
      <c r="BJ1297">
        <v>102.85734429999999</v>
      </c>
      <c r="BK1297">
        <v>105.5526002</v>
      </c>
      <c r="BL1297">
        <v>103.5664159</v>
      </c>
      <c r="BM1297">
        <v>102.0835136</v>
      </c>
      <c r="BN1297">
        <v>123.9795003</v>
      </c>
    </row>
    <row r="1298" spans="1:68" x14ac:dyDescent="0.25">
      <c r="A1298" s="1" t="s">
        <v>66</v>
      </c>
      <c r="B1298" s="1">
        <f>COUNT(egypt_arabic_world[[#This Row],[1960]:[2023]])</f>
        <v>42</v>
      </c>
      <c r="C1298" s="1" t="s">
        <v>1767</v>
      </c>
      <c r="D1298" s="1" t="s">
        <v>1768</v>
      </c>
      <c r="Z1298">
        <v>19999.99955</v>
      </c>
      <c r="AA1298">
        <v>540000.02150000003</v>
      </c>
      <c r="AB1298">
        <v>709999.97849999997</v>
      </c>
      <c r="AC1298">
        <v>1720000.0290000001</v>
      </c>
      <c r="AD1298">
        <v>7090000.1529999999</v>
      </c>
      <c r="AE1298">
        <v>8409999.8469999991</v>
      </c>
      <c r="AF1298">
        <v>6130000.1140000001</v>
      </c>
      <c r="AG1298">
        <v>2609999.895</v>
      </c>
      <c r="AH1298">
        <v>7139999.8660000004</v>
      </c>
      <c r="AI1298">
        <v>9840000.1530000009</v>
      </c>
      <c r="AJ1298">
        <v>2680000.0669999998</v>
      </c>
      <c r="AK1298">
        <v>9359999.6569999997</v>
      </c>
      <c r="AL1298">
        <v>5480000.0190000003</v>
      </c>
      <c r="AM1298">
        <v>689999.9976</v>
      </c>
      <c r="AN1298">
        <v>2140000.105</v>
      </c>
      <c r="AO1298">
        <v>7099999.9050000003</v>
      </c>
      <c r="AP1298">
        <v>2150000.0950000002</v>
      </c>
      <c r="AQ1298">
        <v>639999.98569999996</v>
      </c>
      <c r="AR1298">
        <v>4500000</v>
      </c>
      <c r="AS1298">
        <v>5409999.8470000001</v>
      </c>
      <c r="AT1298">
        <v>-1029999.971</v>
      </c>
      <c r="AU1298">
        <v>1879999.9950000001</v>
      </c>
      <c r="AV1298">
        <v>1210000.0379999999</v>
      </c>
      <c r="AW1298">
        <v>3259999.99</v>
      </c>
      <c r="AX1298">
        <v>6519999.9809999997</v>
      </c>
      <c r="AY1298">
        <v>6199999.8090000004</v>
      </c>
      <c r="AZ1298">
        <v>5510000.2290000003</v>
      </c>
      <c r="BA1298">
        <v>6539999.9620000003</v>
      </c>
      <c r="BB1298">
        <v>-2710000.0380000002</v>
      </c>
      <c r="BC1298">
        <v>-5510000.2290000003</v>
      </c>
      <c r="BD1298">
        <v>-1730000.0190000001</v>
      </c>
      <c r="BE1298">
        <v>379999.9952</v>
      </c>
      <c r="BF1298">
        <v>-3089999.9139999999</v>
      </c>
      <c r="BG1298">
        <v>3279999.9709999999</v>
      </c>
      <c r="BH1298">
        <v>7506408.2149999999</v>
      </c>
      <c r="BI1298">
        <v>16161891.939999999</v>
      </c>
      <c r="BJ1298">
        <v>22626783.370000001</v>
      </c>
      <c r="BK1298">
        <v>15402657.51</v>
      </c>
      <c r="BL1298">
        <v>1331964.7309999999</v>
      </c>
      <c r="BM1298">
        <v>-3639887.3330000001</v>
      </c>
      <c r="BN1298">
        <v>-10378000.26</v>
      </c>
      <c r="BO1298">
        <v>-10249059.68</v>
      </c>
    </row>
    <row r="1299" spans="1:68" x14ac:dyDescent="0.25">
      <c r="A1299" s="1" t="s">
        <v>66</v>
      </c>
      <c r="B1299" s="1">
        <f>COUNT(egypt_arabic_world[[#This Row],[1960]:[2023]])</f>
        <v>42</v>
      </c>
      <c r="C1299" s="1" t="s">
        <v>2037</v>
      </c>
      <c r="D1299" s="1" t="s">
        <v>2038</v>
      </c>
      <c r="P1299">
        <v>0.61839997800000002</v>
      </c>
      <c r="Q1299">
        <v>0.61953997599999999</v>
      </c>
      <c r="R1299">
        <v>0.62062001200000005</v>
      </c>
      <c r="S1299">
        <v>0.62411999699999998</v>
      </c>
      <c r="T1299">
        <v>0.61847001300000004</v>
      </c>
      <c r="U1299">
        <v>0.63041001600000002</v>
      </c>
      <c r="V1299">
        <v>0.63876998399999996</v>
      </c>
      <c r="W1299">
        <v>0.64477998000000003</v>
      </c>
      <c r="X1299">
        <v>0.65713000300000002</v>
      </c>
      <c r="Y1299">
        <v>0.66281998200000003</v>
      </c>
      <c r="Z1299">
        <v>0.67883998199999995</v>
      </c>
      <c r="AA1299">
        <v>0.69191998200000004</v>
      </c>
      <c r="AB1299">
        <v>0.70735001600000003</v>
      </c>
      <c r="AC1299">
        <v>0.72540998499999998</v>
      </c>
      <c r="AD1299">
        <v>0.74360001099999995</v>
      </c>
      <c r="AE1299">
        <v>0.76125997300000003</v>
      </c>
      <c r="AF1299">
        <v>0.77389997200000005</v>
      </c>
      <c r="AG1299">
        <v>0.76397997100000004</v>
      </c>
      <c r="AH1299">
        <v>0.79857999099999999</v>
      </c>
      <c r="AI1299">
        <v>0.81632000199999999</v>
      </c>
      <c r="AJ1299">
        <v>0.82344001499999997</v>
      </c>
      <c r="AK1299">
        <v>0.85557997200000002</v>
      </c>
      <c r="AL1299">
        <v>0.86282998300000002</v>
      </c>
      <c r="AM1299">
        <v>0.85102999199999996</v>
      </c>
      <c r="AN1299">
        <v>0.88577002299999996</v>
      </c>
      <c r="AO1299">
        <v>0.81124997099999996</v>
      </c>
      <c r="AP1299">
        <v>0.87682002800000003</v>
      </c>
      <c r="AR1299">
        <v>0.92309999499999995</v>
      </c>
      <c r="AS1299">
        <v>0.93283998999999995</v>
      </c>
      <c r="AT1299">
        <v>0.94192999600000005</v>
      </c>
      <c r="AV1299">
        <v>0.95051997899999996</v>
      </c>
      <c r="AW1299">
        <v>0.95747000000000004</v>
      </c>
      <c r="BB1299">
        <v>0.97606998700000003</v>
      </c>
      <c r="BC1299">
        <v>0.97122997</v>
      </c>
      <c r="BD1299">
        <v>0.96887999800000002</v>
      </c>
      <c r="BE1299">
        <v>0.98527997700000003</v>
      </c>
      <c r="BF1299">
        <v>0.985740006</v>
      </c>
      <c r="BG1299">
        <v>0.99601000500000003</v>
      </c>
      <c r="BI1299">
        <v>0.99318999100000005</v>
      </c>
      <c r="BJ1299">
        <v>0.99414002899999998</v>
      </c>
      <c r="BK1299">
        <v>0.99651002899999996</v>
      </c>
      <c r="BL1299">
        <v>1.000650048</v>
      </c>
    </row>
    <row r="1300" spans="1:68" x14ac:dyDescent="0.25">
      <c r="A1300" s="1" t="s">
        <v>66</v>
      </c>
      <c r="B1300" s="1">
        <f>COUNT(egypt_arabic_world[[#This Row],[1960]:[2023]])</f>
        <v>42</v>
      </c>
      <c r="C1300" s="1" t="s">
        <v>2137</v>
      </c>
      <c r="D1300" s="1" t="s">
        <v>2138</v>
      </c>
      <c r="P1300">
        <v>0.52007996999999995</v>
      </c>
      <c r="Q1300">
        <v>0.53114998300000005</v>
      </c>
      <c r="R1300">
        <v>0.54065001000000001</v>
      </c>
      <c r="S1300">
        <v>0.55109000200000002</v>
      </c>
      <c r="T1300">
        <v>0.539250016</v>
      </c>
      <c r="U1300">
        <v>0.56344997900000005</v>
      </c>
      <c r="V1300">
        <v>0.57911997999999998</v>
      </c>
      <c r="W1300">
        <v>0.581520021</v>
      </c>
      <c r="X1300">
        <v>0.59744000399999997</v>
      </c>
      <c r="Y1300">
        <v>0.59957998999999995</v>
      </c>
      <c r="Z1300">
        <v>0.62080001799999995</v>
      </c>
      <c r="AA1300">
        <v>0.63568997400000005</v>
      </c>
      <c r="AB1300">
        <v>0.64889997200000005</v>
      </c>
      <c r="AC1300">
        <v>0.66115999199999997</v>
      </c>
      <c r="AD1300">
        <v>0.67535000999999995</v>
      </c>
      <c r="AE1300">
        <v>0.693009973</v>
      </c>
      <c r="AF1300">
        <v>0.70506000499999999</v>
      </c>
      <c r="AG1300">
        <v>0.72367000599999998</v>
      </c>
      <c r="AH1300">
        <v>0.73851001299999997</v>
      </c>
      <c r="AI1300">
        <v>0.77644002400000001</v>
      </c>
      <c r="AJ1300">
        <v>0.80173999100000004</v>
      </c>
      <c r="AK1300">
        <v>0.84794998200000005</v>
      </c>
      <c r="AL1300">
        <v>0.85541999300000005</v>
      </c>
      <c r="AM1300">
        <v>0.84599000199999996</v>
      </c>
      <c r="AN1300">
        <v>0.88266998500000005</v>
      </c>
      <c r="AO1300">
        <v>0.87962001599999995</v>
      </c>
      <c r="AP1300">
        <v>0.87502002700000003</v>
      </c>
      <c r="AR1300">
        <v>0.92312997600000002</v>
      </c>
      <c r="AS1300">
        <v>0.93470001199999997</v>
      </c>
      <c r="AT1300">
        <v>0.94327002800000004</v>
      </c>
      <c r="AV1300">
        <v>0.94424998800000004</v>
      </c>
      <c r="AW1300">
        <v>0.94786000299999995</v>
      </c>
      <c r="BB1300">
        <v>0.99098998299999996</v>
      </c>
      <c r="BC1300">
        <v>0.97302997099999999</v>
      </c>
      <c r="BD1300">
        <v>0.98888999200000005</v>
      </c>
      <c r="BE1300">
        <v>0.98464000200000001</v>
      </c>
      <c r="BF1300">
        <v>0.97931999000000003</v>
      </c>
      <c r="BG1300">
        <v>0.99558001799999996</v>
      </c>
      <c r="BI1300">
        <v>0.98369002299999997</v>
      </c>
      <c r="BJ1300">
        <v>0.98296999900000004</v>
      </c>
      <c r="BK1300">
        <v>0.98659002799999995</v>
      </c>
      <c r="BL1300">
        <v>0.99045997900000005</v>
      </c>
    </row>
    <row r="1301" spans="1:68" x14ac:dyDescent="0.25">
      <c r="A1301" s="1" t="s">
        <v>66</v>
      </c>
      <c r="B1301" s="1">
        <f>COUNT(egypt_arabic_world[[#This Row],[1960]:[2023]])</f>
        <v>42</v>
      </c>
      <c r="C1301" s="1" t="s">
        <v>2013</v>
      </c>
      <c r="D1301" s="1" t="s">
        <v>2014</v>
      </c>
      <c r="P1301">
        <v>0.38282000999999999</v>
      </c>
      <c r="Q1301">
        <v>0.390100002</v>
      </c>
      <c r="R1301">
        <v>0.414709985</v>
      </c>
      <c r="S1301">
        <v>0.42142000800000001</v>
      </c>
      <c r="T1301">
        <v>0.42930999399999997</v>
      </c>
      <c r="U1301">
        <v>0.44821000100000002</v>
      </c>
      <c r="V1301">
        <v>0.420599997</v>
      </c>
      <c r="W1301">
        <v>0.42776998900000002</v>
      </c>
      <c r="X1301">
        <v>0.45131999299999997</v>
      </c>
      <c r="Y1301">
        <v>0.463699996</v>
      </c>
      <c r="Z1301">
        <v>0.48416000599999998</v>
      </c>
      <c r="AA1301">
        <v>0.490990013</v>
      </c>
      <c r="AB1301">
        <v>0.50086998900000002</v>
      </c>
      <c r="AC1301">
        <v>0.495370001</v>
      </c>
      <c r="AD1301">
        <v>0.52942001800000005</v>
      </c>
      <c r="AE1301">
        <v>0.45203998699999998</v>
      </c>
      <c r="AF1301">
        <v>0.425760001</v>
      </c>
      <c r="AG1301">
        <v>0.51972001800000001</v>
      </c>
      <c r="AH1301">
        <v>0.53930002499999996</v>
      </c>
      <c r="AI1301">
        <v>0.55536001899999998</v>
      </c>
      <c r="AJ1301">
        <v>0.61045002900000001</v>
      </c>
      <c r="AT1301">
        <v>0.80011999600000006</v>
      </c>
      <c r="AU1301">
        <v>0.82564997699999998</v>
      </c>
      <c r="AV1301">
        <v>0.87604999500000003</v>
      </c>
      <c r="AW1301">
        <v>0.81493002199999998</v>
      </c>
      <c r="AX1301">
        <v>0.84732997399999999</v>
      </c>
      <c r="AY1301">
        <v>0.88383001100000003</v>
      </c>
      <c r="AZ1301">
        <v>0.76706999499999995</v>
      </c>
      <c r="BA1301">
        <v>0.93822002400000004</v>
      </c>
      <c r="BB1301">
        <v>0.90517997699999997</v>
      </c>
      <c r="BC1301">
        <v>0.92492997600000004</v>
      </c>
      <c r="BD1301">
        <v>0.92107999299999999</v>
      </c>
      <c r="BE1301">
        <v>0.91054999800000003</v>
      </c>
      <c r="BF1301">
        <v>0.91092997799999997</v>
      </c>
      <c r="BG1301">
        <v>0.91315001200000001</v>
      </c>
      <c r="BH1301">
        <v>0.98102998699999999</v>
      </c>
      <c r="BI1301">
        <v>1.039010048</v>
      </c>
      <c r="BJ1301">
        <v>1.0456099510000001</v>
      </c>
      <c r="BK1301">
        <v>1.0516200069999999</v>
      </c>
      <c r="BM1301">
        <v>0.987240016</v>
      </c>
      <c r="BO1301">
        <v>1.011029959</v>
      </c>
      <c r="BP1301">
        <v>1.004220009</v>
      </c>
    </row>
    <row r="1302" spans="1:68" x14ac:dyDescent="0.25">
      <c r="A1302" s="1" t="s">
        <v>66</v>
      </c>
      <c r="B1302" s="1">
        <f>COUNT(egypt_arabic_world[[#This Row],[1960]:[2023]])</f>
        <v>42</v>
      </c>
      <c r="C1302" s="1" t="s">
        <v>1971</v>
      </c>
      <c r="D1302" s="1" t="s">
        <v>1972</v>
      </c>
      <c r="P1302">
        <v>3.9213800430000001</v>
      </c>
      <c r="Q1302">
        <v>4.4039101599999997</v>
      </c>
      <c r="R1302">
        <v>5.2227501869999999</v>
      </c>
      <c r="S1302">
        <v>5.8688201900000001</v>
      </c>
      <c r="T1302">
        <v>6.6921601300000004</v>
      </c>
      <c r="U1302">
        <v>7.8910799029999996</v>
      </c>
      <c r="V1302">
        <v>8.6819400790000003</v>
      </c>
      <c r="W1302">
        <v>9.1947202679999993</v>
      </c>
      <c r="X1302">
        <v>9.6243095400000005</v>
      </c>
      <c r="Y1302">
        <v>10.058850290000001</v>
      </c>
      <c r="Z1302">
        <v>10.934229849999999</v>
      </c>
      <c r="AA1302">
        <v>11.66679955</v>
      </c>
      <c r="AB1302">
        <v>12.206839560000001</v>
      </c>
      <c r="AC1302">
        <v>12.460410120000001</v>
      </c>
      <c r="AD1302">
        <v>12.180370330000001</v>
      </c>
      <c r="AE1302">
        <v>10.876270290000001</v>
      </c>
      <c r="AF1302">
        <v>10.484829899999999</v>
      </c>
      <c r="AG1302">
        <v>11.74806976</v>
      </c>
      <c r="AH1302">
        <v>10.256159780000001</v>
      </c>
      <c r="AI1302">
        <v>9.6406803130000007</v>
      </c>
      <c r="AJ1302">
        <v>8.5951995849999996</v>
      </c>
      <c r="AT1302">
        <v>24.982269290000001</v>
      </c>
      <c r="AU1302">
        <v>26.443790440000001</v>
      </c>
      <c r="AV1302">
        <v>24.602220540000001</v>
      </c>
      <c r="AW1302">
        <v>24.785390849999999</v>
      </c>
      <c r="AX1302">
        <v>26.35676956</v>
      </c>
      <c r="AY1302">
        <v>26.914680480000001</v>
      </c>
      <c r="AZ1302">
        <v>25.244810099999999</v>
      </c>
      <c r="BA1302">
        <v>28.0469799</v>
      </c>
      <c r="BB1302">
        <v>28.09959984</v>
      </c>
      <c r="BC1302">
        <v>29.28792953</v>
      </c>
      <c r="BD1302">
        <v>24.780420299999999</v>
      </c>
      <c r="BE1302">
        <v>25.183439249999999</v>
      </c>
      <c r="BF1302">
        <v>27.153209690000001</v>
      </c>
      <c r="BG1302">
        <v>27.805799480000001</v>
      </c>
      <c r="BH1302">
        <v>32.489479060000001</v>
      </c>
      <c r="BI1302">
        <v>32.584770200000001</v>
      </c>
      <c r="BJ1302">
        <v>33.95838165</v>
      </c>
      <c r="BK1302">
        <v>37.717079159999997</v>
      </c>
      <c r="BM1302">
        <v>39.7496109</v>
      </c>
      <c r="BO1302">
        <v>38.033008580000001</v>
      </c>
      <c r="BP1302">
        <v>39.4673996</v>
      </c>
    </row>
    <row r="1303" spans="1:68" x14ac:dyDescent="0.25">
      <c r="A1303" s="1" t="s">
        <v>66</v>
      </c>
      <c r="B1303" s="1">
        <f>COUNT(egypt_arabic_world[[#This Row],[1960]:[2023]])</f>
        <v>42</v>
      </c>
      <c r="C1303" s="1" t="s">
        <v>1979</v>
      </c>
      <c r="D1303" s="1" t="s">
        <v>1980</v>
      </c>
      <c r="P1303">
        <v>10.24347019</v>
      </c>
      <c r="Q1303">
        <v>11.289299959999999</v>
      </c>
      <c r="R1303">
        <v>12.593689919999999</v>
      </c>
      <c r="S1303">
        <v>13.92625999</v>
      </c>
      <c r="T1303">
        <v>15.588120460000001</v>
      </c>
      <c r="U1303">
        <v>17.605670929999999</v>
      </c>
      <c r="V1303">
        <v>20.641859050000001</v>
      </c>
      <c r="W1303">
        <v>21.494760509999999</v>
      </c>
      <c r="X1303">
        <v>21.32497978</v>
      </c>
      <c r="Y1303">
        <v>21.69271088</v>
      </c>
      <c r="Z1303">
        <v>22.583749770000001</v>
      </c>
      <c r="AA1303">
        <v>23.7616291</v>
      </c>
      <c r="AB1303">
        <v>24.3710804</v>
      </c>
      <c r="AC1303">
        <v>25.1534996</v>
      </c>
      <c r="AD1303">
        <v>23.00721931</v>
      </c>
      <c r="AE1303">
        <v>24.060279850000001</v>
      </c>
      <c r="AF1303">
        <v>24.625959399999999</v>
      </c>
      <c r="AG1303">
        <v>22.604619979999999</v>
      </c>
      <c r="AH1303">
        <v>19.017509459999999</v>
      </c>
      <c r="AI1303">
        <v>17.35923004</v>
      </c>
      <c r="AJ1303">
        <v>14.08003044</v>
      </c>
      <c r="AT1303">
        <v>31.223110200000001</v>
      </c>
      <c r="AU1303">
        <v>32.027790070000002</v>
      </c>
      <c r="AV1303">
        <v>28.0829792</v>
      </c>
      <c r="AW1303">
        <v>30.41423035</v>
      </c>
      <c r="AX1303">
        <v>31.105730059999999</v>
      </c>
      <c r="AY1303">
        <v>30.452180859999999</v>
      </c>
      <c r="AZ1303">
        <v>32.910579679999998</v>
      </c>
      <c r="BA1303">
        <v>29.893789290000001</v>
      </c>
      <c r="BB1303">
        <v>31.043029789999999</v>
      </c>
      <c r="BC1303">
        <v>31.664939879999999</v>
      </c>
      <c r="BD1303">
        <v>26.903749470000001</v>
      </c>
      <c r="BE1303">
        <v>27.657379150000001</v>
      </c>
      <c r="BF1303">
        <v>29.808269500000002</v>
      </c>
      <c r="BG1303">
        <v>30.450550079999999</v>
      </c>
      <c r="BH1303">
        <v>33.117748259999999</v>
      </c>
      <c r="BI1303">
        <v>31.313529970000001</v>
      </c>
      <c r="BJ1303">
        <v>32.40954971</v>
      </c>
      <c r="BK1303">
        <v>35.770168300000002</v>
      </c>
      <c r="BM1303">
        <v>40.263389590000003</v>
      </c>
      <c r="BO1303">
        <v>37.61349869</v>
      </c>
      <c r="BP1303">
        <v>39.300811770000003</v>
      </c>
    </row>
    <row r="1304" spans="1:68" x14ac:dyDescent="0.25">
      <c r="A1304" s="1" t="s">
        <v>66</v>
      </c>
      <c r="B1304" s="1">
        <f>COUNT(egypt_arabic_world[[#This Row],[1960]:[2023]])</f>
        <v>41</v>
      </c>
      <c r="C1304" s="1" t="s">
        <v>1749</v>
      </c>
      <c r="D1304" s="1" t="s">
        <v>1750</v>
      </c>
      <c r="AB1304">
        <v>14.59771596</v>
      </c>
      <c r="AC1304">
        <v>9.4302405339999993</v>
      </c>
      <c r="AD1304">
        <v>6.6156354119999996</v>
      </c>
      <c r="AE1304">
        <v>5.5605896789999996</v>
      </c>
      <c r="AF1304">
        <v>3.797433512</v>
      </c>
      <c r="AG1304">
        <v>1.4607602500000001</v>
      </c>
      <c r="AH1304">
        <v>-11.058911309999999</v>
      </c>
      <c r="AI1304">
        <v>-1.7376835509999999</v>
      </c>
      <c r="AJ1304">
        <v>-3.7454892320000002</v>
      </c>
      <c r="AK1304">
        <v>0.76946306600000003</v>
      </c>
      <c r="AL1304">
        <v>-15.685681560000001</v>
      </c>
      <c r="AM1304">
        <v>15.167566989999999</v>
      </c>
      <c r="AN1304">
        <v>13.157364640000001</v>
      </c>
      <c r="AO1304">
        <v>28.200967219999999</v>
      </c>
      <c r="AP1304">
        <v>22.840541129999998</v>
      </c>
      <c r="AQ1304">
        <v>-21.86683236</v>
      </c>
      <c r="AR1304">
        <v>13.0732971</v>
      </c>
      <c r="AS1304">
        <v>9.0233004179999998</v>
      </c>
      <c r="AT1304">
        <v>-2.0279032030000002</v>
      </c>
      <c r="AU1304">
        <v>7.6311650789999996</v>
      </c>
      <c r="AV1304">
        <v>-6.1583578120000002</v>
      </c>
      <c r="AW1304">
        <v>6.2500000050000004</v>
      </c>
      <c r="AX1304">
        <v>10.294117699999999</v>
      </c>
      <c r="AY1304">
        <v>13.333333339999999</v>
      </c>
      <c r="AZ1304">
        <v>23.764705880000001</v>
      </c>
      <c r="BA1304">
        <v>13.896099449999999</v>
      </c>
      <c r="BB1304">
        <v>-11.46247221</v>
      </c>
      <c r="BC1304">
        <v>7.8615559839999998</v>
      </c>
      <c r="BD1304">
        <v>-4.4632186220000003</v>
      </c>
      <c r="BE1304">
        <v>-24.54422117</v>
      </c>
      <c r="BF1304">
        <v>-5.2603066170000004</v>
      </c>
      <c r="BG1304">
        <v>0.124940732</v>
      </c>
      <c r="BH1304">
        <v>24.573746230000001</v>
      </c>
      <c r="BI1304">
        <v>19.83347496</v>
      </c>
      <c r="BJ1304">
        <v>15.182534459999999</v>
      </c>
      <c r="BK1304">
        <v>10.94356267</v>
      </c>
      <c r="BL1304">
        <v>14.423744559999999</v>
      </c>
      <c r="BM1304">
        <v>-20.85151059</v>
      </c>
      <c r="BN1304">
        <v>-3.0550686759999999</v>
      </c>
      <c r="BO1304">
        <v>18.2448823</v>
      </c>
      <c r="BP1304">
        <v>-21.708871370000001</v>
      </c>
    </row>
    <row r="1305" spans="1:68" x14ac:dyDescent="0.25">
      <c r="A1305" s="1" t="s">
        <v>66</v>
      </c>
      <c r="B1305" s="1">
        <f>COUNT(egypt_arabic_world[[#This Row],[1960]:[2023]])</f>
        <v>41</v>
      </c>
      <c r="C1305" s="1" t="s">
        <v>2021</v>
      </c>
      <c r="D1305" s="1" t="s">
        <v>2022</v>
      </c>
      <c r="E1305">
        <v>8.02</v>
      </c>
      <c r="R1305">
        <v>6.26</v>
      </c>
      <c r="T1305">
        <v>7.14</v>
      </c>
      <c r="U1305">
        <v>8.49</v>
      </c>
      <c r="V1305">
        <v>7.65</v>
      </c>
      <c r="W1305">
        <v>9.32</v>
      </c>
      <c r="X1305">
        <v>7.75</v>
      </c>
      <c r="Y1305">
        <v>8.25</v>
      </c>
      <c r="AB1305">
        <v>16.82</v>
      </c>
      <c r="AC1305">
        <v>18.21</v>
      </c>
      <c r="AE1305">
        <v>11.87</v>
      </c>
      <c r="AH1305">
        <v>26.55</v>
      </c>
      <c r="AI1305">
        <v>25.02</v>
      </c>
      <c r="AJ1305">
        <v>20.85</v>
      </c>
      <c r="AK1305">
        <v>20.29</v>
      </c>
      <c r="AL1305">
        <v>20.23</v>
      </c>
      <c r="AM1305">
        <v>20.85</v>
      </c>
      <c r="AN1305">
        <v>19.89</v>
      </c>
      <c r="AQ1305">
        <v>17.16</v>
      </c>
      <c r="AR1305">
        <v>20.32</v>
      </c>
      <c r="AT1305">
        <v>16.37</v>
      </c>
      <c r="AU1305">
        <v>19.57</v>
      </c>
      <c r="AX1305">
        <v>20.98</v>
      </c>
      <c r="AY1305">
        <v>19.48</v>
      </c>
      <c r="AZ1305">
        <v>18.329999999999998</v>
      </c>
      <c r="BA1305">
        <v>18.393999999999998</v>
      </c>
      <c r="BB1305">
        <v>19.213999999999999</v>
      </c>
      <c r="BC1305">
        <v>18.614999999999998</v>
      </c>
      <c r="BD1305">
        <v>16.722000000000001</v>
      </c>
      <c r="BE1305">
        <v>16.527999999999999</v>
      </c>
      <c r="BF1305">
        <v>17.879000000000001</v>
      </c>
      <c r="BG1305">
        <v>18.077000000000002</v>
      </c>
      <c r="BH1305">
        <v>20.649000000000001</v>
      </c>
      <c r="BI1305">
        <v>20.3</v>
      </c>
      <c r="BJ1305">
        <v>18.712</v>
      </c>
      <c r="BK1305">
        <v>11.38</v>
      </c>
      <c r="BL1305">
        <v>8.9809999999999999</v>
      </c>
      <c r="BM1305">
        <v>7.407</v>
      </c>
      <c r="BN1305">
        <v>8.1479999999999997</v>
      </c>
      <c r="BO1305">
        <v>7.8129999999999997</v>
      </c>
      <c r="BP1305">
        <v>9.4160000000000004</v>
      </c>
    </row>
    <row r="1306" spans="1:68" x14ac:dyDescent="0.25">
      <c r="A1306" s="1" t="s">
        <v>66</v>
      </c>
      <c r="B1306" s="1">
        <f>COUNT(egypt_arabic_world[[#This Row],[1960]:[2023]])</f>
        <v>41</v>
      </c>
      <c r="C1306" s="1" t="s">
        <v>2001</v>
      </c>
      <c r="D1306" s="1" t="s">
        <v>2002</v>
      </c>
      <c r="E1306">
        <v>76.760000000000005</v>
      </c>
      <c r="R1306">
        <v>55.43</v>
      </c>
      <c r="T1306">
        <v>53.8</v>
      </c>
      <c r="U1306">
        <v>60.28</v>
      </c>
      <c r="V1306">
        <v>53.02</v>
      </c>
      <c r="W1306">
        <v>52.87</v>
      </c>
      <c r="X1306">
        <v>52.33</v>
      </c>
      <c r="Y1306">
        <v>51.13</v>
      </c>
      <c r="AB1306">
        <v>57.45</v>
      </c>
      <c r="AC1306">
        <v>53.54</v>
      </c>
      <c r="AE1306">
        <v>57.12</v>
      </c>
      <c r="AH1306">
        <v>43.57</v>
      </c>
      <c r="AI1306">
        <v>40.57</v>
      </c>
      <c r="AJ1306">
        <v>38.71</v>
      </c>
      <c r="AK1306">
        <v>42.68</v>
      </c>
      <c r="AL1306">
        <v>44.31</v>
      </c>
      <c r="AM1306">
        <v>45</v>
      </c>
      <c r="AN1306">
        <v>46.51</v>
      </c>
      <c r="AQ1306">
        <v>42.4</v>
      </c>
      <c r="AR1306">
        <v>46.59</v>
      </c>
      <c r="AT1306">
        <v>38.33</v>
      </c>
      <c r="AU1306">
        <v>39</v>
      </c>
      <c r="AX1306">
        <v>50.35</v>
      </c>
      <c r="AY1306">
        <v>46.21</v>
      </c>
      <c r="AZ1306">
        <v>46.46</v>
      </c>
      <c r="BA1306">
        <v>49.329000000000001</v>
      </c>
      <c r="BB1306">
        <v>48.26</v>
      </c>
      <c r="BC1306">
        <v>49.460999999999999</v>
      </c>
      <c r="BD1306">
        <v>47.95</v>
      </c>
      <c r="BE1306">
        <v>47.975999999999999</v>
      </c>
      <c r="BF1306">
        <v>48.122999999999998</v>
      </c>
      <c r="BG1306">
        <v>46.183999999999997</v>
      </c>
      <c r="BH1306">
        <v>42.915999999999997</v>
      </c>
      <c r="BI1306">
        <v>41.933</v>
      </c>
      <c r="BJ1306">
        <v>38.22</v>
      </c>
      <c r="BK1306">
        <v>36.146000000000001</v>
      </c>
      <c r="BL1306">
        <v>35.655999999999999</v>
      </c>
      <c r="BM1306">
        <v>37.247</v>
      </c>
      <c r="BN1306">
        <v>38.383000000000003</v>
      </c>
      <c r="BO1306">
        <v>34.997</v>
      </c>
      <c r="BP1306">
        <v>35.609000000000002</v>
      </c>
    </row>
    <row r="1307" spans="1:68" x14ac:dyDescent="0.25">
      <c r="A1307" s="1" t="s">
        <v>66</v>
      </c>
      <c r="B1307" s="1">
        <f>COUNT(egypt_arabic_world[[#This Row],[1960]:[2023]])</f>
        <v>41</v>
      </c>
      <c r="C1307" s="1" t="s">
        <v>2019</v>
      </c>
      <c r="D1307" s="1" t="s">
        <v>2020</v>
      </c>
      <c r="E1307">
        <v>43.42</v>
      </c>
      <c r="R1307">
        <v>31.67</v>
      </c>
      <c r="T1307">
        <v>31.32</v>
      </c>
      <c r="U1307">
        <v>35.28</v>
      </c>
      <c r="V1307">
        <v>30.93</v>
      </c>
      <c r="W1307">
        <v>31.78</v>
      </c>
      <c r="X1307">
        <v>30.8</v>
      </c>
      <c r="Y1307">
        <v>30.44</v>
      </c>
      <c r="AB1307">
        <v>37.78</v>
      </c>
      <c r="AC1307">
        <v>36.43</v>
      </c>
      <c r="AE1307">
        <v>35.76</v>
      </c>
      <c r="AH1307">
        <v>35.700000000000003</v>
      </c>
      <c r="AI1307">
        <v>33.24</v>
      </c>
      <c r="AJ1307">
        <v>30.43</v>
      </c>
      <c r="AK1307">
        <v>31.84</v>
      </c>
      <c r="AL1307">
        <v>32.65</v>
      </c>
      <c r="AM1307">
        <v>33.28</v>
      </c>
      <c r="AN1307">
        <v>33.54</v>
      </c>
      <c r="AQ1307">
        <v>30.32</v>
      </c>
      <c r="AR1307">
        <v>34.03</v>
      </c>
      <c r="AT1307">
        <v>28.21</v>
      </c>
      <c r="AU1307">
        <v>29.9</v>
      </c>
      <c r="AX1307">
        <v>36.270000000000003</v>
      </c>
      <c r="AY1307">
        <v>33.76</v>
      </c>
      <c r="AZ1307">
        <v>33.64</v>
      </c>
      <c r="BA1307">
        <v>35.487000000000002</v>
      </c>
      <c r="BB1307">
        <v>35.347000000000001</v>
      </c>
      <c r="BC1307">
        <v>34.734999999999999</v>
      </c>
      <c r="BD1307">
        <v>33.475000000000001</v>
      </c>
      <c r="BE1307">
        <v>33.569000000000003</v>
      </c>
      <c r="BF1307">
        <v>34.463000000000001</v>
      </c>
      <c r="BG1307">
        <v>33.786999999999999</v>
      </c>
      <c r="BH1307">
        <v>32.033000000000001</v>
      </c>
      <c r="BI1307">
        <v>31.356000000000002</v>
      </c>
      <c r="BJ1307">
        <v>28.956</v>
      </c>
      <c r="BK1307">
        <v>24.457999999999998</v>
      </c>
      <c r="BL1307">
        <v>22.8</v>
      </c>
      <c r="BM1307">
        <v>22.771999999999998</v>
      </c>
      <c r="BN1307">
        <v>24.111000000000001</v>
      </c>
      <c r="BO1307">
        <v>22.587</v>
      </c>
      <c r="BP1307">
        <v>23.513000000000002</v>
      </c>
    </row>
    <row r="1308" spans="1:68" x14ac:dyDescent="0.25">
      <c r="A1308" s="1" t="s">
        <v>66</v>
      </c>
      <c r="B1308" s="1">
        <f>COUNT(egypt_arabic_world[[#This Row],[1960]:[2023]])</f>
        <v>41</v>
      </c>
      <c r="C1308" s="1" t="s">
        <v>2045</v>
      </c>
      <c r="D1308" s="1" t="s">
        <v>2046</v>
      </c>
      <c r="P1308">
        <v>32.170110000000001</v>
      </c>
      <c r="Q1308">
        <v>32.695909999999998</v>
      </c>
      <c r="R1308">
        <v>33.146630000000002</v>
      </c>
      <c r="S1308">
        <v>33.625920000000001</v>
      </c>
      <c r="T1308">
        <v>33.196390000000001</v>
      </c>
      <c r="U1308">
        <v>34.231299999999997</v>
      </c>
      <c r="V1308">
        <v>35.022950000000002</v>
      </c>
      <c r="W1308">
        <v>35.256950000000003</v>
      </c>
      <c r="X1308">
        <v>35.97728</v>
      </c>
      <c r="Y1308">
        <v>36.112250000000003</v>
      </c>
      <c r="Z1308">
        <v>36.921880000000002</v>
      </c>
      <c r="AA1308">
        <v>37.506889999999999</v>
      </c>
      <c r="AB1308">
        <v>38.011899999999997</v>
      </c>
      <c r="AC1308">
        <v>38.466410000000003</v>
      </c>
      <c r="AD1308">
        <v>38.966819999999998</v>
      </c>
      <c r="AE1308">
        <v>39.566420000000001</v>
      </c>
      <c r="AF1308">
        <v>40.084330000000001</v>
      </c>
      <c r="AG1308">
        <v>40.801879999999997</v>
      </c>
      <c r="AH1308">
        <v>41.347880000000004</v>
      </c>
      <c r="AI1308">
        <v>42.499549999999999</v>
      </c>
      <c r="AJ1308">
        <v>43.239109999999997</v>
      </c>
      <c r="AK1308">
        <v>44.581650000000003</v>
      </c>
      <c r="AL1308">
        <v>44.755809999999997</v>
      </c>
      <c r="AM1308">
        <v>44.45552</v>
      </c>
      <c r="AN1308">
        <v>45.515929999999997</v>
      </c>
      <c r="AO1308">
        <v>45.472389999999997</v>
      </c>
      <c r="AP1308">
        <v>45.380589999999998</v>
      </c>
      <c r="AR1308">
        <v>46.745150000000002</v>
      </c>
      <c r="AS1308">
        <v>47.052819999999997</v>
      </c>
      <c r="AT1308">
        <v>47.265819999999998</v>
      </c>
      <c r="AV1308">
        <v>47.296880000000002</v>
      </c>
      <c r="AW1308">
        <v>47.38814</v>
      </c>
      <c r="BB1308">
        <v>48.518149999999999</v>
      </c>
      <c r="BC1308">
        <v>48.058610000000002</v>
      </c>
      <c r="BD1308">
        <v>48.460329999999999</v>
      </c>
      <c r="BE1308">
        <v>48.3476</v>
      </c>
      <c r="BF1308">
        <v>48.18927</v>
      </c>
      <c r="BG1308">
        <v>48.56597</v>
      </c>
      <c r="BI1308">
        <v>48.186450000000001</v>
      </c>
      <c r="BJ1308">
        <v>48.147350000000003</v>
      </c>
      <c r="BK1308">
        <v>48.222000000000001</v>
      </c>
    </row>
    <row r="1309" spans="1:68" x14ac:dyDescent="0.25">
      <c r="A1309" s="1" t="s">
        <v>66</v>
      </c>
      <c r="B1309" s="1">
        <f>COUNT(egypt_arabic_world[[#This Row],[1960]:[2023]])</f>
        <v>40</v>
      </c>
      <c r="C1309" s="1" t="s">
        <v>2407</v>
      </c>
      <c r="D1309" s="1" t="s">
        <v>2408</v>
      </c>
      <c r="N1309">
        <v>389999.98570000002</v>
      </c>
      <c r="O1309">
        <v>439999.9976</v>
      </c>
      <c r="P1309">
        <v>519999.98090000002</v>
      </c>
      <c r="Q1309">
        <v>540000.02150000003</v>
      </c>
      <c r="R1309">
        <v>569999.99280000001</v>
      </c>
      <c r="S1309">
        <v>560000.0024</v>
      </c>
      <c r="T1309">
        <v>670000.01670000004</v>
      </c>
      <c r="U1309">
        <v>639999.98569999996</v>
      </c>
      <c r="V1309">
        <v>660000.02619999996</v>
      </c>
      <c r="W1309">
        <v>959999.97849999997</v>
      </c>
      <c r="X1309">
        <v>1250000</v>
      </c>
      <c r="Y1309">
        <v>289999.99170000001</v>
      </c>
      <c r="Z1309">
        <v>1480000.0190000001</v>
      </c>
      <c r="AA1309">
        <v>1220000.0290000001</v>
      </c>
      <c r="AB1309">
        <v>1899999.976</v>
      </c>
      <c r="AC1309">
        <v>1990000.01</v>
      </c>
      <c r="AD1309">
        <v>1830000.0430000001</v>
      </c>
      <c r="AE1309">
        <v>1649999.976</v>
      </c>
      <c r="AF1309">
        <v>2480000.0189999999</v>
      </c>
      <c r="AG1309">
        <v>1460000.0379999999</v>
      </c>
      <c r="AH1309">
        <v>2359999.895</v>
      </c>
      <c r="AI1309">
        <v>1720000.0290000001</v>
      </c>
      <c r="AJ1309">
        <v>2690000.057</v>
      </c>
      <c r="AK1309">
        <v>2609999.895</v>
      </c>
      <c r="AL1309">
        <v>3140000.105</v>
      </c>
      <c r="AM1309">
        <v>2200000.048</v>
      </c>
      <c r="AN1309">
        <v>4550000.1909999996</v>
      </c>
      <c r="AO1309">
        <v>2339999.9139999999</v>
      </c>
      <c r="AP1309">
        <v>3269999.9810000001</v>
      </c>
      <c r="AQ1309">
        <v>1970000.0290000001</v>
      </c>
      <c r="AR1309">
        <v>3769999.9810000001</v>
      </c>
      <c r="AS1309">
        <v>2079999.9240000001</v>
      </c>
      <c r="AT1309">
        <v>3369999.8859999999</v>
      </c>
      <c r="AU1309">
        <v>2690000.057</v>
      </c>
      <c r="AV1309">
        <v>3319999.9330000002</v>
      </c>
      <c r="AW1309">
        <v>2769999.9810000001</v>
      </c>
      <c r="AX1309">
        <v>3480000.0189999999</v>
      </c>
      <c r="AY1309">
        <v>2230000.0189999999</v>
      </c>
      <c r="AZ1309">
        <v>2920000.0759999999</v>
      </c>
      <c r="BA1309">
        <v>1409999.9669999999</v>
      </c>
    </row>
    <row r="1310" spans="1:68" x14ac:dyDescent="0.25">
      <c r="A1310" s="1" t="s">
        <v>66</v>
      </c>
      <c r="B1310" s="1">
        <f>COUNT(egypt_arabic_world[[#This Row],[1960]:[2023]])</f>
        <v>40</v>
      </c>
      <c r="C1310" s="1" t="s">
        <v>1775</v>
      </c>
      <c r="D1310" s="1" t="s">
        <v>1776</v>
      </c>
      <c r="Y1310">
        <v>731</v>
      </c>
      <c r="Z1310">
        <v>738</v>
      </c>
      <c r="AA1310">
        <v>713</v>
      </c>
      <c r="AB1310">
        <v>727</v>
      </c>
      <c r="AC1310">
        <v>704</v>
      </c>
      <c r="AD1310">
        <v>671</v>
      </c>
      <c r="AE1310">
        <v>667</v>
      </c>
      <c r="AF1310">
        <v>596</v>
      </c>
      <c r="AG1310">
        <v>474</v>
      </c>
      <c r="AH1310">
        <v>462</v>
      </c>
      <c r="AI1310">
        <v>511</v>
      </c>
      <c r="AJ1310">
        <v>479</v>
      </c>
      <c r="AK1310">
        <v>517</v>
      </c>
      <c r="AL1310">
        <v>503</v>
      </c>
      <c r="AM1310">
        <v>528</v>
      </c>
      <c r="AN1310">
        <v>693</v>
      </c>
      <c r="AO1310">
        <v>706</v>
      </c>
      <c r="AQ1310">
        <v>1139</v>
      </c>
      <c r="AR1310">
        <v>1146</v>
      </c>
      <c r="AS1310">
        <v>1081</v>
      </c>
      <c r="AT1310">
        <v>923</v>
      </c>
      <c r="AU1310">
        <v>788</v>
      </c>
      <c r="AV1310">
        <v>626</v>
      </c>
      <c r="AW1310">
        <v>312</v>
      </c>
      <c r="AX1310">
        <v>1008</v>
      </c>
      <c r="AZ1310">
        <v>1589</v>
      </c>
      <c r="BA1310">
        <v>1649</v>
      </c>
      <c r="BB1310">
        <v>1452</v>
      </c>
      <c r="BC1310">
        <v>1625</v>
      </c>
      <c r="BD1310">
        <v>1591</v>
      </c>
      <c r="BE1310">
        <v>1528</v>
      </c>
      <c r="BF1310">
        <v>1416</v>
      </c>
      <c r="BG1310">
        <v>1384</v>
      </c>
      <c r="BH1310">
        <v>1337</v>
      </c>
      <c r="BI1310">
        <v>1258</v>
      </c>
      <c r="BJ1310">
        <v>1254</v>
      </c>
      <c r="BK1310">
        <v>1258</v>
      </c>
      <c r="BL1310">
        <v>1156</v>
      </c>
      <c r="BM1310">
        <v>1229</v>
      </c>
      <c r="BN1310">
        <v>1343</v>
      </c>
    </row>
    <row r="1311" spans="1:68" x14ac:dyDescent="0.25">
      <c r="A1311" s="1" t="s">
        <v>66</v>
      </c>
      <c r="B1311" s="1">
        <f>COUNT(egypt_arabic_world[[#This Row],[1960]:[2023]])</f>
        <v>40</v>
      </c>
      <c r="C1311" s="1" t="s">
        <v>1791</v>
      </c>
      <c r="D1311" s="1" t="s">
        <v>1792</v>
      </c>
      <c r="Y1311">
        <v>76</v>
      </c>
      <c r="Z1311">
        <v>59</v>
      </c>
      <c r="AA1311">
        <v>53</v>
      </c>
      <c r="AB1311">
        <v>88</v>
      </c>
      <c r="AC1311">
        <v>128</v>
      </c>
      <c r="AD1311">
        <v>168</v>
      </c>
      <c r="AE1311">
        <v>142</v>
      </c>
      <c r="AF1311">
        <v>170</v>
      </c>
      <c r="AG1311">
        <v>190</v>
      </c>
      <c r="AH1311">
        <v>186</v>
      </c>
      <c r="AI1311">
        <v>278</v>
      </c>
      <c r="AJ1311">
        <v>308</v>
      </c>
      <c r="AK1311">
        <v>301</v>
      </c>
      <c r="AL1311">
        <v>328</v>
      </c>
      <c r="AM1311">
        <v>308</v>
      </c>
      <c r="AN1311">
        <v>408</v>
      </c>
      <c r="AO1311">
        <v>504</v>
      </c>
      <c r="AQ1311">
        <v>494</v>
      </c>
      <c r="AR1311">
        <v>536</v>
      </c>
      <c r="AS1311">
        <v>534</v>
      </c>
      <c r="AT1311">
        <v>464</v>
      </c>
      <c r="AU1311">
        <v>627</v>
      </c>
      <c r="AV1311">
        <v>493</v>
      </c>
      <c r="AW1311">
        <v>382</v>
      </c>
      <c r="AX1311">
        <v>428</v>
      </c>
      <c r="AZ1311">
        <v>516</v>
      </c>
      <c r="BA1311">
        <v>481</v>
      </c>
      <c r="BB1311">
        <v>490</v>
      </c>
      <c r="BC1311">
        <v>605</v>
      </c>
      <c r="BD1311">
        <v>618</v>
      </c>
      <c r="BE1311">
        <v>683</v>
      </c>
      <c r="BF1311">
        <v>641</v>
      </c>
      <c r="BG1311">
        <v>752</v>
      </c>
      <c r="BH1311">
        <v>718</v>
      </c>
      <c r="BI1311">
        <v>920</v>
      </c>
      <c r="BJ1311">
        <v>1025</v>
      </c>
      <c r="BK1311">
        <v>997</v>
      </c>
      <c r="BL1311">
        <v>1027</v>
      </c>
      <c r="BM1311">
        <v>978</v>
      </c>
      <c r="BN1311">
        <v>881</v>
      </c>
    </row>
    <row r="1312" spans="1:68" x14ac:dyDescent="0.25">
      <c r="A1312" s="1" t="s">
        <v>66</v>
      </c>
      <c r="B1312" s="1">
        <f>COUNT(egypt_arabic_world[[#This Row],[1960]:[2023]])</f>
        <v>40</v>
      </c>
      <c r="C1312" s="1" t="s">
        <v>1953</v>
      </c>
      <c r="D1312" s="1" t="s">
        <v>1954</v>
      </c>
      <c r="P1312">
        <v>99918</v>
      </c>
      <c r="U1312">
        <v>118251</v>
      </c>
      <c r="V1312">
        <v>126397</v>
      </c>
      <c r="W1312">
        <v>124263</v>
      </c>
      <c r="X1312">
        <v>127021</v>
      </c>
      <c r="Y1312">
        <v>137045</v>
      </c>
      <c r="AA1312">
        <v>141375</v>
      </c>
      <c r="AB1312">
        <v>165308</v>
      </c>
      <c r="AC1312">
        <v>170904</v>
      </c>
      <c r="AE1312">
        <v>194929</v>
      </c>
      <c r="AF1312">
        <v>211092</v>
      </c>
      <c r="AG1312">
        <v>235586</v>
      </c>
      <c r="AH1312">
        <v>373572</v>
      </c>
      <c r="AI1312">
        <v>261613</v>
      </c>
      <c r="AJ1312">
        <v>279315</v>
      </c>
      <c r="AK1312">
        <v>273055</v>
      </c>
      <c r="AL1312">
        <v>288891</v>
      </c>
      <c r="AM1312">
        <v>288939</v>
      </c>
      <c r="AN1312">
        <v>291400</v>
      </c>
      <c r="AO1312">
        <v>302916</v>
      </c>
      <c r="AP1312">
        <v>356499</v>
      </c>
      <c r="AR1312">
        <v>345981</v>
      </c>
      <c r="AS1312">
        <v>345828</v>
      </c>
      <c r="AT1312">
        <v>352911</v>
      </c>
      <c r="AU1312">
        <v>349182</v>
      </c>
      <c r="AV1312">
        <v>354902</v>
      </c>
      <c r="AW1312">
        <v>362679</v>
      </c>
      <c r="AX1312">
        <v>373104</v>
      </c>
      <c r="AY1312">
        <v>376698</v>
      </c>
      <c r="AZ1312">
        <v>368785</v>
      </c>
      <c r="BB1312">
        <v>382488</v>
      </c>
      <c r="BC1312">
        <v>380111</v>
      </c>
      <c r="BI1312">
        <v>509764</v>
      </c>
      <c r="BJ1312">
        <v>511478</v>
      </c>
      <c r="BK1312">
        <v>533935</v>
      </c>
      <c r="BL1312">
        <v>530666</v>
      </c>
      <c r="BM1312">
        <v>525396</v>
      </c>
      <c r="BN1312">
        <v>526106</v>
      </c>
      <c r="BO1312">
        <v>441263</v>
      </c>
      <c r="BP1312">
        <v>426940</v>
      </c>
    </row>
    <row r="1313" spans="1:68" x14ac:dyDescent="0.25">
      <c r="A1313" s="1" t="s">
        <v>66</v>
      </c>
      <c r="B1313" s="1">
        <f>COUNT(egypt_arabic_world[[#This Row],[1960]:[2023]])</f>
        <v>40</v>
      </c>
      <c r="C1313" s="1" t="s">
        <v>2197</v>
      </c>
      <c r="D1313" s="1" t="s">
        <v>2198</v>
      </c>
      <c r="P1313">
        <v>1147366</v>
      </c>
      <c r="Q1313">
        <v>1239017</v>
      </c>
      <c r="R1313">
        <v>1341605</v>
      </c>
      <c r="S1313">
        <v>1422894</v>
      </c>
      <c r="T1313">
        <v>1601171</v>
      </c>
      <c r="U1313">
        <v>1765853</v>
      </c>
      <c r="V1313">
        <v>1943201</v>
      </c>
      <c r="W1313">
        <v>2088109</v>
      </c>
      <c r="X1313">
        <v>2152047</v>
      </c>
      <c r="Y1313">
        <v>2208708</v>
      </c>
      <c r="Z1313">
        <v>2238882</v>
      </c>
      <c r="AA1313">
        <v>2326209</v>
      </c>
      <c r="AB1313">
        <v>2445419</v>
      </c>
      <c r="AC1313">
        <v>2583545</v>
      </c>
      <c r="AD1313">
        <v>2710604</v>
      </c>
      <c r="AE1313">
        <v>2864615</v>
      </c>
      <c r="AF1313">
        <v>3018401</v>
      </c>
      <c r="AG1313">
        <v>3123233</v>
      </c>
      <c r="AH1313">
        <v>3173381</v>
      </c>
      <c r="AI1313">
        <v>4270967</v>
      </c>
      <c r="AJ1313">
        <v>4434748</v>
      </c>
      <c r="AK1313">
        <v>4148655</v>
      </c>
      <c r="AL1313">
        <v>4058834</v>
      </c>
      <c r="AM1313">
        <v>4433060</v>
      </c>
      <c r="AN1313">
        <v>4153435</v>
      </c>
      <c r="AO1313">
        <v>4242245</v>
      </c>
      <c r="AP1313">
        <v>4805122</v>
      </c>
      <c r="AQ1313">
        <v>4835938</v>
      </c>
      <c r="AT1313">
        <v>5902864</v>
      </c>
      <c r="AU1313">
        <v>5910734</v>
      </c>
      <c r="AV1313">
        <v>5870239</v>
      </c>
      <c r="AW1313">
        <v>5804507</v>
      </c>
      <c r="BB1313">
        <v>5383815</v>
      </c>
      <c r="BD1313">
        <v>6156440</v>
      </c>
      <c r="BE1313">
        <v>6176518</v>
      </c>
      <c r="BF1313">
        <v>6325626</v>
      </c>
      <c r="BG1313">
        <v>6481368</v>
      </c>
      <c r="BI1313">
        <v>6893137</v>
      </c>
      <c r="BJ1313">
        <v>6990960</v>
      </c>
      <c r="BK1313">
        <v>7118450</v>
      </c>
    </row>
    <row r="1314" spans="1:68" x14ac:dyDescent="0.25">
      <c r="A1314" s="1" t="s">
        <v>66</v>
      </c>
      <c r="B1314" s="1">
        <f>COUNT(egypt_arabic_world[[#This Row],[1960]:[2023]])</f>
        <v>39</v>
      </c>
      <c r="C1314" s="1" t="s">
        <v>1995</v>
      </c>
      <c r="D1314" s="1" t="s">
        <v>1996</v>
      </c>
      <c r="R1314">
        <v>4.3499999999999996</v>
      </c>
      <c r="T1314">
        <v>4.82</v>
      </c>
      <c r="V1314">
        <v>5.66</v>
      </c>
      <c r="W1314">
        <v>6.6</v>
      </c>
      <c r="X1314">
        <v>5.22</v>
      </c>
      <c r="Y1314">
        <v>5.51</v>
      </c>
      <c r="Z1314">
        <v>3.81</v>
      </c>
      <c r="AA1314">
        <v>3.8</v>
      </c>
      <c r="AB1314">
        <v>14.78</v>
      </c>
      <c r="AC1314">
        <v>15.43</v>
      </c>
      <c r="AH1314">
        <v>27.42</v>
      </c>
      <c r="AI1314">
        <v>21.92</v>
      </c>
      <c r="AJ1314">
        <v>17.309999999999999</v>
      </c>
      <c r="AK1314">
        <v>19.149999999999999</v>
      </c>
      <c r="AL1314">
        <v>17.350000000000001</v>
      </c>
      <c r="AM1314">
        <v>17.89</v>
      </c>
      <c r="AN1314">
        <v>16.559999999999999</v>
      </c>
      <c r="AO1314">
        <v>11.5</v>
      </c>
      <c r="AQ1314">
        <v>15.58</v>
      </c>
      <c r="AR1314">
        <v>16.329999999999998</v>
      </c>
      <c r="AS1314">
        <v>10.4</v>
      </c>
      <c r="AT1314">
        <v>15.27</v>
      </c>
      <c r="AU1314">
        <v>13.96</v>
      </c>
      <c r="BA1314">
        <v>17.623999999999999</v>
      </c>
      <c r="BB1314">
        <v>17.670999999999999</v>
      </c>
      <c r="BC1314">
        <v>17.957000000000001</v>
      </c>
      <c r="BD1314">
        <v>17.353999999999999</v>
      </c>
      <c r="BE1314">
        <v>17.013999999999999</v>
      </c>
      <c r="BF1314">
        <v>17.378</v>
      </c>
      <c r="BG1314">
        <v>17.529</v>
      </c>
      <c r="BH1314">
        <v>17.042000000000002</v>
      </c>
      <c r="BI1314">
        <v>17.504999999999999</v>
      </c>
      <c r="BJ1314">
        <v>16.869</v>
      </c>
      <c r="BK1314">
        <v>14.382</v>
      </c>
      <c r="BL1314">
        <v>12.227</v>
      </c>
      <c r="BM1314">
        <v>11.837</v>
      </c>
      <c r="BN1314">
        <v>12.872999999999999</v>
      </c>
      <c r="BO1314">
        <v>12.223000000000001</v>
      </c>
      <c r="BP1314">
        <v>15.456</v>
      </c>
    </row>
    <row r="1315" spans="1:68" x14ac:dyDescent="0.25">
      <c r="A1315" s="1" t="s">
        <v>66</v>
      </c>
      <c r="B1315" s="1">
        <f>COUNT(egypt_arabic_world[[#This Row],[1960]:[2023]])</f>
        <v>39</v>
      </c>
      <c r="C1315" s="1" t="s">
        <v>1991</v>
      </c>
      <c r="D1315" s="1" t="s">
        <v>1992</v>
      </c>
      <c r="R1315">
        <v>79.569999999999993</v>
      </c>
      <c r="T1315">
        <v>77.44</v>
      </c>
      <c r="V1315">
        <v>78.23</v>
      </c>
      <c r="W1315">
        <v>77.92</v>
      </c>
      <c r="X1315">
        <v>71.95</v>
      </c>
      <c r="Y1315">
        <v>71.2</v>
      </c>
      <c r="Z1315">
        <v>43.61</v>
      </c>
      <c r="AA1315">
        <v>43.15</v>
      </c>
      <c r="AB1315">
        <v>72.06</v>
      </c>
      <c r="AC1315">
        <v>71.239999999999995</v>
      </c>
      <c r="AH1315">
        <v>69.209999999999994</v>
      </c>
      <c r="AI1315">
        <v>67.900000000000006</v>
      </c>
      <c r="AJ1315">
        <v>64.94</v>
      </c>
      <c r="AK1315">
        <v>65.75</v>
      </c>
      <c r="AL1315">
        <v>67.209999999999994</v>
      </c>
      <c r="AM1315">
        <v>68.14</v>
      </c>
      <c r="AN1315">
        <v>67.27</v>
      </c>
      <c r="AO1315">
        <v>72.099999999999994</v>
      </c>
      <c r="AQ1315">
        <v>66.09</v>
      </c>
      <c r="AR1315">
        <v>68.23</v>
      </c>
      <c r="AS1315">
        <v>42.75</v>
      </c>
      <c r="AT1315">
        <v>65.53</v>
      </c>
      <c r="AU1315">
        <v>63.16</v>
      </c>
      <c r="BA1315">
        <v>68.338999999999999</v>
      </c>
      <c r="BB1315">
        <v>68.521000000000001</v>
      </c>
      <c r="BC1315">
        <v>71.307000000000002</v>
      </c>
      <c r="BD1315">
        <v>67.765000000000001</v>
      </c>
      <c r="BE1315">
        <v>67.037999999999997</v>
      </c>
      <c r="BF1315">
        <v>66.153999999999996</v>
      </c>
      <c r="BG1315">
        <v>65.478999999999999</v>
      </c>
      <c r="BH1315">
        <v>63.89</v>
      </c>
      <c r="BI1315">
        <v>63.417000000000002</v>
      </c>
      <c r="BJ1315">
        <v>61.292000000000002</v>
      </c>
      <c r="BK1315">
        <v>63.042000000000002</v>
      </c>
      <c r="BL1315">
        <v>64.061000000000007</v>
      </c>
      <c r="BM1315">
        <v>63.454000000000001</v>
      </c>
      <c r="BN1315">
        <v>65.215000000000003</v>
      </c>
      <c r="BO1315">
        <v>65.704999999999998</v>
      </c>
      <c r="BP1315">
        <v>66.617999999999995</v>
      </c>
    </row>
    <row r="1316" spans="1:68" x14ac:dyDescent="0.25">
      <c r="A1316" s="1" t="s">
        <v>66</v>
      </c>
      <c r="B1316" s="1">
        <f>COUNT(egypt_arabic_world[[#This Row],[1960]:[2023]])</f>
        <v>39</v>
      </c>
      <c r="C1316" s="1" t="s">
        <v>1993</v>
      </c>
      <c r="D1316" s="1" t="s">
        <v>1994</v>
      </c>
      <c r="R1316">
        <v>40.97</v>
      </c>
      <c r="T1316">
        <v>40.44</v>
      </c>
      <c r="V1316">
        <v>41.79</v>
      </c>
      <c r="W1316">
        <v>42.11</v>
      </c>
      <c r="X1316">
        <v>38.86</v>
      </c>
      <c r="Y1316">
        <v>38.630000000000003</v>
      </c>
      <c r="Z1316">
        <v>24</v>
      </c>
      <c r="AA1316">
        <v>23.77</v>
      </c>
      <c r="AB1316">
        <v>43.57</v>
      </c>
      <c r="AC1316">
        <v>43.49</v>
      </c>
      <c r="AH1316">
        <v>48.73</v>
      </c>
      <c r="AI1316">
        <v>45.33</v>
      </c>
      <c r="AJ1316">
        <v>41.41</v>
      </c>
      <c r="AK1316">
        <v>42.83</v>
      </c>
      <c r="AL1316">
        <v>42.69</v>
      </c>
      <c r="AM1316">
        <v>43.38</v>
      </c>
      <c r="AN1316">
        <v>42.35</v>
      </c>
      <c r="AO1316">
        <v>42.3</v>
      </c>
      <c r="AQ1316">
        <v>41.3</v>
      </c>
      <c r="AR1316">
        <v>42.76</v>
      </c>
      <c r="AS1316">
        <v>26.94</v>
      </c>
      <c r="AT1316">
        <v>40.97</v>
      </c>
      <c r="AU1316">
        <v>38.229999999999997</v>
      </c>
      <c r="BA1316">
        <v>43.500999999999998</v>
      </c>
      <c r="BB1316">
        <v>43.548999999999999</v>
      </c>
      <c r="BC1316">
        <v>45.045000000000002</v>
      </c>
      <c r="BD1316">
        <v>43.005000000000003</v>
      </c>
      <c r="BE1316">
        <v>42.384999999999998</v>
      </c>
      <c r="BF1316">
        <v>42.064999999999998</v>
      </c>
      <c r="BG1316">
        <v>41.811</v>
      </c>
      <c r="BH1316">
        <v>40.845999999999997</v>
      </c>
      <c r="BI1316">
        <v>40.825000000000003</v>
      </c>
      <c r="BJ1316">
        <v>39.661000000000001</v>
      </c>
      <c r="BK1316">
        <v>39.030999999999999</v>
      </c>
      <c r="BL1316">
        <v>38.884999999999998</v>
      </c>
      <c r="BM1316">
        <v>38.296999999999997</v>
      </c>
      <c r="BN1316">
        <v>39.789000000000001</v>
      </c>
      <c r="BO1316">
        <v>39.691000000000003</v>
      </c>
      <c r="BP1316">
        <v>41.652999999999999</v>
      </c>
    </row>
    <row r="1317" spans="1:68" x14ac:dyDescent="0.25">
      <c r="A1317" s="1" t="s">
        <v>66</v>
      </c>
      <c r="B1317" s="1">
        <f>COUNT(egypt_arabic_world[[#This Row],[1960]:[2023]])</f>
        <v>39</v>
      </c>
      <c r="C1317" s="1" t="s">
        <v>1927</v>
      </c>
      <c r="D1317" s="1" t="s">
        <v>1928</v>
      </c>
      <c r="P1317">
        <v>53.034488680000003</v>
      </c>
      <c r="U1317">
        <v>47.63003922</v>
      </c>
      <c r="V1317">
        <v>46.79779053</v>
      </c>
      <c r="W1317">
        <v>46.093368529999999</v>
      </c>
      <c r="X1317">
        <v>45.72000122</v>
      </c>
      <c r="AA1317">
        <v>47.255878449999997</v>
      </c>
      <c r="AB1317">
        <v>46.622669219999999</v>
      </c>
      <c r="AC1317">
        <v>46.94039154</v>
      </c>
      <c r="AE1317">
        <v>47.839469909999998</v>
      </c>
      <c r="AF1317">
        <v>49.126918789999998</v>
      </c>
      <c r="AG1317">
        <v>49.217269899999998</v>
      </c>
      <c r="AH1317">
        <v>48.278781889999998</v>
      </c>
      <c r="AI1317">
        <v>51.286060329999998</v>
      </c>
      <c r="AJ1317">
        <v>51.626300809999996</v>
      </c>
      <c r="AK1317">
        <v>53.649631499999998</v>
      </c>
      <c r="AL1317">
        <v>53.565189359999998</v>
      </c>
      <c r="AM1317">
        <v>53.670501710000003</v>
      </c>
      <c r="AN1317">
        <v>53.569320679999997</v>
      </c>
      <c r="AO1317">
        <v>52.62646866</v>
      </c>
      <c r="AP1317">
        <v>49.46633911</v>
      </c>
      <c r="AR1317">
        <v>52.331199650000002</v>
      </c>
      <c r="AS1317">
        <v>52.437919620000002</v>
      </c>
      <c r="AT1317">
        <v>52.919860839999998</v>
      </c>
      <c r="AU1317">
        <v>53.305439</v>
      </c>
      <c r="AV1317">
        <v>53.925308229999999</v>
      </c>
      <c r="AW1317">
        <v>55.03985977</v>
      </c>
      <c r="AX1317">
        <v>55.039611819999998</v>
      </c>
      <c r="AY1317">
        <v>55.178150180000003</v>
      </c>
      <c r="AZ1317">
        <v>55.796741490000002</v>
      </c>
      <c r="BB1317">
        <v>51.755611420000001</v>
      </c>
      <c r="BC1317">
        <v>52.875610350000002</v>
      </c>
      <c r="BI1317">
        <v>59.868289949999998</v>
      </c>
      <c r="BJ1317">
        <v>60.506221770000003</v>
      </c>
      <c r="BK1317">
        <v>61.37731934</v>
      </c>
      <c r="BL1317">
        <v>62.293991089999999</v>
      </c>
      <c r="BM1317">
        <v>62.921108250000003</v>
      </c>
      <c r="BN1317">
        <v>63.946620940000003</v>
      </c>
      <c r="BO1317">
        <v>66.765167239999997</v>
      </c>
      <c r="BP1317">
        <v>67.455612180000003</v>
      </c>
    </row>
    <row r="1318" spans="1:68" x14ac:dyDescent="0.25">
      <c r="A1318" s="1" t="s">
        <v>66</v>
      </c>
      <c r="B1318" s="1">
        <f>COUNT(egypt_arabic_world[[#This Row],[1960]:[2023]])</f>
        <v>39</v>
      </c>
      <c r="C1318" s="1" t="s">
        <v>2167</v>
      </c>
      <c r="D1318" s="1" t="s">
        <v>2168</v>
      </c>
      <c r="P1318">
        <v>32.258929999999999</v>
      </c>
      <c r="Q1318">
        <v>32.676630000000003</v>
      </c>
      <c r="R1318">
        <v>33.078139999999998</v>
      </c>
      <c r="S1318">
        <v>33.63982</v>
      </c>
      <c r="T1318">
        <v>32.917850000000001</v>
      </c>
      <c r="U1318">
        <v>34.1828</v>
      </c>
      <c r="V1318">
        <v>34.575119999999998</v>
      </c>
      <c r="W1318">
        <v>34.970680000000002</v>
      </c>
      <c r="X1318">
        <v>35.50517</v>
      </c>
      <c r="Y1318">
        <v>35.313040000000001</v>
      </c>
      <c r="Z1318">
        <v>36.315980000000003</v>
      </c>
      <c r="AA1318">
        <v>36.920369999999998</v>
      </c>
      <c r="AB1318">
        <v>37.4178</v>
      </c>
      <c r="AC1318">
        <v>37.940390000000001</v>
      </c>
      <c r="AD1318">
        <v>38.360529999999997</v>
      </c>
      <c r="AE1318">
        <v>38.834499999999998</v>
      </c>
      <c r="AF1318">
        <v>39.552030000000002</v>
      </c>
      <c r="AG1318">
        <v>40.359780000000001</v>
      </c>
      <c r="AH1318">
        <v>40.967059999999996</v>
      </c>
      <c r="AI1318">
        <v>42.422199999999997</v>
      </c>
      <c r="AJ1318">
        <v>43.212530000000001</v>
      </c>
      <c r="AK1318">
        <v>44.872810000000001</v>
      </c>
      <c r="AL1318">
        <v>44.700299999999999</v>
      </c>
      <c r="AM1318">
        <v>44.068179999999998</v>
      </c>
      <c r="AN1318">
        <v>45.747770000000003</v>
      </c>
      <c r="AO1318">
        <v>46.145589999999999</v>
      </c>
      <c r="AP1318">
        <v>45.87182</v>
      </c>
      <c r="AQ1318">
        <v>46.764740000000003</v>
      </c>
      <c r="AT1318">
        <v>48.238889999999998</v>
      </c>
      <c r="AV1318">
        <v>48.287660000000002</v>
      </c>
      <c r="AW1318">
        <v>48.656140000000001</v>
      </c>
      <c r="BB1318">
        <v>49.003889999999998</v>
      </c>
      <c r="BD1318">
        <v>49.221249999999998</v>
      </c>
      <c r="BE1318">
        <v>49.84205</v>
      </c>
      <c r="BF1318">
        <v>49.861989999999999</v>
      </c>
      <c r="BG1318">
        <v>50.163699999999999</v>
      </c>
      <c r="BI1318">
        <v>50.032359999999997</v>
      </c>
      <c r="BJ1318">
        <v>50.14725</v>
      </c>
      <c r="BK1318">
        <v>50.259929999999997</v>
      </c>
    </row>
    <row r="1319" spans="1:68" x14ac:dyDescent="0.25">
      <c r="A1319" s="1" t="s">
        <v>66</v>
      </c>
      <c r="B1319" s="1">
        <f>COUNT(egypt_arabic_world[[#This Row],[1960]:[2023]])</f>
        <v>39</v>
      </c>
      <c r="C1319" s="1" t="s">
        <v>1973</v>
      </c>
      <c r="D1319" s="1" t="s">
        <v>1974</v>
      </c>
      <c r="P1319">
        <v>57986</v>
      </c>
      <c r="Q1319">
        <v>58556</v>
      </c>
      <c r="S1319">
        <v>62684</v>
      </c>
      <c r="T1319">
        <v>69470</v>
      </c>
      <c r="U1319">
        <v>78789</v>
      </c>
      <c r="V1319">
        <v>80745</v>
      </c>
      <c r="W1319">
        <v>91083</v>
      </c>
      <c r="X1319">
        <v>100288</v>
      </c>
      <c r="Y1319">
        <v>111877</v>
      </c>
      <c r="Z1319">
        <v>121999</v>
      </c>
      <c r="AA1319">
        <v>120958</v>
      </c>
      <c r="AB1319">
        <v>142916</v>
      </c>
      <c r="AC1319">
        <v>149712</v>
      </c>
      <c r="AE1319">
        <v>187580</v>
      </c>
      <c r="AF1319">
        <v>208247</v>
      </c>
      <c r="AG1319">
        <v>230089</v>
      </c>
      <c r="AI1319">
        <v>248101</v>
      </c>
      <c r="AJ1319">
        <v>286797</v>
      </c>
      <c r="AK1319">
        <v>283170</v>
      </c>
      <c r="AL1319">
        <v>296668</v>
      </c>
      <c r="AM1319">
        <v>309131</v>
      </c>
      <c r="AN1319">
        <v>333706</v>
      </c>
      <c r="AO1319">
        <v>369107</v>
      </c>
      <c r="AP1319">
        <v>424586</v>
      </c>
      <c r="AR1319">
        <v>453967</v>
      </c>
      <c r="AS1319">
        <v>473713</v>
      </c>
      <c r="AT1319">
        <v>490647</v>
      </c>
      <c r="AU1319">
        <v>480685</v>
      </c>
      <c r="AV1319">
        <v>485186</v>
      </c>
      <c r="AW1319">
        <v>487709</v>
      </c>
      <c r="BB1319">
        <v>549344</v>
      </c>
      <c r="BI1319">
        <v>591205</v>
      </c>
      <c r="BJ1319">
        <v>587512</v>
      </c>
      <c r="BK1319">
        <v>602579</v>
      </c>
      <c r="BL1319">
        <v>594045</v>
      </c>
      <c r="BM1319">
        <v>583994</v>
      </c>
      <c r="BN1319">
        <v>569800</v>
      </c>
      <c r="BO1319">
        <v>481408</v>
      </c>
      <c r="BP1319">
        <v>462917</v>
      </c>
    </row>
    <row r="1320" spans="1:68" x14ac:dyDescent="0.25">
      <c r="A1320" s="1" t="s">
        <v>66</v>
      </c>
      <c r="B1320" s="1">
        <f>COUNT(egypt_arabic_world[[#This Row],[1960]:[2023]])</f>
        <v>37</v>
      </c>
      <c r="C1320" s="1" t="s">
        <v>1741</v>
      </c>
      <c r="D1320" s="1" t="s">
        <v>1742</v>
      </c>
      <c r="AF1320">
        <v>4272824500</v>
      </c>
      <c r="AG1320">
        <v>7187345700</v>
      </c>
      <c r="AH1320">
        <v>8218617000</v>
      </c>
      <c r="AI1320">
        <v>10780112600</v>
      </c>
      <c r="AJ1320">
        <v>22323771000</v>
      </c>
      <c r="AK1320">
        <v>14557225200</v>
      </c>
      <c r="AL1320">
        <v>19116350900</v>
      </c>
      <c r="AM1320">
        <v>13643112300</v>
      </c>
      <c r="AN1320">
        <v>14234061700</v>
      </c>
      <c r="AO1320">
        <v>11943571200</v>
      </c>
      <c r="AP1320">
        <v>14052228900</v>
      </c>
      <c r="AQ1320">
        <v>15585816600</v>
      </c>
      <c r="AR1320">
        <v>16511118400</v>
      </c>
      <c r="AS1320">
        <v>15940716800</v>
      </c>
      <c r="AT1320">
        <v>13883562000</v>
      </c>
      <c r="AU1320">
        <v>18923180000</v>
      </c>
      <c r="AV1320">
        <v>18768360000</v>
      </c>
      <c r="AW1320">
        <v>24234056000</v>
      </c>
      <c r="AX1320">
        <v>32621078000</v>
      </c>
      <c r="AY1320">
        <v>31895825000</v>
      </c>
      <c r="AZ1320">
        <v>40320023000</v>
      </c>
      <c r="BA1320">
        <v>51356800000</v>
      </c>
      <c r="BB1320">
        <v>45438766000</v>
      </c>
      <c r="BC1320">
        <v>57653334000</v>
      </c>
      <c r="BD1320">
        <v>76324808000</v>
      </c>
      <c r="BE1320">
        <v>110448000000</v>
      </c>
      <c r="BF1320">
        <v>124259000000</v>
      </c>
      <c r="BG1320">
        <v>211664000000</v>
      </c>
      <c r="BH1320">
        <v>162318000000</v>
      </c>
      <c r="BI1320">
        <v>136844000000</v>
      </c>
      <c r="BJ1320">
        <v>321413000000</v>
      </c>
      <c r="BK1320">
        <v>470388000000</v>
      </c>
      <c r="BL1320">
        <v>440995000000</v>
      </c>
      <c r="BM1320">
        <v>443709000000</v>
      </c>
      <c r="BN1320">
        <v>484874000000</v>
      </c>
      <c r="BO1320">
        <v>517339000000</v>
      </c>
      <c r="BP1320">
        <v>560216000000</v>
      </c>
    </row>
    <row r="1321" spans="1:68" x14ac:dyDescent="0.25">
      <c r="A1321" s="1" t="s">
        <v>66</v>
      </c>
      <c r="B1321" s="1">
        <f>COUNT(egypt_arabic_world[[#This Row],[1960]:[2023]])</f>
        <v>37</v>
      </c>
      <c r="C1321" s="1" t="s">
        <v>1731</v>
      </c>
      <c r="D1321" s="1" t="s">
        <v>1732</v>
      </c>
      <c r="AF1321">
        <v>3356500000</v>
      </c>
      <c r="AG1321">
        <v>4081400170</v>
      </c>
      <c r="AH1321">
        <v>4243399938</v>
      </c>
      <c r="AI1321">
        <v>4836299955</v>
      </c>
      <c r="AJ1321">
        <v>7419000000</v>
      </c>
      <c r="AK1321">
        <v>4380352421</v>
      </c>
      <c r="AL1321">
        <v>5737200150</v>
      </c>
      <c r="AM1321">
        <v>4046000089</v>
      </c>
      <c r="AN1321">
        <v>4197600029</v>
      </c>
      <c r="AO1321">
        <v>3521100000</v>
      </c>
      <c r="AP1321">
        <v>4145200265</v>
      </c>
      <c r="AQ1321">
        <v>4600300059</v>
      </c>
      <c r="AR1321">
        <v>4869100088</v>
      </c>
      <c r="AS1321">
        <v>4679500015</v>
      </c>
      <c r="AT1321">
        <v>3742200000</v>
      </c>
      <c r="AU1321">
        <v>4252400000</v>
      </c>
      <c r="AV1321">
        <v>3609300000</v>
      </c>
      <c r="AW1321">
        <v>3934100000</v>
      </c>
      <c r="AX1321">
        <v>5427800000</v>
      </c>
      <c r="AY1321">
        <v>5547100000</v>
      </c>
      <c r="AZ1321">
        <v>7061300000</v>
      </c>
      <c r="BA1321">
        <v>9337600000</v>
      </c>
      <c r="BB1321">
        <v>8246600000</v>
      </c>
      <c r="BC1321">
        <v>10463400000</v>
      </c>
      <c r="BD1321">
        <v>13136800000</v>
      </c>
      <c r="BE1321">
        <v>18408000000</v>
      </c>
      <c r="BF1321">
        <v>19264900000</v>
      </c>
      <c r="BG1321">
        <v>30367900000</v>
      </c>
      <c r="BH1321">
        <v>21875800000</v>
      </c>
      <c r="BI1321">
        <v>16790700000</v>
      </c>
      <c r="BJ1321">
        <v>21835100000</v>
      </c>
      <c r="BK1321">
        <v>26470900000</v>
      </c>
      <c r="BL1321">
        <v>25113600000</v>
      </c>
      <c r="BM1321">
        <v>27679900000</v>
      </c>
      <c r="BN1321">
        <v>30903400000</v>
      </c>
      <c r="BO1321">
        <v>31449200000</v>
      </c>
      <c r="BP1321">
        <v>21841000000</v>
      </c>
    </row>
    <row r="1322" spans="1:68" x14ac:dyDescent="0.25">
      <c r="A1322" s="1" t="s">
        <v>66</v>
      </c>
      <c r="B1322" s="1">
        <f>COUNT(egypt_arabic_world[[#This Row],[1960]:[2023]])</f>
        <v>37</v>
      </c>
      <c r="C1322" s="1" t="s">
        <v>2165</v>
      </c>
      <c r="D1322" s="1" t="s">
        <v>2166</v>
      </c>
      <c r="P1322">
        <v>300876</v>
      </c>
      <c r="Q1322">
        <v>320172</v>
      </c>
      <c r="R1322">
        <v>326830</v>
      </c>
      <c r="S1322">
        <v>352555</v>
      </c>
      <c r="T1322">
        <v>381581</v>
      </c>
      <c r="U1322">
        <v>410509</v>
      </c>
      <c r="V1322">
        <v>454064</v>
      </c>
      <c r="W1322">
        <v>473159</v>
      </c>
      <c r="X1322">
        <v>533259</v>
      </c>
      <c r="Y1322">
        <v>598450</v>
      </c>
      <c r="Z1322">
        <v>690286</v>
      </c>
      <c r="AA1322">
        <v>759256</v>
      </c>
      <c r="AB1322">
        <v>801206</v>
      </c>
      <c r="AC1322">
        <v>831211</v>
      </c>
      <c r="AD1322">
        <v>880382</v>
      </c>
      <c r="AE1322">
        <v>961986</v>
      </c>
      <c r="AF1322">
        <v>1023201</v>
      </c>
      <c r="AG1322">
        <v>1007579</v>
      </c>
      <c r="AH1322">
        <v>1007373</v>
      </c>
      <c r="AI1322">
        <v>1015809</v>
      </c>
      <c r="AJ1322">
        <v>1072509</v>
      </c>
      <c r="AK1322">
        <v>1135519</v>
      </c>
      <c r="AL1322">
        <v>1456258</v>
      </c>
      <c r="AM1322">
        <v>1700248</v>
      </c>
      <c r="AP1322">
        <v>1921616</v>
      </c>
      <c r="AT1322">
        <v>2420733</v>
      </c>
      <c r="AU1322">
        <v>2449582</v>
      </c>
      <c r="AV1322">
        <v>2513826</v>
      </c>
      <c r="AW1322">
        <v>2525315</v>
      </c>
      <c r="BB1322">
        <v>1281986</v>
      </c>
      <c r="BD1322">
        <v>1589500</v>
      </c>
      <c r="BE1322">
        <v>1733594</v>
      </c>
      <c r="BF1322">
        <v>1796108</v>
      </c>
      <c r="BG1322">
        <v>1726961</v>
      </c>
      <c r="BI1322">
        <v>1851665</v>
      </c>
      <c r="BJ1322">
        <v>1947297</v>
      </c>
      <c r="BK1322">
        <v>2018339</v>
      </c>
    </row>
    <row r="1323" spans="1:68" x14ac:dyDescent="0.25">
      <c r="A1323" s="1" t="s">
        <v>66</v>
      </c>
      <c r="B1323" s="1">
        <f>COUNT(egypt_arabic_world[[#This Row],[1960]:[2023]])</f>
        <v>36</v>
      </c>
      <c r="C1323" s="1" t="s">
        <v>2681</v>
      </c>
      <c r="D1323" s="1" t="s">
        <v>2682</v>
      </c>
      <c r="F1323">
        <v>0</v>
      </c>
      <c r="G1323">
        <v>7000000</v>
      </c>
      <c r="H1323">
        <v>8000000</v>
      </c>
      <c r="I1323">
        <v>1000000</v>
      </c>
      <c r="K1323">
        <v>13000000</v>
      </c>
      <c r="L1323">
        <v>15000000</v>
      </c>
      <c r="M1323">
        <v>26000000</v>
      </c>
      <c r="N1323">
        <v>15000000</v>
      </c>
      <c r="O1323">
        <v>39000000</v>
      </c>
      <c r="T1323">
        <v>16000000</v>
      </c>
      <c r="V1323">
        <v>67000000</v>
      </c>
      <c r="W1323">
        <v>78000000</v>
      </c>
      <c r="X1323">
        <v>13000000</v>
      </c>
      <c r="Y1323">
        <v>29000000</v>
      </c>
      <c r="Z1323">
        <v>77000000</v>
      </c>
      <c r="AA1323">
        <v>81000000</v>
      </c>
      <c r="AB1323">
        <v>71000000</v>
      </c>
      <c r="AC1323">
        <v>37000000</v>
      </c>
      <c r="AD1323">
        <v>5000000</v>
      </c>
      <c r="AE1323">
        <v>19000000</v>
      </c>
      <c r="AF1323">
        <v>76000000</v>
      </c>
      <c r="AG1323">
        <v>81000000</v>
      </c>
      <c r="AH1323">
        <v>81000000</v>
      </c>
      <c r="AI1323">
        <v>25000000</v>
      </c>
      <c r="AK1323">
        <v>15000000</v>
      </c>
      <c r="AL1323">
        <v>28000000</v>
      </c>
      <c r="AM1323">
        <v>17000000</v>
      </c>
      <c r="AN1323">
        <v>12000000</v>
      </c>
      <c r="AO1323">
        <v>5000000</v>
      </c>
      <c r="AP1323">
        <v>5000000</v>
      </c>
      <c r="BG1323">
        <v>7000000</v>
      </c>
      <c r="BH1323">
        <v>21000000</v>
      </c>
      <c r="BL1323">
        <v>8000000</v>
      </c>
      <c r="BN1323">
        <v>41000000</v>
      </c>
      <c r="BO1323">
        <v>41000000</v>
      </c>
      <c r="BP1323">
        <v>5000000</v>
      </c>
    </row>
    <row r="1324" spans="1:68" x14ac:dyDescent="0.25">
      <c r="A1324" s="1" t="s">
        <v>66</v>
      </c>
      <c r="B1324" s="1">
        <f>COUNT(egypt_arabic_world[[#This Row],[1960]:[2023]])</f>
        <v>36</v>
      </c>
      <c r="C1324" s="1" t="s">
        <v>2111</v>
      </c>
      <c r="D1324" s="1" t="s">
        <v>2112</v>
      </c>
      <c r="T1324">
        <v>19.45063103</v>
      </c>
      <c r="U1324">
        <v>21.820661439999999</v>
      </c>
      <c r="V1324">
        <v>22.73249139</v>
      </c>
      <c r="W1324">
        <v>24.712957899999999</v>
      </c>
      <c r="X1324">
        <v>20.21168329</v>
      </c>
      <c r="Z1324">
        <v>20.926585889999998</v>
      </c>
      <c r="AA1324">
        <v>19.323857090000001</v>
      </c>
      <c r="AB1324">
        <v>22.2354813</v>
      </c>
      <c r="AC1324">
        <v>22.15459018</v>
      </c>
      <c r="AD1324">
        <v>23.985626589999999</v>
      </c>
      <c r="AE1324">
        <v>22.526410720000001</v>
      </c>
      <c r="AF1324">
        <v>24.016229790000001</v>
      </c>
      <c r="AG1324">
        <v>23.347639480000002</v>
      </c>
      <c r="AH1324">
        <v>25.26948393</v>
      </c>
      <c r="AI1324">
        <v>26.557291889999998</v>
      </c>
      <c r="AJ1324">
        <v>23.42565171</v>
      </c>
      <c r="AK1324">
        <v>17.427531009999999</v>
      </c>
      <c r="AL1324">
        <v>20.260314340000001</v>
      </c>
      <c r="AM1324">
        <v>20.667281110000001</v>
      </c>
      <c r="AN1324">
        <v>22.030501090000001</v>
      </c>
      <c r="AO1324">
        <v>22.726022740000001</v>
      </c>
      <c r="AP1324">
        <v>23.858892180000002</v>
      </c>
      <c r="AU1324">
        <v>29.848707919999999</v>
      </c>
      <c r="AV1324">
        <v>29.927352710000001</v>
      </c>
      <c r="AW1324">
        <v>28.836236289999999</v>
      </c>
      <c r="AX1324">
        <v>28.48483616</v>
      </c>
      <c r="AY1324">
        <v>23.350538490000002</v>
      </c>
      <c r="AZ1324">
        <v>24.141145909999999</v>
      </c>
      <c r="BA1324">
        <v>23.400048739999999</v>
      </c>
      <c r="BB1324">
        <v>24.55380813</v>
      </c>
      <c r="BC1324">
        <v>24.80473989</v>
      </c>
      <c r="BD1324">
        <v>24.335951619999999</v>
      </c>
      <c r="BE1324">
        <v>25.903555529999998</v>
      </c>
      <c r="BF1324">
        <v>24.21442176</v>
      </c>
      <c r="BG1324">
        <v>25.788159709999999</v>
      </c>
      <c r="BH1324">
        <v>27.19721169</v>
      </c>
    </row>
    <row r="1325" spans="1:68" x14ac:dyDescent="0.25">
      <c r="A1325" s="1" t="s">
        <v>66</v>
      </c>
      <c r="B1325" s="1">
        <f>COUNT(egypt_arabic_world[[#This Row],[1960]:[2023]])</f>
        <v>36</v>
      </c>
      <c r="C1325" s="1" t="s">
        <v>2071</v>
      </c>
      <c r="D1325" s="1" t="s">
        <v>2072</v>
      </c>
      <c r="T1325">
        <v>524000000</v>
      </c>
      <c r="U1325">
        <v>640000000</v>
      </c>
      <c r="V1325">
        <v>792000000</v>
      </c>
      <c r="W1325">
        <v>904000000</v>
      </c>
      <c r="X1325">
        <v>993000000</v>
      </c>
      <c r="Z1325">
        <v>1468000000</v>
      </c>
      <c r="AA1325">
        <v>2012000000</v>
      </c>
      <c r="AB1325">
        <v>2236000000</v>
      </c>
      <c r="AC1325">
        <v>2657000000</v>
      </c>
      <c r="AD1325">
        <v>3204000000</v>
      </c>
      <c r="AE1325">
        <v>3497000000</v>
      </c>
      <c r="AF1325">
        <v>3729000000</v>
      </c>
      <c r="AG1325">
        <v>4624000000</v>
      </c>
      <c r="AH1325">
        <v>5298000000</v>
      </c>
      <c r="AI1325">
        <v>6135000000</v>
      </c>
      <c r="AJ1325">
        <v>7198000000</v>
      </c>
      <c r="AK1325">
        <v>8471000000</v>
      </c>
      <c r="AL1325">
        <v>9900000000</v>
      </c>
      <c r="AM1325">
        <v>11212000000</v>
      </c>
      <c r="AN1325">
        <v>12640000000</v>
      </c>
      <c r="AO1325">
        <v>14049000000</v>
      </c>
      <c r="AP1325">
        <v>15373000000</v>
      </c>
      <c r="AU1325">
        <v>30817000000</v>
      </c>
      <c r="AV1325">
        <v>34151000000</v>
      </c>
      <c r="AW1325">
        <v>37631000000</v>
      </c>
      <c r="AX1325">
        <v>42012000000</v>
      </c>
      <c r="AY1325">
        <v>47257100000</v>
      </c>
      <c r="AZ1325">
        <v>52745700000</v>
      </c>
      <c r="BA1325">
        <v>63531020000</v>
      </c>
      <c r="BB1325">
        <v>76967300000</v>
      </c>
      <c r="BC1325">
        <v>86377000000</v>
      </c>
      <c r="BD1325">
        <v>97398100000</v>
      </c>
      <c r="BE1325">
        <v>124457000000</v>
      </c>
      <c r="BF1325">
        <v>145064000000</v>
      </c>
      <c r="BG1325">
        <v>180829000000</v>
      </c>
      <c r="BH1325">
        <v>200933000000</v>
      </c>
    </row>
    <row r="1326" spans="1:68" x14ac:dyDescent="0.25">
      <c r="A1326" s="1" t="s">
        <v>66</v>
      </c>
      <c r="B1326" s="1">
        <f>COUNT(egypt_arabic_world[[#This Row],[1960]:[2023]])</f>
        <v>36</v>
      </c>
      <c r="C1326" s="1" t="s">
        <v>2141</v>
      </c>
      <c r="D1326" s="1" t="s">
        <v>2142</v>
      </c>
      <c r="T1326">
        <v>50.766969430000003</v>
      </c>
      <c r="U1326">
        <v>43.746084779999997</v>
      </c>
      <c r="V1326">
        <v>42.43657048</v>
      </c>
      <c r="W1326">
        <v>37.44191283</v>
      </c>
      <c r="X1326">
        <v>38.947552000000002</v>
      </c>
      <c r="Z1326">
        <v>42.824787710000003</v>
      </c>
      <c r="AA1326">
        <v>46.366227289999998</v>
      </c>
      <c r="AB1326">
        <v>37.80451128</v>
      </c>
      <c r="AC1326">
        <v>37.952531649999997</v>
      </c>
      <c r="AD1326">
        <v>35.812332439999999</v>
      </c>
      <c r="AE1326">
        <v>35.201814059999997</v>
      </c>
      <c r="AF1326">
        <v>30.14951456</v>
      </c>
      <c r="AG1326">
        <v>32.15097403</v>
      </c>
      <c r="AH1326">
        <v>27.228571429999999</v>
      </c>
      <c r="AI1326">
        <v>24.113778709999998</v>
      </c>
      <c r="AJ1326">
        <v>27.31288889</v>
      </c>
      <c r="AK1326">
        <v>34.943925229999998</v>
      </c>
      <c r="AL1326">
        <v>31.484536080000002</v>
      </c>
      <c r="AM1326">
        <v>31</v>
      </c>
      <c r="AN1326">
        <v>28.125</v>
      </c>
      <c r="AO1326">
        <v>26.948125539999999</v>
      </c>
      <c r="AP1326">
        <v>24.232042119999999</v>
      </c>
      <c r="AU1326">
        <v>27.24835049</v>
      </c>
      <c r="AV1326">
        <v>27.33245509</v>
      </c>
      <c r="AW1326">
        <v>26.890377090000001</v>
      </c>
      <c r="AX1326">
        <v>27.388857940000001</v>
      </c>
      <c r="AY1326">
        <v>32.763671690000002</v>
      </c>
      <c r="AZ1326">
        <v>29.335230930000002</v>
      </c>
      <c r="BA1326">
        <v>30.318204359999999</v>
      </c>
      <c r="BB1326">
        <v>30.07712531</v>
      </c>
      <c r="BC1326">
        <v>28.860251949999999</v>
      </c>
      <c r="BD1326">
        <v>29.1899278</v>
      </c>
      <c r="BE1326">
        <v>28.689496630000001</v>
      </c>
      <c r="BF1326">
        <v>32.201730810000001</v>
      </c>
      <c r="BG1326">
        <v>32.92062911</v>
      </c>
      <c r="BH1326">
        <v>30.230369490000001</v>
      </c>
    </row>
    <row r="1327" spans="1:68" x14ac:dyDescent="0.25">
      <c r="A1327" s="1" t="s">
        <v>66</v>
      </c>
      <c r="B1327" s="1">
        <f>COUNT(egypt_arabic_world[[#This Row],[1960]:[2023]])</f>
        <v>36</v>
      </c>
      <c r="C1327" s="1" t="s">
        <v>2107</v>
      </c>
      <c r="D1327" s="1" t="s">
        <v>2108</v>
      </c>
      <c r="T1327">
        <v>2694000000</v>
      </c>
      <c r="U1327">
        <v>2933000000</v>
      </c>
      <c r="V1327">
        <v>3484000000</v>
      </c>
      <c r="W1327">
        <v>3658000000</v>
      </c>
      <c r="X1327">
        <v>4913000000</v>
      </c>
      <c r="Z1327">
        <v>7015000000</v>
      </c>
      <c r="AA1327">
        <v>10412000000</v>
      </c>
      <c r="AB1327">
        <v>10056000000</v>
      </c>
      <c r="AC1327">
        <v>11993000000</v>
      </c>
      <c r="AD1327">
        <v>13358000000</v>
      </c>
      <c r="AE1327">
        <v>15524000000</v>
      </c>
      <c r="AF1327">
        <v>15527000000</v>
      </c>
      <c r="AG1327">
        <v>19805000000</v>
      </c>
      <c r="AH1327">
        <v>20966000000</v>
      </c>
      <c r="AI1327">
        <v>23101000000</v>
      </c>
      <c r="AJ1327">
        <v>30727000000</v>
      </c>
      <c r="AK1327">
        <v>48607000000</v>
      </c>
      <c r="AL1327">
        <v>48864000000</v>
      </c>
      <c r="AM1327">
        <v>54250000000</v>
      </c>
      <c r="AN1327">
        <v>57375000000</v>
      </c>
      <c r="AO1327">
        <v>61819000000</v>
      </c>
      <c r="AP1327">
        <v>64433000000</v>
      </c>
      <c r="AU1327">
        <v>103244000000</v>
      </c>
      <c r="AV1327">
        <v>114113000000</v>
      </c>
      <c r="AW1327">
        <v>130499000000</v>
      </c>
      <c r="AX1327">
        <v>147489000000</v>
      </c>
      <c r="AY1327">
        <v>202381000000</v>
      </c>
      <c r="AZ1327">
        <v>218489000000</v>
      </c>
      <c r="BA1327">
        <v>271500000000</v>
      </c>
      <c r="BB1327">
        <v>313464000000</v>
      </c>
      <c r="BC1327">
        <v>348228000000</v>
      </c>
      <c r="BD1327">
        <v>400223000000</v>
      </c>
      <c r="BE1327">
        <v>480463000000</v>
      </c>
      <c r="BF1327">
        <v>599081000000</v>
      </c>
      <c r="BG1327">
        <v>701209000000</v>
      </c>
      <c r="BH1327">
        <v>738800000000</v>
      </c>
    </row>
    <row r="1328" spans="1:68" x14ac:dyDescent="0.25">
      <c r="A1328" s="1" t="s">
        <v>66</v>
      </c>
      <c r="B1328" s="1">
        <f>COUNT(egypt_arabic_world[[#This Row],[1960]:[2023]])</f>
        <v>36</v>
      </c>
      <c r="C1328" s="1" t="s">
        <v>2089</v>
      </c>
      <c r="D1328" s="1" t="s">
        <v>2090</v>
      </c>
      <c r="T1328">
        <v>18.85671863</v>
      </c>
      <c r="U1328">
        <v>19.26355268</v>
      </c>
      <c r="V1328">
        <v>17.020665900000001</v>
      </c>
      <c r="W1328">
        <v>17.249863309999999</v>
      </c>
      <c r="X1328">
        <v>15.50987177</v>
      </c>
      <c r="Z1328">
        <v>22.252316459999999</v>
      </c>
      <c r="AA1328">
        <v>20.226661539999998</v>
      </c>
      <c r="AB1328">
        <v>24.552505969999999</v>
      </c>
      <c r="AC1328">
        <v>28.15809222</v>
      </c>
      <c r="AD1328">
        <v>28.424913910000001</v>
      </c>
      <c r="AE1328">
        <v>27.183715540000001</v>
      </c>
      <c r="AF1328">
        <v>30.076640690000001</v>
      </c>
      <c r="AG1328">
        <v>23.524362530000001</v>
      </c>
      <c r="AH1328">
        <v>22.980062960000001</v>
      </c>
      <c r="AI1328">
        <v>22.354010649999999</v>
      </c>
      <c r="AJ1328">
        <v>21.339538520000001</v>
      </c>
      <c r="AK1328">
        <v>16.09027506</v>
      </c>
      <c r="AL1328">
        <v>16.92861821</v>
      </c>
      <c r="AM1328">
        <v>17.273732720000002</v>
      </c>
      <c r="AN1328">
        <v>18.166448800000001</v>
      </c>
      <c r="AO1328">
        <v>27.104935380000001</v>
      </c>
      <c r="AP1328">
        <v>26.489531759999998</v>
      </c>
      <c r="AU1328">
        <v>8.4431056529999999</v>
      </c>
      <c r="AV1328">
        <v>7.4855625559999996</v>
      </c>
      <c r="AW1328">
        <v>7.2100169349999996</v>
      </c>
      <c r="AX1328">
        <v>8.6196258700000001</v>
      </c>
      <c r="AY1328">
        <v>7.1619794719999996</v>
      </c>
      <c r="AZ1328">
        <v>7.8359165319999997</v>
      </c>
      <c r="BA1328">
        <v>6.9208225490000004</v>
      </c>
      <c r="BB1328">
        <v>8.0400990480000001</v>
      </c>
      <c r="BC1328">
        <v>8.1111272559999996</v>
      </c>
      <c r="BD1328">
        <v>6.6575867310000003</v>
      </c>
      <c r="BE1328">
        <v>5.6360219210000002</v>
      </c>
      <c r="BF1328">
        <v>4.5327760350000004</v>
      </c>
      <c r="BG1328">
        <v>3.9297818879999999</v>
      </c>
      <c r="BH1328">
        <v>4.2744991880000001</v>
      </c>
    </row>
    <row r="1329" spans="1:68" x14ac:dyDescent="0.25">
      <c r="A1329" s="1" t="s">
        <v>66</v>
      </c>
      <c r="B1329" s="1">
        <f>COUNT(egypt_arabic_world[[#This Row],[1960]:[2023]])</f>
        <v>36</v>
      </c>
      <c r="C1329" s="1" t="s">
        <v>2145</v>
      </c>
      <c r="D1329" s="1" t="s">
        <v>2146</v>
      </c>
      <c r="T1329">
        <v>508000000</v>
      </c>
      <c r="U1329">
        <v>565000000</v>
      </c>
      <c r="V1329">
        <v>593000000</v>
      </c>
      <c r="W1329">
        <v>631000000</v>
      </c>
      <c r="X1329">
        <v>762000000</v>
      </c>
      <c r="Z1329">
        <v>1561000000</v>
      </c>
      <c r="AA1329">
        <v>2106000000</v>
      </c>
      <c r="AB1329">
        <v>2469000000</v>
      </c>
      <c r="AC1329">
        <v>3377000000</v>
      </c>
      <c r="AD1329">
        <v>3797000000</v>
      </c>
      <c r="AE1329">
        <v>4220000000</v>
      </c>
      <c r="AF1329">
        <v>4670000000</v>
      </c>
      <c r="AG1329">
        <v>4659000000</v>
      </c>
      <c r="AH1329">
        <v>4818000000</v>
      </c>
      <c r="AI1329">
        <v>5164000000</v>
      </c>
      <c r="AJ1329">
        <v>6557000000</v>
      </c>
      <c r="AK1329">
        <v>7821000000</v>
      </c>
      <c r="AL1329">
        <v>8272000000</v>
      </c>
      <c r="AM1329">
        <v>9371000000</v>
      </c>
      <c r="AN1329">
        <v>10423000000</v>
      </c>
      <c r="AO1329">
        <v>16756000000</v>
      </c>
      <c r="AP1329">
        <v>17068000000</v>
      </c>
      <c r="AU1329">
        <v>8717000000</v>
      </c>
      <c r="AV1329">
        <v>8542000000</v>
      </c>
      <c r="AW1329">
        <v>9409000000</v>
      </c>
      <c r="AX1329">
        <v>12713000000</v>
      </c>
      <c r="AY1329">
        <v>14494500000</v>
      </c>
      <c r="AZ1329">
        <v>17120600000</v>
      </c>
      <c r="BA1329">
        <v>18790000000</v>
      </c>
      <c r="BB1329">
        <v>25202800000</v>
      </c>
      <c r="BC1329">
        <v>28245200000</v>
      </c>
      <c r="BD1329">
        <v>26645200000</v>
      </c>
      <c r="BE1329">
        <v>27079000000</v>
      </c>
      <c r="BF1329">
        <v>27155000000</v>
      </c>
      <c r="BG1329">
        <v>27556000000</v>
      </c>
      <c r="BH1329">
        <v>31580000000</v>
      </c>
    </row>
    <row r="1330" spans="1:68" x14ac:dyDescent="0.25">
      <c r="A1330" s="1" t="s">
        <v>66</v>
      </c>
      <c r="B1330" s="1">
        <f>COUNT(egypt_arabic_world[[#This Row],[1960]:[2023]])</f>
        <v>36</v>
      </c>
      <c r="C1330" s="1" t="s">
        <v>2101</v>
      </c>
      <c r="D1330" s="1" t="s">
        <v>2102</v>
      </c>
      <c r="T1330">
        <v>39.194630869999997</v>
      </c>
      <c r="U1330">
        <v>38.820132010000002</v>
      </c>
      <c r="V1330">
        <v>24.568312630000001</v>
      </c>
      <c r="W1330">
        <v>28.798305979999999</v>
      </c>
      <c r="X1330">
        <v>26.03713041</v>
      </c>
      <c r="Z1330">
        <v>36.57671354</v>
      </c>
      <c r="AA1330">
        <v>35.026327340000002</v>
      </c>
      <c r="AB1330">
        <v>36.690311739999999</v>
      </c>
      <c r="AC1330">
        <v>39.477867959999998</v>
      </c>
      <c r="AD1330">
        <v>37.546243869999998</v>
      </c>
      <c r="AE1330">
        <v>38.385697380000003</v>
      </c>
      <c r="AF1330">
        <v>40.795660040000001</v>
      </c>
      <c r="AG1330">
        <v>40.978467549999998</v>
      </c>
      <c r="AH1330">
        <v>38.732772509999997</v>
      </c>
      <c r="AI1330">
        <v>31.548049519999999</v>
      </c>
      <c r="AJ1330">
        <v>43.026722769999999</v>
      </c>
      <c r="AK1330">
        <v>38.190954769999998</v>
      </c>
      <c r="AL1330">
        <v>39.855565439999999</v>
      </c>
      <c r="AM1330">
        <v>41.239744219999999</v>
      </c>
      <c r="AN1330">
        <v>40.933380829999997</v>
      </c>
      <c r="AO1330">
        <v>40.832422530000002</v>
      </c>
      <c r="AP1330">
        <v>39.823084119999997</v>
      </c>
      <c r="AU1330">
        <v>47.130264650000001</v>
      </c>
      <c r="AV1330">
        <v>48.881531279999997</v>
      </c>
      <c r="AW1330">
        <v>45.833837520000003</v>
      </c>
      <c r="AX1330">
        <v>43.005583620000003</v>
      </c>
      <c r="AY1330">
        <v>44.421828179999999</v>
      </c>
      <c r="AZ1330">
        <v>44.408877799999999</v>
      </c>
      <c r="BA1330">
        <v>44.865092480000001</v>
      </c>
      <c r="BB1330">
        <v>43.432419109999998</v>
      </c>
      <c r="BC1330">
        <v>43.80096013</v>
      </c>
      <c r="BD1330">
        <v>36.401988690000003</v>
      </c>
      <c r="BE1330">
        <v>40.739254440000003</v>
      </c>
      <c r="BF1330">
        <v>37.786179169999997</v>
      </c>
      <c r="BG1330">
        <v>49.91333487</v>
      </c>
      <c r="BH1330">
        <v>43.170703170000003</v>
      </c>
    </row>
    <row r="1331" spans="1:68" x14ac:dyDescent="0.25">
      <c r="A1331" s="1" t="s">
        <v>66</v>
      </c>
      <c r="B1331" s="1">
        <f>COUNT(egypt_arabic_world[[#This Row],[1960]:[2023]])</f>
        <v>36</v>
      </c>
      <c r="C1331" s="1" t="s">
        <v>2157</v>
      </c>
      <c r="D1331" s="1" t="s">
        <v>2158</v>
      </c>
      <c r="T1331">
        <v>876000000</v>
      </c>
      <c r="U1331">
        <v>941000000</v>
      </c>
      <c r="V1331">
        <v>811000000</v>
      </c>
      <c r="W1331">
        <v>1088000000</v>
      </c>
      <c r="X1331">
        <v>1136000000</v>
      </c>
      <c r="Z1331">
        <v>2887000000</v>
      </c>
      <c r="AA1331">
        <v>3193000000</v>
      </c>
      <c r="AB1331">
        <v>3931000000</v>
      </c>
      <c r="AC1331">
        <v>4718000000</v>
      </c>
      <c r="AD1331">
        <v>4973000000</v>
      </c>
      <c r="AE1331">
        <v>5840000000</v>
      </c>
      <c r="AF1331">
        <v>6768000000</v>
      </c>
      <c r="AG1331">
        <v>7974000000</v>
      </c>
      <c r="AH1331">
        <v>8656000000</v>
      </c>
      <c r="AI1331">
        <v>7416000000</v>
      </c>
      <c r="AJ1331">
        <v>15441000000</v>
      </c>
      <c r="AK1331">
        <v>18620000000</v>
      </c>
      <c r="AL1331">
        <v>22848000000</v>
      </c>
      <c r="AM1331">
        <v>27796000000</v>
      </c>
      <c r="AN1331">
        <v>29874000000</v>
      </c>
      <c r="AO1331">
        <v>27646000000</v>
      </c>
      <c r="AP1331">
        <v>28092000000</v>
      </c>
      <c r="AU1331">
        <v>45287000000</v>
      </c>
      <c r="AV1331">
        <v>53297000000</v>
      </c>
      <c r="AW1331">
        <v>56817000000</v>
      </c>
      <c r="AX1331">
        <v>57165000000</v>
      </c>
      <c r="AY1331">
        <v>78151500000</v>
      </c>
      <c r="AZ1331">
        <v>91328900000</v>
      </c>
      <c r="BA1331">
        <v>111640000000</v>
      </c>
      <c r="BB1331">
        <v>125322000000</v>
      </c>
      <c r="BC1331">
        <v>132881000000</v>
      </c>
      <c r="BD1331">
        <v>109937000000</v>
      </c>
      <c r="BE1331">
        <v>142125000000</v>
      </c>
      <c r="BF1331">
        <v>152519000000</v>
      </c>
      <c r="BG1331">
        <v>259170000000</v>
      </c>
      <c r="BH1331">
        <v>232422000000</v>
      </c>
    </row>
    <row r="1332" spans="1:68" x14ac:dyDescent="0.25">
      <c r="A1332" s="1" t="s">
        <v>66</v>
      </c>
      <c r="B1332" s="1">
        <f>COUNT(egypt_arabic_world[[#This Row],[1960]:[2023]])</f>
        <v>36</v>
      </c>
      <c r="C1332" s="1" t="s">
        <v>2143</v>
      </c>
      <c r="D1332" s="1" t="s">
        <v>2144</v>
      </c>
      <c r="T1332">
        <v>3.0809205639999999</v>
      </c>
      <c r="U1332">
        <v>3.4094783500000001</v>
      </c>
      <c r="V1332">
        <v>4.8507462690000001</v>
      </c>
      <c r="W1332">
        <v>8.0918534720000004</v>
      </c>
      <c r="X1332">
        <v>9.4036230409999995</v>
      </c>
      <c r="Z1332">
        <v>6.6429080540000003</v>
      </c>
      <c r="AA1332">
        <v>4.9558202070000004</v>
      </c>
      <c r="AB1332">
        <v>8.9399363560000005</v>
      </c>
      <c r="AC1332">
        <v>9.4054865339999996</v>
      </c>
      <c r="AD1332">
        <v>9.5223835900000005</v>
      </c>
      <c r="AE1332">
        <v>10.09404793</v>
      </c>
      <c r="AF1332">
        <v>12.14658337</v>
      </c>
      <c r="AG1332">
        <v>12.259530420000001</v>
      </c>
      <c r="AH1332">
        <v>14.73337785</v>
      </c>
      <c r="AI1332">
        <v>16.27635167</v>
      </c>
      <c r="AJ1332">
        <v>19.136264520000001</v>
      </c>
      <c r="AK1332">
        <v>18.079700450000001</v>
      </c>
      <c r="AL1332">
        <v>27.49058612</v>
      </c>
      <c r="AM1332">
        <v>30.693087559999999</v>
      </c>
      <c r="AN1332">
        <v>26.02178649</v>
      </c>
      <c r="AO1332">
        <v>25.933774410000002</v>
      </c>
      <c r="AP1332">
        <v>23.98615616</v>
      </c>
      <c r="AU1332">
        <v>19.66506528</v>
      </c>
      <c r="AV1332">
        <v>20.79254774</v>
      </c>
      <c r="AW1332">
        <v>21.08598533</v>
      </c>
      <c r="AX1332">
        <v>20.208964739999999</v>
      </c>
      <c r="AY1332">
        <v>17.201054249999999</v>
      </c>
      <c r="AZ1332">
        <v>17.560305150000001</v>
      </c>
      <c r="BA1332">
        <v>15.085330539999999</v>
      </c>
      <c r="BB1332">
        <v>13.958581499999999</v>
      </c>
      <c r="BC1332">
        <v>17.861583710000001</v>
      </c>
      <c r="BD1332">
        <v>19.079808239999998</v>
      </c>
      <c r="BE1332">
        <v>19.439790370000001</v>
      </c>
      <c r="BF1332">
        <v>22.589766659999999</v>
      </c>
      <c r="BG1332">
        <v>22.722171150000001</v>
      </c>
      <c r="BH1332">
        <v>24.233216030000001</v>
      </c>
    </row>
    <row r="1333" spans="1:68" x14ac:dyDescent="0.25">
      <c r="A1333" s="1" t="s">
        <v>66</v>
      </c>
      <c r="B1333" s="1">
        <f>COUNT(egypt_arabic_world[[#This Row],[1960]:[2023]])</f>
        <v>36</v>
      </c>
      <c r="C1333" s="1" t="s">
        <v>2109</v>
      </c>
      <c r="D1333" s="1" t="s">
        <v>2110</v>
      </c>
      <c r="T1333">
        <v>3.7136465319999998</v>
      </c>
      <c r="U1333">
        <v>4.1254125410000002</v>
      </c>
      <c r="V1333">
        <v>5.1196607089999997</v>
      </c>
      <c r="W1333">
        <v>7.8348332449999996</v>
      </c>
      <c r="X1333">
        <v>10.58904424</v>
      </c>
      <c r="Z1333">
        <v>5.9039655389999997</v>
      </c>
      <c r="AA1333">
        <v>5.6603773579999999</v>
      </c>
      <c r="AB1333">
        <v>8.3908904240000002</v>
      </c>
      <c r="AC1333">
        <v>9.4385407079999997</v>
      </c>
      <c r="AD1333">
        <v>9.6036240090000007</v>
      </c>
      <c r="AE1333">
        <v>10.29972394</v>
      </c>
      <c r="AF1333">
        <v>11.368294150000001</v>
      </c>
      <c r="AG1333">
        <v>12.477516830000001</v>
      </c>
      <c r="AH1333">
        <v>13.82226597</v>
      </c>
      <c r="AI1333">
        <v>15.99523546</v>
      </c>
      <c r="AJ1333">
        <v>16.384763280000001</v>
      </c>
      <c r="AK1333">
        <v>18.024817970000001</v>
      </c>
      <c r="AL1333">
        <v>23.43223961</v>
      </c>
      <c r="AM1333">
        <v>24.70438124</v>
      </c>
      <c r="AN1333">
        <v>20.45709901</v>
      </c>
      <c r="AO1333">
        <v>23.678846780000001</v>
      </c>
      <c r="AP1333">
        <v>21.908933680000001</v>
      </c>
      <c r="AU1333">
        <v>21.129369650000001</v>
      </c>
      <c r="AV1333">
        <v>21.761301620000001</v>
      </c>
      <c r="AW1333">
        <v>22.197752560000001</v>
      </c>
      <c r="AX1333">
        <v>22.423238439999999</v>
      </c>
      <c r="AY1333">
        <v>19.787199940000001</v>
      </c>
      <c r="AZ1333">
        <v>18.656183720000001</v>
      </c>
      <c r="BA1333">
        <v>16.459298189999998</v>
      </c>
      <c r="BB1333">
        <v>15.164068220000001</v>
      </c>
      <c r="BC1333">
        <v>20.502389130000001</v>
      </c>
      <c r="BD1333">
        <v>25.284652579999999</v>
      </c>
      <c r="BE1333">
        <v>26.772820429999999</v>
      </c>
      <c r="BF1333">
        <v>33.527897590000002</v>
      </c>
      <c r="BG1333">
        <v>30.685232259999999</v>
      </c>
      <c r="BH1333">
        <v>33.254454580000001</v>
      </c>
    </row>
    <row r="1334" spans="1:68" x14ac:dyDescent="0.25">
      <c r="A1334" s="1" t="s">
        <v>66</v>
      </c>
      <c r="B1334" s="1">
        <f>COUNT(egypt_arabic_world[[#This Row],[1960]:[2023]])</f>
        <v>36</v>
      </c>
      <c r="C1334" s="1" t="s">
        <v>2069</v>
      </c>
      <c r="D1334" s="1" t="s">
        <v>2070</v>
      </c>
      <c r="T1334">
        <v>83000000</v>
      </c>
      <c r="U1334">
        <v>100000000</v>
      </c>
      <c r="V1334">
        <v>169000000</v>
      </c>
      <c r="W1334">
        <v>296000000</v>
      </c>
      <c r="X1334">
        <v>462000000</v>
      </c>
      <c r="Z1334">
        <v>466000000</v>
      </c>
      <c r="AA1334">
        <v>516000000</v>
      </c>
      <c r="AB1334">
        <v>899000000</v>
      </c>
      <c r="AC1334">
        <v>1128000000</v>
      </c>
      <c r="AD1334">
        <v>1272000000</v>
      </c>
      <c r="AE1334">
        <v>1567000000</v>
      </c>
      <c r="AF1334">
        <v>1886000000</v>
      </c>
      <c r="AG1334">
        <v>2428000000</v>
      </c>
      <c r="AH1334">
        <v>3089000000</v>
      </c>
      <c r="AI1334">
        <v>3760000000</v>
      </c>
      <c r="AJ1334">
        <v>5880000000</v>
      </c>
      <c r="AK1334">
        <v>8788000000</v>
      </c>
      <c r="AL1334">
        <v>13433000000</v>
      </c>
      <c r="AM1334">
        <v>16651000000</v>
      </c>
      <c r="AN1334">
        <v>14930000000</v>
      </c>
      <c r="AO1334">
        <v>16032000000</v>
      </c>
      <c r="AP1334">
        <v>15455000000</v>
      </c>
      <c r="AU1334">
        <v>20303000000</v>
      </c>
      <c r="AV1334">
        <v>23727000000</v>
      </c>
      <c r="AW1334">
        <v>27517000000</v>
      </c>
      <c r="AX1334">
        <v>29806000000</v>
      </c>
      <c r="AY1334">
        <v>34811700000</v>
      </c>
      <c r="AZ1334">
        <v>38367300000</v>
      </c>
      <c r="BA1334">
        <v>40956600000</v>
      </c>
      <c r="BB1334">
        <v>43755100000</v>
      </c>
      <c r="BC1334">
        <v>62199000000</v>
      </c>
      <c r="BD1334">
        <v>76361800000</v>
      </c>
      <c r="BE1334">
        <v>93401000000</v>
      </c>
      <c r="BF1334">
        <v>135331000000</v>
      </c>
      <c r="BG1334">
        <v>159330000000</v>
      </c>
      <c r="BH1334">
        <v>179035000000</v>
      </c>
    </row>
    <row r="1335" spans="1:68" x14ac:dyDescent="0.25">
      <c r="A1335" s="1" t="s">
        <v>66</v>
      </c>
      <c r="B1335" s="1">
        <f>COUNT(egypt_arabic_world[[#This Row],[1960]:[2023]])</f>
        <v>36</v>
      </c>
      <c r="C1335" s="1" t="s">
        <v>2103</v>
      </c>
      <c r="D1335" s="1" t="s">
        <v>2104</v>
      </c>
      <c r="T1335">
        <v>3.0904910870000002</v>
      </c>
      <c r="U1335">
        <v>10.977537809999999</v>
      </c>
      <c r="V1335">
        <v>3.4105165710000001</v>
      </c>
      <c r="W1335">
        <v>4.6162664539999998</v>
      </c>
      <c r="X1335">
        <v>2.8063165909999999</v>
      </c>
      <c r="Z1335">
        <v>4.2061694559999996</v>
      </c>
      <c r="AA1335">
        <v>2.591734948</v>
      </c>
      <c r="AB1335">
        <v>2.9172932330000001</v>
      </c>
      <c r="AC1335">
        <v>3.0791139240000001</v>
      </c>
      <c r="AD1335">
        <v>2.4986595170000001</v>
      </c>
      <c r="AE1335">
        <v>3.083900227</v>
      </c>
      <c r="AF1335">
        <v>2.5300970870000001</v>
      </c>
      <c r="AG1335">
        <v>2.8214285710000002</v>
      </c>
      <c r="AH1335">
        <v>2.1701298699999998</v>
      </c>
      <c r="AI1335">
        <v>2.3810020879999998</v>
      </c>
      <c r="AJ1335">
        <v>2.1413333329999999</v>
      </c>
      <c r="AK1335">
        <v>1.281092739</v>
      </c>
      <c r="AL1335">
        <v>1.220360825</v>
      </c>
      <c r="AM1335">
        <v>4.510857143</v>
      </c>
      <c r="AN1335">
        <v>4.208823529</v>
      </c>
      <c r="AO1335">
        <v>3.9668700960000001</v>
      </c>
      <c r="AP1335">
        <v>3.9255359159999998</v>
      </c>
      <c r="AU1335">
        <v>4.8569543419999999</v>
      </c>
      <c r="AV1335">
        <v>4.5995209580000003</v>
      </c>
      <c r="AW1335">
        <v>4.2637543789999999</v>
      </c>
      <c r="AX1335">
        <v>3.744233983</v>
      </c>
      <c r="AY1335">
        <v>2.8863525980000002</v>
      </c>
      <c r="AZ1335">
        <v>2.8347878629999999</v>
      </c>
      <c r="BA1335">
        <v>3.8299274149999998</v>
      </c>
      <c r="BB1335">
        <v>4.1719439649999996</v>
      </c>
      <c r="BC1335">
        <v>4.0165755010000002</v>
      </c>
      <c r="BD1335">
        <v>2.919261906</v>
      </c>
      <c r="BE1335">
        <v>2.1471905420000001</v>
      </c>
      <c r="BF1335">
        <v>2.1301333050000002</v>
      </c>
      <c r="BG1335">
        <v>2.4845539909999999</v>
      </c>
      <c r="BH1335">
        <v>2.5266991280000002</v>
      </c>
    </row>
    <row r="1336" spans="1:68" x14ac:dyDescent="0.25">
      <c r="A1336" s="1" t="s">
        <v>66</v>
      </c>
      <c r="B1336" s="1">
        <f>COUNT(egypt_arabic_world[[#This Row],[1960]:[2023]])</f>
        <v>36</v>
      </c>
      <c r="C1336" s="1" t="s">
        <v>2159</v>
      </c>
      <c r="D1336" s="1" t="s">
        <v>2160</v>
      </c>
      <c r="T1336">
        <v>164000000</v>
      </c>
      <c r="U1336">
        <v>736000000</v>
      </c>
      <c r="V1336">
        <v>280000000</v>
      </c>
      <c r="W1336">
        <v>451000000</v>
      </c>
      <c r="X1336">
        <v>354000000</v>
      </c>
      <c r="Z1336">
        <v>689000000</v>
      </c>
      <c r="AA1336">
        <v>582000000</v>
      </c>
      <c r="AB1336">
        <v>776000000</v>
      </c>
      <c r="AC1336">
        <v>973000000</v>
      </c>
      <c r="AD1336">
        <v>932000000</v>
      </c>
      <c r="AE1336">
        <v>1360000000</v>
      </c>
      <c r="AF1336">
        <v>1303000000</v>
      </c>
      <c r="AG1336">
        <v>1738000000</v>
      </c>
      <c r="AH1336">
        <v>1671000000</v>
      </c>
      <c r="AI1336">
        <v>2281000000</v>
      </c>
      <c r="AJ1336">
        <v>2409000000</v>
      </c>
      <c r="AK1336">
        <v>1782000000</v>
      </c>
      <c r="AL1336">
        <v>1894000000</v>
      </c>
      <c r="AM1336">
        <v>7894000000</v>
      </c>
      <c r="AN1336">
        <v>8586000000</v>
      </c>
      <c r="AO1336">
        <v>9100000000</v>
      </c>
      <c r="AP1336">
        <v>10438000000</v>
      </c>
      <c r="AU1336">
        <v>18403000000</v>
      </c>
      <c r="AV1336">
        <v>19203000000</v>
      </c>
      <c r="AW1336">
        <v>20692000000</v>
      </c>
      <c r="AX1336">
        <v>20162700000</v>
      </c>
      <c r="AY1336">
        <v>17829000000</v>
      </c>
      <c r="AZ1336">
        <v>21113500000</v>
      </c>
      <c r="BA1336">
        <v>34297000000</v>
      </c>
      <c r="BB1336">
        <v>43480000000</v>
      </c>
      <c r="BC1336">
        <v>48464000000</v>
      </c>
      <c r="BD1336">
        <v>40026000000</v>
      </c>
      <c r="BE1336">
        <v>35959000000</v>
      </c>
      <c r="BF1336">
        <v>39629000000</v>
      </c>
      <c r="BG1336">
        <v>52921000000</v>
      </c>
      <c r="BH1336">
        <v>61750000000</v>
      </c>
    </row>
    <row r="1337" spans="1:68" x14ac:dyDescent="0.25">
      <c r="A1337" s="1" t="s">
        <v>66</v>
      </c>
      <c r="B1337" s="1">
        <f>COUNT(egypt_arabic_world[[#This Row],[1960]:[2023]])</f>
        <v>36</v>
      </c>
      <c r="C1337" s="1" t="s">
        <v>2123</v>
      </c>
      <c r="D1337" s="1" t="s">
        <v>2124</v>
      </c>
      <c r="T1337">
        <v>-11.740097240000001</v>
      </c>
      <c r="U1337">
        <v>-18.569340449999999</v>
      </c>
      <c r="V1337">
        <v>-5.6395327589999997</v>
      </c>
      <c r="W1337">
        <v>-3.3879915660000002</v>
      </c>
      <c r="X1337">
        <v>-7.1664129880000003</v>
      </c>
      <c r="Z1337">
        <v>1.1537968460000001</v>
      </c>
      <c r="AA1337">
        <v>-8.3630210189999996</v>
      </c>
      <c r="AB1337">
        <v>-0.44360902299999999</v>
      </c>
      <c r="AC1337">
        <v>-3.2120253160000001</v>
      </c>
      <c r="AD1337">
        <v>-2.8016085789999998</v>
      </c>
      <c r="AE1337">
        <v>-3.7868480729999998</v>
      </c>
      <c r="AF1337">
        <v>-0.46601941699999999</v>
      </c>
      <c r="AG1337">
        <v>-3.383116883</v>
      </c>
      <c r="AH1337">
        <v>-0.375324675</v>
      </c>
      <c r="AI1337">
        <v>-1.9572025049999999</v>
      </c>
      <c r="AJ1337">
        <v>2.4453333330000002</v>
      </c>
      <c r="AK1337">
        <v>-1.1746944640000001</v>
      </c>
      <c r="AL1337">
        <v>4.2326030929999998</v>
      </c>
      <c r="AM1337">
        <v>3.004</v>
      </c>
      <c r="AN1337">
        <v>3.4416666669999998</v>
      </c>
      <c r="AO1337">
        <v>-1.400610288</v>
      </c>
      <c r="AP1337">
        <v>-1.62805566</v>
      </c>
      <c r="AU1337">
        <v>-6.7453153869999998</v>
      </c>
      <c r="AV1337">
        <v>-5.8162874249999996</v>
      </c>
      <c r="AW1337">
        <v>-5.6105501750000002</v>
      </c>
      <c r="AX1337">
        <v>-6.4488579389999998</v>
      </c>
      <c r="AY1337">
        <v>-7.1684960340000003</v>
      </c>
      <c r="AZ1337">
        <v>-4.5579618689999997</v>
      </c>
      <c r="BA1337">
        <v>-6.3607906200000004</v>
      </c>
      <c r="BB1337">
        <v>-6.5629629630000004</v>
      </c>
      <c r="BC1337">
        <v>-7.7339134759999997</v>
      </c>
      <c r="BD1337">
        <v>-10.08245934</v>
      </c>
      <c r="BE1337">
        <v>-10.005194960000001</v>
      </c>
      <c r="BF1337">
        <v>-12.635616000000001</v>
      </c>
      <c r="BG1337">
        <v>-11.027718309999999</v>
      </c>
      <c r="BH1337">
        <v>-10.72756659</v>
      </c>
    </row>
    <row r="1338" spans="1:68" x14ac:dyDescent="0.25">
      <c r="A1338" s="1" t="s">
        <v>66</v>
      </c>
      <c r="B1338" s="1">
        <f>COUNT(egypt_arabic_world[[#This Row],[1960]:[2023]])</f>
        <v>36</v>
      </c>
      <c r="C1338" s="1" t="s">
        <v>2083</v>
      </c>
      <c r="D1338" s="1" t="s">
        <v>2084</v>
      </c>
      <c r="T1338">
        <v>-623000000</v>
      </c>
      <c r="U1338">
        <v>-1245000000</v>
      </c>
      <c r="V1338">
        <v>-463000000</v>
      </c>
      <c r="W1338">
        <v>-331000000</v>
      </c>
      <c r="X1338">
        <v>-904000000</v>
      </c>
      <c r="Z1338">
        <v>189000000</v>
      </c>
      <c r="AA1338">
        <v>-1878000000</v>
      </c>
      <c r="AB1338">
        <v>-118000000</v>
      </c>
      <c r="AC1338">
        <v>-1015000000</v>
      </c>
      <c r="AD1338">
        <v>-1045000000</v>
      </c>
      <c r="AE1338">
        <v>-1670000000</v>
      </c>
      <c r="AF1338">
        <v>-240000000</v>
      </c>
      <c r="AG1338">
        <v>-2084000000</v>
      </c>
      <c r="AH1338">
        <v>-289000000</v>
      </c>
      <c r="AI1338">
        <v>-1875000000</v>
      </c>
      <c r="AJ1338">
        <v>2751000000</v>
      </c>
      <c r="AK1338">
        <v>-1634000000</v>
      </c>
      <c r="AL1338">
        <v>6569000000</v>
      </c>
      <c r="AM1338">
        <v>5257000000</v>
      </c>
      <c r="AN1338">
        <v>7021000000</v>
      </c>
      <c r="AO1338">
        <v>-3213000000</v>
      </c>
      <c r="AP1338">
        <v>-4329000000</v>
      </c>
      <c r="AU1338">
        <v>-25558000000</v>
      </c>
      <c r="AV1338">
        <v>-24283000000</v>
      </c>
      <c r="AW1338">
        <v>-27228000000</v>
      </c>
      <c r="AX1338">
        <v>-34727100000</v>
      </c>
      <c r="AY1338">
        <v>-44279800000</v>
      </c>
      <c r="AZ1338">
        <v>-33947700000</v>
      </c>
      <c r="BA1338">
        <v>-56960880000</v>
      </c>
      <c r="BB1338">
        <v>-68399200000</v>
      </c>
      <c r="BC1338">
        <v>-93317400000</v>
      </c>
      <c r="BD1338">
        <v>-138241000000</v>
      </c>
      <c r="BE1338">
        <v>-167557000000</v>
      </c>
      <c r="BF1338">
        <v>-235073000000</v>
      </c>
      <c r="BG1338">
        <v>-234890000000</v>
      </c>
      <c r="BH1338">
        <v>-262171000000</v>
      </c>
    </row>
    <row r="1339" spans="1:68" x14ac:dyDescent="0.25">
      <c r="A1339" s="1" t="s">
        <v>66</v>
      </c>
      <c r="B1339" s="1">
        <f>COUNT(egypt_arabic_world[[#This Row],[1960]:[2023]])</f>
        <v>36</v>
      </c>
      <c r="C1339" s="1" t="s">
        <v>2135</v>
      </c>
      <c r="D1339" s="1" t="s">
        <v>2136</v>
      </c>
      <c r="T1339">
        <v>42.562239599999998</v>
      </c>
      <c r="U1339">
        <v>41.764576239999997</v>
      </c>
      <c r="V1339">
        <v>43.18589205</v>
      </c>
      <c r="W1339">
        <v>48.648293680000002</v>
      </c>
      <c r="X1339">
        <v>22.404416439999999</v>
      </c>
      <c r="Z1339">
        <v>13.689313909999999</v>
      </c>
      <c r="AA1339">
        <v>11.362931079999999</v>
      </c>
      <c r="AB1339">
        <v>12.44405375</v>
      </c>
      <c r="AC1339">
        <v>13.71333407</v>
      </c>
      <c r="AD1339">
        <v>12.68542723</v>
      </c>
      <c r="AE1339">
        <v>11.49595012</v>
      </c>
      <c r="AF1339">
        <v>14.12753734</v>
      </c>
      <c r="AG1339">
        <v>13.30917704</v>
      </c>
      <c r="AH1339">
        <v>15.188812670000001</v>
      </c>
      <c r="AI1339">
        <v>58.522709990000003</v>
      </c>
      <c r="AJ1339">
        <v>52.967094379999999</v>
      </c>
      <c r="AK1339">
        <v>25.554957609999999</v>
      </c>
      <c r="AL1339">
        <v>16.946599330000002</v>
      </c>
      <c r="AM1339">
        <v>16.733821630000001</v>
      </c>
      <c r="AN1339">
        <v>11.98637941</v>
      </c>
      <c r="AO1339">
        <v>12.03789849</v>
      </c>
      <c r="AP1339">
        <v>10.572329809999999</v>
      </c>
      <c r="AU1339">
        <v>5.6408589490000001</v>
      </c>
      <c r="AV1339">
        <v>4.6351738730000003</v>
      </c>
      <c r="AW1339">
        <v>7.0939196390000001</v>
      </c>
      <c r="AX1339">
        <v>4.2635880999999998</v>
      </c>
      <c r="AY1339">
        <v>2.5827115699999998</v>
      </c>
      <c r="AZ1339">
        <v>3.0628859899999998</v>
      </c>
      <c r="BA1339">
        <v>3.5237335509999999</v>
      </c>
      <c r="BB1339">
        <v>1.717051026</v>
      </c>
      <c r="BC1339">
        <v>0.94804936699999998</v>
      </c>
      <c r="BD1339">
        <v>0.61512475499999997</v>
      </c>
      <c r="BE1339">
        <v>2.2646031689999999</v>
      </c>
      <c r="BF1339">
        <v>5.935038499</v>
      </c>
      <c r="BG1339">
        <v>3.5163636829999998</v>
      </c>
      <c r="BH1339">
        <v>2.535464648</v>
      </c>
    </row>
    <row r="1340" spans="1:68" x14ac:dyDescent="0.25">
      <c r="A1340" s="1" t="s">
        <v>66</v>
      </c>
      <c r="B1340" s="1">
        <f>COUNT(egypt_arabic_world[[#This Row],[1960]:[2023]])</f>
        <v>36</v>
      </c>
      <c r="C1340" s="1" t="s">
        <v>2149</v>
      </c>
      <c r="D1340" s="1" t="s">
        <v>2150</v>
      </c>
      <c r="T1340">
        <v>7.2035794180000003</v>
      </c>
      <c r="U1340">
        <v>7.9207920789999999</v>
      </c>
      <c r="V1340">
        <v>7.3614056349999997</v>
      </c>
      <c r="W1340">
        <v>8.0201164640000009</v>
      </c>
      <c r="X1340">
        <v>9.1221636490000009</v>
      </c>
      <c r="Z1340">
        <v>6.5754465980000001</v>
      </c>
      <c r="AA1340">
        <v>5.8797718300000001</v>
      </c>
      <c r="AB1340">
        <v>5.2921411239999996</v>
      </c>
      <c r="AC1340">
        <v>5.59785792</v>
      </c>
      <c r="AD1340">
        <v>5.9116647789999996</v>
      </c>
      <c r="AE1340">
        <v>6.5926120680000002</v>
      </c>
      <c r="AF1340">
        <v>7.6853526219999999</v>
      </c>
      <c r="AG1340">
        <v>6.8811346929999999</v>
      </c>
      <c r="AH1340">
        <v>7.3787363519999998</v>
      </c>
      <c r="AI1340">
        <v>9.7120006809999992</v>
      </c>
      <c r="AJ1340">
        <v>8.7023156020000005</v>
      </c>
      <c r="AK1340">
        <v>8.6103989330000008</v>
      </c>
      <c r="AL1340">
        <v>8.8056238770000004</v>
      </c>
      <c r="AM1340">
        <v>9.3411076990000002</v>
      </c>
      <c r="AN1340">
        <v>9.2173412619999997</v>
      </c>
      <c r="AO1340">
        <v>10.629781700000001</v>
      </c>
      <c r="AP1340">
        <v>10.687250150000001</v>
      </c>
      <c r="AU1340">
        <v>2.7162318270000001</v>
      </c>
      <c r="AV1340">
        <v>2.9523171879999999</v>
      </c>
      <c r="AW1340">
        <v>3.0638174290000002</v>
      </c>
      <c r="AX1340">
        <v>3.535989576</v>
      </c>
      <c r="AY1340">
        <v>2.7455175459999999</v>
      </c>
      <c r="AZ1340">
        <v>2.6863488590000002</v>
      </c>
      <c r="BA1340">
        <v>2.34492133</v>
      </c>
      <c r="BB1340">
        <v>1.9688464109999999</v>
      </c>
      <c r="BC1340">
        <v>1.8669670220000001</v>
      </c>
      <c r="BD1340">
        <v>1.732136678</v>
      </c>
      <c r="BE1340">
        <v>1.779484901</v>
      </c>
      <c r="BF1340">
        <v>2.417023216</v>
      </c>
      <c r="BG1340">
        <v>2.8832524460000002</v>
      </c>
      <c r="BH1340">
        <v>2.5470904330000002</v>
      </c>
    </row>
    <row r="1341" spans="1:68" x14ac:dyDescent="0.25">
      <c r="A1341" s="1" t="s">
        <v>66</v>
      </c>
      <c r="B1341" s="1">
        <f>COUNT(egypt_arabic_world[[#This Row],[1960]:[2023]])</f>
        <v>36</v>
      </c>
      <c r="C1341" s="1" t="s">
        <v>2115</v>
      </c>
      <c r="D1341" s="1" t="s">
        <v>2116</v>
      </c>
      <c r="T1341">
        <v>161000000</v>
      </c>
      <c r="U1341">
        <v>192000000</v>
      </c>
      <c r="V1341">
        <v>243000000</v>
      </c>
      <c r="W1341">
        <v>303000000</v>
      </c>
      <c r="X1341">
        <v>398000000</v>
      </c>
      <c r="Z1341">
        <v>519000000</v>
      </c>
      <c r="AA1341">
        <v>536000000</v>
      </c>
      <c r="AB1341">
        <v>567000000</v>
      </c>
      <c r="AC1341">
        <v>669000000</v>
      </c>
      <c r="AD1341">
        <v>783000000</v>
      </c>
      <c r="AE1341">
        <v>1003000000</v>
      </c>
      <c r="AF1341">
        <v>1275000000</v>
      </c>
      <c r="AG1341">
        <v>1339000000</v>
      </c>
      <c r="AH1341">
        <v>1649000000</v>
      </c>
      <c r="AI1341">
        <v>2283000000</v>
      </c>
      <c r="AJ1341">
        <v>3123000000</v>
      </c>
      <c r="AK1341">
        <v>4198000000</v>
      </c>
      <c r="AL1341">
        <v>5048000000</v>
      </c>
      <c r="AM1341">
        <v>6296000000</v>
      </c>
      <c r="AN1341">
        <v>6727000000</v>
      </c>
      <c r="AO1341">
        <v>7197000000</v>
      </c>
      <c r="AP1341">
        <v>7539000000</v>
      </c>
      <c r="AU1341">
        <v>2610000000</v>
      </c>
      <c r="AV1341">
        <v>3219000000</v>
      </c>
      <c r="AW1341">
        <v>3798000000</v>
      </c>
      <c r="AX1341">
        <v>4700200000</v>
      </c>
      <c r="AY1341">
        <v>4830200000</v>
      </c>
      <c r="AZ1341">
        <v>5524600000</v>
      </c>
      <c r="BA1341">
        <v>5835000000</v>
      </c>
      <c r="BB1341">
        <v>5681000000</v>
      </c>
      <c r="BC1341">
        <v>5663900000</v>
      </c>
      <c r="BD1341">
        <v>5231200000</v>
      </c>
      <c r="BE1341">
        <v>6208000000</v>
      </c>
      <c r="BF1341">
        <v>9756000000</v>
      </c>
      <c r="BG1341">
        <v>14971000000</v>
      </c>
      <c r="BH1341">
        <v>13713000000</v>
      </c>
    </row>
    <row r="1342" spans="1:68" x14ac:dyDescent="0.25">
      <c r="A1342" s="1" t="s">
        <v>66</v>
      </c>
      <c r="B1342" s="1">
        <f>COUNT(egypt_arabic_world[[#This Row],[1960]:[2023]])</f>
        <v>36</v>
      </c>
      <c r="C1342" s="1" t="s">
        <v>2099</v>
      </c>
      <c r="D1342" s="1" t="s">
        <v>2100</v>
      </c>
      <c r="T1342">
        <v>37.406248820000002</v>
      </c>
      <c r="U1342">
        <v>32.828207499999998</v>
      </c>
      <c r="V1342">
        <v>39.476729310000003</v>
      </c>
      <c r="W1342">
        <v>38.035579030000001</v>
      </c>
      <c r="X1342">
        <v>34.428906650000002</v>
      </c>
      <c r="Z1342">
        <v>48.1298113</v>
      </c>
      <c r="AA1342">
        <v>40.568222300000002</v>
      </c>
      <c r="AB1342">
        <v>39.90225564</v>
      </c>
      <c r="AC1342">
        <v>37.816455699999999</v>
      </c>
      <c r="AD1342">
        <v>34.922252010000001</v>
      </c>
      <c r="AE1342">
        <v>33.650793649999997</v>
      </c>
      <c r="AF1342">
        <v>30.102912620000001</v>
      </c>
      <c r="AG1342">
        <v>30.699675320000001</v>
      </c>
      <c r="AH1342">
        <v>27.69480519</v>
      </c>
      <c r="AI1342">
        <v>23.04697286</v>
      </c>
      <c r="AJ1342">
        <v>29.392888889999998</v>
      </c>
      <c r="AK1342">
        <v>32.65132998</v>
      </c>
      <c r="AL1342">
        <v>34.831185570000002</v>
      </c>
      <c r="AM1342">
        <v>36.908571430000002</v>
      </c>
      <c r="AN1342">
        <v>34.767647060000002</v>
      </c>
      <c r="AO1342">
        <v>28.662598079999999</v>
      </c>
      <c r="AP1342">
        <v>26.0060173</v>
      </c>
      <c r="AU1342">
        <v>24.349696489999999</v>
      </c>
      <c r="AV1342">
        <v>25.431137719999999</v>
      </c>
      <c r="AW1342">
        <v>24.6404286</v>
      </c>
      <c r="AX1342">
        <v>24.29166202</v>
      </c>
      <c r="AY1342">
        <v>28.138983329999999</v>
      </c>
      <c r="AZ1342">
        <v>27.117091840000001</v>
      </c>
      <c r="BA1342">
        <v>27.623935230000001</v>
      </c>
      <c r="BB1342">
        <v>26.920072919999999</v>
      </c>
      <c r="BC1342">
        <v>24.783822310000001</v>
      </c>
      <c r="BD1342">
        <v>21.930741739999998</v>
      </c>
      <c r="BE1342">
        <v>20.228219979999999</v>
      </c>
      <c r="BF1342">
        <v>21.416308319999999</v>
      </c>
      <c r="BG1342">
        <v>19.87671362</v>
      </c>
      <c r="BH1342">
        <v>20.988624739999999</v>
      </c>
    </row>
    <row r="1343" spans="1:68" x14ac:dyDescent="0.25">
      <c r="A1343" s="1" t="s">
        <v>66</v>
      </c>
      <c r="B1343" s="1">
        <f>COUNT(egypt_arabic_world[[#This Row],[1960]:[2023]])</f>
        <v>36</v>
      </c>
      <c r="C1343" s="1" t="s">
        <v>2155</v>
      </c>
      <c r="D1343" s="1" t="s">
        <v>2156</v>
      </c>
      <c r="T1343">
        <v>1985000000</v>
      </c>
      <c r="U1343">
        <v>2201000000</v>
      </c>
      <c r="V1343">
        <v>3241000000</v>
      </c>
      <c r="W1343">
        <v>3716000000</v>
      </c>
      <c r="X1343">
        <v>4343000000</v>
      </c>
      <c r="Z1343">
        <v>7884000000</v>
      </c>
      <c r="AA1343">
        <v>9110000000</v>
      </c>
      <c r="AB1343">
        <v>10614000000</v>
      </c>
      <c r="AC1343">
        <v>11950000000</v>
      </c>
      <c r="AD1343">
        <v>13026000000</v>
      </c>
      <c r="AE1343">
        <v>14840000000</v>
      </c>
      <c r="AF1343">
        <v>15503000000</v>
      </c>
      <c r="AG1343">
        <v>18911000000</v>
      </c>
      <c r="AH1343">
        <v>21325000000</v>
      </c>
      <c r="AI1343">
        <v>22079000000</v>
      </c>
      <c r="AJ1343">
        <v>33067000000</v>
      </c>
      <c r="AK1343">
        <v>45418000000</v>
      </c>
      <c r="AL1343">
        <v>54058000000</v>
      </c>
      <c r="AM1343">
        <v>64590000000</v>
      </c>
      <c r="AN1343">
        <v>70926000000</v>
      </c>
      <c r="AO1343">
        <v>65752000000</v>
      </c>
      <c r="AP1343">
        <v>69150000000</v>
      </c>
      <c r="AU1343">
        <v>92261000000</v>
      </c>
      <c r="AV1343">
        <v>106175000000</v>
      </c>
      <c r="AW1343">
        <v>119580000000</v>
      </c>
      <c r="AX1343">
        <v>130811000000</v>
      </c>
      <c r="AY1343">
        <v>173815000000</v>
      </c>
      <c r="AZ1343">
        <v>201968000000</v>
      </c>
      <c r="BA1343">
        <v>247372000000</v>
      </c>
      <c r="BB1343">
        <v>280561000000</v>
      </c>
      <c r="BC1343">
        <v>299042000000</v>
      </c>
      <c r="BD1343">
        <v>300692000000</v>
      </c>
      <c r="BE1343">
        <v>338762000000</v>
      </c>
      <c r="BF1343">
        <v>398429000000</v>
      </c>
      <c r="BG1343">
        <v>423374000000</v>
      </c>
      <c r="BH1343">
        <v>512941000000</v>
      </c>
    </row>
    <row r="1344" spans="1:68" x14ac:dyDescent="0.25">
      <c r="A1344" s="1" t="s">
        <v>66</v>
      </c>
      <c r="B1344" s="1">
        <f>COUNT(egypt_arabic_world[[#This Row],[1960]:[2023]])</f>
        <v>36</v>
      </c>
      <c r="C1344" s="1" t="s">
        <v>2011</v>
      </c>
      <c r="D1344" s="1" t="s">
        <v>2012</v>
      </c>
      <c r="P1344">
        <v>23.60396957</v>
      </c>
      <c r="Q1344">
        <v>25.64212036</v>
      </c>
      <c r="T1344">
        <v>27.93004036</v>
      </c>
      <c r="U1344">
        <v>26.605239869999998</v>
      </c>
      <c r="V1344">
        <v>28.4673996</v>
      </c>
      <c r="W1344">
        <v>28.46414948</v>
      </c>
      <c r="X1344">
        <v>28.25662041</v>
      </c>
      <c r="Z1344">
        <v>31.025659560000001</v>
      </c>
      <c r="AA1344">
        <v>32.04005051</v>
      </c>
      <c r="AB1344">
        <v>33.243301389999999</v>
      </c>
      <c r="AC1344">
        <v>34.146228790000002</v>
      </c>
      <c r="AE1344">
        <v>35.492591859999997</v>
      </c>
      <c r="AF1344">
        <v>36.237739560000001</v>
      </c>
      <c r="AG1344">
        <v>37.060009000000001</v>
      </c>
      <c r="AI1344">
        <v>39.356548310000001</v>
      </c>
      <c r="AK1344">
        <v>40.22106934</v>
      </c>
      <c r="AL1344">
        <v>39.909599300000004</v>
      </c>
      <c r="AM1344">
        <v>39.908969880000001</v>
      </c>
      <c r="AN1344">
        <v>40.12934113</v>
      </c>
      <c r="AO1344">
        <v>40.105991359999997</v>
      </c>
      <c r="AP1344">
        <v>38.624450680000002</v>
      </c>
      <c r="AR1344">
        <v>40.793048859999999</v>
      </c>
      <c r="AS1344">
        <v>39.829181669999997</v>
      </c>
      <c r="AT1344">
        <v>40.382999419999997</v>
      </c>
      <c r="AU1344">
        <v>40.583328250000001</v>
      </c>
      <c r="AV1344">
        <v>41.401649480000003</v>
      </c>
      <c r="AW1344">
        <v>41.293270110000002</v>
      </c>
      <c r="BB1344">
        <v>44.497440339999997</v>
      </c>
      <c r="BI1344">
        <v>46.329280850000004</v>
      </c>
      <c r="BJ1344">
        <v>46.6896019</v>
      </c>
      <c r="BK1344">
        <v>47.720378879999998</v>
      </c>
      <c r="BL1344">
        <v>48.191299440000002</v>
      </c>
      <c r="BM1344">
        <v>48.604610440000002</v>
      </c>
      <c r="BN1344">
        <v>49.038791660000001</v>
      </c>
      <c r="BO1344">
        <v>51.074760439999999</v>
      </c>
      <c r="BP1344">
        <v>51.583759309999998</v>
      </c>
    </row>
    <row r="1345" spans="1:68" x14ac:dyDescent="0.25">
      <c r="A1345" s="1" t="s">
        <v>66</v>
      </c>
      <c r="B1345" s="1">
        <f>COUNT(egypt_arabic_world[[#This Row],[1960]:[2023]])</f>
        <v>36</v>
      </c>
      <c r="C1345" s="1" t="s">
        <v>1981</v>
      </c>
      <c r="D1345" s="1" t="s">
        <v>1982</v>
      </c>
      <c r="P1345">
        <v>13687</v>
      </c>
      <c r="Q1345">
        <v>15015</v>
      </c>
      <c r="T1345">
        <v>19403</v>
      </c>
      <c r="U1345">
        <v>20962</v>
      </c>
      <c r="V1345">
        <v>22986</v>
      </c>
      <c r="W1345">
        <v>25926</v>
      </c>
      <c r="X1345">
        <v>28338</v>
      </c>
      <c r="Z1345">
        <v>37851</v>
      </c>
      <c r="AA1345">
        <v>38755</v>
      </c>
      <c r="AB1345">
        <v>47510</v>
      </c>
      <c r="AC1345">
        <v>51121</v>
      </c>
      <c r="AE1345">
        <v>66577</v>
      </c>
      <c r="AF1345">
        <v>75464</v>
      </c>
      <c r="AG1345">
        <v>85271</v>
      </c>
      <c r="AI1345">
        <v>97644</v>
      </c>
      <c r="AK1345">
        <v>113894</v>
      </c>
      <c r="AL1345">
        <v>118399</v>
      </c>
      <c r="AM1345">
        <v>123371</v>
      </c>
      <c r="AN1345">
        <v>133914</v>
      </c>
      <c r="AO1345">
        <v>148034</v>
      </c>
      <c r="AP1345">
        <v>163994</v>
      </c>
      <c r="AR1345">
        <v>185187</v>
      </c>
      <c r="AS1345">
        <v>188676</v>
      </c>
      <c r="AT1345">
        <v>198138</v>
      </c>
      <c r="AU1345">
        <v>195078</v>
      </c>
      <c r="AV1345">
        <v>200875</v>
      </c>
      <c r="AW1345">
        <v>201391</v>
      </c>
      <c r="BB1345">
        <v>244444</v>
      </c>
      <c r="BI1345">
        <v>273901</v>
      </c>
      <c r="BJ1345">
        <v>274307</v>
      </c>
      <c r="BK1345">
        <v>287553</v>
      </c>
      <c r="BL1345">
        <v>286278</v>
      </c>
      <c r="BM1345">
        <v>283848</v>
      </c>
      <c r="BN1345">
        <v>279423</v>
      </c>
      <c r="BO1345">
        <v>245878</v>
      </c>
      <c r="BP1345">
        <v>238790</v>
      </c>
    </row>
    <row r="1346" spans="1:68" x14ac:dyDescent="0.25">
      <c r="A1346" s="1" t="s">
        <v>66</v>
      </c>
      <c r="B1346" s="1">
        <f>COUNT(egypt_arabic_world[[#This Row],[1960]:[2023]])</f>
        <v>36</v>
      </c>
      <c r="C1346" s="1" t="s">
        <v>2073</v>
      </c>
      <c r="D1346" s="1" t="s">
        <v>2074</v>
      </c>
      <c r="T1346">
        <v>20.521614589999999</v>
      </c>
      <c r="U1346">
        <v>17.331384419999999</v>
      </c>
      <c r="V1346">
        <v>25.517972199999999</v>
      </c>
      <c r="W1346">
        <v>23.07109664</v>
      </c>
      <c r="X1346">
        <v>21.285197870000001</v>
      </c>
      <c r="Z1346">
        <v>26.244299689999998</v>
      </c>
      <c r="AA1346">
        <v>21.6957606</v>
      </c>
      <c r="AB1346">
        <v>21.082706770000001</v>
      </c>
      <c r="AC1346">
        <v>18.446202530000001</v>
      </c>
      <c r="AD1346">
        <v>17.254691690000001</v>
      </c>
      <c r="AE1346">
        <v>16.319727889999999</v>
      </c>
      <c r="AF1346">
        <v>14.57087379</v>
      </c>
      <c r="AG1346">
        <v>14.34902597</v>
      </c>
      <c r="AH1346">
        <v>13.838961039999999</v>
      </c>
      <c r="AI1346">
        <v>13.2348643</v>
      </c>
      <c r="AJ1346">
        <v>14.73777778</v>
      </c>
      <c r="AK1346">
        <v>18.480230049999999</v>
      </c>
      <c r="AL1346">
        <v>18.764175259999998</v>
      </c>
      <c r="AM1346">
        <v>19.047428570000001</v>
      </c>
      <c r="AN1346">
        <v>17.623039219999999</v>
      </c>
      <c r="AO1346">
        <v>17.462946819999999</v>
      </c>
      <c r="AP1346">
        <v>15.96464836</v>
      </c>
      <c r="AU1346">
        <v>13.4077593</v>
      </c>
      <c r="AV1346">
        <v>13.349940119999999</v>
      </c>
      <c r="AW1346">
        <v>13.83597775</v>
      </c>
      <c r="AX1346">
        <v>14.0686351</v>
      </c>
      <c r="AY1346">
        <v>15.829512709999999</v>
      </c>
      <c r="AZ1346">
        <v>15.349852309999999</v>
      </c>
      <c r="BA1346">
        <v>15.32052485</v>
      </c>
      <c r="BB1346">
        <v>15.66136058</v>
      </c>
      <c r="BC1346">
        <v>14.13007625</v>
      </c>
      <c r="BD1346">
        <v>14.008635399999999</v>
      </c>
      <c r="BE1346">
        <v>12.38490476</v>
      </c>
      <c r="BF1346">
        <v>13.49806493</v>
      </c>
      <c r="BG1346">
        <v>12.22014085</v>
      </c>
      <c r="BH1346">
        <v>12.5192111</v>
      </c>
    </row>
    <row r="1347" spans="1:68" x14ac:dyDescent="0.25">
      <c r="A1347" s="1" t="s">
        <v>66</v>
      </c>
      <c r="B1347" s="1">
        <f>COUNT(egypt_arabic_world[[#This Row],[1960]:[2023]])</f>
        <v>36</v>
      </c>
      <c r="C1347" s="1" t="s">
        <v>2093</v>
      </c>
      <c r="D1347" s="1" t="s">
        <v>2094</v>
      </c>
      <c r="T1347">
        <v>1089000000</v>
      </c>
      <c r="U1347">
        <v>1162000000</v>
      </c>
      <c r="V1347">
        <v>2095000000</v>
      </c>
      <c r="W1347">
        <v>2254000000</v>
      </c>
      <c r="X1347">
        <v>2685000000</v>
      </c>
      <c r="Z1347">
        <v>4299000000</v>
      </c>
      <c r="AA1347">
        <v>4872000000</v>
      </c>
      <c r="AB1347">
        <v>5608000000</v>
      </c>
      <c r="AC1347">
        <v>5829000000</v>
      </c>
      <c r="AD1347">
        <v>6436000000</v>
      </c>
      <c r="AE1347">
        <v>7197000000</v>
      </c>
      <c r="AF1347">
        <v>7504000000</v>
      </c>
      <c r="AG1347">
        <v>8839000000</v>
      </c>
      <c r="AH1347">
        <v>10656000000</v>
      </c>
      <c r="AI1347">
        <v>12679000000</v>
      </c>
      <c r="AJ1347">
        <v>16580000000</v>
      </c>
      <c r="AK1347">
        <v>25706000000</v>
      </c>
      <c r="AL1347">
        <v>29122000000</v>
      </c>
      <c r="AM1347">
        <v>33333000000</v>
      </c>
      <c r="AN1347">
        <v>35951000000</v>
      </c>
      <c r="AO1347">
        <v>40060000000</v>
      </c>
      <c r="AP1347">
        <v>42450000000</v>
      </c>
      <c r="AU1347">
        <v>50802000000</v>
      </c>
      <c r="AV1347">
        <v>55736000000</v>
      </c>
      <c r="AW1347">
        <v>67146000000</v>
      </c>
      <c r="AX1347">
        <v>75759600000</v>
      </c>
      <c r="AY1347">
        <v>97778900000</v>
      </c>
      <c r="AZ1347">
        <v>114326000000</v>
      </c>
      <c r="BA1347">
        <v>137195000000</v>
      </c>
      <c r="BB1347">
        <v>163223000000</v>
      </c>
      <c r="BC1347">
        <v>170494000000</v>
      </c>
      <c r="BD1347">
        <v>192072000000</v>
      </c>
      <c r="BE1347">
        <v>207410000000</v>
      </c>
      <c r="BF1347">
        <v>251118000000</v>
      </c>
      <c r="BG1347">
        <v>260289000000</v>
      </c>
      <c r="BH1347">
        <v>305957000000</v>
      </c>
    </row>
    <row r="1348" spans="1:68" x14ac:dyDescent="0.25">
      <c r="A1348" s="1" t="s">
        <v>66</v>
      </c>
      <c r="B1348" s="1">
        <f>COUNT(egypt_arabic_world[[#This Row],[1960]:[2023]])</f>
        <v>36</v>
      </c>
      <c r="C1348" s="1" t="s">
        <v>2097</v>
      </c>
      <c r="D1348" s="1" t="s">
        <v>2098</v>
      </c>
      <c r="T1348">
        <v>11.185682330000001</v>
      </c>
      <c r="U1348">
        <v>11.75742574</v>
      </c>
      <c r="V1348">
        <v>10.814904569999999</v>
      </c>
      <c r="W1348">
        <v>12.25516146</v>
      </c>
      <c r="X1348">
        <v>15.952326380000001</v>
      </c>
      <c r="Z1348">
        <v>9.0713290260000008</v>
      </c>
      <c r="AA1348">
        <v>9.5107503290000004</v>
      </c>
      <c r="AB1348">
        <v>12.72167258</v>
      </c>
      <c r="AC1348">
        <v>12.48431094</v>
      </c>
      <c r="AD1348">
        <v>12.072480179999999</v>
      </c>
      <c r="AE1348">
        <v>11.18049165</v>
      </c>
      <c r="AF1348">
        <v>11.69379144</v>
      </c>
      <c r="AG1348">
        <v>11.239015370000001</v>
      </c>
      <c r="AH1348">
        <v>11.76391623</v>
      </c>
      <c r="AI1348">
        <v>13.238609780000001</v>
      </c>
      <c r="AJ1348">
        <v>10.10951041</v>
      </c>
      <c r="AK1348">
        <v>13.49194954</v>
      </c>
      <c r="AL1348">
        <v>13.13866067</v>
      </c>
      <c r="AM1348">
        <v>12.53393867</v>
      </c>
      <c r="AN1348">
        <v>13.343016090000001</v>
      </c>
      <c r="AO1348">
        <v>16.100493310000001</v>
      </c>
      <c r="AP1348">
        <v>16.815514159999999</v>
      </c>
      <c r="AU1348">
        <v>22.138850439999999</v>
      </c>
      <c r="AV1348">
        <v>21.500830019999999</v>
      </c>
      <c r="AW1348">
        <v>21.646781699999998</v>
      </c>
      <c r="AX1348">
        <v>23.88045554</v>
      </c>
      <c r="AY1348">
        <v>19.909293680000001</v>
      </c>
      <c r="AZ1348">
        <v>19.399857820000001</v>
      </c>
      <c r="BA1348">
        <v>20.206631170000001</v>
      </c>
      <c r="BB1348">
        <v>21.901640159999999</v>
      </c>
      <c r="BC1348">
        <v>24.230620649999999</v>
      </c>
      <c r="BD1348">
        <v>27.61190496</v>
      </c>
      <c r="BE1348">
        <v>27.27960672</v>
      </c>
      <c r="BF1348">
        <v>26.466602420000001</v>
      </c>
      <c r="BG1348">
        <v>20.552923499999999</v>
      </c>
      <c r="BH1348">
        <v>26.107816239999998</v>
      </c>
    </row>
    <row r="1349" spans="1:68" x14ac:dyDescent="0.25">
      <c r="A1349" s="1" t="s">
        <v>66</v>
      </c>
      <c r="B1349" s="1">
        <f>COUNT(egypt_arabic_world[[#This Row],[1960]:[2023]])</f>
        <v>36</v>
      </c>
      <c r="C1349" s="1" t="s">
        <v>2077</v>
      </c>
      <c r="D1349" s="1" t="s">
        <v>2078</v>
      </c>
      <c r="T1349">
        <v>6.9575865520000004</v>
      </c>
      <c r="U1349">
        <v>6.4479638010000002</v>
      </c>
      <c r="V1349">
        <v>6.6575909590000002</v>
      </c>
      <c r="W1349">
        <v>6.8823022270000003</v>
      </c>
      <c r="X1349">
        <v>7.2973568049999997</v>
      </c>
      <c r="Z1349">
        <v>5.990378582</v>
      </c>
      <c r="AA1349">
        <v>4.9619412809999996</v>
      </c>
      <c r="AB1349">
        <v>6.6991054749999996</v>
      </c>
      <c r="AC1349">
        <v>6.1252976429999997</v>
      </c>
      <c r="AD1349">
        <v>5.4651719190000003</v>
      </c>
      <c r="AE1349">
        <v>5.0379101999999998</v>
      </c>
      <c r="AF1349">
        <v>4.945951269</v>
      </c>
      <c r="AG1349">
        <v>4.6028538670000003</v>
      </c>
      <c r="AH1349">
        <v>4.4729900569999996</v>
      </c>
      <c r="AI1349">
        <v>4.2168021739999997</v>
      </c>
      <c r="AJ1349">
        <v>3.9911552389999998</v>
      </c>
      <c r="AK1349">
        <v>6.0140614570000004</v>
      </c>
      <c r="AL1349">
        <v>6.1873115749999998</v>
      </c>
      <c r="AM1349">
        <v>6.2362051269999998</v>
      </c>
      <c r="AN1349">
        <v>6.1260694510000002</v>
      </c>
      <c r="AO1349">
        <v>6.1512157409999997</v>
      </c>
      <c r="AP1349">
        <v>5.7822233919999997</v>
      </c>
      <c r="AU1349">
        <v>7.1820977279999996</v>
      </c>
      <c r="AV1349">
        <v>7.1735576840000004</v>
      </c>
      <c r="AW1349">
        <v>6.9325890069999998</v>
      </c>
      <c r="AX1349">
        <v>7.3612111499999999</v>
      </c>
      <c r="AY1349">
        <v>7.0140268519999998</v>
      </c>
      <c r="AZ1349">
        <v>6.5357979210000003</v>
      </c>
      <c r="BA1349">
        <v>6.7746477360000004</v>
      </c>
      <c r="BB1349">
        <v>7.3604355039999998</v>
      </c>
      <c r="BC1349">
        <v>7.4280531920000001</v>
      </c>
      <c r="BD1349">
        <v>7.4472487699999999</v>
      </c>
      <c r="BE1349">
        <v>6.2432059439999996</v>
      </c>
      <c r="BF1349">
        <v>6.2288784179999999</v>
      </c>
      <c r="BG1349">
        <v>5.4334776050000002</v>
      </c>
      <c r="BH1349">
        <v>6.4046480700000004</v>
      </c>
    </row>
    <row r="1350" spans="1:68" x14ac:dyDescent="0.25">
      <c r="A1350" s="1" t="s">
        <v>66</v>
      </c>
      <c r="B1350" s="1">
        <f>COUNT(egypt_arabic_world[[#This Row],[1960]:[2023]])</f>
        <v>36</v>
      </c>
      <c r="C1350" s="1" t="s">
        <v>2153</v>
      </c>
      <c r="D1350" s="1" t="s">
        <v>2154</v>
      </c>
      <c r="T1350">
        <v>250000000</v>
      </c>
      <c r="U1350">
        <v>285000000</v>
      </c>
      <c r="V1350">
        <v>357000000</v>
      </c>
      <c r="W1350">
        <v>463000000</v>
      </c>
      <c r="X1350">
        <v>696000000</v>
      </c>
      <c r="Z1350">
        <v>716000000</v>
      </c>
      <c r="AA1350">
        <v>867000000</v>
      </c>
      <c r="AB1350">
        <v>1363000000</v>
      </c>
      <c r="AC1350">
        <v>1492000000</v>
      </c>
      <c r="AD1350">
        <v>1599000000</v>
      </c>
      <c r="AE1350">
        <v>1701000000</v>
      </c>
      <c r="AF1350">
        <v>1940000000</v>
      </c>
      <c r="AG1350">
        <v>2187000000</v>
      </c>
      <c r="AH1350">
        <v>2629000000</v>
      </c>
      <c r="AI1350">
        <v>3112000000</v>
      </c>
      <c r="AJ1350">
        <v>3628000000</v>
      </c>
      <c r="AK1350">
        <v>6578000000</v>
      </c>
      <c r="AL1350">
        <v>7532000000</v>
      </c>
      <c r="AM1350">
        <v>8448000000</v>
      </c>
      <c r="AN1350">
        <v>9738000000</v>
      </c>
      <c r="AO1350">
        <v>10901000000</v>
      </c>
      <c r="AP1350">
        <v>11862000000</v>
      </c>
      <c r="AU1350">
        <v>21273000000</v>
      </c>
      <c r="AV1350">
        <v>23443000000</v>
      </c>
      <c r="AW1350">
        <v>26834000000</v>
      </c>
      <c r="AX1350">
        <v>31743000000</v>
      </c>
      <c r="AY1350">
        <v>35026500000</v>
      </c>
      <c r="AZ1350">
        <v>39896700000</v>
      </c>
      <c r="BA1350">
        <v>50281300000</v>
      </c>
      <c r="BB1350">
        <v>63196000000</v>
      </c>
      <c r="BC1350">
        <v>73509500000</v>
      </c>
      <c r="BD1350">
        <v>83390300000</v>
      </c>
      <c r="BE1350">
        <v>95169000000</v>
      </c>
      <c r="BF1350">
        <v>106829000000</v>
      </c>
      <c r="BG1350">
        <v>106719000000</v>
      </c>
      <c r="BH1350">
        <v>140559000000</v>
      </c>
    </row>
    <row r="1351" spans="1:68" x14ac:dyDescent="0.25">
      <c r="A1351" s="1" t="s">
        <v>66</v>
      </c>
      <c r="B1351" s="1">
        <f>COUNT(egypt_arabic_world[[#This Row],[1960]:[2023]])</f>
        <v>36</v>
      </c>
      <c r="C1351" s="1" t="s">
        <v>2147</v>
      </c>
      <c r="D1351" s="1" t="s">
        <v>2148</v>
      </c>
      <c r="T1351">
        <v>6.3534675619999996</v>
      </c>
      <c r="U1351">
        <v>8.2095709570000004</v>
      </c>
      <c r="V1351">
        <v>8.3913965469999994</v>
      </c>
      <c r="W1351">
        <v>13.552143989999999</v>
      </c>
      <c r="X1351">
        <v>14.347925740000001</v>
      </c>
      <c r="Z1351">
        <v>18.763461289999999</v>
      </c>
      <c r="AA1351">
        <v>17.606406320000001</v>
      </c>
      <c r="AB1351">
        <v>18.153817440000001</v>
      </c>
      <c r="AC1351">
        <v>13.67249603</v>
      </c>
      <c r="AD1351">
        <v>14.933937329999999</v>
      </c>
      <c r="AE1351">
        <v>15.991849609999999</v>
      </c>
      <c r="AF1351">
        <v>14.21338156</v>
      </c>
      <c r="AG1351">
        <v>14.265892389999999</v>
      </c>
      <c r="AH1351">
        <v>15.19151602</v>
      </c>
      <c r="AI1351">
        <v>18.058450669999999</v>
      </c>
      <c r="AJ1351">
        <v>17.853261629999999</v>
      </c>
      <c r="AK1351">
        <v>20.48815506</v>
      </c>
      <c r="AL1351">
        <v>19.387025309999999</v>
      </c>
      <c r="AM1351">
        <v>17.80982478</v>
      </c>
      <c r="AN1351">
        <v>16.62601737</v>
      </c>
      <c r="AO1351">
        <v>20.24488229</v>
      </c>
      <c r="AP1351">
        <v>20.681296249999999</v>
      </c>
      <c r="AU1351">
        <v>20.42169239</v>
      </c>
      <c r="AV1351">
        <v>19.115313709999999</v>
      </c>
      <c r="AW1351">
        <v>22.00656648</v>
      </c>
      <c r="AX1351">
        <v>23.751359789999999</v>
      </c>
      <c r="AY1351">
        <v>27.436190679999999</v>
      </c>
      <c r="AZ1351">
        <v>28.46272342</v>
      </c>
      <c r="BA1351">
        <v>26.948712010000001</v>
      </c>
      <c r="BB1351">
        <v>27.813620490000002</v>
      </c>
      <c r="BC1351">
        <v>25.255097330000002</v>
      </c>
      <c r="BD1351">
        <v>29.66572133</v>
      </c>
      <c r="BE1351">
        <v>26.154816329999999</v>
      </c>
      <c r="BF1351">
        <v>29.175224270000001</v>
      </c>
      <c r="BG1351">
        <v>23.289037820000001</v>
      </c>
      <c r="BH1351">
        <v>24.11275328</v>
      </c>
    </row>
    <row r="1352" spans="1:68" x14ac:dyDescent="0.25">
      <c r="A1352" s="1" t="s">
        <v>66</v>
      </c>
      <c r="B1352" s="1">
        <f>COUNT(egypt_arabic_world[[#This Row],[1960]:[2023]])</f>
        <v>36</v>
      </c>
      <c r="C1352" s="1" t="s">
        <v>2091</v>
      </c>
      <c r="D1352" s="1" t="s">
        <v>2092</v>
      </c>
      <c r="T1352">
        <v>13.039485770000001</v>
      </c>
      <c r="U1352">
        <v>17.12564544</v>
      </c>
      <c r="V1352">
        <v>13.221957039999999</v>
      </c>
      <c r="W1352">
        <v>22.715173029999999</v>
      </c>
      <c r="X1352">
        <v>23.31471136</v>
      </c>
      <c r="Z1352">
        <v>34.449872059999997</v>
      </c>
      <c r="AA1352">
        <v>32.943349750000003</v>
      </c>
      <c r="AB1352">
        <v>34.682596289999999</v>
      </c>
      <c r="AC1352">
        <v>28.032252530000001</v>
      </c>
      <c r="AD1352">
        <v>30.733374770000001</v>
      </c>
      <c r="AE1352">
        <v>33.805752400000003</v>
      </c>
      <c r="AF1352">
        <v>31.423240939999999</v>
      </c>
      <c r="AG1352">
        <v>31.406267679999999</v>
      </c>
      <c r="AH1352">
        <v>31.85998498</v>
      </c>
      <c r="AI1352">
        <v>33.4805584</v>
      </c>
      <c r="AJ1352">
        <v>38.64294331</v>
      </c>
      <c r="AK1352">
        <v>38.858632229999998</v>
      </c>
      <c r="AL1352">
        <v>38.163587669999998</v>
      </c>
      <c r="AM1352">
        <v>36.012360119999997</v>
      </c>
      <c r="AN1352">
        <v>33.751495089999999</v>
      </c>
      <c r="AO1352">
        <v>34.216175739999997</v>
      </c>
      <c r="AP1352">
        <v>34.367491170000001</v>
      </c>
      <c r="AU1352">
        <v>38.626432029999997</v>
      </c>
      <c r="AV1352">
        <v>37.394143819999996</v>
      </c>
      <c r="AW1352">
        <v>40.627885499999998</v>
      </c>
      <c r="AX1352">
        <v>41.673134490000002</v>
      </c>
      <c r="AY1352">
        <v>49.365047060000002</v>
      </c>
      <c r="AZ1352">
        <v>51.200123859999998</v>
      </c>
      <c r="BA1352">
        <v>48.877767679999998</v>
      </c>
      <c r="BB1352">
        <v>49.168834969999999</v>
      </c>
      <c r="BC1352">
        <v>44.938663349999999</v>
      </c>
      <c r="BD1352">
        <v>46.645431619999997</v>
      </c>
      <c r="BE1352">
        <v>43.992575090000003</v>
      </c>
      <c r="BF1352">
        <v>46.895085180000002</v>
      </c>
      <c r="BG1352">
        <v>46.45835975</v>
      </c>
      <c r="BH1352">
        <v>42.430145410000002</v>
      </c>
    </row>
    <row r="1353" spans="1:68" x14ac:dyDescent="0.25">
      <c r="A1353" s="1" t="s">
        <v>66</v>
      </c>
      <c r="B1353" s="1">
        <f>COUNT(egypt_arabic_world[[#This Row],[1960]:[2023]])</f>
        <v>36</v>
      </c>
      <c r="C1353" s="1" t="s">
        <v>2113</v>
      </c>
      <c r="D1353" s="1" t="s">
        <v>2114</v>
      </c>
      <c r="T1353">
        <v>142000000</v>
      </c>
      <c r="U1353">
        <v>199000000</v>
      </c>
      <c r="V1353">
        <v>277000000</v>
      </c>
      <c r="W1353">
        <v>512000000</v>
      </c>
      <c r="X1353">
        <v>626000000</v>
      </c>
      <c r="Z1353">
        <v>1481000000</v>
      </c>
      <c r="AA1353">
        <v>1605000000</v>
      </c>
      <c r="AB1353">
        <v>1945000000</v>
      </c>
      <c r="AC1353">
        <v>1634000000</v>
      </c>
      <c r="AD1353">
        <v>1978000000</v>
      </c>
      <c r="AE1353">
        <v>2433000000</v>
      </c>
      <c r="AF1353">
        <v>2358000000</v>
      </c>
      <c r="AG1353">
        <v>2776000000</v>
      </c>
      <c r="AH1353">
        <v>3395000000</v>
      </c>
      <c r="AI1353">
        <v>4245000000</v>
      </c>
      <c r="AJ1353">
        <v>6407000000</v>
      </c>
      <c r="AK1353">
        <v>9989000000</v>
      </c>
      <c r="AL1353">
        <v>11114000000</v>
      </c>
      <c r="AM1353">
        <v>12004000000</v>
      </c>
      <c r="AN1353">
        <v>12134000000</v>
      </c>
      <c r="AO1353">
        <v>13707000000</v>
      </c>
      <c r="AP1353">
        <v>14589000000</v>
      </c>
      <c r="AU1353">
        <v>19623000000</v>
      </c>
      <c r="AV1353">
        <v>20842000000</v>
      </c>
      <c r="AW1353">
        <v>27280000000</v>
      </c>
      <c r="AX1353">
        <v>31571400000</v>
      </c>
      <c r="AY1353">
        <v>48268600000</v>
      </c>
      <c r="AZ1353">
        <v>58534900000</v>
      </c>
      <c r="BA1353">
        <v>67058000000</v>
      </c>
      <c r="BB1353">
        <v>80254700000</v>
      </c>
      <c r="BC1353">
        <v>76617500000</v>
      </c>
      <c r="BD1353">
        <v>89593000000</v>
      </c>
      <c r="BE1353">
        <v>91245000000</v>
      </c>
      <c r="BF1353">
        <v>117762000000</v>
      </c>
      <c r="BG1353">
        <v>120926000000</v>
      </c>
      <c r="BH1353">
        <v>129818000000</v>
      </c>
    </row>
    <row r="1354" spans="1:68" x14ac:dyDescent="0.25">
      <c r="A1354" s="1" t="s">
        <v>66</v>
      </c>
      <c r="B1354" s="1">
        <f>COUNT(egypt_arabic_world[[#This Row],[1960]:[2023]])</f>
        <v>36</v>
      </c>
      <c r="C1354" s="1" t="s">
        <v>2075</v>
      </c>
      <c r="D1354" s="1" t="s">
        <v>2076</v>
      </c>
      <c r="T1354">
        <v>23.982102909999998</v>
      </c>
      <c r="U1354">
        <v>20.049504949999999</v>
      </c>
      <c r="V1354">
        <v>36.897909720000001</v>
      </c>
      <c r="W1354">
        <v>25.833774479999999</v>
      </c>
      <c r="X1354">
        <v>22.117808849999999</v>
      </c>
      <c r="Z1354">
        <v>20.055745600000002</v>
      </c>
      <c r="AA1354">
        <v>20.447564719999999</v>
      </c>
      <c r="AB1354">
        <v>16.175097999999998</v>
      </c>
      <c r="AC1354">
        <v>17.019496279999998</v>
      </c>
      <c r="AD1354">
        <v>15.67383918</v>
      </c>
      <c r="AE1354">
        <v>13.54016038</v>
      </c>
      <c r="AF1354">
        <v>11.63954189</v>
      </c>
      <c r="AG1354">
        <v>13.03766894</v>
      </c>
      <c r="AH1354">
        <v>13.347950600000001</v>
      </c>
      <c r="AI1354">
        <v>12.928063979999999</v>
      </c>
      <c r="AJ1354">
        <v>9.5354863880000007</v>
      </c>
      <c r="AK1354">
        <v>10.1343452</v>
      </c>
      <c r="AL1354">
        <v>9.468487798</v>
      </c>
      <c r="AM1354">
        <v>9.7698847200000003</v>
      </c>
      <c r="AN1354">
        <v>10.073716810000001</v>
      </c>
      <c r="AO1354">
        <v>12.19242017</v>
      </c>
      <c r="AP1354">
        <v>11.99285532</v>
      </c>
      <c r="AU1354">
        <v>7.5929606930000002</v>
      </c>
      <c r="AV1354">
        <v>7.550007796</v>
      </c>
      <c r="AW1354">
        <v>7.448996878</v>
      </c>
      <c r="AX1354">
        <v>5.8266114770000001</v>
      </c>
      <c r="AY1354">
        <v>5.487169926</v>
      </c>
      <c r="AZ1354">
        <v>5.0421921029999996</v>
      </c>
      <c r="BA1354">
        <v>5.6346430119999997</v>
      </c>
      <c r="BB1354">
        <v>4.8834738199999999</v>
      </c>
      <c r="BC1354">
        <v>4.8463548669999996</v>
      </c>
      <c r="BD1354">
        <v>4.5885794610000001</v>
      </c>
      <c r="BE1354">
        <v>4.2388889689999996</v>
      </c>
      <c r="BF1354">
        <v>4.1549709269999999</v>
      </c>
      <c r="BG1354">
        <v>3.4036283799999998</v>
      </c>
      <c r="BH1354">
        <v>4.0616368769999998</v>
      </c>
    </row>
    <row r="1355" spans="1:68" x14ac:dyDescent="0.25">
      <c r="A1355" s="1" t="s">
        <v>66</v>
      </c>
      <c r="B1355" s="1">
        <f>COUNT(egypt_arabic_world[[#This Row],[1960]:[2023]])</f>
        <v>36</v>
      </c>
      <c r="C1355" s="1" t="s">
        <v>2095</v>
      </c>
      <c r="D1355" s="1" t="s">
        <v>2096</v>
      </c>
      <c r="T1355">
        <v>536000000</v>
      </c>
      <c r="U1355">
        <v>486000000</v>
      </c>
      <c r="V1355">
        <v>1218000000</v>
      </c>
      <c r="W1355">
        <v>976000000</v>
      </c>
      <c r="X1355">
        <v>965000000</v>
      </c>
      <c r="Z1355">
        <v>1583000000</v>
      </c>
      <c r="AA1355">
        <v>1864000000</v>
      </c>
      <c r="AB1355">
        <v>1733000000</v>
      </c>
      <c r="AC1355">
        <v>2034000000</v>
      </c>
      <c r="AD1355">
        <v>2076000000</v>
      </c>
      <c r="AE1355">
        <v>2060000000</v>
      </c>
      <c r="AF1355">
        <v>1931000000</v>
      </c>
      <c r="AG1355">
        <v>2537000000</v>
      </c>
      <c r="AH1355">
        <v>2983000000</v>
      </c>
      <c r="AI1355">
        <v>3039000000</v>
      </c>
      <c r="AJ1355">
        <v>3422000000</v>
      </c>
      <c r="AK1355">
        <v>4941000000</v>
      </c>
      <c r="AL1355">
        <v>5428000000</v>
      </c>
      <c r="AM1355">
        <v>6585000000</v>
      </c>
      <c r="AN1355">
        <v>7352000000</v>
      </c>
      <c r="AO1355">
        <v>8255000000</v>
      </c>
      <c r="AP1355">
        <v>8460000000</v>
      </c>
      <c r="AU1355">
        <v>7296000000</v>
      </c>
      <c r="AV1355">
        <v>8232000000</v>
      </c>
      <c r="AW1355">
        <v>9234000000</v>
      </c>
      <c r="AX1355">
        <v>7745000000</v>
      </c>
      <c r="AY1355">
        <v>9653600000</v>
      </c>
      <c r="AZ1355">
        <v>10369500000</v>
      </c>
      <c r="BA1355">
        <v>14021000000</v>
      </c>
      <c r="BB1355">
        <v>14091000000</v>
      </c>
      <c r="BC1355">
        <v>14702600000</v>
      </c>
      <c r="BD1355">
        <v>13857900000</v>
      </c>
      <c r="BE1355">
        <v>14788000000</v>
      </c>
      <c r="BF1355">
        <v>16771000000</v>
      </c>
      <c r="BG1355">
        <v>17673000000</v>
      </c>
      <c r="BH1355">
        <v>21867000000</v>
      </c>
    </row>
    <row r="1356" spans="1:68" x14ac:dyDescent="0.25">
      <c r="A1356" s="1" t="s">
        <v>66</v>
      </c>
      <c r="B1356" s="1">
        <f>COUNT(egypt_arabic_world[[#This Row],[1960]:[2023]])</f>
        <v>35</v>
      </c>
      <c r="C1356" s="1" t="s">
        <v>2213</v>
      </c>
      <c r="D1356" s="1" t="s">
        <v>2214</v>
      </c>
      <c r="E1356">
        <v>2.1469793319999999</v>
      </c>
      <c r="O1356">
        <v>2.1805000309999998</v>
      </c>
      <c r="T1356">
        <v>2.036600113</v>
      </c>
      <c r="Y1356">
        <v>2.0262999530000001</v>
      </c>
      <c r="Z1356">
        <v>2.0722000600000001</v>
      </c>
      <c r="AE1356">
        <v>2.0857000349999999</v>
      </c>
      <c r="AG1356">
        <v>2.1247000690000002</v>
      </c>
      <c r="AH1356">
        <v>2.0199000840000001</v>
      </c>
      <c r="AI1356">
        <v>2.070899963</v>
      </c>
      <c r="AJ1356">
        <v>2.024199963</v>
      </c>
      <c r="AK1356">
        <v>2.0004000660000001</v>
      </c>
      <c r="AL1356">
        <v>1.929299951</v>
      </c>
      <c r="AO1356">
        <v>2.0999999050000002</v>
      </c>
      <c r="AP1356">
        <v>2.0999999050000002</v>
      </c>
      <c r="AS1356">
        <v>1.96</v>
      </c>
      <c r="AT1356">
        <v>1.96</v>
      </c>
      <c r="AU1356">
        <v>1.94</v>
      </c>
      <c r="AV1356">
        <v>1.95</v>
      </c>
      <c r="AW1356">
        <v>1.97</v>
      </c>
      <c r="AX1356">
        <v>1.92</v>
      </c>
      <c r="AY1356">
        <v>2.14</v>
      </c>
      <c r="AZ1356">
        <v>1.86</v>
      </c>
      <c r="BA1356">
        <v>1.63</v>
      </c>
      <c r="BB1356">
        <v>1.51</v>
      </c>
      <c r="BC1356">
        <v>1.43</v>
      </c>
      <c r="BD1356">
        <v>1.43</v>
      </c>
      <c r="BE1356">
        <v>1.41</v>
      </c>
      <c r="BF1356">
        <v>1.4</v>
      </c>
      <c r="BG1356">
        <v>1.37</v>
      </c>
      <c r="BH1356">
        <v>1.27</v>
      </c>
      <c r="BI1356">
        <v>1.27</v>
      </c>
      <c r="BJ1356">
        <v>1.3</v>
      </c>
      <c r="BK1356">
        <v>1.26</v>
      </c>
      <c r="BL1356">
        <v>1.22</v>
      </c>
      <c r="BM1356">
        <v>1.1299999999999999</v>
      </c>
    </row>
    <row r="1357" spans="1:68" x14ac:dyDescent="0.25">
      <c r="A1357" s="1" t="s">
        <v>66</v>
      </c>
      <c r="B1357" s="1">
        <f>COUNT(egypt_arabic_world[[#This Row],[1960]:[2023]])</f>
        <v>35</v>
      </c>
      <c r="C1357" s="1" t="s">
        <v>1747</v>
      </c>
      <c r="D1357" s="1" t="s">
        <v>1748</v>
      </c>
      <c r="AC1357">
        <v>50000.000749999999</v>
      </c>
      <c r="AD1357">
        <v>9999.9997760000006</v>
      </c>
      <c r="AE1357">
        <v>19999.99955</v>
      </c>
      <c r="AJ1357">
        <v>4820000.1720000003</v>
      </c>
      <c r="AK1357">
        <v>90000.003580000004</v>
      </c>
      <c r="AL1357">
        <v>70000.0003</v>
      </c>
      <c r="AM1357">
        <v>29999.999329999999</v>
      </c>
      <c r="AN1357">
        <v>79999.998210000005</v>
      </c>
      <c r="AO1357">
        <v>50000.000749999999</v>
      </c>
      <c r="AP1357">
        <v>50000.000749999999</v>
      </c>
      <c r="AQ1357">
        <v>29999.999329999999</v>
      </c>
      <c r="AR1357">
        <v>119999.9973</v>
      </c>
      <c r="AS1357">
        <v>119999.9973</v>
      </c>
      <c r="AT1357">
        <v>39999.999109999997</v>
      </c>
      <c r="AU1357">
        <v>79999.998210000005</v>
      </c>
      <c r="AV1357">
        <v>150000.00599999999</v>
      </c>
      <c r="AW1357">
        <v>19999.99955</v>
      </c>
      <c r="AX1357">
        <v>330000.01309999998</v>
      </c>
      <c r="AY1357">
        <v>400000.00599999999</v>
      </c>
      <c r="AZ1357">
        <v>360000.01429999998</v>
      </c>
      <c r="BA1357">
        <v>340000.0036</v>
      </c>
      <c r="BB1357">
        <v>280000.0012</v>
      </c>
      <c r="BC1357">
        <v>119999.9973</v>
      </c>
      <c r="BD1357">
        <v>759999.99049999996</v>
      </c>
      <c r="BE1357">
        <v>529999.97140000004</v>
      </c>
      <c r="BF1357">
        <v>289999.99170000001</v>
      </c>
      <c r="BG1357">
        <v>819999.99280000001</v>
      </c>
      <c r="BH1357">
        <v>90000.003580000004</v>
      </c>
      <c r="BI1357">
        <v>59999.998659999997</v>
      </c>
      <c r="BJ1357">
        <v>90000.003580000004</v>
      </c>
      <c r="BK1357">
        <v>39999.999109999997</v>
      </c>
      <c r="BL1357">
        <v>109999.9994</v>
      </c>
      <c r="BM1357">
        <v>50000.000749999999</v>
      </c>
      <c r="BN1357">
        <v>29999.999329999999</v>
      </c>
      <c r="BO1357">
        <v>29999.999329999999</v>
      </c>
    </row>
    <row r="1358" spans="1:68" x14ac:dyDescent="0.25">
      <c r="A1358" s="1" t="s">
        <v>66</v>
      </c>
      <c r="B1358" s="1">
        <f>COUNT(egypt_arabic_world[[#This Row],[1960]:[2023]])</f>
        <v>35</v>
      </c>
      <c r="C1358" s="1" t="s">
        <v>1725</v>
      </c>
      <c r="D1358" s="1" t="s">
        <v>1726</v>
      </c>
      <c r="AG1358">
        <v>2000000</v>
      </c>
      <c r="AH1358">
        <v>280000.0012</v>
      </c>
      <c r="AI1358">
        <v>1480000.0190000001</v>
      </c>
      <c r="AJ1358">
        <v>509999.99050000001</v>
      </c>
      <c r="AK1358">
        <v>600000.02379999997</v>
      </c>
      <c r="AL1358">
        <v>1629999.9950000001</v>
      </c>
      <c r="AM1358">
        <v>-5750000</v>
      </c>
      <c r="AN1358">
        <v>1360000.014</v>
      </c>
      <c r="AO1358">
        <v>2730000.0189999999</v>
      </c>
      <c r="AP1358">
        <v>12390000.34</v>
      </c>
      <c r="AQ1358">
        <v>3579999.9240000001</v>
      </c>
      <c r="AR1358">
        <v>2329999.9240000001</v>
      </c>
      <c r="AS1358">
        <v>-2079999.9240000001</v>
      </c>
      <c r="AT1358">
        <v>8279999.733</v>
      </c>
      <c r="AU1358">
        <v>13479999.539999999</v>
      </c>
      <c r="AV1358">
        <v>9380000.1140000001</v>
      </c>
      <c r="AW1358">
        <v>19790000.920000002</v>
      </c>
      <c r="AX1358">
        <v>28479999.539999999</v>
      </c>
      <c r="AY1358">
        <v>33159999.850000001</v>
      </c>
      <c r="AZ1358">
        <v>11359999.66</v>
      </c>
      <c r="BA1358">
        <v>15630000.109999999</v>
      </c>
      <c r="BB1358">
        <v>20600000.379999999</v>
      </c>
      <c r="BC1358">
        <v>7239999.7709999997</v>
      </c>
      <c r="BD1358">
        <v>16250000</v>
      </c>
      <c r="BE1358">
        <v>1070000.0519999999</v>
      </c>
      <c r="BF1358">
        <v>1690000.057</v>
      </c>
      <c r="BG1358">
        <v>1710000.0379999999</v>
      </c>
      <c r="BH1358">
        <v>-2829999.9240000001</v>
      </c>
      <c r="BI1358">
        <v>-2470000.0290000001</v>
      </c>
      <c r="BJ1358">
        <v>-2140000.105</v>
      </c>
      <c r="BK1358">
        <v>-370000.0048</v>
      </c>
      <c r="BL1358">
        <v>-159999.9964</v>
      </c>
      <c r="BM1358">
        <v>-2039999.9620000001</v>
      </c>
      <c r="BN1358">
        <v>39229999.539999999</v>
      </c>
      <c r="BO1358">
        <v>9909999.8469999991</v>
      </c>
    </row>
    <row r="1359" spans="1:68" x14ac:dyDescent="0.25">
      <c r="A1359" s="1" t="s">
        <v>66</v>
      </c>
      <c r="B1359" s="1">
        <f>COUNT(egypt_arabic_world[[#This Row],[1960]:[2023]])</f>
        <v>35</v>
      </c>
      <c r="C1359" s="1" t="s">
        <v>2373</v>
      </c>
      <c r="D1359" s="1" t="s">
        <v>2374</v>
      </c>
      <c r="O1359">
        <v>8500000</v>
      </c>
      <c r="P1359">
        <v>20563000</v>
      </c>
      <c r="Q1359">
        <v>-49334000</v>
      </c>
      <c r="R1359">
        <v>45049000</v>
      </c>
      <c r="S1359">
        <v>37019000</v>
      </c>
      <c r="T1359">
        <v>-30022000</v>
      </c>
      <c r="U1359">
        <v>126626000</v>
      </c>
      <c r="V1359">
        <v>113758938.7</v>
      </c>
      <c r="W1359">
        <v>122460548.5</v>
      </c>
      <c r="X1359">
        <v>7424478.5999999996</v>
      </c>
      <c r="Y1359">
        <v>-40057317.100000001</v>
      </c>
      <c r="Z1359">
        <v>-91062320.700000003</v>
      </c>
      <c r="AA1359">
        <v>-48500000</v>
      </c>
      <c r="AB1359">
        <v>-8527874</v>
      </c>
      <c r="AC1359">
        <v>-18444562.300000001</v>
      </c>
      <c r="AD1359">
        <v>-43375889.899999999</v>
      </c>
      <c r="AE1359">
        <v>-57620284.600000001</v>
      </c>
      <c r="AF1359">
        <v>87623363</v>
      </c>
      <c r="AG1359">
        <v>-58931152.799999997</v>
      </c>
      <c r="AH1359">
        <v>-23859281.199999999</v>
      </c>
      <c r="AI1359">
        <v>-46817834.700000003</v>
      </c>
      <c r="AJ1359">
        <v>2386144.5</v>
      </c>
      <c r="AK1359">
        <v>80027619.099999994</v>
      </c>
      <c r="AM1359">
        <v>-21480938</v>
      </c>
      <c r="AN1359">
        <v>-94466719.599999994</v>
      </c>
      <c r="AO1359">
        <v>-86124874.5</v>
      </c>
      <c r="AP1359">
        <v>-15452385.199999999</v>
      </c>
      <c r="BI1359">
        <v>2738484795</v>
      </c>
      <c r="BJ1359">
        <v>3228659951</v>
      </c>
      <c r="BK1359">
        <v>2028831304</v>
      </c>
      <c r="BL1359">
        <v>3959241091</v>
      </c>
      <c r="BM1359">
        <v>6467592894</v>
      </c>
      <c r="BN1359">
        <v>1181959365</v>
      </c>
      <c r="BO1359">
        <v>-769024444.10000002</v>
      </c>
      <c r="BP1359">
        <v>-2595708627</v>
      </c>
    </row>
    <row r="1360" spans="1:68" x14ac:dyDescent="0.25">
      <c r="A1360" s="1" t="s">
        <v>66</v>
      </c>
      <c r="B1360" s="1">
        <f>COUNT(egypt_arabic_world[[#This Row],[1960]:[2023]])</f>
        <v>35</v>
      </c>
      <c r="C1360" s="1" t="s">
        <v>1721</v>
      </c>
      <c r="D1360" s="1" t="s">
        <v>1722</v>
      </c>
      <c r="AH1360">
        <v>33181819.920000002</v>
      </c>
      <c r="AI1360">
        <v>26500000</v>
      </c>
      <c r="AJ1360">
        <v>33000000</v>
      </c>
      <c r="AK1360">
        <v>233000000</v>
      </c>
      <c r="AL1360">
        <v>140000000</v>
      </c>
      <c r="AM1360">
        <v>255000000</v>
      </c>
      <c r="AN1360">
        <v>223000000</v>
      </c>
      <c r="AO1360">
        <v>142000000</v>
      </c>
      <c r="AP1360">
        <v>344200000</v>
      </c>
      <c r="AQ1360">
        <v>108000000</v>
      </c>
      <c r="AR1360">
        <v>38800000</v>
      </c>
      <c r="AS1360">
        <v>32000000</v>
      </c>
      <c r="AT1360">
        <v>34700000</v>
      </c>
      <c r="AU1360">
        <v>14400000</v>
      </c>
      <c r="AV1360">
        <v>79100000</v>
      </c>
      <c r="AW1360">
        <v>12800000</v>
      </c>
      <c r="AX1360">
        <v>57200000</v>
      </c>
      <c r="AY1360">
        <v>135000000</v>
      </c>
      <c r="AZ1360">
        <v>179600000</v>
      </c>
      <c r="BA1360">
        <v>241300000</v>
      </c>
      <c r="BB1360">
        <v>254800000</v>
      </c>
      <c r="BC1360">
        <v>304800000</v>
      </c>
      <c r="BD1360">
        <v>292900000</v>
      </c>
      <c r="BE1360">
        <v>292700000</v>
      </c>
      <c r="BF1360">
        <v>354900000</v>
      </c>
      <c r="BG1360">
        <v>351400000</v>
      </c>
      <c r="BH1360">
        <v>622700000</v>
      </c>
      <c r="BI1360">
        <v>352200000</v>
      </c>
      <c r="BJ1360">
        <v>270800000</v>
      </c>
      <c r="BK1360">
        <v>514500000</v>
      </c>
      <c r="BL1360">
        <v>471900000</v>
      </c>
      <c r="BM1360">
        <v>444900000</v>
      </c>
      <c r="BN1360">
        <v>442100000</v>
      </c>
      <c r="BO1360">
        <v>395400000</v>
      </c>
      <c r="BP1360">
        <v>358600000</v>
      </c>
    </row>
    <row r="1361" spans="1:68" x14ac:dyDescent="0.25">
      <c r="A1361" s="1" t="s">
        <v>66</v>
      </c>
      <c r="B1361" s="1">
        <f>COUNT(egypt_arabic_world[[#This Row],[1960]:[2023]])</f>
        <v>35</v>
      </c>
      <c r="C1361" s="1" t="s">
        <v>1961</v>
      </c>
      <c r="D1361" s="1" t="s">
        <v>1962</v>
      </c>
      <c r="P1361">
        <v>37.980249999999998</v>
      </c>
      <c r="U1361">
        <v>35.358669999999996</v>
      </c>
      <c r="V1361">
        <v>33.369819999999997</v>
      </c>
      <c r="W1361">
        <v>34.526479999999999</v>
      </c>
      <c r="X1361">
        <v>34.445259999999998</v>
      </c>
      <c r="Y1361">
        <v>33.107610000000001</v>
      </c>
      <c r="AA1361">
        <v>34.493099999999998</v>
      </c>
      <c r="AB1361">
        <v>31.345189999999999</v>
      </c>
      <c r="AC1361">
        <v>32.239460000000001</v>
      </c>
      <c r="AE1361">
        <v>31.879560000000001</v>
      </c>
      <c r="AF1361">
        <v>31.32996</v>
      </c>
      <c r="AG1361">
        <v>29.86008</v>
      </c>
      <c r="AH1361">
        <v>19.658100000000001</v>
      </c>
      <c r="AI1361">
        <v>25.144490000000001</v>
      </c>
      <c r="AJ1361">
        <v>24.933520000000001</v>
      </c>
      <c r="AK1361">
        <v>23.957540000000002</v>
      </c>
      <c r="AL1361">
        <v>23.507580000000001</v>
      </c>
      <c r="AM1361">
        <v>26.761040000000001</v>
      </c>
      <c r="AN1361">
        <v>25.096219999999999</v>
      </c>
      <c r="AO1361">
        <v>27.020790000000002</v>
      </c>
      <c r="AP1361">
        <v>23.12247</v>
      </c>
      <c r="AR1361">
        <v>23.37189</v>
      </c>
      <c r="AS1361">
        <v>22.98104</v>
      </c>
      <c r="AT1361">
        <v>22.26153</v>
      </c>
      <c r="AU1361">
        <v>22.496670000000002</v>
      </c>
      <c r="AV1361">
        <v>22.187270000000002</v>
      </c>
      <c r="AW1361">
        <v>21.860600000000002</v>
      </c>
      <c r="AX1361">
        <v>25.6326</v>
      </c>
      <c r="AY1361">
        <v>26.001180000000002</v>
      </c>
      <c r="AZ1361">
        <v>27.084019999999999</v>
      </c>
      <c r="BB1361">
        <v>27.20919</v>
      </c>
      <c r="BC1361">
        <v>27.734369999999998</v>
      </c>
      <c r="BI1361">
        <v>23.077660000000002</v>
      </c>
      <c r="BJ1361">
        <v>23.77693</v>
      </c>
      <c r="BK1361">
        <v>23.679449999999999</v>
      </c>
    </row>
    <row r="1362" spans="1:68" x14ac:dyDescent="0.25">
      <c r="A1362" s="1" t="s">
        <v>66</v>
      </c>
      <c r="B1362" s="1">
        <f>COUNT(egypt_arabic_world[[#This Row],[1960]:[2023]])</f>
        <v>35</v>
      </c>
      <c r="C1362" s="1" t="s">
        <v>2027</v>
      </c>
      <c r="D1362" s="1" t="s">
        <v>2028</v>
      </c>
      <c r="P1362">
        <v>31.831389999999999</v>
      </c>
      <c r="Q1362">
        <v>32.770510000000002</v>
      </c>
      <c r="R1362">
        <v>33.427779999999998</v>
      </c>
      <c r="S1362">
        <v>33.569800000000001</v>
      </c>
      <c r="T1362">
        <v>34.365180000000002</v>
      </c>
      <c r="U1362">
        <v>34.439929999999997</v>
      </c>
      <c r="V1362">
        <v>36.939509999999999</v>
      </c>
      <c r="W1362">
        <v>36.52028</v>
      </c>
      <c r="X1362">
        <v>37.882530000000003</v>
      </c>
      <c r="Y1362">
        <v>39.061909999999997</v>
      </c>
      <c r="Z1362">
        <v>38.887070000000001</v>
      </c>
      <c r="AA1362">
        <v>39.303870000000003</v>
      </c>
      <c r="AB1362">
        <v>39.825209999999998</v>
      </c>
      <c r="AC1362">
        <v>40.101370000000003</v>
      </c>
      <c r="AD1362">
        <v>40.83352</v>
      </c>
      <c r="AE1362">
        <v>41.745930000000001</v>
      </c>
      <c r="AF1362">
        <v>41.65457</v>
      </c>
      <c r="AG1362">
        <v>42.172280000000001</v>
      </c>
      <c r="AH1362">
        <v>42.547499999999999</v>
      </c>
      <c r="AI1362">
        <v>42.824779999999997</v>
      </c>
      <c r="AJ1362">
        <v>43.34901</v>
      </c>
      <c r="AK1362">
        <v>43.517899999999997</v>
      </c>
      <c r="AL1362">
        <v>44.910519999999998</v>
      </c>
      <c r="AM1362">
        <v>45.465429999999998</v>
      </c>
      <c r="AT1362">
        <v>44.893009999999997</v>
      </c>
      <c r="AV1362">
        <v>44.983220000000003</v>
      </c>
      <c r="AW1362">
        <v>44.473619999999997</v>
      </c>
      <c r="BB1362">
        <v>46.478200000000001</v>
      </c>
      <c r="BD1362">
        <v>45.513120000000001</v>
      </c>
      <c r="BE1362">
        <v>43.023110000000003</v>
      </c>
      <c r="BF1362">
        <v>42.298180000000002</v>
      </c>
      <c r="BG1362">
        <v>42.56964</v>
      </c>
      <c r="BI1362">
        <v>41.31476</v>
      </c>
      <c r="BJ1362">
        <v>40.967559999999999</v>
      </c>
      <c r="BK1362">
        <v>41.03443</v>
      </c>
    </row>
    <row r="1363" spans="1:68" x14ac:dyDescent="0.25">
      <c r="A1363" s="1" t="s">
        <v>66</v>
      </c>
      <c r="B1363" s="1">
        <f>COUNT(egypt_arabic_world[[#This Row],[1960]:[2023]])</f>
        <v>34</v>
      </c>
      <c r="C1363" s="1" t="s">
        <v>1563</v>
      </c>
      <c r="D1363" s="1" t="s">
        <v>1564</v>
      </c>
      <c r="AI1363">
        <v>0.19569889600000001</v>
      </c>
      <c r="AJ1363">
        <v>0.198116604</v>
      </c>
      <c r="AK1363">
        <v>0.19726898800000001</v>
      </c>
      <c r="AL1363">
        <v>0.19237310099999999</v>
      </c>
      <c r="AM1363">
        <v>0.17639301900000001</v>
      </c>
      <c r="AN1363">
        <v>0.18032747099999999</v>
      </c>
      <c r="AO1363">
        <v>0.18414634799999999</v>
      </c>
      <c r="AP1363">
        <v>0.18575144299999999</v>
      </c>
      <c r="AQ1363">
        <v>0.18575610000000001</v>
      </c>
      <c r="AR1363">
        <v>0.18868850300000001</v>
      </c>
      <c r="AS1363">
        <v>0.175342056</v>
      </c>
      <c r="AT1363">
        <v>0.18694908199999999</v>
      </c>
      <c r="AU1363">
        <v>0.187445325</v>
      </c>
      <c r="AV1363">
        <v>0.18526952199999999</v>
      </c>
      <c r="AW1363">
        <v>0.19311012</v>
      </c>
      <c r="AX1363">
        <v>0.20555082399999999</v>
      </c>
      <c r="AY1363">
        <v>0.203695977</v>
      </c>
      <c r="AZ1363">
        <v>0.20338700300000001</v>
      </c>
      <c r="BA1363">
        <v>0.18986376499999999</v>
      </c>
      <c r="BB1363">
        <v>0.188856623</v>
      </c>
      <c r="BC1363">
        <v>0.18081649</v>
      </c>
      <c r="BD1363">
        <v>0.184047028</v>
      </c>
      <c r="BE1363">
        <v>0.19121004</v>
      </c>
      <c r="BF1363">
        <v>0.18374473599999999</v>
      </c>
      <c r="BG1363">
        <v>0.18193731199999999</v>
      </c>
      <c r="BH1363">
        <v>0.179027191</v>
      </c>
      <c r="BI1363">
        <v>0.17924173900000001</v>
      </c>
      <c r="BJ1363">
        <v>0.18028881199999999</v>
      </c>
      <c r="BK1363">
        <v>0.167570684</v>
      </c>
      <c r="BL1363">
        <v>0.14668390100000001</v>
      </c>
      <c r="BM1363">
        <v>0.13515638199999999</v>
      </c>
      <c r="BN1363">
        <v>0.144473189</v>
      </c>
      <c r="BO1363">
        <v>0.134145766</v>
      </c>
      <c r="BP1363">
        <v>0.13042200600000001</v>
      </c>
    </row>
    <row r="1364" spans="1:68" x14ac:dyDescent="0.25">
      <c r="A1364" s="1" t="s">
        <v>66</v>
      </c>
      <c r="B1364" s="1">
        <f>COUNT(egypt_arabic_world[[#This Row],[1960]:[2023]])</f>
        <v>34</v>
      </c>
      <c r="C1364" s="1" t="s">
        <v>1561</v>
      </c>
      <c r="D1364" s="1" t="s">
        <v>1562</v>
      </c>
      <c r="AI1364">
        <v>1.4907999999999999</v>
      </c>
      <c r="AJ1364">
        <v>1.8002</v>
      </c>
      <c r="AK1364">
        <v>1.8042</v>
      </c>
      <c r="AL1364">
        <v>1.7576000000000001</v>
      </c>
      <c r="AM1364">
        <v>1.7886</v>
      </c>
      <c r="AN1364">
        <v>1.65</v>
      </c>
      <c r="AO1364">
        <v>1.843</v>
      </c>
      <c r="AP1364">
        <v>1.8512999999999999</v>
      </c>
      <c r="AQ1364">
        <v>1.9598</v>
      </c>
      <c r="AR1364">
        <v>2.3163</v>
      </c>
      <c r="AS1364">
        <v>3.0501</v>
      </c>
      <c r="AT1364">
        <v>3.5571000000000002</v>
      </c>
      <c r="AU1364">
        <v>4.1125999999999996</v>
      </c>
      <c r="AV1364">
        <v>4.6684999999999999</v>
      </c>
      <c r="AW1364">
        <v>5.2667000000000002</v>
      </c>
      <c r="AX1364">
        <v>5.9546000000000001</v>
      </c>
      <c r="AY1364">
        <v>6.2121000000000004</v>
      </c>
      <c r="AZ1364">
        <v>6.2748999999999997</v>
      </c>
      <c r="BA1364">
        <v>6.7088000000000001</v>
      </c>
      <c r="BB1364">
        <v>6.7979000000000003</v>
      </c>
      <c r="BC1364">
        <v>6.8550000000000004</v>
      </c>
      <c r="BD1364">
        <v>6.9595000000000002</v>
      </c>
      <c r="BE1364">
        <v>7.1262999999999996</v>
      </c>
      <c r="BF1364">
        <v>7.3304999999999998</v>
      </c>
      <c r="BG1364">
        <v>7.8524000000000003</v>
      </c>
      <c r="BH1364">
        <v>8.5037000000000003</v>
      </c>
      <c r="BI1364">
        <v>9.5688999999999993</v>
      </c>
      <c r="BJ1364">
        <v>10.4909</v>
      </c>
      <c r="BK1364">
        <v>11.6777</v>
      </c>
      <c r="BL1364">
        <v>12.6998</v>
      </c>
      <c r="BM1364">
        <v>13.7927</v>
      </c>
      <c r="BN1364">
        <v>14.8666</v>
      </c>
      <c r="BO1364">
        <v>15.9171</v>
      </c>
      <c r="BP1364">
        <v>16.989599999999999</v>
      </c>
    </row>
    <row r="1365" spans="1:68" x14ac:dyDescent="0.25">
      <c r="A1365" s="1" t="s">
        <v>66</v>
      </c>
      <c r="B1365" s="1">
        <f>COUNT(egypt_arabic_world[[#This Row],[1960]:[2023]])</f>
        <v>34</v>
      </c>
      <c r="C1365" s="1" t="s">
        <v>1443</v>
      </c>
      <c r="D1365" s="1" t="s">
        <v>1444</v>
      </c>
      <c r="AI1365">
        <v>4.8136713740000001</v>
      </c>
      <c r="AJ1365">
        <v>5.5898889360000004</v>
      </c>
      <c r="AK1365">
        <v>6.615677195</v>
      </c>
      <c r="AL1365">
        <v>7.173319598</v>
      </c>
      <c r="AM1365">
        <v>7.779384158</v>
      </c>
      <c r="AN1365">
        <v>8.6662138419999994</v>
      </c>
      <c r="AO1365">
        <v>9.282179502</v>
      </c>
      <c r="AP1365">
        <v>10.198913299999999</v>
      </c>
      <c r="AQ1365">
        <v>10.44141097</v>
      </c>
      <c r="AR1365">
        <v>10.53741301</v>
      </c>
      <c r="AS1365">
        <v>10.953051459999999</v>
      </c>
      <c r="AT1365">
        <v>11.15762159</v>
      </c>
      <c r="AU1365">
        <v>11.510824919999999</v>
      </c>
      <c r="AV1365">
        <v>12.290970339999999</v>
      </c>
      <c r="AW1365">
        <v>13.72531532</v>
      </c>
      <c r="AX1365">
        <v>14.578032029999999</v>
      </c>
      <c r="AY1365">
        <v>15.65097194</v>
      </c>
      <c r="AZ1365">
        <v>17.622327649999999</v>
      </c>
      <c r="BA1365">
        <v>19.772953770000001</v>
      </c>
      <c r="BB1365">
        <v>21.984665880000001</v>
      </c>
      <c r="BC1365">
        <v>24.2066263</v>
      </c>
      <c r="BD1365">
        <v>27.0298394</v>
      </c>
      <c r="BE1365">
        <v>32.29602989</v>
      </c>
      <c r="BF1365">
        <v>35.109877869999998</v>
      </c>
      <c r="BG1365">
        <v>39.058905099999997</v>
      </c>
      <c r="BH1365">
        <v>42.937801890000003</v>
      </c>
      <c r="BI1365">
        <v>45.619552349999999</v>
      </c>
      <c r="BJ1365">
        <v>59.08575072</v>
      </c>
      <c r="BK1365">
        <v>71.597052559999995</v>
      </c>
      <c r="BL1365">
        <v>81.347207850000004</v>
      </c>
      <c r="BM1365">
        <v>86.371971270000003</v>
      </c>
      <c r="BN1365">
        <v>90.558555830000003</v>
      </c>
      <c r="BO1365">
        <v>100</v>
      </c>
      <c r="BP1365">
        <v>124.8250654</v>
      </c>
    </row>
    <row r="1366" spans="1:68" x14ac:dyDescent="0.25">
      <c r="A1366" s="1" t="s">
        <v>66</v>
      </c>
      <c r="B1366" s="1">
        <f>COUNT(egypt_arabic_world[[#This Row],[1960]:[2023]])</f>
        <v>34</v>
      </c>
      <c r="C1366" s="1" t="s">
        <v>1439</v>
      </c>
      <c r="D1366" s="1" t="s">
        <v>1440</v>
      </c>
      <c r="AI1366">
        <v>8006.6214369999998</v>
      </c>
      <c r="AJ1366">
        <v>7876.552576</v>
      </c>
      <c r="AK1366">
        <v>8034.5623009999999</v>
      </c>
      <c r="AL1366">
        <v>8079.0548070000004</v>
      </c>
      <c r="AM1366">
        <v>8221.046848</v>
      </c>
      <c r="AN1366">
        <v>8423.5781750000006</v>
      </c>
      <c r="AO1366">
        <v>8662.3314790000004</v>
      </c>
      <c r="AP1366">
        <v>8950.6541070000003</v>
      </c>
      <c r="AQ1366">
        <v>9245.4789049999999</v>
      </c>
      <c r="AR1366">
        <v>9588.8593849999997</v>
      </c>
      <c r="AS1366">
        <v>9981.627751</v>
      </c>
      <c r="AT1366">
        <v>10117.33318</v>
      </c>
      <c r="AU1366">
        <v>10143.50635</v>
      </c>
      <c r="AV1366">
        <v>10250.376550000001</v>
      </c>
      <c r="AW1366">
        <v>10451.821749999999</v>
      </c>
      <c r="AX1366">
        <v>10700.609039999999</v>
      </c>
      <c r="AY1366">
        <v>11211.83202</v>
      </c>
      <c r="AZ1366">
        <v>11782.006069999999</v>
      </c>
      <c r="BA1366">
        <v>12391.58476</v>
      </c>
      <c r="BB1366">
        <v>12728.081459999999</v>
      </c>
      <c r="BC1366">
        <v>13128.98783</v>
      </c>
      <c r="BD1366">
        <v>13082.426369999999</v>
      </c>
      <c r="BE1366">
        <v>13076.80524</v>
      </c>
      <c r="BF1366">
        <v>13058.07482</v>
      </c>
      <c r="BG1366">
        <v>13136.36563</v>
      </c>
      <c r="BH1366">
        <v>13425.911959999999</v>
      </c>
      <c r="BI1366">
        <v>13727.320159999999</v>
      </c>
      <c r="BJ1366">
        <v>14018.36059</v>
      </c>
      <c r="BK1366">
        <v>14488.209430000001</v>
      </c>
      <c r="BL1366">
        <v>15026.568240000001</v>
      </c>
      <c r="BM1366">
        <v>15309.235989999999</v>
      </c>
      <c r="BN1366">
        <v>15579.016089999999</v>
      </c>
      <c r="BO1366">
        <v>16360.39078</v>
      </c>
      <c r="BP1366">
        <v>16691.133239999999</v>
      </c>
    </row>
    <row r="1367" spans="1:68" x14ac:dyDescent="0.25">
      <c r="A1367" s="1" t="s">
        <v>66</v>
      </c>
      <c r="B1367" s="1">
        <f>COUNT(egypt_arabic_world[[#This Row],[1960]:[2023]])</f>
        <v>34</v>
      </c>
      <c r="C1367" s="1" t="s">
        <v>1489</v>
      </c>
      <c r="D1367" s="1" t="s">
        <v>1490</v>
      </c>
      <c r="AI1367">
        <v>3566.0345649999999</v>
      </c>
      <c r="AJ1367">
        <v>3626.741207</v>
      </c>
      <c r="AK1367">
        <v>3783.8025710000002</v>
      </c>
      <c r="AL1367">
        <v>3894.9409770000002</v>
      </c>
      <c r="AM1367">
        <v>4048.0222090000002</v>
      </c>
      <c r="AN1367">
        <v>4234.7134679999999</v>
      </c>
      <c r="AO1367">
        <v>4434.464911</v>
      </c>
      <c r="AP1367">
        <v>4661.0798189999996</v>
      </c>
      <c r="AQ1367">
        <v>4868.7204659999998</v>
      </c>
      <c r="AR1367">
        <v>5121.0025690000002</v>
      </c>
      <c r="AS1367">
        <v>5451.5156699999998</v>
      </c>
      <c r="AT1367">
        <v>5650.0519619999995</v>
      </c>
      <c r="AU1367">
        <v>5752.6970810000003</v>
      </c>
      <c r="AV1367">
        <v>5928.0794530000003</v>
      </c>
      <c r="AW1367">
        <v>6207.124922</v>
      </c>
      <c r="AX1367">
        <v>6554.1288510000004</v>
      </c>
      <c r="AY1367">
        <v>7079.0280839999996</v>
      </c>
      <c r="AZ1367">
        <v>7640.5722859999996</v>
      </c>
      <c r="BA1367">
        <v>8190.7091309999996</v>
      </c>
      <c r="BB1367">
        <v>8465.0205239999996</v>
      </c>
      <c r="BC1367">
        <v>8837.7644999999993</v>
      </c>
      <c r="BD1367">
        <v>8988.1078190000007</v>
      </c>
      <c r="BE1367">
        <v>10342.431710000001</v>
      </c>
      <c r="BF1367">
        <v>10511.393169999999</v>
      </c>
      <c r="BG1367">
        <v>10256.436760000001</v>
      </c>
      <c r="BH1367">
        <v>10903.33682</v>
      </c>
      <c r="BI1367">
        <v>10665.667649999999</v>
      </c>
      <c r="BJ1367">
        <v>11124.73511</v>
      </c>
      <c r="BK1367">
        <v>12329.24468</v>
      </c>
      <c r="BL1367">
        <v>13363.7327</v>
      </c>
      <c r="BM1367">
        <v>15231.86542</v>
      </c>
      <c r="BN1367">
        <v>15579.016089999999</v>
      </c>
      <c r="BO1367">
        <v>17526.8017</v>
      </c>
      <c r="BP1367">
        <v>18524.557219999999</v>
      </c>
    </row>
    <row r="1368" spans="1:68" x14ac:dyDescent="0.25">
      <c r="A1368" s="1" t="s">
        <v>66</v>
      </c>
      <c r="B1368" s="1">
        <f>COUNT(egypt_arabic_world[[#This Row],[1960]:[2023]])</f>
        <v>34</v>
      </c>
      <c r="C1368" s="1" t="s">
        <v>1441</v>
      </c>
      <c r="D1368" s="1" t="s">
        <v>1442</v>
      </c>
      <c r="AI1368">
        <v>467560000000</v>
      </c>
      <c r="AJ1368">
        <v>472822000000</v>
      </c>
      <c r="AK1368">
        <v>493970000000</v>
      </c>
      <c r="AL1368">
        <v>508299000000</v>
      </c>
      <c r="AM1368">
        <v>528495000000</v>
      </c>
      <c r="AN1368">
        <v>553030000000</v>
      </c>
      <c r="AO1368">
        <v>580619000000</v>
      </c>
      <c r="AP1368">
        <v>612509000000</v>
      </c>
      <c r="AQ1368">
        <v>646659000000</v>
      </c>
      <c r="AR1368">
        <v>685804000000</v>
      </c>
      <c r="AS1368">
        <v>729490000000</v>
      </c>
      <c r="AT1368">
        <v>755279000000</v>
      </c>
      <c r="AU1368">
        <v>773332000000</v>
      </c>
      <c r="AV1368">
        <v>798028000000</v>
      </c>
      <c r="AW1368">
        <v>830684000000</v>
      </c>
      <c r="AX1368">
        <v>867830000000</v>
      </c>
      <c r="AY1368">
        <v>927223000000</v>
      </c>
      <c r="AZ1368">
        <v>992943000000</v>
      </c>
      <c r="BA1368">
        <v>1064000000000</v>
      </c>
      <c r="BB1368">
        <v>1113730000000</v>
      </c>
      <c r="BC1368">
        <v>1171050000000</v>
      </c>
      <c r="BD1368">
        <v>1191720000000</v>
      </c>
      <c r="BE1368">
        <v>1218250000000</v>
      </c>
      <c r="BF1368">
        <v>1244870000000</v>
      </c>
      <c r="BG1368">
        <v>1281170000000</v>
      </c>
      <c r="BH1368">
        <v>1337190000000</v>
      </c>
      <c r="BI1368">
        <v>1395310000000</v>
      </c>
      <c r="BJ1368">
        <v>1453650000000</v>
      </c>
      <c r="BK1368">
        <v>1531140000000</v>
      </c>
      <c r="BL1368">
        <v>1616150000000</v>
      </c>
      <c r="BM1368">
        <v>1673530000000</v>
      </c>
      <c r="BN1368">
        <v>1728600000000</v>
      </c>
      <c r="BO1368">
        <v>1842480000000</v>
      </c>
      <c r="BP1368">
        <v>1911730000000</v>
      </c>
    </row>
    <row r="1369" spans="1:68" x14ac:dyDescent="0.25">
      <c r="A1369" s="1" t="s">
        <v>66</v>
      </c>
      <c r="B1369" s="1">
        <f>COUNT(egypt_arabic_world[[#This Row],[1960]:[2023]])</f>
        <v>34</v>
      </c>
      <c r="C1369" s="1" t="s">
        <v>1491</v>
      </c>
      <c r="D1369" s="1" t="s">
        <v>1492</v>
      </c>
      <c r="AI1369">
        <v>208244000000</v>
      </c>
      <c r="AJ1369">
        <v>217710000000</v>
      </c>
      <c r="AK1369">
        <v>232631000000</v>
      </c>
      <c r="AL1369">
        <v>245053000000</v>
      </c>
      <c r="AM1369">
        <v>260229000000</v>
      </c>
      <c r="AN1369">
        <v>278020000000</v>
      </c>
      <c r="AO1369">
        <v>297234000000</v>
      </c>
      <c r="AP1369">
        <v>318966000000</v>
      </c>
      <c r="AQ1369">
        <v>340534000000</v>
      </c>
      <c r="AR1369">
        <v>366259000000</v>
      </c>
      <c r="AS1369">
        <v>398415000000</v>
      </c>
      <c r="AT1369">
        <v>421788000000</v>
      </c>
      <c r="AU1369">
        <v>438581000000</v>
      </c>
      <c r="AV1369">
        <v>461522000000</v>
      </c>
      <c r="AW1369">
        <v>493326000000</v>
      </c>
      <c r="AX1369">
        <v>531546000000</v>
      </c>
      <c r="AY1369">
        <v>585438000000</v>
      </c>
      <c r="AZ1369">
        <v>643919000000</v>
      </c>
      <c r="BA1369">
        <v>703294000000</v>
      </c>
      <c r="BB1369">
        <v>740703000000</v>
      </c>
      <c r="BC1369">
        <v>788294000000</v>
      </c>
      <c r="BD1369">
        <v>818754000000</v>
      </c>
      <c r="BE1369">
        <v>963511000000</v>
      </c>
      <c r="BF1369">
        <v>1002090000000</v>
      </c>
      <c r="BG1369">
        <v>1000300000000</v>
      </c>
      <c r="BH1369">
        <v>1085940000000</v>
      </c>
      <c r="BI1369">
        <v>1084110000000</v>
      </c>
      <c r="BJ1369">
        <v>1153590000000</v>
      </c>
      <c r="BK1369">
        <v>1302980000000</v>
      </c>
      <c r="BL1369">
        <v>1437310000000</v>
      </c>
      <c r="BM1369">
        <v>1665070000000</v>
      </c>
      <c r="BN1369">
        <v>1728600000000</v>
      </c>
      <c r="BO1369">
        <v>1973840000000</v>
      </c>
      <c r="BP1369">
        <v>2121720000000</v>
      </c>
    </row>
    <row r="1370" spans="1:68" x14ac:dyDescent="0.25">
      <c r="A1370" s="1" t="s">
        <v>66</v>
      </c>
      <c r="B1370" s="1">
        <f>COUNT(egypt_arabic_world[[#This Row],[1960]:[2023]])</f>
        <v>34</v>
      </c>
      <c r="C1370" s="1" t="s">
        <v>1493</v>
      </c>
      <c r="D1370" s="1" t="s">
        <v>1494</v>
      </c>
      <c r="AI1370">
        <v>95800000000</v>
      </c>
      <c r="AJ1370">
        <v>112500000000</v>
      </c>
      <c r="AK1370">
        <v>139100000000</v>
      </c>
      <c r="AL1370">
        <v>155200000000</v>
      </c>
      <c r="AM1370">
        <v>175000000000</v>
      </c>
      <c r="AN1370">
        <v>204000000000</v>
      </c>
      <c r="AO1370">
        <v>229400000000</v>
      </c>
      <c r="AP1370">
        <v>265900000000</v>
      </c>
      <c r="AQ1370">
        <v>287400000000</v>
      </c>
      <c r="AR1370">
        <v>307600000000</v>
      </c>
      <c r="AS1370">
        <v>340100000000</v>
      </c>
      <c r="AT1370">
        <v>358700000000</v>
      </c>
      <c r="AU1370">
        <v>378900000000</v>
      </c>
      <c r="AV1370">
        <v>417500000000</v>
      </c>
      <c r="AW1370">
        <v>485300000000</v>
      </c>
      <c r="AX1370">
        <v>538500000000</v>
      </c>
      <c r="AY1370">
        <v>617700000000</v>
      </c>
      <c r="AZ1370">
        <v>744800000000</v>
      </c>
      <c r="BA1370">
        <v>895500000000</v>
      </c>
      <c r="BB1370">
        <v>1042200000000</v>
      </c>
      <c r="BC1370">
        <v>1206600000000</v>
      </c>
      <c r="BD1370">
        <v>1371100000000</v>
      </c>
      <c r="BE1370">
        <v>1674700000000</v>
      </c>
      <c r="BF1370">
        <v>1860400000000</v>
      </c>
      <c r="BG1370">
        <v>2130000000000</v>
      </c>
      <c r="BH1370">
        <v>2443900000000</v>
      </c>
      <c r="BI1370">
        <v>2709400000000</v>
      </c>
      <c r="BJ1370">
        <v>3655900000000</v>
      </c>
      <c r="BK1370">
        <v>4666200000000</v>
      </c>
      <c r="BL1370">
        <v>5596000000000</v>
      </c>
      <c r="BM1370">
        <v>6152600000000</v>
      </c>
      <c r="BN1370">
        <v>6663100000000</v>
      </c>
      <c r="BO1370">
        <v>7842500000000</v>
      </c>
      <c r="BP1370">
        <v>10157400000000</v>
      </c>
    </row>
    <row r="1371" spans="1:68" x14ac:dyDescent="0.25">
      <c r="A1371" s="1" t="s">
        <v>66</v>
      </c>
      <c r="B1371" s="1">
        <f>COUNT(egypt_arabic_world[[#This Row],[1960]:[2023]])</f>
        <v>34</v>
      </c>
      <c r="C1371" s="1" t="s">
        <v>1545</v>
      </c>
      <c r="D1371" s="1" t="s">
        <v>1546</v>
      </c>
      <c r="AI1371">
        <v>7802.8790939999999</v>
      </c>
      <c r="AJ1371">
        <v>7929.9411170000003</v>
      </c>
      <c r="AK1371">
        <v>8078.8550420000001</v>
      </c>
      <c r="AL1371">
        <v>8119.2462379999997</v>
      </c>
      <c r="AM1371">
        <v>8256.6334139999999</v>
      </c>
      <c r="AN1371">
        <v>8471.4544989999995</v>
      </c>
      <c r="AO1371">
        <v>8721.9876399999994</v>
      </c>
      <c r="AP1371">
        <v>9013.4367340000008</v>
      </c>
      <c r="AQ1371">
        <v>9337.2873490000002</v>
      </c>
      <c r="AR1371">
        <v>9642.3142989999997</v>
      </c>
      <c r="AS1371">
        <v>10028.101989999999</v>
      </c>
      <c r="AT1371">
        <v>10230.881789999999</v>
      </c>
      <c r="AU1371">
        <v>10154.86161</v>
      </c>
      <c r="AV1371">
        <v>10236.04219</v>
      </c>
      <c r="AW1371">
        <v>10423.494280000001</v>
      </c>
      <c r="AX1371">
        <v>10669.31393</v>
      </c>
      <c r="AY1371">
        <v>11268.52463</v>
      </c>
      <c r="AZ1371">
        <v>11890.0579</v>
      </c>
      <c r="BA1371">
        <v>12495.784729999999</v>
      </c>
      <c r="BB1371">
        <v>12737.80956</v>
      </c>
      <c r="BC1371">
        <v>12868.665559999999</v>
      </c>
      <c r="BD1371">
        <v>12737.794900000001</v>
      </c>
      <c r="BE1371">
        <v>12764.234979999999</v>
      </c>
      <c r="BF1371">
        <v>12710.698479999999</v>
      </c>
      <c r="BG1371">
        <v>12815.013070000001</v>
      </c>
      <c r="BH1371">
        <v>13187.19781</v>
      </c>
      <c r="BI1371">
        <v>13537.15216</v>
      </c>
      <c r="BJ1371">
        <v>13758.041359999999</v>
      </c>
      <c r="BK1371">
        <v>14139.373</v>
      </c>
      <c r="BL1371">
        <v>14504.39502</v>
      </c>
      <c r="BM1371">
        <v>14856.23416</v>
      </c>
      <c r="BN1371">
        <v>15124.153410000001</v>
      </c>
      <c r="BO1371">
        <v>15818.909809999999</v>
      </c>
      <c r="BP1371">
        <v>15960.63262</v>
      </c>
    </row>
    <row r="1372" spans="1:68" x14ac:dyDescent="0.25">
      <c r="A1372" s="1" t="s">
        <v>66</v>
      </c>
      <c r="B1372" s="1">
        <f>COUNT(egypt_arabic_world[[#This Row],[1960]:[2023]])</f>
        <v>34</v>
      </c>
      <c r="C1372" s="1" t="s">
        <v>1471</v>
      </c>
      <c r="D1372" s="1" t="s">
        <v>1472</v>
      </c>
      <c r="AI1372">
        <v>3470</v>
      </c>
      <c r="AJ1372">
        <v>3650</v>
      </c>
      <c r="AK1372">
        <v>3800</v>
      </c>
      <c r="AL1372">
        <v>3910</v>
      </c>
      <c r="AM1372">
        <v>4060</v>
      </c>
      <c r="AN1372">
        <v>4260</v>
      </c>
      <c r="AO1372">
        <v>4460</v>
      </c>
      <c r="AP1372">
        <v>4690</v>
      </c>
      <c r="AQ1372">
        <v>4920</v>
      </c>
      <c r="AR1372">
        <v>5150</v>
      </c>
      <c r="AS1372">
        <v>5480</v>
      </c>
      <c r="AT1372">
        <v>5710</v>
      </c>
      <c r="AU1372">
        <v>5760</v>
      </c>
      <c r="AV1372">
        <v>5920</v>
      </c>
      <c r="AW1372">
        <v>6190</v>
      </c>
      <c r="AX1372">
        <v>6540</v>
      </c>
      <c r="AY1372">
        <v>7110</v>
      </c>
      <c r="AZ1372">
        <v>7710</v>
      </c>
      <c r="BA1372">
        <v>8260</v>
      </c>
      <c r="BB1372">
        <v>8470</v>
      </c>
      <c r="BC1372">
        <v>8660</v>
      </c>
      <c r="BD1372">
        <v>8760</v>
      </c>
      <c r="BE1372">
        <v>10100</v>
      </c>
      <c r="BF1372">
        <v>10240</v>
      </c>
      <c r="BG1372">
        <v>10010</v>
      </c>
      <c r="BH1372">
        <v>10710</v>
      </c>
      <c r="BI1372">
        <v>10520</v>
      </c>
      <c r="BJ1372">
        <v>10920</v>
      </c>
      <c r="BK1372">
        <v>12030</v>
      </c>
      <c r="BL1372">
        <v>12900</v>
      </c>
      <c r="BM1372">
        <v>14780</v>
      </c>
      <c r="BN1372">
        <v>15120</v>
      </c>
      <c r="BO1372">
        <v>16950</v>
      </c>
      <c r="BP1372">
        <v>17710</v>
      </c>
    </row>
    <row r="1373" spans="1:68" x14ac:dyDescent="0.25">
      <c r="A1373" s="1" t="s">
        <v>66</v>
      </c>
      <c r="B1373" s="1">
        <f>COUNT(egypt_arabic_world[[#This Row],[1960]:[2023]])</f>
        <v>34</v>
      </c>
      <c r="C1373" s="1" t="s">
        <v>1487</v>
      </c>
      <c r="D1373" s="1" t="s">
        <v>1488</v>
      </c>
      <c r="AI1373">
        <v>455662000000</v>
      </c>
      <c r="AJ1373">
        <v>476026000000</v>
      </c>
      <c r="AK1373">
        <v>496693000000</v>
      </c>
      <c r="AL1373">
        <v>510828000000</v>
      </c>
      <c r="AM1373">
        <v>530783000000</v>
      </c>
      <c r="AN1373">
        <v>556173000000</v>
      </c>
      <c r="AO1373">
        <v>584618000000</v>
      </c>
      <c r="AP1373">
        <v>616805000000</v>
      </c>
      <c r="AQ1373">
        <v>653081000000</v>
      </c>
      <c r="AR1373">
        <v>689628000000</v>
      </c>
      <c r="AS1373">
        <v>732887000000</v>
      </c>
      <c r="AT1373">
        <v>763756000000</v>
      </c>
      <c r="AU1373">
        <v>774198000000</v>
      </c>
      <c r="AV1373">
        <v>796912000000</v>
      </c>
      <c r="AW1373">
        <v>828433000000</v>
      </c>
      <c r="AX1373">
        <v>865292000000</v>
      </c>
      <c r="AY1373">
        <v>931912000000</v>
      </c>
      <c r="AZ1373">
        <v>1002050000000</v>
      </c>
      <c r="BA1373">
        <v>1072950000000</v>
      </c>
      <c r="BB1373">
        <v>1114580000000</v>
      </c>
      <c r="BC1373">
        <v>1147830000000</v>
      </c>
      <c r="BD1373">
        <v>1160320000000</v>
      </c>
      <c r="BE1373">
        <v>1189130000000</v>
      </c>
      <c r="BF1373">
        <v>1211760000000</v>
      </c>
      <c r="BG1373">
        <v>1249830000000</v>
      </c>
      <c r="BH1373">
        <v>1313410000000</v>
      </c>
      <c r="BI1373">
        <v>1375980000000</v>
      </c>
      <c r="BJ1373">
        <v>1426650000000</v>
      </c>
      <c r="BK1373">
        <v>1494280000000</v>
      </c>
      <c r="BL1373">
        <v>1559990000000</v>
      </c>
      <c r="BM1373">
        <v>1624010000000</v>
      </c>
      <c r="BN1373">
        <v>1678130000000</v>
      </c>
      <c r="BO1373">
        <v>1781500000000</v>
      </c>
      <c r="BP1373">
        <v>1828060000000</v>
      </c>
    </row>
    <row r="1374" spans="1:68" x14ac:dyDescent="0.25">
      <c r="A1374" s="1" t="s">
        <v>66</v>
      </c>
      <c r="B1374" s="1">
        <f>COUNT(egypt_arabic_world[[#This Row],[1960]:[2023]])</f>
        <v>34</v>
      </c>
      <c r="C1374" s="1" t="s">
        <v>1547</v>
      </c>
      <c r="D1374" s="1" t="s">
        <v>1548</v>
      </c>
      <c r="AI1374">
        <v>202890000000</v>
      </c>
      <c r="AJ1374">
        <v>219126000000</v>
      </c>
      <c r="AK1374">
        <v>233816000000</v>
      </c>
      <c r="AL1374">
        <v>246224000000</v>
      </c>
      <c r="AM1374">
        <v>261311000000</v>
      </c>
      <c r="AN1374">
        <v>279529000000</v>
      </c>
      <c r="AO1374">
        <v>299153000000</v>
      </c>
      <c r="AP1374">
        <v>321044000000</v>
      </c>
      <c r="AQ1374">
        <v>343971000000</v>
      </c>
      <c r="AR1374">
        <v>368323000000</v>
      </c>
      <c r="AS1374">
        <v>400278000000</v>
      </c>
      <c r="AT1374">
        <v>426462000000</v>
      </c>
      <c r="AU1374">
        <v>439074000000</v>
      </c>
      <c r="AV1374">
        <v>460906000000</v>
      </c>
      <c r="AW1374">
        <v>492032000000</v>
      </c>
      <c r="AX1374">
        <v>530041000000</v>
      </c>
      <c r="AY1374">
        <v>588331000000</v>
      </c>
      <c r="AZ1374">
        <v>649729000000</v>
      </c>
      <c r="BA1374">
        <v>709167000000</v>
      </c>
      <c r="BB1374">
        <v>741305000000</v>
      </c>
      <c r="BC1374">
        <v>772582000000</v>
      </c>
      <c r="BD1374">
        <v>797766000000</v>
      </c>
      <c r="BE1374">
        <v>941144000000</v>
      </c>
      <c r="BF1374">
        <v>976357000000</v>
      </c>
      <c r="BG1374">
        <v>976524000000</v>
      </c>
      <c r="BH1374">
        <v>1067150000000</v>
      </c>
      <c r="BI1374">
        <v>1069520000000</v>
      </c>
      <c r="BJ1374">
        <v>1132370000000</v>
      </c>
      <c r="BK1374">
        <v>1271820000000</v>
      </c>
      <c r="BL1374">
        <v>1387660000000</v>
      </c>
      <c r="BM1374">
        <v>1615820000000</v>
      </c>
      <c r="BN1374">
        <v>1678130000000</v>
      </c>
      <c r="BO1374">
        <v>1908570000000</v>
      </c>
      <c r="BP1374">
        <v>2028930000000</v>
      </c>
    </row>
    <row r="1375" spans="1:68" x14ac:dyDescent="0.25">
      <c r="A1375" s="1" t="s">
        <v>66</v>
      </c>
      <c r="B1375" s="1">
        <f>COUNT(egypt_arabic_world[[#This Row],[1960]:[2023]])</f>
        <v>34</v>
      </c>
      <c r="C1375" s="1" t="s">
        <v>1549</v>
      </c>
      <c r="D1375" s="1" t="s">
        <v>1550</v>
      </c>
      <c r="AI1375">
        <v>93336697300</v>
      </c>
      <c r="AJ1375">
        <v>113232000000</v>
      </c>
      <c r="AK1375">
        <v>139809000000</v>
      </c>
      <c r="AL1375">
        <v>155942000000</v>
      </c>
      <c r="AM1375">
        <v>175727000000</v>
      </c>
      <c r="AN1375">
        <v>205108000000</v>
      </c>
      <c r="AO1375">
        <v>230882000000</v>
      </c>
      <c r="AP1375">
        <v>267633000000</v>
      </c>
      <c r="AQ1375">
        <v>290300000000</v>
      </c>
      <c r="AR1375">
        <v>309333000000</v>
      </c>
      <c r="AS1375">
        <v>341691000000</v>
      </c>
      <c r="AT1375">
        <v>362675000000</v>
      </c>
      <c r="AU1375">
        <v>379326000000</v>
      </c>
      <c r="AV1375">
        <v>416943000000</v>
      </c>
      <c r="AW1375">
        <v>484027000000</v>
      </c>
      <c r="AX1375">
        <v>536975000000</v>
      </c>
      <c r="AY1375">
        <v>620752000000</v>
      </c>
      <c r="AZ1375">
        <v>751521000000</v>
      </c>
      <c r="BA1375">
        <v>902978000000</v>
      </c>
      <c r="BB1375">
        <v>1043050000000</v>
      </c>
      <c r="BC1375">
        <v>1182550000000</v>
      </c>
      <c r="BD1375">
        <v>1335950000000</v>
      </c>
      <c r="BE1375">
        <v>1635820000000</v>
      </c>
      <c r="BF1375">
        <v>1812630000000</v>
      </c>
      <c r="BG1375">
        <v>2079380000000</v>
      </c>
      <c r="BH1375">
        <v>2401600000000</v>
      </c>
      <c r="BI1375">
        <v>2672960000000</v>
      </c>
      <c r="BJ1375">
        <v>3588650000000</v>
      </c>
      <c r="BK1375">
        <v>4554610000000</v>
      </c>
      <c r="BL1375">
        <v>5402670000000</v>
      </c>
      <c r="BM1375">
        <v>5970600000000</v>
      </c>
      <c r="BN1375">
        <v>6468560000000</v>
      </c>
      <c r="BO1375">
        <v>7583200000000</v>
      </c>
      <c r="BP1375">
        <v>9713150000000</v>
      </c>
    </row>
    <row r="1376" spans="1:68" x14ac:dyDescent="0.25">
      <c r="A1376" s="1" t="s">
        <v>66</v>
      </c>
      <c r="B1376" s="1">
        <f>COUNT(egypt_arabic_world[[#This Row],[1960]:[2023]])</f>
        <v>34</v>
      </c>
      <c r="C1376" s="1" t="s">
        <v>1477</v>
      </c>
      <c r="D1376" s="1" t="s">
        <v>1478</v>
      </c>
      <c r="AI1376">
        <v>385329000000</v>
      </c>
      <c r="AJ1376">
        <v>400775000000</v>
      </c>
      <c r="AK1376">
        <v>413942000000</v>
      </c>
      <c r="AL1376">
        <v>426381000000</v>
      </c>
      <c r="AM1376">
        <v>444361000000</v>
      </c>
      <c r="AN1376">
        <v>459152000000</v>
      </c>
      <c r="AO1376">
        <v>477468000000</v>
      </c>
      <c r="AP1376">
        <v>497550000000</v>
      </c>
      <c r="AQ1376">
        <v>517277000000</v>
      </c>
      <c r="AR1376">
        <v>540566000000</v>
      </c>
      <c r="AS1376">
        <v>567600000000</v>
      </c>
      <c r="AT1376">
        <v>590200000000</v>
      </c>
      <c r="AU1376">
        <v>602009000000</v>
      </c>
      <c r="AV1376">
        <v>616009000000</v>
      </c>
      <c r="AW1376">
        <v>628932000000</v>
      </c>
      <c r="AX1376">
        <v>659302000000</v>
      </c>
      <c r="AY1376">
        <v>701733000000</v>
      </c>
      <c r="AZ1376">
        <v>750411000000</v>
      </c>
      <c r="BA1376">
        <v>793415000000</v>
      </c>
      <c r="BB1376">
        <v>838367000000</v>
      </c>
      <c r="BC1376">
        <v>872882000000</v>
      </c>
      <c r="BD1376">
        <v>921174000000</v>
      </c>
      <c r="BE1376">
        <v>980878000000</v>
      </c>
      <c r="BF1376">
        <v>1013610000000</v>
      </c>
      <c r="BG1376">
        <v>1058160000000</v>
      </c>
      <c r="BH1376">
        <v>1090740000000</v>
      </c>
      <c r="BI1376">
        <v>1141470000000</v>
      </c>
      <c r="BJ1376">
        <v>1189290000000</v>
      </c>
      <c r="BK1376">
        <v>1202860000000</v>
      </c>
      <c r="BL1376">
        <v>1221520000000</v>
      </c>
      <c r="BM1376">
        <v>1311470000000</v>
      </c>
      <c r="BN1376">
        <v>1392800000000</v>
      </c>
      <c r="BO1376">
        <v>1431420000000</v>
      </c>
      <c r="BP1376">
        <v>1485950000000</v>
      </c>
    </row>
    <row r="1377" spans="1:68" x14ac:dyDescent="0.25">
      <c r="A1377" s="1" t="s">
        <v>66</v>
      </c>
      <c r="B1377" s="1">
        <f>COUNT(egypt_arabic_world[[#This Row],[1960]:[2023]])</f>
        <v>34</v>
      </c>
      <c r="C1377" s="1" t="s">
        <v>1633</v>
      </c>
      <c r="D1377" s="1" t="s">
        <v>1634</v>
      </c>
      <c r="AI1377">
        <v>134168000000</v>
      </c>
      <c r="AJ1377">
        <v>139330000000</v>
      </c>
      <c r="AK1377">
        <v>155214000000</v>
      </c>
      <c r="AL1377">
        <v>162321000000</v>
      </c>
      <c r="AM1377">
        <v>174753000000</v>
      </c>
      <c r="AN1377">
        <v>180674000000</v>
      </c>
      <c r="AO1377">
        <v>201598000000</v>
      </c>
      <c r="AP1377">
        <v>229254000000</v>
      </c>
      <c r="AQ1377">
        <v>240735000000</v>
      </c>
      <c r="AR1377">
        <v>249915000000</v>
      </c>
      <c r="AS1377">
        <v>281253000000</v>
      </c>
      <c r="AT1377">
        <v>295936000000</v>
      </c>
      <c r="AU1377">
        <v>302916000000</v>
      </c>
      <c r="AV1377">
        <v>323368000000</v>
      </c>
      <c r="AW1377">
        <v>340379000000</v>
      </c>
      <c r="AX1377">
        <v>371770000000</v>
      </c>
      <c r="AY1377">
        <v>403513000000</v>
      </c>
      <c r="AZ1377">
        <v>469398000000</v>
      </c>
      <c r="BA1377">
        <v>494781000000</v>
      </c>
      <c r="BB1377">
        <v>540241000000</v>
      </c>
      <c r="BC1377">
        <v>559900000000</v>
      </c>
      <c r="BD1377">
        <v>604249000000</v>
      </c>
      <c r="BE1377">
        <v>782486000000</v>
      </c>
      <c r="BF1377">
        <v>783398000000</v>
      </c>
      <c r="BG1377">
        <v>818567000000</v>
      </c>
      <c r="BH1377">
        <v>858423000000</v>
      </c>
      <c r="BI1377">
        <v>848683000000</v>
      </c>
      <c r="BJ1377">
        <v>919675000000</v>
      </c>
      <c r="BK1377">
        <v>1059690000000</v>
      </c>
      <c r="BL1377">
        <v>1132770000000</v>
      </c>
      <c r="BM1377">
        <v>1263440000000</v>
      </c>
      <c r="BN1377">
        <v>1392800000000</v>
      </c>
      <c r="BO1377">
        <v>1491560000000</v>
      </c>
      <c r="BP1377">
        <v>1503270000000</v>
      </c>
    </row>
    <row r="1378" spans="1:68" x14ac:dyDescent="0.25">
      <c r="A1378" s="1" t="s">
        <v>66</v>
      </c>
      <c r="B1378" s="1">
        <f>COUNT(egypt_arabic_world[[#This Row],[1960]:[2023]])</f>
        <v>34</v>
      </c>
      <c r="C1378" s="1" t="s">
        <v>1517</v>
      </c>
      <c r="D1378" s="1" t="s">
        <v>1518</v>
      </c>
      <c r="AI1378">
        <v>68900000000</v>
      </c>
      <c r="AJ1378">
        <v>82200000000</v>
      </c>
      <c r="AK1378">
        <v>101000000000</v>
      </c>
      <c r="AL1378">
        <v>115000000000</v>
      </c>
      <c r="AM1378">
        <v>130500000000</v>
      </c>
      <c r="AN1378">
        <v>151900000000</v>
      </c>
      <c r="AO1378">
        <v>176500000000</v>
      </c>
      <c r="AP1378">
        <v>205200000000</v>
      </c>
      <c r="AQ1378">
        <v>220400000000</v>
      </c>
      <c r="AR1378">
        <v>230800000000</v>
      </c>
      <c r="AS1378">
        <v>258000000000</v>
      </c>
      <c r="AT1378">
        <v>270000000000</v>
      </c>
      <c r="AU1378">
        <v>279500000000</v>
      </c>
      <c r="AV1378">
        <v>304900000000</v>
      </c>
      <c r="AW1378">
        <v>347800000000</v>
      </c>
      <c r="AX1378">
        <v>385300000000</v>
      </c>
      <c r="AY1378">
        <v>436100000000</v>
      </c>
      <c r="AZ1378">
        <v>539200000000</v>
      </c>
      <c r="BA1378">
        <v>647600000000</v>
      </c>
      <c r="BB1378">
        <v>793100000000</v>
      </c>
      <c r="BC1378">
        <v>899800000000</v>
      </c>
      <c r="BD1378">
        <v>1036100000000</v>
      </c>
      <c r="BE1378">
        <v>1351700000000</v>
      </c>
      <c r="BF1378">
        <v>1502700000000</v>
      </c>
      <c r="BG1378">
        <v>1766600000000</v>
      </c>
      <c r="BH1378">
        <v>2014500000000</v>
      </c>
      <c r="BI1378">
        <v>2251200000000</v>
      </c>
      <c r="BJ1378">
        <v>3147000000000</v>
      </c>
      <c r="BK1378">
        <v>3886500000000</v>
      </c>
      <c r="BL1378">
        <v>4504600000000</v>
      </c>
      <c r="BM1378">
        <v>5146400000000</v>
      </c>
      <c r="BN1378">
        <v>5730600000000</v>
      </c>
      <c r="BO1378">
        <v>6471800000000</v>
      </c>
      <c r="BP1378">
        <v>8387530000000</v>
      </c>
    </row>
    <row r="1379" spans="1:68" x14ac:dyDescent="0.25">
      <c r="A1379" s="1" t="s">
        <v>66</v>
      </c>
      <c r="B1379" s="1">
        <f>COUNT(egypt_arabic_world[[#This Row],[1960]:[2023]])</f>
        <v>34</v>
      </c>
      <c r="C1379" s="1" t="s">
        <v>1551</v>
      </c>
      <c r="D1379" s="1" t="s">
        <v>1552</v>
      </c>
      <c r="AI1379">
        <v>17.743051359999999</v>
      </c>
      <c r="AJ1379">
        <v>16.125271179999999</v>
      </c>
      <c r="AK1379">
        <v>18.35078068</v>
      </c>
      <c r="AL1379">
        <v>8.429105388</v>
      </c>
      <c r="AM1379">
        <v>8.4488715639999992</v>
      </c>
      <c r="AN1379">
        <v>11.399741499999999</v>
      </c>
      <c r="AO1379">
        <v>7.107667449</v>
      </c>
      <c r="AP1379">
        <v>9.8762774279999999</v>
      </c>
      <c r="AQ1379">
        <v>2.377681489</v>
      </c>
      <c r="AR1379">
        <v>0.91943541799999995</v>
      </c>
      <c r="AS1379">
        <v>3.9444069939999999</v>
      </c>
      <c r="AT1379">
        <v>1.8676998419999999</v>
      </c>
      <c r="AU1379">
        <v>3.165579068</v>
      </c>
      <c r="AV1379">
        <v>6.7774936060000002</v>
      </c>
      <c r="AW1379">
        <v>11.669908339999999</v>
      </c>
      <c r="AX1379">
        <v>6.2127295059999996</v>
      </c>
      <c r="AY1379">
        <v>7.3599777309999999</v>
      </c>
      <c r="AZ1379">
        <v>12.59573982</v>
      </c>
      <c r="BA1379">
        <v>12.203984459999999</v>
      </c>
      <c r="BB1379">
        <v>11.185542269999999</v>
      </c>
      <c r="BC1379">
        <v>10.10686463</v>
      </c>
      <c r="BD1379">
        <v>11.662976349999999</v>
      </c>
      <c r="BE1379">
        <v>19.482877469999998</v>
      </c>
      <c r="BF1379">
        <v>8.7126745749999994</v>
      </c>
      <c r="BG1379">
        <v>11.247624500000001</v>
      </c>
      <c r="BH1379">
        <v>9.9308897300000005</v>
      </c>
      <c r="BI1379">
        <v>6.2456631339999999</v>
      </c>
      <c r="BJ1379">
        <v>29.51847983</v>
      </c>
      <c r="BK1379">
        <v>21.174820820000001</v>
      </c>
      <c r="BL1379">
        <v>13.618095909999999</v>
      </c>
      <c r="BM1379">
        <v>6.1769340980000003</v>
      </c>
      <c r="BN1379">
        <v>4.8471564320000002</v>
      </c>
      <c r="BO1379">
        <v>10.42578924</v>
      </c>
      <c r="BP1379">
        <v>24.825065370000001</v>
      </c>
    </row>
    <row r="1380" spans="1:68" x14ac:dyDescent="0.25">
      <c r="A1380" s="1" t="s">
        <v>66</v>
      </c>
      <c r="B1380" s="1">
        <f>COUNT(egypt_arabic_world[[#This Row],[1960]:[2023]])</f>
        <v>34</v>
      </c>
      <c r="C1380" s="1" t="s">
        <v>1509</v>
      </c>
      <c r="D1380" s="1" t="s">
        <v>1510</v>
      </c>
      <c r="AI1380">
        <v>22.013999999999999</v>
      </c>
      <c r="AJ1380">
        <v>21.954000000000001</v>
      </c>
      <c r="AK1380">
        <v>21.956</v>
      </c>
      <c r="AL1380">
        <v>20.971</v>
      </c>
      <c r="AM1380">
        <v>21.542000000000002</v>
      </c>
      <c r="AN1380">
        <v>20.46</v>
      </c>
      <c r="AO1380">
        <v>19.623999999999999</v>
      </c>
      <c r="AP1380">
        <v>18.812999999999999</v>
      </c>
      <c r="AQ1380">
        <v>18.024000000000001</v>
      </c>
      <c r="AR1380">
        <v>21.324000000000002</v>
      </c>
      <c r="AS1380">
        <v>19.634</v>
      </c>
      <c r="AT1380">
        <v>17.963000000000001</v>
      </c>
      <c r="AU1380">
        <v>21.11</v>
      </c>
      <c r="AV1380">
        <v>21.145</v>
      </c>
      <c r="AW1380">
        <v>21.152000000000001</v>
      </c>
      <c r="AX1380">
        <v>21.135999999999999</v>
      </c>
      <c r="AY1380">
        <v>21.091000000000001</v>
      </c>
      <c r="AZ1380">
        <v>19.815999999999999</v>
      </c>
      <c r="BA1380">
        <v>19.855</v>
      </c>
      <c r="BB1380">
        <v>20.678999999999998</v>
      </c>
      <c r="BC1380">
        <v>19.231999999999999</v>
      </c>
      <c r="BD1380">
        <v>17.661000000000001</v>
      </c>
      <c r="BE1380">
        <v>17.53</v>
      </c>
      <c r="BF1380">
        <v>19.062999999999999</v>
      </c>
      <c r="BG1380">
        <v>19.463000000000001</v>
      </c>
      <c r="BH1380">
        <v>21.452999999999999</v>
      </c>
      <c r="BI1380">
        <v>21.042000000000002</v>
      </c>
      <c r="BJ1380">
        <v>19.760999999999999</v>
      </c>
      <c r="BK1380">
        <v>12.042999999999999</v>
      </c>
      <c r="BL1380">
        <v>9.2970000000000006</v>
      </c>
      <c r="BM1380">
        <v>7.5919999999999996</v>
      </c>
      <c r="BN1380">
        <v>8.5429999999999993</v>
      </c>
      <c r="BO1380">
        <v>8.4740000000000002</v>
      </c>
      <c r="BP1380">
        <v>8.4109999999999996</v>
      </c>
    </row>
    <row r="1381" spans="1:68" x14ac:dyDescent="0.25">
      <c r="A1381" s="1" t="s">
        <v>66</v>
      </c>
      <c r="B1381" s="1">
        <f>COUNT(egypt_arabic_world[[#This Row],[1960]:[2023]])</f>
        <v>34</v>
      </c>
      <c r="C1381" s="1" t="s">
        <v>1527</v>
      </c>
      <c r="D1381" s="1" t="s">
        <v>1528</v>
      </c>
      <c r="AI1381">
        <v>38.676000000000002</v>
      </c>
      <c r="AJ1381">
        <v>38.637</v>
      </c>
      <c r="AK1381">
        <v>41.564999999999998</v>
      </c>
      <c r="AL1381">
        <v>43.734000000000002</v>
      </c>
      <c r="AM1381">
        <v>44.426000000000002</v>
      </c>
      <c r="AN1381">
        <v>45.923000000000002</v>
      </c>
      <c r="AO1381">
        <v>44.643000000000001</v>
      </c>
      <c r="AP1381">
        <v>43.372</v>
      </c>
      <c r="AQ1381">
        <v>42.107999999999997</v>
      </c>
      <c r="AR1381">
        <v>46.289000000000001</v>
      </c>
      <c r="AS1381">
        <v>42.185000000000002</v>
      </c>
      <c r="AT1381">
        <v>38.293999999999997</v>
      </c>
      <c r="AU1381">
        <v>38.814999999999998</v>
      </c>
      <c r="AV1381">
        <v>40.597999999999999</v>
      </c>
      <c r="AW1381">
        <v>42.418999999999997</v>
      </c>
      <c r="AX1381">
        <v>44.277999999999999</v>
      </c>
      <c r="AY1381">
        <v>46.183999999999997</v>
      </c>
      <c r="AZ1381">
        <v>46.962000000000003</v>
      </c>
      <c r="BA1381">
        <v>50.502000000000002</v>
      </c>
      <c r="BB1381">
        <v>49.454999999999998</v>
      </c>
      <c r="BC1381">
        <v>49.558999999999997</v>
      </c>
      <c r="BD1381">
        <v>48.582999999999998</v>
      </c>
      <c r="BE1381">
        <v>48.856999999999999</v>
      </c>
      <c r="BF1381">
        <v>49.164000000000001</v>
      </c>
      <c r="BG1381">
        <v>47.494999999999997</v>
      </c>
      <c r="BH1381">
        <v>42.344999999999999</v>
      </c>
      <c r="BI1381">
        <v>41.398000000000003</v>
      </c>
      <c r="BJ1381">
        <v>37.994999999999997</v>
      </c>
      <c r="BK1381">
        <v>36.356999999999999</v>
      </c>
      <c r="BL1381">
        <v>35.707999999999998</v>
      </c>
      <c r="BM1381">
        <v>37.271999999999998</v>
      </c>
      <c r="BN1381">
        <v>38.997999999999998</v>
      </c>
      <c r="BO1381">
        <v>36.113999999999997</v>
      </c>
      <c r="BP1381">
        <v>35.966999999999999</v>
      </c>
    </row>
    <row r="1382" spans="1:68" x14ac:dyDescent="0.25">
      <c r="A1382" s="1" t="s">
        <v>66</v>
      </c>
      <c r="B1382" s="1">
        <f>COUNT(egypt_arabic_world[[#This Row],[1960]:[2023]])</f>
        <v>34</v>
      </c>
      <c r="C1382" s="1" t="s">
        <v>1507</v>
      </c>
      <c r="D1382" s="1" t="s">
        <v>1508</v>
      </c>
      <c r="AI1382">
        <v>30.640999999999998</v>
      </c>
      <c r="AJ1382">
        <v>30.605</v>
      </c>
      <c r="AK1382">
        <v>32.124000000000002</v>
      </c>
      <c r="AL1382">
        <v>32.771000000000001</v>
      </c>
      <c r="AM1382">
        <v>33.393000000000001</v>
      </c>
      <c r="AN1382">
        <v>33.631999999999998</v>
      </c>
      <c r="AO1382">
        <v>32.551000000000002</v>
      </c>
      <c r="AP1382">
        <v>31.488</v>
      </c>
      <c r="AQ1382">
        <v>30.443999999999999</v>
      </c>
      <c r="AR1382">
        <v>34.192</v>
      </c>
      <c r="AS1382">
        <v>31.248000000000001</v>
      </c>
      <c r="AT1382">
        <v>28.422999999999998</v>
      </c>
      <c r="AU1382">
        <v>30.21</v>
      </c>
      <c r="AV1382">
        <v>31.137</v>
      </c>
      <c r="AW1382">
        <v>32.070999999999998</v>
      </c>
      <c r="AX1382">
        <v>33.015000000000001</v>
      </c>
      <c r="AY1382">
        <v>33.966000000000001</v>
      </c>
      <c r="AZ1382">
        <v>33.738999999999997</v>
      </c>
      <c r="BA1382">
        <v>35.567</v>
      </c>
      <c r="BB1382">
        <v>35.427</v>
      </c>
      <c r="BC1382">
        <v>34.773000000000003</v>
      </c>
      <c r="BD1382">
        <v>33.512</v>
      </c>
      <c r="BE1382">
        <v>33.6</v>
      </c>
      <c r="BF1382">
        <v>34.51</v>
      </c>
      <c r="BG1382">
        <v>33.848999999999997</v>
      </c>
      <c r="BH1382">
        <v>32.168999999999997</v>
      </c>
      <c r="BI1382">
        <v>31.475999999999999</v>
      </c>
      <c r="BJ1382">
        <v>29.103000000000002</v>
      </c>
      <c r="BK1382">
        <v>24.492000000000001</v>
      </c>
      <c r="BL1382">
        <v>22.809000000000001</v>
      </c>
      <c r="BM1382">
        <v>22.765000000000001</v>
      </c>
      <c r="BN1382">
        <v>24.105</v>
      </c>
      <c r="BO1382">
        <v>22.594000000000001</v>
      </c>
      <c r="BP1382">
        <v>22.484999999999999</v>
      </c>
    </row>
    <row r="1383" spans="1:68" x14ac:dyDescent="0.25">
      <c r="A1383" s="1" t="s">
        <v>66</v>
      </c>
      <c r="B1383" s="1">
        <f>COUNT(egypt_arabic_world[[#This Row],[1960]:[2023]])</f>
        <v>34</v>
      </c>
      <c r="C1383" s="1" t="s">
        <v>1621</v>
      </c>
      <c r="D1383" s="1" t="s">
        <v>1622</v>
      </c>
      <c r="AI1383">
        <v>22.12</v>
      </c>
      <c r="AJ1383">
        <v>22.16</v>
      </c>
      <c r="AK1383">
        <v>22.971</v>
      </c>
      <c r="AL1383">
        <v>22.286000000000001</v>
      </c>
      <c r="AM1383">
        <v>23.111000000000001</v>
      </c>
      <c r="AN1383">
        <v>21.75</v>
      </c>
      <c r="AO1383">
        <v>21.05</v>
      </c>
      <c r="AP1383">
        <v>20.367000000000001</v>
      </c>
      <c r="AQ1383">
        <v>19.695</v>
      </c>
      <c r="AR1383">
        <v>20.512</v>
      </c>
      <c r="AS1383">
        <v>20.405999999999999</v>
      </c>
      <c r="AT1383">
        <v>20.337</v>
      </c>
      <c r="AU1383">
        <v>18.190999999999999</v>
      </c>
      <c r="AV1383">
        <v>18.925000000000001</v>
      </c>
      <c r="AW1383">
        <v>19.68</v>
      </c>
      <c r="AX1383">
        <v>20.457000000000001</v>
      </c>
      <c r="AY1383">
        <v>21.259</v>
      </c>
      <c r="AZ1383">
        <v>23.326000000000001</v>
      </c>
      <c r="BA1383">
        <v>21.895</v>
      </c>
      <c r="BB1383">
        <v>22.916</v>
      </c>
      <c r="BC1383">
        <v>23.19</v>
      </c>
      <c r="BD1383">
        <v>22.538</v>
      </c>
      <c r="BE1383">
        <v>22.510999999999999</v>
      </c>
      <c r="BF1383">
        <v>23.010999999999999</v>
      </c>
      <c r="BG1383">
        <v>23.166</v>
      </c>
      <c r="BH1383">
        <v>22.812999999999999</v>
      </c>
      <c r="BI1383">
        <v>23.071999999999999</v>
      </c>
      <c r="BJ1383">
        <v>22.184999999999999</v>
      </c>
      <c r="BK1383">
        <v>18.414999999999999</v>
      </c>
      <c r="BL1383">
        <v>15.859</v>
      </c>
      <c r="BM1383">
        <v>14.609</v>
      </c>
      <c r="BN1383">
        <v>15.59</v>
      </c>
      <c r="BO1383">
        <v>15.233000000000001</v>
      </c>
      <c r="BP1383">
        <v>15.3</v>
      </c>
    </row>
    <row r="1384" spans="1:68" x14ac:dyDescent="0.25">
      <c r="A1384" s="1" t="s">
        <v>66</v>
      </c>
      <c r="B1384" s="1">
        <f>COUNT(egypt_arabic_world[[#This Row],[1960]:[2023]])</f>
        <v>34</v>
      </c>
      <c r="C1384" s="1" t="s">
        <v>1573</v>
      </c>
      <c r="D1384" s="1" t="s">
        <v>1574</v>
      </c>
      <c r="AI1384">
        <v>23.760999999999999</v>
      </c>
      <c r="AJ1384">
        <v>23.795000000000002</v>
      </c>
      <c r="AK1384">
        <v>24.663</v>
      </c>
      <c r="AL1384">
        <v>23.923999999999999</v>
      </c>
      <c r="AM1384">
        <v>24.838999999999999</v>
      </c>
      <c r="AN1384">
        <v>23.321999999999999</v>
      </c>
      <c r="AO1384">
        <v>22.556999999999999</v>
      </c>
      <c r="AP1384">
        <v>21.81</v>
      </c>
      <c r="AQ1384">
        <v>21.074000000000002</v>
      </c>
      <c r="AR1384">
        <v>21.928999999999998</v>
      </c>
      <c r="AS1384">
        <v>21.789000000000001</v>
      </c>
      <c r="AT1384">
        <v>21.684999999999999</v>
      </c>
      <c r="AU1384">
        <v>19.457999999999998</v>
      </c>
      <c r="AV1384">
        <v>20.251999999999999</v>
      </c>
      <c r="AW1384">
        <v>21.062999999999999</v>
      </c>
      <c r="AX1384">
        <v>21.893999999999998</v>
      </c>
      <c r="AY1384">
        <v>22.75</v>
      </c>
      <c r="AZ1384">
        <v>24.75</v>
      </c>
      <c r="BA1384">
        <v>23.332000000000001</v>
      </c>
      <c r="BB1384">
        <v>24.393999999999998</v>
      </c>
      <c r="BC1384">
        <v>24.638000000000002</v>
      </c>
      <c r="BD1384">
        <v>24.038</v>
      </c>
      <c r="BE1384">
        <v>24.007000000000001</v>
      </c>
      <c r="BF1384">
        <v>24.556000000000001</v>
      </c>
      <c r="BG1384">
        <v>24.844999999999999</v>
      </c>
      <c r="BH1384">
        <v>24.439</v>
      </c>
      <c r="BI1384">
        <v>24.652000000000001</v>
      </c>
      <c r="BJ1384">
        <v>23.754000000000001</v>
      </c>
      <c r="BK1384">
        <v>19.728000000000002</v>
      </c>
      <c r="BL1384">
        <v>17.001000000000001</v>
      </c>
      <c r="BM1384">
        <v>15.706</v>
      </c>
      <c r="BN1384">
        <v>16.783000000000001</v>
      </c>
      <c r="BO1384">
        <v>16.384</v>
      </c>
      <c r="BP1384">
        <v>16.486000000000001</v>
      </c>
    </row>
    <row r="1385" spans="1:68" x14ac:dyDescent="0.25">
      <c r="A1385" s="1" t="s">
        <v>66</v>
      </c>
      <c r="B1385" s="1">
        <f>COUNT(egypt_arabic_world[[#This Row],[1960]:[2023]])</f>
        <v>34</v>
      </c>
      <c r="C1385" s="1" t="s">
        <v>1619</v>
      </c>
      <c r="D1385" s="1" t="s">
        <v>1620</v>
      </c>
      <c r="AI1385">
        <v>71.204999999999998</v>
      </c>
      <c r="AJ1385">
        <v>71.236000000000004</v>
      </c>
      <c r="AK1385">
        <v>71.31</v>
      </c>
      <c r="AL1385">
        <v>73.334999999999994</v>
      </c>
      <c r="AM1385">
        <v>74.462999999999994</v>
      </c>
      <c r="AN1385">
        <v>73.879000000000005</v>
      </c>
      <c r="AO1385">
        <v>73.278999999999996</v>
      </c>
      <c r="AP1385">
        <v>72.668999999999997</v>
      </c>
      <c r="AQ1385">
        <v>72.028999999999996</v>
      </c>
      <c r="AR1385">
        <v>74.203000000000003</v>
      </c>
      <c r="AS1385">
        <v>71.703999999999994</v>
      </c>
      <c r="AT1385">
        <v>69.191000000000003</v>
      </c>
      <c r="AU1385">
        <v>67.844999999999999</v>
      </c>
      <c r="AV1385">
        <v>68.978999999999999</v>
      </c>
      <c r="AW1385">
        <v>70.099999999999994</v>
      </c>
      <c r="AX1385">
        <v>71.210999999999999</v>
      </c>
      <c r="AY1385">
        <v>72.317999999999998</v>
      </c>
      <c r="AZ1385">
        <v>72.212999999999994</v>
      </c>
      <c r="BA1385">
        <v>72.908000000000001</v>
      </c>
      <c r="BB1385">
        <v>72.632000000000005</v>
      </c>
      <c r="BC1385">
        <v>75.316000000000003</v>
      </c>
      <c r="BD1385">
        <v>74.819000000000003</v>
      </c>
      <c r="BE1385">
        <v>74.259</v>
      </c>
      <c r="BF1385">
        <v>73.643000000000001</v>
      </c>
      <c r="BG1385">
        <v>72.861000000000004</v>
      </c>
      <c r="BH1385">
        <v>70.97</v>
      </c>
      <c r="BI1385">
        <v>70.043999999999997</v>
      </c>
      <c r="BJ1385">
        <v>67.581999999999994</v>
      </c>
      <c r="BK1385">
        <v>68.037000000000006</v>
      </c>
      <c r="BL1385">
        <v>68.387</v>
      </c>
      <c r="BM1385">
        <v>68.47</v>
      </c>
      <c r="BN1385">
        <v>70.222999999999999</v>
      </c>
      <c r="BO1385">
        <v>70.272000000000006</v>
      </c>
      <c r="BP1385">
        <v>70.174000000000007</v>
      </c>
    </row>
    <row r="1386" spans="1:68" x14ac:dyDescent="0.25">
      <c r="A1386" s="1" t="s">
        <v>66</v>
      </c>
      <c r="B1386" s="1">
        <f>COUNT(egypt_arabic_world[[#This Row],[1960]:[2023]])</f>
        <v>34</v>
      </c>
      <c r="C1386" s="1" t="s">
        <v>1525</v>
      </c>
      <c r="D1386" s="1" t="s">
        <v>1526</v>
      </c>
      <c r="AI1386">
        <v>73.317999999999998</v>
      </c>
      <c r="AJ1386">
        <v>73.316000000000003</v>
      </c>
      <c r="AK1386">
        <v>73.450999999999993</v>
      </c>
      <c r="AL1386">
        <v>75.552000000000007</v>
      </c>
      <c r="AM1386">
        <v>76.484999999999999</v>
      </c>
      <c r="AN1386">
        <v>75.757999999999996</v>
      </c>
      <c r="AO1386">
        <v>75.108000000000004</v>
      </c>
      <c r="AP1386">
        <v>74.450999999999993</v>
      </c>
      <c r="AQ1386">
        <v>73.760999999999996</v>
      </c>
      <c r="AR1386">
        <v>76.158000000000001</v>
      </c>
      <c r="AS1386">
        <v>73.822999999999993</v>
      </c>
      <c r="AT1386">
        <v>71.441000000000003</v>
      </c>
      <c r="AU1386">
        <v>70.307000000000002</v>
      </c>
      <c r="AV1386">
        <v>71.432000000000002</v>
      </c>
      <c r="AW1386">
        <v>72.536000000000001</v>
      </c>
      <c r="AX1386">
        <v>73.628</v>
      </c>
      <c r="AY1386">
        <v>74.72</v>
      </c>
      <c r="AZ1386">
        <v>74.691000000000003</v>
      </c>
      <c r="BA1386">
        <v>75.537999999999997</v>
      </c>
      <c r="BB1386">
        <v>75.191000000000003</v>
      </c>
      <c r="BC1386">
        <v>77.914000000000001</v>
      </c>
      <c r="BD1386">
        <v>77.498999999999995</v>
      </c>
      <c r="BE1386">
        <v>76.921999999999997</v>
      </c>
      <c r="BF1386">
        <v>76.447000000000003</v>
      </c>
      <c r="BG1386">
        <v>75.683000000000007</v>
      </c>
      <c r="BH1386">
        <v>73.733999999999995</v>
      </c>
      <c r="BI1386">
        <v>72.585999999999999</v>
      </c>
      <c r="BJ1386">
        <v>70.129000000000005</v>
      </c>
      <c r="BK1386">
        <v>70.855000000000004</v>
      </c>
      <c r="BL1386">
        <v>71.36</v>
      </c>
      <c r="BM1386">
        <v>71.549000000000007</v>
      </c>
      <c r="BN1386">
        <v>73.478999999999999</v>
      </c>
      <c r="BO1386">
        <v>73.632999999999996</v>
      </c>
      <c r="BP1386">
        <v>73.652000000000001</v>
      </c>
    </row>
    <row r="1387" spans="1:68" x14ac:dyDescent="0.25">
      <c r="A1387" s="1" t="s">
        <v>66</v>
      </c>
      <c r="B1387" s="1">
        <f>COUNT(egypt_arabic_world[[#This Row],[1960]:[2023]])</f>
        <v>34</v>
      </c>
      <c r="C1387" s="1" t="s">
        <v>1569</v>
      </c>
      <c r="D1387" s="1" t="s">
        <v>1570</v>
      </c>
      <c r="AI1387">
        <v>46.619</v>
      </c>
      <c r="AJ1387">
        <v>46.72</v>
      </c>
      <c r="AK1387">
        <v>47.19</v>
      </c>
      <c r="AL1387">
        <v>47.89</v>
      </c>
      <c r="AM1387">
        <v>48.88</v>
      </c>
      <c r="AN1387">
        <v>47.92</v>
      </c>
      <c r="AO1387">
        <v>47.279000000000003</v>
      </c>
      <c r="AP1387">
        <v>46.639000000000003</v>
      </c>
      <c r="AQ1387">
        <v>46</v>
      </c>
      <c r="AR1387">
        <v>47.52</v>
      </c>
      <c r="AS1387">
        <v>46.222000000000001</v>
      </c>
      <c r="AT1387">
        <v>44.93</v>
      </c>
      <c r="AU1387">
        <v>43.19</v>
      </c>
      <c r="AV1387">
        <v>44.128999999999998</v>
      </c>
      <c r="AW1387">
        <v>45.073</v>
      </c>
      <c r="AX1387">
        <v>46.02</v>
      </c>
      <c r="AY1387">
        <v>46.97</v>
      </c>
      <c r="AZ1387">
        <v>47.93</v>
      </c>
      <c r="BA1387">
        <v>47.551000000000002</v>
      </c>
      <c r="BB1387">
        <v>47.902000000000001</v>
      </c>
      <c r="BC1387">
        <v>49.368000000000002</v>
      </c>
      <c r="BD1387">
        <v>48.784999999999997</v>
      </c>
      <c r="BE1387">
        <v>48.494</v>
      </c>
      <c r="BF1387">
        <v>48.436</v>
      </c>
      <c r="BG1387">
        <v>48.116999999999997</v>
      </c>
      <c r="BH1387">
        <v>46.978000000000002</v>
      </c>
      <c r="BI1387">
        <v>46.63</v>
      </c>
      <c r="BJ1387">
        <v>44.95</v>
      </c>
      <c r="BK1387">
        <v>43.298999999999999</v>
      </c>
      <c r="BL1387">
        <v>42.198999999999998</v>
      </c>
      <c r="BM1387">
        <v>41.616</v>
      </c>
      <c r="BN1387">
        <v>42.987000000000002</v>
      </c>
      <c r="BO1387">
        <v>42.837000000000003</v>
      </c>
      <c r="BP1387">
        <v>42.820999999999998</v>
      </c>
    </row>
    <row r="1388" spans="1:68" x14ac:dyDescent="0.25">
      <c r="A1388" s="1" t="s">
        <v>66</v>
      </c>
      <c r="B1388" s="1">
        <f>COUNT(egypt_arabic_world[[#This Row],[1960]:[2023]])</f>
        <v>34</v>
      </c>
      <c r="C1388" s="1" t="s">
        <v>1623</v>
      </c>
      <c r="D1388" s="1" t="s">
        <v>1624</v>
      </c>
      <c r="AI1388">
        <v>48.774999999999999</v>
      </c>
      <c r="AJ1388">
        <v>48.859000000000002</v>
      </c>
      <c r="AK1388">
        <v>49.384999999999998</v>
      </c>
      <c r="AL1388">
        <v>50.113</v>
      </c>
      <c r="AM1388">
        <v>51.051000000000002</v>
      </c>
      <c r="AN1388">
        <v>49.945999999999998</v>
      </c>
      <c r="AO1388">
        <v>49.247999999999998</v>
      </c>
      <c r="AP1388">
        <v>48.552999999999997</v>
      </c>
      <c r="AQ1388">
        <v>47.856000000000002</v>
      </c>
      <c r="AR1388">
        <v>49.515000000000001</v>
      </c>
      <c r="AS1388">
        <v>48.271000000000001</v>
      </c>
      <c r="AT1388">
        <v>47.012999999999998</v>
      </c>
      <c r="AU1388">
        <v>45.345999999999997</v>
      </c>
      <c r="AV1388">
        <v>46.311</v>
      </c>
      <c r="AW1388">
        <v>47.274999999999999</v>
      </c>
      <c r="AX1388">
        <v>48.238</v>
      </c>
      <c r="AY1388">
        <v>49.206000000000003</v>
      </c>
      <c r="AZ1388">
        <v>50.155999999999999</v>
      </c>
      <c r="BA1388">
        <v>49.868000000000002</v>
      </c>
      <c r="BB1388">
        <v>50.194000000000003</v>
      </c>
      <c r="BC1388">
        <v>51.677</v>
      </c>
      <c r="BD1388">
        <v>51.161999999999999</v>
      </c>
      <c r="BE1388">
        <v>50.857999999999997</v>
      </c>
      <c r="BF1388">
        <v>50.89</v>
      </c>
      <c r="BG1388">
        <v>50.639000000000003</v>
      </c>
      <c r="BH1388">
        <v>49.436</v>
      </c>
      <c r="BI1388">
        <v>48.948999999999998</v>
      </c>
      <c r="BJ1388">
        <v>47.261000000000003</v>
      </c>
      <c r="BK1388">
        <v>45.646999999999998</v>
      </c>
      <c r="BL1388">
        <v>44.561</v>
      </c>
      <c r="BM1388">
        <v>44.021000000000001</v>
      </c>
      <c r="BN1388">
        <v>45.533999999999999</v>
      </c>
      <c r="BO1388">
        <v>45.42</v>
      </c>
      <c r="BP1388">
        <v>45.482999999999997</v>
      </c>
    </row>
    <row r="1389" spans="1:68" x14ac:dyDescent="0.25">
      <c r="A1389" s="1" t="s">
        <v>66</v>
      </c>
      <c r="B1389" s="1">
        <f>COUNT(egypt_arabic_world[[#This Row],[1960]:[2023]])</f>
        <v>34</v>
      </c>
      <c r="C1389" s="1" t="s">
        <v>1505</v>
      </c>
      <c r="D1389" s="1" t="s">
        <v>1506</v>
      </c>
      <c r="AI1389">
        <v>23.766744039999999</v>
      </c>
      <c r="AJ1389">
        <v>23.69448242</v>
      </c>
      <c r="AK1389">
        <v>24.288924730000002</v>
      </c>
      <c r="AL1389">
        <v>23.19560366</v>
      </c>
      <c r="AM1389">
        <v>23.555083629999999</v>
      </c>
      <c r="AN1389">
        <v>22.602321880000002</v>
      </c>
      <c r="AO1389">
        <v>22.163956930000001</v>
      </c>
      <c r="AP1389">
        <v>21.73355836</v>
      </c>
      <c r="AQ1389">
        <v>21.294775900000001</v>
      </c>
      <c r="AR1389">
        <v>21.45182084</v>
      </c>
      <c r="AS1389">
        <v>21.929882710000001</v>
      </c>
      <c r="AT1389">
        <v>22.478164060000001</v>
      </c>
      <c r="AU1389">
        <v>20.913333009999999</v>
      </c>
      <c r="AV1389">
        <v>21.290822940000002</v>
      </c>
      <c r="AW1389">
        <v>21.672698359999998</v>
      </c>
      <c r="AX1389">
        <v>22.063063509999999</v>
      </c>
      <c r="AY1389">
        <v>22.469217329999999</v>
      </c>
      <c r="AZ1389">
        <v>24.17336032</v>
      </c>
      <c r="BA1389">
        <v>22.8875466</v>
      </c>
      <c r="BB1389">
        <v>23.796396000000001</v>
      </c>
      <c r="BC1389">
        <v>23.383156849999999</v>
      </c>
      <c r="BD1389">
        <v>23.004846520000001</v>
      </c>
      <c r="BE1389">
        <v>23.112442649999998</v>
      </c>
      <c r="BF1389">
        <v>23.651833289999999</v>
      </c>
      <c r="BG1389">
        <v>23.972251369999999</v>
      </c>
      <c r="BH1389">
        <v>24.193351140000001</v>
      </c>
      <c r="BI1389">
        <v>24.663663960000001</v>
      </c>
      <c r="BJ1389">
        <v>24.604633830000001</v>
      </c>
      <c r="BK1389">
        <v>21.202425989999998</v>
      </c>
      <c r="BL1389">
        <v>18.736347989999999</v>
      </c>
      <c r="BM1389">
        <v>17.502293380000001</v>
      </c>
      <c r="BN1389">
        <v>18.079842840000001</v>
      </c>
      <c r="BO1389">
        <v>17.725492989999999</v>
      </c>
      <c r="BP1389">
        <v>17.810243710000002</v>
      </c>
    </row>
    <row r="1390" spans="1:68" x14ac:dyDescent="0.25">
      <c r="A1390" s="1" t="s">
        <v>66</v>
      </c>
      <c r="B1390" s="1">
        <f>COUNT(egypt_arabic_world[[#This Row],[1960]:[2023]])</f>
        <v>34</v>
      </c>
      <c r="C1390" s="1" t="s">
        <v>1567</v>
      </c>
      <c r="D1390" s="1" t="s">
        <v>1568</v>
      </c>
      <c r="AI1390">
        <v>16077360</v>
      </c>
      <c r="AJ1390">
        <v>16639933</v>
      </c>
      <c r="AK1390">
        <v>17287797</v>
      </c>
      <c r="AL1390">
        <v>18050843</v>
      </c>
      <c r="AM1390">
        <v>18936961</v>
      </c>
      <c r="AN1390">
        <v>19086778</v>
      </c>
      <c r="AO1390">
        <v>19361060</v>
      </c>
      <c r="AP1390">
        <v>19639085</v>
      </c>
      <c r="AQ1390">
        <v>19954542</v>
      </c>
      <c r="AR1390">
        <v>21254606</v>
      </c>
      <c r="AS1390">
        <v>21302020</v>
      </c>
      <c r="AT1390">
        <v>21324246</v>
      </c>
      <c r="AU1390">
        <v>21097168</v>
      </c>
      <c r="AV1390">
        <v>22178983</v>
      </c>
      <c r="AW1390">
        <v>23289758</v>
      </c>
      <c r="AX1390">
        <v>24412249</v>
      </c>
      <c r="AY1390">
        <v>25528081</v>
      </c>
      <c r="AZ1390">
        <v>26632069</v>
      </c>
      <c r="BA1390">
        <v>26970086</v>
      </c>
      <c r="BB1390">
        <v>27711440</v>
      </c>
      <c r="BC1390">
        <v>29112224</v>
      </c>
      <c r="BD1390">
        <v>29381900</v>
      </c>
      <c r="BE1390">
        <v>29870854</v>
      </c>
      <c r="BF1390">
        <v>30519334</v>
      </c>
      <c r="BG1390">
        <v>30992087</v>
      </c>
      <c r="BH1390">
        <v>30851683</v>
      </c>
      <c r="BI1390">
        <v>31224055</v>
      </c>
      <c r="BJ1390">
        <v>30714881</v>
      </c>
      <c r="BK1390">
        <v>30208878</v>
      </c>
      <c r="BL1390">
        <v>30072045</v>
      </c>
      <c r="BM1390">
        <v>30264331</v>
      </c>
      <c r="BN1390">
        <v>31865548</v>
      </c>
      <c r="BO1390">
        <v>32394044</v>
      </c>
      <c r="BP1390">
        <v>33137441</v>
      </c>
    </row>
    <row r="1391" spans="1:68" x14ac:dyDescent="0.25">
      <c r="A1391" s="1" t="s">
        <v>66</v>
      </c>
      <c r="B1391" s="1">
        <f>COUNT(egypt_arabic_world[[#This Row],[1960]:[2023]])</f>
        <v>34</v>
      </c>
      <c r="C1391" s="1" t="s">
        <v>1727</v>
      </c>
      <c r="D1391" s="1" t="s">
        <v>1728</v>
      </c>
      <c r="AG1391">
        <v>9999.9997760000006</v>
      </c>
      <c r="AH1391">
        <v>29999.999329999999</v>
      </c>
      <c r="AJ1391">
        <v>79999.998210000005</v>
      </c>
      <c r="AK1391">
        <v>319999.99280000001</v>
      </c>
      <c r="AL1391">
        <v>419999.98690000002</v>
      </c>
      <c r="AM1391">
        <v>209999.99340000001</v>
      </c>
      <c r="AN1391">
        <v>230000.0042</v>
      </c>
      <c r="AO1391">
        <v>540000.02150000003</v>
      </c>
      <c r="AP1391">
        <v>1470000.0290000001</v>
      </c>
      <c r="AQ1391">
        <v>759999.99049999996</v>
      </c>
      <c r="AR1391">
        <v>670000.01670000004</v>
      </c>
      <c r="AS1391">
        <v>660000.02619999996</v>
      </c>
      <c r="AT1391">
        <v>649999.97620000003</v>
      </c>
      <c r="AU1391">
        <v>1990000.01</v>
      </c>
      <c r="AV1391">
        <v>1710000.0379999999</v>
      </c>
      <c r="AW1391">
        <v>2200000.048</v>
      </c>
      <c r="AX1391">
        <v>4400000.0949999997</v>
      </c>
      <c r="AY1391">
        <v>5639999.8660000004</v>
      </c>
      <c r="AZ1391">
        <v>5769999.9809999997</v>
      </c>
      <c r="BA1391">
        <v>7469999.79</v>
      </c>
      <c r="BB1391">
        <v>5570000.1720000003</v>
      </c>
      <c r="BC1391">
        <v>4159999.8470000001</v>
      </c>
      <c r="BD1391">
        <v>3799999.952</v>
      </c>
      <c r="BE1391">
        <v>4139999.8659999999</v>
      </c>
      <c r="BF1391">
        <v>2930000.0669999998</v>
      </c>
      <c r="BG1391">
        <v>3640000.105</v>
      </c>
      <c r="BH1391">
        <v>1750000</v>
      </c>
      <c r="BI1391">
        <v>2809999.943</v>
      </c>
      <c r="BJ1391">
        <v>2789999.9619999998</v>
      </c>
      <c r="BK1391">
        <v>77900001.530000001</v>
      </c>
      <c r="BL1391">
        <v>63909999.850000001</v>
      </c>
      <c r="BM1391">
        <v>7789999.9620000003</v>
      </c>
      <c r="BN1391">
        <v>74849998.469999999</v>
      </c>
      <c r="BO1391">
        <v>59840000.149999999</v>
      </c>
    </row>
    <row r="1392" spans="1:68" x14ac:dyDescent="0.25">
      <c r="A1392" s="1" t="s">
        <v>66</v>
      </c>
      <c r="B1392" s="1">
        <f>COUNT(egypt_arabic_world[[#This Row],[1960]:[2023]])</f>
        <v>34</v>
      </c>
      <c r="C1392" s="1" t="s">
        <v>1485</v>
      </c>
      <c r="D1392" s="1" t="s">
        <v>1486</v>
      </c>
      <c r="AI1392">
        <v>0.46003647199999997</v>
      </c>
      <c r="AJ1392">
        <v>0.51674331699999998</v>
      </c>
      <c r="AK1392">
        <v>0.59794348900000005</v>
      </c>
      <c r="AL1392">
        <v>0.63333273300000004</v>
      </c>
      <c r="AM1392">
        <v>0.67248334799999998</v>
      </c>
      <c r="AN1392">
        <v>0.73376004900000003</v>
      </c>
      <c r="AO1392">
        <v>0.77178373</v>
      </c>
      <c r="AP1392">
        <v>0.83363168799999998</v>
      </c>
      <c r="AQ1392">
        <v>0.843967731</v>
      </c>
      <c r="AR1392">
        <v>0.83984286799999996</v>
      </c>
      <c r="AS1392">
        <v>0.85363323000000002</v>
      </c>
      <c r="AT1392">
        <v>0.85042754600000003</v>
      </c>
      <c r="AU1392">
        <v>0.86392318199999996</v>
      </c>
      <c r="AV1392">
        <v>0.90461556200000004</v>
      </c>
      <c r="AW1392">
        <v>0.98373000700000002</v>
      </c>
      <c r="AX1392">
        <v>1.0130817729999999</v>
      </c>
      <c r="AY1392">
        <v>1.0551066010000001</v>
      </c>
      <c r="AZ1392">
        <v>1.156667959</v>
      </c>
      <c r="BA1392">
        <v>1.273294841</v>
      </c>
      <c r="BB1392">
        <v>1.407041414</v>
      </c>
      <c r="BC1392">
        <v>1.530647431</v>
      </c>
      <c r="BD1392">
        <v>1.67461729</v>
      </c>
      <c r="BE1392">
        <v>1.738121821</v>
      </c>
      <c r="BF1392">
        <v>1.8565227310000001</v>
      </c>
      <c r="BG1392">
        <v>2.1293687029999999</v>
      </c>
      <c r="BH1392">
        <v>2.250485684</v>
      </c>
      <c r="BI1392">
        <v>2.4991988690000002</v>
      </c>
      <c r="BJ1392">
        <v>3.1691470150000001</v>
      </c>
      <c r="BK1392">
        <v>3.5811743740000002</v>
      </c>
      <c r="BL1392">
        <v>3.893379688</v>
      </c>
      <c r="BM1392">
        <v>3.695092678</v>
      </c>
      <c r="BN1392">
        <v>3.8546199799999998</v>
      </c>
      <c r="BO1392">
        <v>3.9732242709999999</v>
      </c>
      <c r="BP1392">
        <v>4.7873135180000004</v>
      </c>
    </row>
    <row r="1393" spans="1:68" x14ac:dyDescent="0.25">
      <c r="A1393" s="1" t="s">
        <v>66</v>
      </c>
      <c r="B1393" s="1">
        <f>COUNT(egypt_arabic_world[[#This Row],[1960]:[2023]])</f>
        <v>34</v>
      </c>
      <c r="C1393" s="1" t="s">
        <v>1469</v>
      </c>
      <c r="D1393" s="1" t="s">
        <v>1470</v>
      </c>
      <c r="AI1393">
        <v>0.51353501899999998</v>
      </c>
      <c r="AJ1393">
        <v>0.58996587</v>
      </c>
      <c r="AK1393">
        <v>0.65071309200000005</v>
      </c>
      <c r="AL1393">
        <v>0.70847130999999997</v>
      </c>
      <c r="AM1393">
        <v>0.74677010499999996</v>
      </c>
      <c r="AN1393">
        <v>0.84074203400000003</v>
      </c>
      <c r="AO1393">
        <v>0.87550422000000006</v>
      </c>
      <c r="AP1393">
        <v>0.89507745800000005</v>
      </c>
      <c r="AQ1393">
        <v>0.91552845100000002</v>
      </c>
      <c r="AR1393">
        <v>0.92351537400000006</v>
      </c>
      <c r="AS1393">
        <v>0.91732400700000005</v>
      </c>
      <c r="AT1393">
        <v>0.912360175</v>
      </c>
      <c r="AU1393">
        <v>0.92269934600000003</v>
      </c>
      <c r="AV1393">
        <v>0.94288811299999997</v>
      </c>
      <c r="AW1393">
        <v>1.0218014010000001</v>
      </c>
      <c r="AX1393">
        <v>1.0363947179999999</v>
      </c>
      <c r="AY1393">
        <v>1.0807575519999999</v>
      </c>
      <c r="AZ1393">
        <v>1.1487042439999999</v>
      </c>
      <c r="BA1393">
        <v>1.308861944</v>
      </c>
      <c r="BB1393">
        <v>1.468049454</v>
      </c>
      <c r="BC1393">
        <v>1.6070713210000001</v>
      </c>
      <c r="BD1393">
        <v>1.7146917580000001</v>
      </c>
      <c r="BE1393">
        <v>1.7274426220000001</v>
      </c>
      <c r="BF1393">
        <v>1.918182791</v>
      </c>
      <c r="BG1393">
        <v>2.158161094</v>
      </c>
      <c r="BH1393">
        <v>2.3467449600000001</v>
      </c>
      <c r="BI1393">
        <v>2.6525789799999999</v>
      </c>
      <c r="BJ1393">
        <v>3.4218599799999998</v>
      </c>
      <c r="BK1393">
        <v>3.667584658</v>
      </c>
      <c r="BL1393">
        <v>3.9766263959999999</v>
      </c>
      <c r="BM1393">
        <v>4.0733175279999996</v>
      </c>
      <c r="BN1393">
        <v>4.1144504550000001</v>
      </c>
      <c r="BO1393">
        <v>4.3389435729999999</v>
      </c>
      <c r="BP1393">
        <v>5.5795132509999998</v>
      </c>
    </row>
    <row r="1394" spans="1:68" x14ac:dyDescent="0.25">
      <c r="A1394" s="1" t="s">
        <v>66</v>
      </c>
      <c r="B1394" s="1">
        <f>COUNT(egypt_arabic_world[[#This Row],[1960]:[2023]])</f>
        <v>34</v>
      </c>
      <c r="C1394" s="1" t="s">
        <v>1437</v>
      </c>
      <c r="D1394" s="1" t="s">
        <v>1438</v>
      </c>
      <c r="AI1394">
        <v>0.206386932</v>
      </c>
      <c r="AJ1394">
        <v>0.171732575</v>
      </c>
      <c r="AK1394">
        <v>0.17992462000000001</v>
      </c>
      <c r="AL1394">
        <v>0.19007584999999999</v>
      </c>
      <c r="AM1394">
        <v>0.19943159799999999</v>
      </c>
      <c r="AN1394">
        <v>0.216384562</v>
      </c>
      <c r="AO1394">
        <v>0.22753058100000001</v>
      </c>
      <c r="AP1394">
        <v>0.24590905199999999</v>
      </c>
      <c r="AQ1394">
        <v>0.24910499699999999</v>
      </c>
      <c r="AR1394">
        <v>0.247668201</v>
      </c>
      <c r="AS1394">
        <v>0.25058952899999998</v>
      </c>
      <c r="AT1394">
        <v>0.229225754</v>
      </c>
      <c r="AU1394">
        <v>0.19414004100000001</v>
      </c>
      <c r="AV1394">
        <v>0.17396453100000001</v>
      </c>
      <c r="AW1394">
        <v>0.15969643</v>
      </c>
      <c r="AX1394">
        <v>0.16856601900000001</v>
      </c>
      <c r="AY1394">
        <v>0.18349679999999999</v>
      </c>
      <c r="AZ1394">
        <v>0.20256881900000001</v>
      </c>
      <c r="BA1394">
        <v>0.23150815299999999</v>
      </c>
      <c r="BB1394">
        <v>0.25536141800000001</v>
      </c>
      <c r="BC1394">
        <v>0.27779445200000003</v>
      </c>
      <c r="BD1394">
        <v>0.28823017000000001</v>
      </c>
      <c r="BE1394">
        <v>0.28968696999999999</v>
      </c>
      <c r="BF1394">
        <v>0.28783298200000001</v>
      </c>
      <c r="BG1394">
        <v>0.30550483499999997</v>
      </c>
      <c r="BH1394">
        <v>0.30329995700000001</v>
      </c>
      <c r="BI1394">
        <v>0.306650168</v>
      </c>
      <c r="BJ1394">
        <v>0.21529531299999999</v>
      </c>
      <c r="BK1394">
        <v>0.201529228</v>
      </c>
      <c r="BL1394">
        <v>0.22171866100000001</v>
      </c>
      <c r="BM1394">
        <v>0.230511084</v>
      </c>
      <c r="BN1394">
        <v>0.24567367600000001</v>
      </c>
      <c r="BO1394">
        <v>0.24153338999999999</v>
      </c>
      <c r="BP1394">
        <v>0.18664181099999999</v>
      </c>
    </row>
    <row r="1395" spans="1:68" x14ac:dyDescent="0.25">
      <c r="A1395" s="1" t="s">
        <v>66</v>
      </c>
      <c r="B1395" s="1">
        <f>COUNT(egypt_arabic_world[[#This Row],[1960]:[2023]])</f>
        <v>34</v>
      </c>
      <c r="C1395" s="1" t="s">
        <v>2043</v>
      </c>
      <c r="D1395" s="1" t="s">
        <v>2044</v>
      </c>
      <c r="P1395">
        <v>24.975719999999999</v>
      </c>
      <c r="Q1395">
        <v>26.627310000000001</v>
      </c>
      <c r="S1395">
        <v>28.323799999999999</v>
      </c>
      <c r="T1395">
        <v>28.541129999999999</v>
      </c>
      <c r="U1395">
        <v>27.62266</v>
      </c>
      <c r="V1395">
        <v>29.689330000000002</v>
      </c>
      <c r="W1395">
        <v>28.120149999999999</v>
      </c>
      <c r="X1395">
        <v>26.775950000000002</v>
      </c>
      <c r="Y1395">
        <v>25.091470000000001</v>
      </c>
      <c r="Z1395">
        <v>24.00977</v>
      </c>
      <c r="AA1395">
        <v>25.508559999999999</v>
      </c>
      <c r="AB1395">
        <v>22.717020000000002</v>
      </c>
      <c r="AC1395">
        <v>22.80883</v>
      </c>
      <c r="AE1395">
        <v>20.399830000000001</v>
      </c>
      <c r="AF1395">
        <v>19.407730000000001</v>
      </c>
      <c r="AG1395">
        <v>17.953109999999999</v>
      </c>
      <c r="AI1395">
        <v>21.308969999999999</v>
      </c>
      <c r="AJ1395">
        <v>19.202629999999999</v>
      </c>
      <c r="AK1395">
        <v>18.660779999999999</v>
      </c>
      <c r="AL1395">
        <v>18.590109999999999</v>
      </c>
      <c r="AM1395">
        <v>19.840479999999999</v>
      </c>
      <c r="AN1395">
        <v>18.421189999999999</v>
      </c>
      <c r="AO1395">
        <v>16.641919999999999</v>
      </c>
      <c r="AP1395">
        <v>15.820499999999999</v>
      </c>
      <c r="AR1395">
        <v>16.897770000000001</v>
      </c>
      <c r="AS1395">
        <v>16.947330000000001</v>
      </c>
      <c r="AT1395">
        <v>16.96453</v>
      </c>
      <c r="AU1395">
        <v>17.392499999999998</v>
      </c>
      <c r="AV1395">
        <v>17.280100000000001</v>
      </c>
      <c r="AW1395">
        <v>17.07949</v>
      </c>
      <c r="BB1395">
        <v>12.13411</v>
      </c>
      <c r="BI1395">
        <v>14.79149</v>
      </c>
      <c r="BJ1395">
        <v>15.21374</v>
      </c>
      <c r="BK1395">
        <v>15.16281</v>
      </c>
    </row>
    <row r="1396" spans="1:68" x14ac:dyDescent="0.25">
      <c r="A1396" s="1" t="s">
        <v>66</v>
      </c>
      <c r="B1396" s="1">
        <f>COUNT(egypt_arabic_world[[#This Row],[1960]:[2023]])</f>
        <v>34</v>
      </c>
      <c r="C1396" s="1" t="s">
        <v>1571</v>
      </c>
      <c r="D1396" s="1" t="s">
        <v>1572</v>
      </c>
      <c r="AI1396">
        <v>31.065234180000001</v>
      </c>
      <c r="AJ1396">
        <v>31.107866810000001</v>
      </c>
      <c r="AK1396">
        <v>32.212873369999997</v>
      </c>
      <c r="AL1396">
        <v>30.38930933</v>
      </c>
      <c r="AM1396">
        <v>31.036890799999998</v>
      </c>
      <c r="AN1396">
        <v>29.440030320000002</v>
      </c>
      <c r="AO1396">
        <v>28.725828679999999</v>
      </c>
      <c r="AP1396">
        <v>28.0270817</v>
      </c>
      <c r="AQ1396">
        <v>27.343153449999999</v>
      </c>
      <c r="AR1396">
        <v>27.643087210000001</v>
      </c>
      <c r="AS1396">
        <v>28.458663390000002</v>
      </c>
      <c r="AT1396">
        <v>29.392551050000002</v>
      </c>
      <c r="AU1396">
        <v>26.812587520000001</v>
      </c>
      <c r="AV1396">
        <v>27.435886279999998</v>
      </c>
      <c r="AW1396">
        <v>28.074179740000002</v>
      </c>
      <c r="AX1396">
        <v>28.727303370000001</v>
      </c>
      <c r="AY1396">
        <v>29.39655411</v>
      </c>
      <c r="AZ1396">
        <v>32.301663140000002</v>
      </c>
      <c r="BA1396">
        <v>30.030997970000001</v>
      </c>
      <c r="BB1396">
        <v>31.550831590000001</v>
      </c>
      <c r="BC1396">
        <v>30.790270329999998</v>
      </c>
      <c r="BD1396">
        <v>30.123364389999999</v>
      </c>
      <c r="BE1396">
        <v>30.314170669999999</v>
      </c>
      <c r="BF1396">
        <v>31.246690109999999</v>
      </c>
      <c r="BG1396">
        <v>31.794787329999998</v>
      </c>
      <c r="BH1396">
        <v>32.144568130000003</v>
      </c>
      <c r="BI1396">
        <v>32.939295299999998</v>
      </c>
      <c r="BJ1396">
        <v>32.826788200000003</v>
      </c>
      <c r="BK1396">
        <v>27.066155179999999</v>
      </c>
      <c r="BL1396">
        <v>23.190079990000001</v>
      </c>
      <c r="BM1396">
        <v>21.336351690000001</v>
      </c>
      <c r="BN1396">
        <v>22.200703470000001</v>
      </c>
      <c r="BO1396">
        <v>21.67719718</v>
      </c>
      <c r="BP1396">
        <v>21.80294696</v>
      </c>
    </row>
    <row r="1397" spans="1:68" x14ac:dyDescent="0.25">
      <c r="A1397" s="1" t="s">
        <v>66</v>
      </c>
      <c r="B1397" s="1">
        <f>COUNT(egypt_arabic_world[[#This Row],[1960]:[2023]])</f>
        <v>33</v>
      </c>
      <c r="C1397" s="1" t="s">
        <v>1429</v>
      </c>
      <c r="D1397" s="1" t="s">
        <v>1430</v>
      </c>
      <c r="AI1397">
        <v>100</v>
      </c>
      <c r="AJ1397">
        <v>100</v>
      </c>
      <c r="AK1397">
        <v>100</v>
      </c>
      <c r="AL1397">
        <v>100</v>
      </c>
      <c r="AM1397">
        <v>100</v>
      </c>
      <c r="AN1397">
        <v>100</v>
      </c>
      <c r="AO1397">
        <v>100</v>
      </c>
      <c r="AP1397">
        <v>200</v>
      </c>
      <c r="AQ1397">
        <v>200</v>
      </c>
      <c r="AR1397">
        <v>200</v>
      </c>
      <c r="AS1397">
        <v>200</v>
      </c>
      <c r="AT1397">
        <v>500</v>
      </c>
      <c r="AU1397">
        <v>500</v>
      </c>
      <c r="AV1397">
        <v>500</v>
      </c>
      <c r="AW1397">
        <v>500</v>
      </c>
      <c r="AX1397">
        <v>500</v>
      </c>
      <c r="AY1397">
        <v>560</v>
      </c>
      <c r="AZ1397">
        <v>650</v>
      </c>
      <c r="BA1397">
        <v>770</v>
      </c>
      <c r="BB1397">
        <v>900</v>
      </c>
      <c r="BC1397">
        <v>1100</v>
      </c>
      <c r="BD1397">
        <v>1300</v>
      </c>
      <c r="BE1397">
        <v>1500</v>
      </c>
      <c r="BF1397">
        <v>1700</v>
      </c>
      <c r="BG1397">
        <v>2000</v>
      </c>
      <c r="BH1397">
        <v>2300</v>
      </c>
      <c r="BI1397">
        <v>2700</v>
      </c>
      <c r="BJ1397">
        <v>3000</v>
      </c>
      <c r="BK1397">
        <v>3400</v>
      </c>
      <c r="BL1397">
        <v>3700</v>
      </c>
      <c r="BM1397">
        <v>4100</v>
      </c>
      <c r="BN1397">
        <v>4600</v>
      </c>
      <c r="BO1397">
        <v>5100</v>
      </c>
    </row>
    <row r="1398" spans="1:68" x14ac:dyDescent="0.25">
      <c r="A1398" s="1" t="s">
        <v>66</v>
      </c>
      <c r="B1398" s="1">
        <f>COUNT(egypt_arabic_world[[#This Row],[1960]:[2023]])</f>
        <v>33</v>
      </c>
      <c r="C1398" s="1" t="s">
        <v>1603</v>
      </c>
      <c r="D1398" s="1" t="s">
        <v>1604</v>
      </c>
      <c r="AI1398">
        <v>100</v>
      </c>
      <c r="AJ1398">
        <v>100</v>
      </c>
      <c r="AK1398">
        <v>100</v>
      </c>
      <c r="AL1398">
        <v>100</v>
      </c>
      <c r="AM1398">
        <v>100</v>
      </c>
      <c r="AN1398">
        <v>100</v>
      </c>
      <c r="AO1398">
        <v>100</v>
      </c>
      <c r="AP1398">
        <v>100</v>
      </c>
      <c r="AQ1398">
        <v>200</v>
      </c>
      <c r="AR1398">
        <v>200</v>
      </c>
      <c r="AS1398">
        <v>200</v>
      </c>
      <c r="AT1398">
        <v>200</v>
      </c>
      <c r="AU1398">
        <v>500</v>
      </c>
      <c r="AV1398">
        <v>500</v>
      </c>
      <c r="AW1398">
        <v>500</v>
      </c>
      <c r="AX1398">
        <v>500</v>
      </c>
      <c r="AY1398">
        <v>500</v>
      </c>
      <c r="AZ1398">
        <v>1000</v>
      </c>
      <c r="BA1398">
        <v>1000</v>
      </c>
      <c r="BB1398">
        <v>1000</v>
      </c>
      <c r="BC1398">
        <v>1000</v>
      </c>
      <c r="BD1398">
        <v>1100</v>
      </c>
      <c r="BE1398">
        <v>1300</v>
      </c>
      <c r="BF1398">
        <v>1600</v>
      </c>
      <c r="BG1398">
        <v>1800</v>
      </c>
      <c r="BH1398">
        <v>2100</v>
      </c>
      <c r="BI1398">
        <v>2400</v>
      </c>
      <c r="BJ1398">
        <v>2800</v>
      </c>
      <c r="BK1398">
        <v>3100</v>
      </c>
      <c r="BL1398">
        <v>3400</v>
      </c>
      <c r="BM1398">
        <v>3800</v>
      </c>
      <c r="BN1398">
        <v>4300</v>
      </c>
      <c r="BO1398">
        <v>4800</v>
      </c>
    </row>
    <row r="1399" spans="1:68" x14ac:dyDescent="0.25">
      <c r="A1399" s="1" t="s">
        <v>66</v>
      </c>
      <c r="B1399" s="1">
        <f>COUNT(egypt_arabic_world[[#This Row],[1960]:[2023]])</f>
        <v>33</v>
      </c>
      <c r="C1399" s="1" t="s">
        <v>1337</v>
      </c>
      <c r="D1399" s="1" t="s">
        <v>1338</v>
      </c>
      <c r="AJ1399">
        <v>3101.2102169999998</v>
      </c>
      <c r="AK1399">
        <v>2970.8734330000002</v>
      </c>
      <c r="AL1399">
        <v>3232.0544420000001</v>
      </c>
      <c r="AM1399">
        <v>3168.312641</v>
      </c>
      <c r="AN1399">
        <v>3381.6203289999999</v>
      </c>
      <c r="AO1399">
        <v>3642.2054210000001</v>
      </c>
      <c r="AP1399">
        <v>3666.5729150000002</v>
      </c>
      <c r="AQ1399">
        <v>3914.854124</v>
      </c>
      <c r="AR1399">
        <v>3997.4970779999999</v>
      </c>
      <c r="AS1399">
        <v>4051.2492050000001</v>
      </c>
      <c r="AT1399">
        <v>4374.4643310000001</v>
      </c>
      <c r="AU1399">
        <v>4790.7176559999998</v>
      </c>
      <c r="AV1399">
        <v>4388.8744079999997</v>
      </c>
      <c r="AW1399">
        <v>4003.1657949999999</v>
      </c>
      <c r="AX1399">
        <v>4090.8711920000001</v>
      </c>
      <c r="AY1399">
        <v>3976.1662160000001</v>
      </c>
      <c r="AZ1399">
        <v>3814.329013</v>
      </c>
      <c r="BA1399">
        <v>3888.5338569999999</v>
      </c>
      <c r="BB1399">
        <v>4156.4110440000004</v>
      </c>
      <c r="BC1399">
        <v>4321.6352420000003</v>
      </c>
      <c r="BD1399">
        <v>4402.9598500000002</v>
      </c>
      <c r="BE1399">
        <v>4855.4165160000002</v>
      </c>
      <c r="BF1399">
        <v>4769.9038309999996</v>
      </c>
      <c r="BG1399">
        <v>4907.8431549999996</v>
      </c>
      <c r="BH1399">
        <v>5419.3938260000004</v>
      </c>
      <c r="BI1399">
        <v>5534.235815</v>
      </c>
      <c r="BJ1399">
        <v>5881.1406829999996</v>
      </c>
      <c r="BK1399">
        <v>6973.3948190000001</v>
      </c>
      <c r="BL1399">
        <v>7256.8473949999998</v>
      </c>
      <c r="BM1399">
        <v>7752.8277150000004</v>
      </c>
      <c r="BN1399">
        <v>8029.8469260000002</v>
      </c>
      <c r="BO1399">
        <v>8357.8705179999997</v>
      </c>
      <c r="BP1399">
        <v>8616.3272859999997</v>
      </c>
    </row>
    <row r="1400" spans="1:68" x14ac:dyDescent="0.25">
      <c r="A1400" s="1" t="s">
        <v>66</v>
      </c>
      <c r="B1400" s="1">
        <f>COUNT(egypt_arabic_world[[#This Row],[1960]:[2023]])</f>
        <v>33</v>
      </c>
      <c r="C1400" s="1" t="s">
        <v>1745</v>
      </c>
      <c r="D1400" s="1" t="s">
        <v>1746</v>
      </c>
      <c r="AD1400">
        <v>445000</v>
      </c>
      <c r="AH1400">
        <v>450000</v>
      </c>
      <c r="AI1400">
        <v>434000</v>
      </c>
      <c r="AJ1400">
        <v>434000</v>
      </c>
      <c r="AK1400">
        <v>424000</v>
      </c>
      <c r="AL1400">
        <v>424000</v>
      </c>
      <c r="AM1400">
        <v>430000</v>
      </c>
      <c r="AN1400">
        <v>610000</v>
      </c>
      <c r="AO1400">
        <v>672000</v>
      </c>
      <c r="AP1400">
        <v>680000</v>
      </c>
      <c r="AQ1400">
        <v>680000</v>
      </c>
      <c r="AR1400">
        <v>680000</v>
      </c>
      <c r="AS1400">
        <v>678500</v>
      </c>
      <c r="AT1400">
        <v>768000</v>
      </c>
      <c r="AU1400">
        <v>773000</v>
      </c>
      <c r="AV1400">
        <v>780000</v>
      </c>
      <c r="AW1400">
        <v>798000</v>
      </c>
      <c r="AX1400">
        <v>799000</v>
      </c>
      <c r="AY1400">
        <v>866000</v>
      </c>
      <c r="AZ1400">
        <v>866000</v>
      </c>
      <c r="BA1400">
        <v>866000</v>
      </c>
      <c r="BB1400">
        <v>865500</v>
      </c>
      <c r="BC1400">
        <v>835500</v>
      </c>
      <c r="BD1400">
        <v>835500</v>
      </c>
      <c r="BE1400">
        <v>835500</v>
      </c>
      <c r="BF1400">
        <v>835500</v>
      </c>
      <c r="BG1400">
        <v>835500</v>
      </c>
      <c r="BH1400">
        <v>835500</v>
      </c>
      <c r="BI1400">
        <v>835500</v>
      </c>
      <c r="BJ1400">
        <v>836000</v>
      </c>
      <c r="BK1400">
        <v>835500</v>
      </c>
      <c r="BL1400">
        <v>836000</v>
      </c>
      <c r="BM1400">
        <v>836000</v>
      </c>
    </row>
    <row r="1401" spans="1:68" x14ac:dyDescent="0.25">
      <c r="A1401" s="1" t="s">
        <v>66</v>
      </c>
      <c r="B1401" s="1">
        <f>COUNT(egypt_arabic_world[[#This Row],[1960]:[2023]])</f>
        <v>33</v>
      </c>
      <c r="C1401" s="1" t="s">
        <v>1381</v>
      </c>
      <c r="D1401" s="1" t="s">
        <v>1382</v>
      </c>
      <c r="AJ1401">
        <v>2.37473074</v>
      </c>
      <c r="AK1401">
        <v>6.496220256</v>
      </c>
      <c r="AL1401">
        <v>6.8657248180000003</v>
      </c>
      <c r="AM1401">
        <v>1.8818394140000001</v>
      </c>
      <c r="AN1401">
        <v>8.9896383530000001</v>
      </c>
      <c r="AO1401">
        <v>16.850107489999999</v>
      </c>
      <c r="AP1401">
        <v>24.342383519999998</v>
      </c>
      <c r="AQ1401">
        <v>31.278380869999999</v>
      </c>
      <c r="AR1401">
        <v>41.423089830000002</v>
      </c>
      <c r="AS1401">
        <v>39.791302600000002</v>
      </c>
      <c r="AT1401">
        <v>54.314110569999997</v>
      </c>
      <c r="AU1401">
        <v>58.421939020000003</v>
      </c>
      <c r="AV1401">
        <v>61.583437979999999</v>
      </c>
      <c r="AW1401">
        <v>75.313576150000003</v>
      </c>
      <c r="AX1401">
        <v>94.952399380000003</v>
      </c>
      <c r="AY1401">
        <v>106.41501890000001</v>
      </c>
      <c r="AZ1401">
        <v>120.7100695</v>
      </c>
      <c r="BA1401">
        <v>120.7794677</v>
      </c>
      <c r="BB1401">
        <v>129.8719466</v>
      </c>
      <c r="BC1401">
        <v>131.4140079</v>
      </c>
      <c r="BD1401">
        <v>139.7049647</v>
      </c>
      <c r="BE1401">
        <v>154.57815170000001</v>
      </c>
      <c r="BF1401">
        <v>149.98530070000001</v>
      </c>
      <c r="BG1401">
        <v>154.74394240000001</v>
      </c>
      <c r="BH1401">
        <v>161.62857410000001</v>
      </c>
      <c r="BI1401">
        <v>173.3278033</v>
      </c>
      <c r="BJ1401">
        <v>186.41969639999999</v>
      </c>
      <c r="BK1401">
        <v>180.40696869999999</v>
      </c>
      <c r="BL1401">
        <v>159.08368110000001</v>
      </c>
      <c r="BM1401">
        <v>147.19800570000001</v>
      </c>
      <c r="BN1401">
        <v>172.933381</v>
      </c>
      <c r="BO1401">
        <v>170.11832670000001</v>
      </c>
      <c r="BP1401">
        <v>172.49119949999999</v>
      </c>
    </row>
    <row r="1402" spans="1:68" x14ac:dyDescent="0.25">
      <c r="A1402" s="1" t="s">
        <v>66</v>
      </c>
      <c r="B1402" s="1">
        <f>COUNT(egypt_arabic_world[[#This Row],[1960]:[2023]])</f>
        <v>33</v>
      </c>
      <c r="C1402" s="1" t="s">
        <v>1605</v>
      </c>
      <c r="D1402" s="1" t="s">
        <v>1606</v>
      </c>
      <c r="AI1402">
        <v>100</v>
      </c>
      <c r="AJ1402">
        <v>100</v>
      </c>
      <c r="AK1402">
        <v>100</v>
      </c>
      <c r="AL1402">
        <v>100</v>
      </c>
      <c r="AM1402">
        <v>100</v>
      </c>
      <c r="AN1402">
        <v>100</v>
      </c>
      <c r="AO1402">
        <v>100</v>
      </c>
      <c r="AP1402">
        <v>100</v>
      </c>
      <c r="AQ1402">
        <v>100</v>
      </c>
      <c r="AR1402">
        <v>100</v>
      </c>
      <c r="AS1402">
        <v>100</v>
      </c>
      <c r="AT1402">
        <v>200</v>
      </c>
      <c r="AU1402">
        <v>200</v>
      </c>
      <c r="AV1402">
        <v>200</v>
      </c>
      <c r="AW1402">
        <v>200</v>
      </c>
      <c r="AX1402">
        <v>200</v>
      </c>
      <c r="AY1402">
        <v>200</v>
      </c>
      <c r="AZ1402">
        <v>500</v>
      </c>
      <c r="BA1402">
        <v>500</v>
      </c>
      <c r="BB1402">
        <v>500</v>
      </c>
      <c r="BC1402">
        <v>500</v>
      </c>
      <c r="BD1402">
        <v>500</v>
      </c>
      <c r="BE1402">
        <v>500</v>
      </c>
      <c r="BF1402">
        <v>500</v>
      </c>
      <c r="BG1402">
        <v>500</v>
      </c>
      <c r="BH1402">
        <v>520</v>
      </c>
      <c r="BI1402">
        <v>560</v>
      </c>
      <c r="BJ1402">
        <v>600</v>
      </c>
      <c r="BK1402">
        <v>640</v>
      </c>
      <c r="BL1402">
        <v>680</v>
      </c>
      <c r="BM1402">
        <v>720</v>
      </c>
      <c r="BN1402">
        <v>750</v>
      </c>
      <c r="BO1402">
        <v>790</v>
      </c>
    </row>
    <row r="1403" spans="1:68" x14ac:dyDescent="0.25">
      <c r="A1403" s="1" t="s">
        <v>66</v>
      </c>
      <c r="B1403" s="1">
        <f>COUNT(egypt_arabic_world[[#This Row],[1960]:[2023]])</f>
        <v>33</v>
      </c>
      <c r="C1403" s="1" t="s">
        <v>1587</v>
      </c>
      <c r="D1403" s="1" t="s">
        <v>1588</v>
      </c>
      <c r="AI1403">
        <v>100</v>
      </c>
      <c r="AJ1403">
        <v>100</v>
      </c>
      <c r="AK1403">
        <v>100</v>
      </c>
      <c r="AL1403">
        <v>100</v>
      </c>
      <c r="AM1403">
        <v>100</v>
      </c>
      <c r="AN1403">
        <v>100</v>
      </c>
      <c r="AO1403">
        <v>100</v>
      </c>
      <c r="AP1403">
        <v>100</v>
      </c>
      <c r="AQ1403">
        <v>100</v>
      </c>
      <c r="AR1403">
        <v>100</v>
      </c>
      <c r="AS1403">
        <v>100</v>
      </c>
      <c r="AT1403">
        <v>100</v>
      </c>
      <c r="AU1403">
        <v>100</v>
      </c>
      <c r="AV1403">
        <v>100</v>
      </c>
      <c r="AW1403">
        <v>100</v>
      </c>
      <c r="AX1403">
        <v>100</v>
      </c>
      <c r="AY1403">
        <v>100</v>
      </c>
      <c r="AZ1403">
        <v>100</v>
      </c>
      <c r="BA1403">
        <v>100</v>
      </c>
      <c r="BB1403">
        <v>100</v>
      </c>
      <c r="BC1403">
        <v>100</v>
      </c>
      <c r="BD1403">
        <v>200</v>
      </c>
      <c r="BE1403">
        <v>200</v>
      </c>
      <c r="BF1403">
        <v>200</v>
      </c>
      <c r="BG1403">
        <v>200</v>
      </c>
      <c r="BH1403">
        <v>200</v>
      </c>
      <c r="BI1403">
        <v>200</v>
      </c>
      <c r="BJ1403">
        <v>200</v>
      </c>
      <c r="BK1403">
        <v>200</v>
      </c>
      <c r="BL1403">
        <v>200</v>
      </c>
      <c r="BM1403">
        <v>200</v>
      </c>
      <c r="BN1403">
        <v>200</v>
      </c>
      <c r="BO1403">
        <v>200</v>
      </c>
    </row>
    <row r="1404" spans="1:68" x14ac:dyDescent="0.25">
      <c r="A1404" s="1" t="s">
        <v>66</v>
      </c>
      <c r="B1404" s="1">
        <f>COUNT(egypt_arabic_world[[#This Row],[1960]:[2023]])</f>
        <v>33</v>
      </c>
      <c r="C1404" s="1" t="s">
        <v>1389</v>
      </c>
      <c r="D1404" s="1" t="s">
        <v>1390</v>
      </c>
      <c r="AJ1404">
        <v>34.491052340000003</v>
      </c>
      <c r="AK1404">
        <v>32.952786959999997</v>
      </c>
      <c r="AL1404">
        <v>32.682872340000003</v>
      </c>
      <c r="AM1404">
        <v>33.48934861</v>
      </c>
      <c r="AN1404">
        <v>29.806503549999999</v>
      </c>
      <c r="AO1404">
        <v>29.676467890000001</v>
      </c>
      <c r="AP1404">
        <v>29.98702763</v>
      </c>
      <c r="AQ1404">
        <v>23.246735640000001</v>
      </c>
      <c r="AR1404">
        <v>21.372020719999998</v>
      </c>
      <c r="AS1404">
        <v>26.105633180000002</v>
      </c>
      <c r="AT1404">
        <v>16.852760549999999</v>
      </c>
      <c r="AU1404">
        <v>18.719405349999999</v>
      </c>
      <c r="AV1404">
        <v>25.996001639999999</v>
      </c>
      <c r="AW1404">
        <v>33.197226450000002</v>
      </c>
      <c r="AX1404">
        <v>31.800293230000001</v>
      </c>
      <c r="AY1404">
        <v>32.560520140000001</v>
      </c>
      <c r="AZ1404">
        <v>33.777352659999998</v>
      </c>
      <c r="BA1404">
        <v>34.431326489999996</v>
      </c>
      <c r="BB1404">
        <v>33.00008322</v>
      </c>
      <c r="BC1404">
        <v>29.085187680000001</v>
      </c>
      <c r="BD1404">
        <v>29.812110950000001</v>
      </c>
      <c r="BE1404">
        <v>27.330979460000002</v>
      </c>
      <c r="BF1404">
        <v>32.366106950000002</v>
      </c>
      <c r="BG1404">
        <v>33.985410309999999</v>
      </c>
      <c r="BH1404">
        <v>36.980480249999999</v>
      </c>
      <c r="BI1404">
        <v>22.952476319999999</v>
      </c>
      <c r="BJ1404">
        <v>25.860754350000001</v>
      </c>
      <c r="BK1404">
        <v>23.65764982</v>
      </c>
      <c r="BL1404">
        <v>21.74131534</v>
      </c>
      <c r="BM1404">
        <v>18.649507589999999</v>
      </c>
      <c r="BN1404">
        <v>18.91709766</v>
      </c>
      <c r="BO1404">
        <v>16.690638870000001</v>
      </c>
      <c r="BP1404">
        <v>15.87892989</v>
      </c>
    </row>
    <row r="1405" spans="1:68" x14ac:dyDescent="0.25">
      <c r="A1405" s="1" t="s">
        <v>66</v>
      </c>
      <c r="B1405" s="1">
        <f>COUNT(egypt_arabic_world[[#This Row],[1960]:[2023]])</f>
        <v>33</v>
      </c>
      <c r="C1405" s="1" t="s">
        <v>1361</v>
      </c>
      <c r="D1405" s="1" t="s">
        <v>1362</v>
      </c>
      <c r="AJ1405">
        <v>9.9847391820000002</v>
      </c>
      <c r="AK1405">
        <v>9.4418719039999992</v>
      </c>
      <c r="AL1405">
        <v>9.5516136039999999</v>
      </c>
      <c r="AM1405">
        <v>8.7608527540000001</v>
      </c>
      <c r="AN1405">
        <v>9.2541798469999996</v>
      </c>
      <c r="AO1405">
        <v>8.9410660350000004</v>
      </c>
      <c r="AP1405">
        <v>8.8163344119999998</v>
      </c>
      <c r="AQ1405">
        <v>9.6045076710000004</v>
      </c>
      <c r="AR1405">
        <v>9.0385879449999997</v>
      </c>
      <c r="AS1405">
        <v>8.1908582790000004</v>
      </c>
      <c r="AT1405">
        <v>7.4818025239999999</v>
      </c>
      <c r="AU1405">
        <v>8.6635334959999994</v>
      </c>
      <c r="AV1405">
        <v>9.0778959459999999</v>
      </c>
      <c r="AW1405">
        <v>9.8107799230000001</v>
      </c>
      <c r="AX1405">
        <v>8.6464738650000008</v>
      </c>
      <c r="AY1405">
        <v>8.5331349060000008</v>
      </c>
      <c r="AZ1405">
        <v>8.6176142860000002</v>
      </c>
      <c r="BA1405">
        <v>8.9433210949999999</v>
      </c>
      <c r="BB1405">
        <v>8.1641720820000003</v>
      </c>
      <c r="BC1405">
        <v>6.3391399269999997</v>
      </c>
      <c r="BD1405">
        <v>6.1243987999999998</v>
      </c>
      <c r="BE1405">
        <v>5.3524828400000004</v>
      </c>
      <c r="BF1405">
        <v>5.9676610730000004</v>
      </c>
      <c r="BG1405">
        <v>5.9382366089999996</v>
      </c>
      <c r="BH1405">
        <v>6.193046023</v>
      </c>
      <c r="BI1405">
        <v>3.5723741420000001</v>
      </c>
      <c r="BJ1405">
        <v>4.0470623860000003</v>
      </c>
      <c r="BK1405">
        <v>3.5904804289999999</v>
      </c>
      <c r="BL1405">
        <v>3.495714896</v>
      </c>
      <c r="BM1405">
        <v>2.716289148</v>
      </c>
      <c r="BN1405">
        <v>2.4935837639999998</v>
      </c>
      <c r="BO1405">
        <v>2.1828918110000002</v>
      </c>
      <c r="BP1405">
        <v>2.1089072889999998</v>
      </c>
    </row>
    <row r="1406" spans="1:68" x14ac:dyDescent="0.25">
      <c r="A1406" s="1" t="s">
        <v>66</v>
      </c>
      <c r="B1406" s="1">
        <f>COUNT(egypt_arabic_world[[#This Row],[1960]:[2023]])</f>
        <v>33</v>
      </c>
      <c r="C1406" s="1" t="s">
        <v>1411</v>
      </c>
      <c r="D1406" s="1" t="s">
        <v>1412</v>
      </c>
      <c r="AJ1406">
        <v>15.04101569</v>
      </c>
      <c r="AK1406">
        <v>14.641731979999999</v>
      </c>
      <c r="AL1406">
        <v>14.226057839999999</v>
      </c>
      <c r="AM1406">
        <v>13.806724089999999</v>
      </c>
      <c r="AN1406">
        <v>13.235979629999999</v>
      </c>
      <c r="AO1406">
        <v>13.054079229999999</v>
      </c>
      <c r="AP1406">
        <v>12.842944770000001</v>
      </c>
      <c r="AQ1406">
        <v>12.1430665</v>
      </c>
      <c r="AR1406">
        <v>11.36351311</v>
      </c>
      <c r="AS1406">
        <v>11.521114130000001</v>
      </c>
      <c r="AT1406">
        <v>9.2962182569999996</v>
      </c>
      <c r="AU1406">
        <v>10.43783146</v>
      </c>
      <c r="AV1406">
        <v>12.174778939999999</v>
      </c>
      <c r="AW1406">
        <v>13.96881817</v>
      </c>
      <c r="AX1406">
        <v>12.9765578</v>
      </c>
      <c r="AY1406">
        <v>13.129910629999999</v>
      </c>
      <c r="AZ1406">
        <v>14.067058879999999</v>
      </c>
      <c r="BA1406">
        <v>14.12581277</v>
      </c>
      <c r="BB1406">
        <v>13.22256659</v>
      </c>
      <c r="BC1406">
        <v>10.889306899999999</v>
      </c>
      <c r="BD1406">
        <v>10.926525639999999</v>
      </c>
      <c r="BE1406">
        <v>9.7747615739999993</v>
      </c>
      <c r="BF1406">
        <v>11.425117719999999</v>
      </c>
      <c r="BG1406">
        <v>11.82537364</v>
      </c>
      <c r="BH1406">
        <v>12.645453829999999</v>
      </c>
      <c r="BI1406">
        <v>7.7486166929999998</v>
      </c>
      <c r="BJ1406">
        <v>8.7415616909999994</v>
      </c>
      <c r="BK1406">
        <v>7.3034412389999996</v>
      </c>
      <c r="BL1406">
        <v>6.4148866030000002</v>
      </c>
      <c r="BM1406">
        <v>5.2123127980000001</v>
      </c>
      <c r="BN1406">
        <v>5.1907151430000003</v>
      </c>
      <c r="BO1406">
        <v>4.450880851</v>
      </c>
      <c r="BP1406">
        <v>4.2729158949999997</v>
      </c>
    </row>
    <row r="1407" spans="1:68" x14ac:dyDescent="0.25">
      <c r="A1407" s="1" t="s">
        <v>66</v>
      </c>
      <c r="B1407" s="1">
        <f>COUNT(egypt_arabic_world[[#This Row],[1960]:[2023]])</f>
        <v>33</v>
      </c>
      <c r="C1407" s="1" t="s">
        <v>2151</v>
      </c>
      <c r="D1407" s="1" t="s">
        <v>2152</v>
      </c>
      <c r="T1407">
        <v>46.097337009999997</v>
      </c>
      <c r="U1407">
        <v>34.337349400000001</v>
      </c>
      <c r="V1407">
        <v>26.587112170000001</v>
      </c>
      <c r="W1407">
        <v>34.07275954</v>
      </c>
      <c r="X1407">
        <v>35.679702050000003</v>
      </c>
      <c r="Z1407">
        <v>33.37985578</v>
      </c>
      <c r="AA1407">
        <v>35.036945809999999</v>
      </c>
      <c r="AB1407">
        <v>30.652639090000001</v>
      </c>
      <c r="AC1407">
        <v>34.843026250000001</v>
      </c>
      <c r="AD1407">
        <v>32.20944686</v>
      </c>
      <c r="AE1407">
        <v>26.775045160000001</v>
      </c>
      <c r="AF1407">
        <v>25.706289980000001</v>
      </c>
      <c r="AG1407">
        <v>27.865143119999999</v>
      </c>
      <c r="AH1407">
        <v>27.974849849999998</v>
      </c>
      <c r="AI1407">
        <v>23.95299314</v>
      </c>
      <c r="AJ1407">
        <v>20.63932449</v>
      </c>
      <c r="AK1407">
        <v>19.221193499999998</v>
      </c>
      <c r="AL1407">
        <v>18.638829749999999</v>
      </c>
      <c r="AM1407">
        <v>19.755197549999998</v>
      </c>
      <c r="AN1407">
        <v>20.450057019999999</v>
      </c>
      <c r="AO1407">
        <v>20.606590109999999</v>
      </c>
      <c r="AP1407">
        <v>19.92932862</v>
      </c>
      <c r="AU1407">
        <v>14.198259910000001</v>
      </c>
      <c r="AV1407">
        <v>14.642242</v>
      </c>
      <c r="AW1407">
        <v>13.613618089999999</v>
      </c>
      <c r="AX1407">
        <v>10.11620969</v>
      </c>
      <c r="AY1407">
        <v>9.7707174040000009</v>
      </c>
      <c r="AZ1407">
        <v>8.9503060120000004</v>
      </c>
      <c r="BA1407">
        <v>9.7386718059999993</v>
      </c>
      <c r="BB1407">
        <v>8.2684577570000002</v>
      </c>
      <c r="BC1407">
        <v>8.0547938779999999</v>
      </c>
      <c r="BD1407">
        <v>7.0050147760000003</v>
      </c>
      <c r="BH1407">
        <v>6.8490016569999996</v>
      </c>
    </row>
    <row r="1408" spans="1:68" x14ac:dyDescent="0.25">
      <c r="A1408" s="1" t="s">
        <v>66</v>
      </c>
      <c r="B1408" s="1">
        <f>COUNT(egypt_arabic_world[[#This Row],[1960]:[2023]])</f>
        <v>33</v>
      </c>
      <c r="C1408" s="1" t="s">
        <v>2117</v>
      </c>
      <c r="D1408" s="1" t="s">
        <v>2118</v>
      </c>
      <c r="T1408">
        <v>502000000</v>
      </c>
      <c r="U1408">
        <v>399000000</v>
      </c>
      <c r="V1408">
        <v>557000000</v>
      </c>
      <c r="W1408">
        <v>768000000</v>
      </c>
      <c r="X1408">
        <v>958000000</v>
      </c>
      <c r="Z1408">
        <v>1435000000</v>
      </c>
      <c r="AA1408">
        <v>1707000000</v>
      </c>
      <c r="AB1408">
        <v>1719000000</v>
      </c>
      <c r="AC1408">
        <v>2031000000</v>
      </c>
      <c r="AD1408">
        <v>2073000000</v>
      </c>
      <c r="AE1408">
        <v>1927000000</v>
      </c>
      <c r="AF1408">
        <v>1929000000</v>
      </c>
      <c r="AG1408">
        <v>2463000000</v>
      </c>
      <c r="AH1408">
        <v>2981000000</v>
      </c>
      <c r="AI1408">
        <v>3037000000</v>
      </c>
      <c r="AJ1408">
        <v>3422000000</v>
      </c>
      <c r="AK1408">
        <v>4941000000</v>
      </c>
      <c r="AL1408">
        <v>5428000000</v>
      </c>
      <c r="AM1408">
        <v>6585000000</v>
      </c>
      <c r="AN1408">
        <v>7352000000</v>
      </c>
      <c r="AO1408">
        <v>8255000000</v>
      </c>
      <c r="AP1408">
        <v>8460000000</v>
      </c>
      <c r="AU1408">
        <v>7213000000</v>
      </c>
      <c r="AV1408">
        <v>8161000000</v>
      </c>
      <c r="AW1408">
        <v>9141000000</v>
      </c>
      <c r="AX1408">
        <v>7664000000</v>
      </c>
      <c r="AY1408">
        <v>9553700000</v>
      </c>
      <c r="AZ1408">
        <v>10232500000</v>
      </c>
      <c r="BA1408">
        <v>13361000000</v>
      </c>
      <c r="BB1408">
        <v>13496000000</v>
      </c>
      <c r="BC1408">
        <v>13732900000</v>
      </c>
      <c r="BD1408">
        <v>13454700000</v>
      </c>
      <c r="BH1408">
        <v>20955000000</v>
      </c>
    </row>
    <row r="1409" spans="1:68" x14ac:dyDescent="0.25">
      <c r="A1409" s="1" t="s">
        <v>66</v>
      </c>
      <c r="B1409" s="1">
        <f>COUNT(egypt_arabic_world[[#This Row],[1960]:[2023]])</f>
        <v>33</v>
      </c>
      <c r="C1409" s="1" t="s">
        <v>1421</v>
      </c>
      <c r="D1409" s="1" t="s">
        <v>1422</v>
      </c>
      <c r="AJ1409">
        <v>4.167132724</v>
      </c>
      <c r="AK1409">
        <v>4.2865523659999996</v>
      </c>
      <c r="AL1409">
        <v>4.1855840349999998</v>
      </c>
      <c r="AM1409">
        <v>4.3979862609999998</v>
      </c>
      <c r="AN1409">
        <v>5.6187323710000001</v>
      </c>
      <c r="AO1409">
        <v>5.0870887319999998</v>
      </c>
      <c r="AP1409">
        <v>4.5287875509999997</v>
      </c>
      <c r="AQ1409">
        <v>5.7165664170000001</v>
      </c>
      <c r="AR1409">
        <v>5.6814185540000004</v>
      </c>
      <c r="AS1409">
        <v>4.4862610839999997</v>
      </c>
      <c r="AT1409">
        <v>6.5144337539999997</v>
      </c>
      <c r="AU1409">
        <v>5.2808334700000001</v>
      </c>
      <c r="AV1409">
        <v>4.2992966250000002</v>
      </c>
      <c r="AW1409">
        <v>4.5282311609999999</v>
      </c>
      <c r="AX1409">
        <v>3.7304906139999998</v>
      </c>
      <c r="AY1409">
        <v>2.8276169539999998</v>
      </c>
      <c r="AZ1409">
        <v>3.43836181</v>
      </c>
      <c r="BA1409">
        <v>4.1097403139999997</v>
      </c>
      <c r="BB1409">
        <v>3.8221610190000002</v>
      </c>
      <c r="BC1409">
        <v>3.1447067579999999</v>
      </c>
      <c r="BD1409">
        <v>3.1942377259999999</v>
      </c>
      <c r="BE1409">
        <v>2.8244807239999998</v>
      </c>
      <c r="BF1409">
        <v>2.113990314</v>
      </c>
      <c r="BG1409">
        <v>2.162431153</v>
      </c>
      <c r="BH1409">
        <v>1.858021785</v>
      </c>
      <c r="BI1409">
        <v>2.2617938340000001</v>
      </c>
      <c r="BJ1409">
        <v>2.0717566340000002</v>
      </c>
      <c r="BK1409">
        <v>3.6936994689999998</v>
      </c>
      <c r="BL1409">
        <v>2.8007094019999998</v>
      </c>
      <c r="BM1409">
        <v>2.174413296</v>
      </c>
      <c r="BN1409">
        <v>1.3562808660000001</v>
      </c>
      <c r="BO1409">
        <v>1.329663161</v>
      </c>
      <c r="BP1409">
        <v>1.1967012079999999</v>
      </c>
    </row>
    <row r="1410" spans="1:68" x14ac:dyDescent="0.25">
      <c r="A1410" s="1" t="s">
        <v>66</v>
      </c>
      <c r="B1410" s="1">
        <f>COUNT(egypt_arabic_world[[#This Row],[1960]:[2023]])</f>
        <v>33</v>
      </c>
      <c r="C1410" s="1" t="s">
        <v>1349</v>
      </c>
      <c r="D1410" s="1" t="s">
        <v>1350</v>
      </c>
      <c r="AJ1410">
        <v>19.223491429999999</v>
      </c>
      <c r="AK1410">
        <v>19.593782350000001</v>
      </c>
      <c r="AL1410">
        <v>18.94674547</v>
      </c>
      <c r="AM1410">
        <v>19.930044509999998</v>
      </c>
      <c r="AN1410">
        <v>19.62782112</v>
      </c>
      <c r="AO1410">
        <v>18.481807459999999</v>
      </c>
      <c r="AP1410">
        <v>17.22568644</v>
      </c>
      <c r="AQ1410">
        <v>18.371797130000001</v>
      </c>
      <c r="AR1410">
        <v>18.378446199999999</v>
      </c>
      <c r="AS1410">
        <v>20.008473909999999</v>
      </c>
      <c r="AT1410">
        <v>20.610275189999999</v>
      </c>
      <c r="AU1410">
        <v>20.055116909999999</v>
      </c>
      <c r="AV1410">
        <v>20.893900720000001</v>
      </c>
      <c r="AW1410">
        <v>20.055259800000002</v>
      </c>
      <c r="AX1410">
        <v>17.22815769</v>
      </c>
      <c r="AY1410">
        <v>15.881095050000001</v>
      </c>
      <c r="AZ1410">
        <v>17.077926439999999</v>
      </c>
      <c r="BA1410">
        <v>17.822306439999998</v>
      </c>
      <c r="BB1410">
        <v>18.01987527</v>
      </c>
      <c r="BC1410">
        <v>17.64479244</v>
      </c>
      <c r="BD1410">
        <v>18.892355649999999</v>
      </c>
      <c r="BE1410">
        <v>18.92223126</v>
      </c>
      <c r="BF1410">
        <v>15.28815208</v>
      </c>
      <c r="BG1410">
        <v>16.78539361</v>
      </c>
      <c r="BH1410">
        <v>14.629876230000001</v>
      </c>
      <c r="BI1410">
        <v>12.66336377</v>
      </c>
      <c r="BJ1410">
        <v>12.6559752</v>
      </c>
      <c r="BK1410">
        <v>14.33128168</v>
      </c>
      <c r="BL1410">
        <v>10.648721330000001</v>
      </c>
      <c r="BM1410">
        <v>10.145892570000001</v>
      </c>
      <c r="BN1410">
        <v>4.2255556890000001</v>
      </c>
      <c r="BO1410">
        <v>3.425334141</v>
      </c>
      <c r="BP1410">
        <v>3.0836052930000002</v>
      </c>
    </row>
    <row r="1411" spans="1:68" x14ac:dyDescent="0.25">
      <c r="A1411" s="1" t="s">
        <v>66</v>
      </c>
      <c r="B1411" s="1">
        <f>COUNT(egypt_arabic_world[[#This Row],[1960]:[2023]])</f>
        <v>33</v>
      </c>
      <c r="C1411" s="1" t="s">
        <v>1397</v>
      </c>
      <c r="D1411" s="1" t="s">
        <v>1398</v>
      </c>
      <c r="AJ1411">
        <v>16.116987819999999</v>
      </c>
      <c r="AK1411">
        <v>16.20831583</v>
      </c>
      <c r="AL1411">
        <v>15.96376547</v>
      </c>
      <c r="AM1411">
        <v>16.760714360000001</v>
      </c>
      <c r="AN1411">
        <v>16.913711200000002</v>
      </c>
      <c r="AO1411">
        <v>15.82487053</v>
      </c>
      <c r="AP1411">
        <v>14.81076622</v>
      </c>
      <c r="AQ1411">
        <v>16.016908709999999</v>
      </c>
      <c r="AR1411">
        <v>15.98498124</v>
      </c>
      <c r="AS1411">
        <v>17.122975329999999</v>
      </c>
      <c r="AT1411">
        <v>17.881022059999999</v>
      </c>
      <c r="AU1411">
        <v>17.448281940000001</v>
      </c>
      <c r="AV1411">
        <v>17.85623515</v>
      </c>
      <c r="AW1411">
        <v>17.294601870000001</v>
      </c>
      <c r="AX1411">
        <v>14.70390757</v>
      </c>
      <c r="AY1411">
        <v>13.38378165</v>
      </c>
      <c r="AZ1411">
        <v>14.12367839</v>
      </c>
      <c r="BA1411">
        <v>15.03411983</v>
      </c>
      <c r="BB1411">
        <v>15.12819618</v>
      </c>
      <c r="BC1411">
        <v>14.744165779999999</v>
      </c>
      <c r="BD1411">
        <v>15.709935099999999</v>
      </c>
      <c r="BE1411">
        <v>15.68321355</v>
      </c>
      <c r="BF1411">
        <v>12.56460476</v>
      </c>
      <c r="BG1411">
        <v>13.7160166</v>
      </c>
      <c r="BH1411">
        <v>11.95316102</v>
      </c>
      <c r="BI1411">
        <v>10.42191328</v>
      </c>
      <c r="BJ1411">
        <v>10.378160149999999</v>
      </c>
      <c r="BK1411">
        <v>12.36304565</v>
      </c>
      <c r="BL1411">
        <v>9.3930913579999995</v>
      </c>
      <c r="BM1411">
        <v>8.8971178220000002</v>
      </c>
      <c r="BN1411">
        <v>3.7543559489999998</v>
      </c>
      <c r="BO1411">
        <v>3.097718559</v>
      </c>
      <c r="BP1411">
        <v>2.7870715260000001</v>
      </c>
    </row>
    <row r="1412" spans="1:68" x14ac:dyDescent="0.25">
      <c r="A1412" s="1" t="s">
        <v>66</v>
      </c>
      <c r="B1412" s="1">
        <f>COUNT(egypt_arabic_world[[#This Row],[1960]:[2023]])</f>
        <v>33</v>
      </c>
      <c r="C1412" s="1" t="s">
        <v>1353</v>
      </c>
      <c r="D1412" s="1" t="s">
        <v>1354</v>
      </c>
      <c r="AJ1412">
        <v>37.550079220000001</v>
      </c>
      <c r="AK1412">
        <v>38.45592766</v>
      </c>
      <c r="AL1412">
        <v>35.291638089999999</v>
      </c>
      <c r="AM1412">
        <v>35.175733000000001</v>
      </c>
      <c r="AN1412">
        <v>33.993350960000001</v>
      </c>
      <c r="AO1412">
        <v>31.298798990000002</v>
      </c>
      <c r="AP1412">
        <v>31.374919899999998</v>
      </c>
      <c r="AQ1412">
        <v>29.802683529999999</v>
      </c>
      <c r="AR1412">
        <v>28.699876029999999</v>
      </c>
      <c r="AS1412">
        <v>29.63281581</v>
      </c>
      <c r="AT1412">
        <v>28.54506039</v>
      </c>
      <c r="AU1412">
        <v>27.520889539999999</v>
      </c>
      <c r="AV1412">
        <v>29.86846366</v>
      </c>
      <c r="AW1412">
        <v>31.834964750000001</v>
      </c>
      <c r="AX1412">
        <v>30.939101749999999</v>
      </c>
      <c r="AY1412">
        <v>31.232594779999999</v>
      </c>
      <c r="AZ1412">
        <v>31.757227279999999</v>
      </c>
      <c r="BA1412">
        <v>31.692125220000001</v>
      </c>
      <c r="BB1412">
        <v>29.957983670000001</v>
      </c>
      <c r="BC1412">
        <v>28.276353910000001</v>
      </c>
      <c r="BD1412">
        <v>29.23910785</v>
      </c>
      <c r="BE1412">
        <v>27.071352739999998</v>
      </c>
      <c r="BF1412">
        <v>27.958792859999999</v>
      </c>
      <c r="BG1412">
        <v>27.547760400000001</v>
      </c>
      <c r="BH1412">
        <v>25.815080689999998</v>
      </c>
      <c r="BI1412">
        <v>25.573826499999999</v>
      </c>
      <c r="BJ1412">
        <v>25.061790930000001</v>
      </c>
      <c r="BK1412">
        <v>21.68119815</v>
      </c>
      <c r="BL1412">
        <v>21.158027350000001</v>
      </c>
      <c r="BM1412">
        <v>20.37912893</v>
      </c>
      <c r="BN1412">
        <v>19.289168910000001</v>
      </c>
      <c r="BO1412">
        <v>18.934237100000001</v>
      </c>
      <c r="BP1412">
        <v>18.693945979999999</v>
      </c>
    </row>
    <row r="1413" spans="1:68" x14ac:dyDescent="0.25">
      <c r="A1413" s="1" t="s">
        <v>66</v>
      </c>
      <c r="B1413" s="1">
        <f>COUNT(egypt_arabic_world[[#This Row],[1960]:[2023]])</f>
        <v>33</v>
      </c>
      <c r="C1413" s="1" t="s">
        <v>1371</v>
      </c>
      <c r="D1413" s="1" t="s">
        <v>1372</v>
      </c>
      <c r="AJ1413">
        <v>48.70567793</v>
      </c>
      <c r="AK1413">
        <v>52.354449410000001</v>
      </c>
      <c r="AL1413">
        <v>46.4474637</v>
      </c>
      <c r="AM1413">
        <v>46.970893060000002</v>
      </c>
      <c r="AN1413">
        <v>42.475196990000001</v>
      </c>
      <c r="AO1413">
        <v>40.50862875</v>
      </c>
      <c r="AP1413">
        <v>40.516382</v>
      </c>
      <c r="AQ1413">
        <v>35.332843140000001</v>
      </c>
      <c r="AR1413">
        <v>31.911695290000001</v>
      </c>
      <c r="AS1413">
        <v>39.39442786</v>
      </c>
      <c r="AT1413">
        <v>31.9299687</v>
      </c>
      <c r="AU1413">
        <v>27.554397959999999</v>
      </c>
      <c r="AV1413">
        <v>39.052974200000001</v>
      </c>
      <c r="AW1413">
        <v>46.78224307</v>
      </c>
      <c r="AX1413">
        <v>46.62193542</v>
      </c>
      <c r="AY1413">
        <v>43.321779110000001</v>
      </c>
      <c r="AZ1413">
        <v>46.520940430000003</v>
      </c>
      <c r="BA1413">
        <v>45.607000810000002</v>
      </c>
      <c r="BB1413">
        <v>46.026304670000002</v>
      </c>
      <c r="BC1413">
        <v>42.850289940000003</v>
      </c>
      <c r="BD1413">
        <v>43.364519620000003</v>
      </c>
      <c r="BE1413">
        <v>37.608662789999997</v>
      </c>
      <c r="BF1413">
        <v>42.861105719999998</v>
      </c>
      <c r="BG1413">
        <v>43.206749700000003</v>
      </c>
      <c r="BH1413">
        <v>40.161460079999998</v>
      </c>
      <c r="BI1413">
        <v>38.371270099999997</v>
      </c>
      <c r="BJ1413">
        <v>36.977163539999999</v>
      </c>
      <c r="BK1413">
        <v>21.389582480000001</v>
      </c>
      <c r="BL1413">
        <v>21.385012740000001</v>
      </c>
      <c r="BM1413">
        <v>19.530916229999999</v>
      </c>
      <c r="BN1413">
        <v>18.983699810000001</v>
      </c>
      <c r="BO1413">
        <v>17.139678029999999</v>
      </c>
      <c r="BP1413">
        <v>16.757194609999999</v>
      </c>
    </row>
    <row r="1414" spans="1:68" x14ac:dyDescent="0.25">
      <c r="A1414" s="1" t="s">
        <v>66</v>
      </c>
      <c r="B1414" s="1">
        <f>COUNT(egypt_arabic_world[[#This Row],[1960]:[2023]])</f>
        <v>33</v>
      </c>
      <c r="C1414" s="1" t="s">
        <v>1423</v>
      </c>
      <c r="D1414" s="1" t="s">
        <v>1424</v>
      </c>
      <c r="AJ1414">
        <v>34.65004398</v>
      </c>
      <c r="AK1414">
        <v>34.50910923</v>
      </c>
      <c r="AL1414">
        <v>32.466270539999996</v>
      </c>
      <c r="AM1414">
        <v>32.151905560000003</v>
      </c>
      <c r="AN1414">
        <v>31.955220369999999</v>
      </c>
      <c r="AO1414">
        <v>29.019935700000001</v>
      </c>
      <c r="AP1414">
        <v>29.227871910000001</v>
      </c>
      <c r="AQ1414">
        <v>28.538364439999999</v>
      </c>
      <c r="AR1414">
        <v>27.953786829999999</v>
      </c>
      <c r="AS1414">
        <v>27.403832779999998</v>
      </c>
      <c r="AT1414">
        <v>27.732303630000001</v>
      </c>
      <c r="AU1414">
        <v>27.513712229999999</v>
      </c>
      <c r="AV1414">
        <v>27.810522079999998</v>
      </c>
      <c r="AW1414">
        <v>28.60269164</v>
      </c>
      <c r="AX1414">
        <v>27.33152947</v>
      </c>
      <c r="AY1414">
        <v>28.372608889999999</v>
      </c>
      <c r="AZ1414">
        <v>27.675400209999999</v>
      </c>
      <c r="BA1414">
        <v>28.140680920000001</v>
      </c>
      <c r="BB1414">
        <v>25.848275260000001</v>
      </c>
      <c r="BC1414">
        <v>24.63191514</v>
      </c>
      <c r="BD1414">
        <v>25.647372780000001</v>
      </c>
      <c r="BE1414">
        <v>24.417083900000002</v>
      </c>
      <c r="BF1414">
        <v>24.075082999999999</v>
      </c>
      <c r="BG1414">
        <v>23.38773037</v>
      </c>
      <c r="BH1414">
        <v>22.011151739999999</v>
      </c>
      <c r="BI1414">
        <v>22.058584759999999</v>
      </c>
      <c r="BJ1414">
        <v>21.79430812</v>
      </c>
      <c r="BK1414">
        <v>21.747404809999999</v>
      </c>
      <c r="BL1414">
        <v>21.114794159999999</v>
      </c>
      <c r="BM1414">
        <v>20.53669279</v>
      </c>
      <c r="BN1414">
        <v>19.349191300000001</v>
      </c>
      <c r="BO1414">
        <v>19.266763879999999</v>
      </c>
      <c r="BP1414">
        <v>19.055065240000001</v>
      </c>
    </row>
    <row r="1415" spans="1:68" x14ac:dyDescent="0.25">
      <c r="A1415" s="1" t="s">
        <v>66</v>
      </c>
      <c r="B1415" s="1">
        <f>COUNT(egypt_arabic_world[[#This Row],[1960]:[2023]])</f>
        <v>33</v>
      </c>
      <c r="C1415" s="1" t="s">
        <v>1409</v>
      </c>
      <c r="D1415" s="1" t="s">
        <v>1410</v>
      </c>
      <c r="AJ1415">
        <v>24.83727154</v>
      </c>
      <c r="AK1415">
        <v>21.475567399999999</v>
      </c>
      <c r="AL1415">
        <v>21.683502600000001</v>
      </c>
      <c r="AM1415">
        <v>21.49653489</v>
      </c>
      <c r="AN1415">
        <v>21.89011318</v>
      </c>
      <c r="AO1415">
        <v>23.619069799999998</v>
      </c>
      <c r="AP1415">
        <v>22.313972199999998</v>
      </c>
      <c r="AQ1415">
        <v>22.257307340000001</v>
      </c>
      <c r="AR1415">
        <v>22.581377379999999</v>
      </c>
      <c r="AS1415">
        <v>21.297352440000001</v>
      </c>
      <c r="AT1415">
        <v>21.26722792</v>
      </c>
      <c r="AU1415">
        <v>20.566455950000002</v>
      </c>
      <c r="AV1415">
        <v>19.752607950000002</v>
      </c>
      <c r="AW1415">
        <v>19.956827959999998</v>
      </c>
      <c r="AX1415">
        <v>21.51235771</v>
      </c>
      <c r="AY1415">
        <v>22.097697589999999</v>
      </c>
      <c r="AZ1415">
        <v>22.164600400000001</v>
      </c>
      <c r="BA1415">
        <v>22.906306170000001</v>
      </c>
      <c r="BB1415">
        <v>23.75595401</v>
      </c>
      <c r="BC1415">
        <v>25.382709080000001</v>
      </c>
      <c r="BD1415">
        <v>23.572400590000001</v>
      </c>
      <c r="BE1415">
        <v>24.859936730000001</v>
      </c>
      <c r="BF1415">
        <v>24.110349589999998</v>
      </c>
      <c r="BG1415">
        <v>24.407147800000001</v>
      </c>
      <c r="BH1415">
        <v>25.08321273</v>
      </c>
      <c r="BI1415">
        <v>25.502640039999999</v>
      </c>
      <c r="BJ1415">
        <v>26.557189879999999</v>
      </c>
      <c r="BK1415">
        <v>26.85936251</v>
      </c>
      <c r="BL1415">
        <v>28.605561890000001</v>
      </c>
      <c r="BM1415">
        <v>28.496437820000001</v>
      </c>
      <c r="BN1415">
        <v>28.355086530000001</v>
      </c>
      <c r="BO1415">
        <v>28.642394929999998</v>
      </c>
      <c r="BP1415">
        <v>28.60355027</v>
      </c>
    </row>
    <row r="1416" spans="1:68" x14ac:dyDescent="0.25">
      <c r="A1416" s="1" t="s">
        <v>66</v>
      </c>
      <c r="B1416" s="1">
        <f>COUNT(egypt_arabic_world[[#This Row],[1960]:[2023]])</f>
        <v>33</v>
      </c>
      <c r="C1416" s="1" t="s">
        <v>1387</v>
      </c>
      <c r="D1416" s="1" t="s">
        <v>1388</v>
      </c>
      <c r="AJ1416">
        <v>15.62764769</v>
      </c>
      <c r="AK1416">
        <v>10.430016350000001</v>
      </c>
      <c r="AL1416">
        <v>8.098259423</v>
      </c>
      <c r="AM1416">
        <v>7.3734723280000001</v>
      </c>
      <c r="AN1416">
        <v>9.2173232110000001</v>
      </c>
      <c r="AO1416">
        <v>9.2693107900000005</v>
      </c>
      <c r="AP1416">
        <v>8.053356162</v>
      </c>
      <c r="AQ1416">
        <v>9.1068282249999992</v>
      </c>
      <c r="AR1416">
        <v>11.14933924</v>
      </c>
      <c r="AS1416">
        <v>6.8821094450000002</v>
      </c>
      <c r="AT1416">
        <v>10.149083299999999</v>
      </c>
      <c r="AU1416">
        <v>10.35237399</v>
      </c>
      <c r="AV1416">
        <v>6.1756926410000004</v>
      </c>
      <c r="AW1416">
        <v>5.7698620409999997</v>
      </c>
      <c r="AX1416">
        <v>4.9407115599999996</v>
      </c>
      <c r="AY1416">
        <v>6.0286245579999997</v>
      </c>
      <c r="AZ1416">
        <v>6.1920470380000001</v>
      </c>
      <c r="BA1416">
        <v>5.578588216</v>
      </c>
      <c r="BB1416">
        <v>5.1588903220000004</v>
      </c>
      <c r="BC1416">
        <v>5.9604707909999997</v>
      </c>
      <c r="BD1416">
        <v>5.1328345430000004</v>
      </c>
      <c r="BE1416">
        <v>5.5380381170000001</v>
      </c>
      <c r="BF1416">
        <v>5.0810957600000002</v>
      </c>
      <c r="BG1416">
        <v>5.0419635869999997</v>
      </c>
      <c r="BH1416">
        <v>5.6948775930000002</v>
      </c>
      <c r="BI1416">
        <v>6.2911201869999998</v>
      </c>
      <c r="BJ1416">
        <v>6.9429248890000004</v>
      </c>
      <c r="BK1416">
        <v>7.9867312530000003</v>
      </c>
      <c r="BL1416">
        <v>9.4153926240000008</v>
      </c>
      <c r="BM1416">
        <v>8.5235992720000002</v>
      </c>
      <c r="BN1416">
        <v>8.0547731509999991</v>
      </c>
      <c r="BO1416">
        <v>8.5854072709999993</v>
      </c>
      <c r="BP1416">
        <v>8.4611645069999994</v>
      </c>
    </row>
    <row r="1417" spans="1:68" x14ac:dyDescent="0.25">
      <c r="A1417" s="1" t="s">
        <v>66</v>
      </c>
      <c r="B1417" s="1">
        <f>COUNT(egypt_arabic_world[[#This Row],[1960]:[2023]])</f>
        <v>33</v>
      </c>
      <c r="C1417" s="1" t="s">
        <v>1359</v>
      </c>
      <c r="D1417" s="1" t="s">
        <v>1360</v>
      </c>
      <c r="AJ1417">
        <v>27.231435009999998</v>
      </c>
      <c r="AK1417">
        <v>24.612212169999999</v>
      </c>
      <c r="AL1417">
        <v>25.124153849999999</v>
      </c>
      <c r="AM1417">
        <v>25.1171474</v>
      </c>
      <c r="AN1417">
        <v>24.93531033</v>
      </c>
      <c r="AO1417">
        <v>27.169747709999999</v>
      </c>
      <c r="AP1417">
        <v>25.663351840000001</v>
      </c>
      <c r="AQ1417">
        <v>25.263816089999999</v>
      </c>
      <c r="AR1417">
        <v>25.236981419999999</v>
      </c>
      <c r="AS1417">
        <v>24.58895755</v>
      </c>
      <c r="AT1417">
        <v>23.936826759999999</v>
      </c>
      <c r="AU1417">
        <v>22.754789089999999</v>
      </c>
      <c r="AV1417">
        <v>22.794749660000001</v>
      </c>
      <c r="AW1417">
        <v>23.02468185</v>
      </c>
      <c r="AX1417">
        <v>25.324386359999998</v>
      </c>
      <c r="AY1417">
        <v>25.899221399999998</v>
      </c>
      <c r="AZ1417">
        <v>26.580649680000001</v>
      </c>
      <c r="BA1417">
        <v>27.328786690000001</v>
      </c>
      <c r="BB1417">
        <v>28.512425409999999</v>
      </c>
      <c r="BC1417">
        <v>30.239544349999999</v>
      </c>
      <c r="BD1417">
        <v>28.261116019999999</v>
      </c>
      <c r="BE1417">
        <v>29.72697711</v>
      </c>
      <c r="BF1417">
        <v>29.06958654</v>
      </c>
      <c r="BG1417">
        <v>29.551789029999998</v>
      </c>
      <c r="BH1417">
        <v>30.224008659999999</v>
      </c>
      <c r="BI1417">
        <v>30.779717290000001</v>
      </c>
      <c r="BJ1417">
        <v>31.935891640000001</v>
      </c>
      <c r="BK1417">
        <v>31.144090800000001</v>
      </c>
      <c r="BL1417">
        <v>32.260652229999998</v>
      </c>
      <c r="BM1417">
        <v>32.206493029999997</v>
      </c>
      <c r="BN1417">
        <v>32.343946099999997</v>
      </c>
      <c r="BO1417">
        <v>32.358898609999997</v>
      </c>
      <c r="BP1417">
        <v>32.359216140000001</v>
      </c>
    </row>
    <row r="1418" spans="1:68" x14ac:dyDescent="0.25">
      <c r="A1418" s="1" t="s">
        <v>66</v>
      </c>
      <c r="B1418" s="1">
        <f>COUNT(egypt_arabic_world[[#This Row],[1960]:[2023]])</f>
        <v>33</v>
      </c>
      <c r="C1418" s="1" t="s">
        <v>1407</v>
      </c>
      <c r="D1418" s="1" t="s">
        <v>1408</v>
      </c>
      <c r="AJ1418">
        <v>37.612649240000003</v>
      </c>
      <c r="AK1418">
        <v>40.068504939999997</v>
      </c>
      <c r="AL1418">
        <v>43.02486553</v>
      </c>
      <c r="AM1418">
        <v>43.327732109999999</v>
      </c>
      <c r="AN1418">
        <v>44.116535859999999</v>
      </c>
      <c r="AO1418">
        <v>45.08213688</v>
      </c>
      <c r="AP1418">
        <v>46.311107900000003</v>
      </c>
      <c r="AQ1418">
        <v>47.94000913</v>
      </c>
      <c r="AR1418">
        <v>48.718746590000002</v>
      </c>
      <c r="AS1418">
        <v>49.069831749999999</v>
      </c>
      <c r="AT1418">
        <v>50.18771169</v>
      </c>
      <c r="AU1418">
        <v>51.91264924</v>
      </c>
      <c r="AV1418">
        <v>50.378923329999999</v>
      </c>
      <c r="AW1418">
        <v>48.208207280000003</v>
      </c>
      <c r="AX1418">
        <v>47.548540539999998</v>
      </c>
      <c r="AY1418">
        <v>46.669703259999999</v>
      </c>
      <c r="AZ1418">
        <v>46.078176429999999</v>
      </c>
      <c r="BA1418">
        <v>45.401568609999998</v>
      </c>
      <c r="BB1418">
        <v>46.286062309999998</v>
      </c>
      <c r="BC1418">
        <v>46.340937009999998</v>
      </c>
      <c r="BD1418">
        <v>47.188495420000002</v>
      </c>
      <c r="BE1418">
        <v>48.068710529999997</v>
      </c>
      <c r="BF1418">
        <v>47.93085756</v>
      </c>
      <c r="BG1418">
        <v>48.045091800000002</v>
      </c>
      <c r="BH1418">
        <v>49.101710310000001</v>
      </c>
      <c r="BI1418">
        <v>48.923533450000001</v>
      </c>
      <c r="BJ1418">
        <v>48.381019190000004</v>
      </c>
      <c r="BK1418">
        <v>51.459435669999998</v>
      </c>
      <c r="BL1418">
        <v>50.236410769999999</v>
      </c>
      <c r="BM1418">
        <v>51.124429659999997</v>
      </c>
      <c r="BN1418">
        <v>52.355744559999998</v>
      </c>
      <c r="BO1418">
        <v>52.42336796</v>
      </c>
      <c r="BP1418">
        <v>52.702500489999998</v>
      </c>
    </row>
    <row r="1419" spans="1:68" x14ac:dyDescent="0.25">
      <c r="A1419" s="1" t="s">
        <v>66</v>
      </c>
      <c r="B1419" s="1">
        <f>COUNT(egypt_arabic_world[[#This Row],[1960]:[2023]])</f>
        <v>33</v>
      </c>
      <c r="C1419" s="1" t="s">
        <v>1385</v>
      </c>
      <c r="D1419" s="1" t="s">
        <v>1386</v>
      </c>
      <c r="AJ1419">
        <v>35.666706519999998</v>
      </c>
      <c r="AK1419">
        <v>37.215534239999997</v>
      </c>
      <c r="AL1419">
        <v>45.454276880000002</v>
      </c>
      <c r="AM1419">
        <v>45.655663660000002</v>
      </c>
      <c r="AN1419">
        <v>48.307510200000003</v>
      </c>
      <c r="AO1419">
        <v>50.222060460000002</v>
      </c>
      <c r="AP1419">
        <v>51.43026184</v>
      </c>
      <c r="AQ1419">
        <v>55.560357920000001</v>
      </c>
      <c r="AR1419">
        <v>56.93896548</v>
      </c>
      <c r="AS1419">
        <v>53.723490439999999</v>
      </c>
      <c r="AT1419">
        <v>57.920948000000003</v>
      </c>
      <c r="AU1419">
        <v>62.09322805</v>
      </c>
      <c r="AV1419">
        <v>54.771333159999998</v>
      </c>
      <c r="AW1419">
        <v>47.447894890000001</v>
      </c>
      <c r="AX1419">
        <v>48.437353020000003</v>
      </c>
      <c r="AY1419">
        <v>50.649596330000001</v>
      </c>
      <c r="AZ1419">
        <v>47.287031540000001</v>
      </c>
      <c r="BA1419">
        <v>48.814391039999997</v>
      </c>
      <c r="BB1419">
        <v>48.8148245</v>
      </c>
      <c r="BC1419">
        <v>51.189258090000003</v>
      </c>
      <c r="BD1419">
        <v>51.50264584</v>
      </c>
      <c r="BE1419">
        <v>56.85329909</v>
      </c>
      <c r="BF1419">
        <v>52.057798519999999</v>
      </c>
      <c r="BG1419">
        <v>51.751304410000003</v>
      </c>
      <c r="BH1419">
        <v>54.143662329999998</v>
      </c>
      <c r="BI1419">
        <v>55.337592739999998</v>
      </c>
      <c r="BJ1419">
        <v>56.07991157</v>
      </c>
      <c r="BK1419">
        <v>70.623666420000006</v>
      </c>
      <c r="BL1419">
        <v>69.199572090000004</v>
      </c>
      <c r="BM1419">
        <v>71.945507419999998</v>
      </c>
      <c r="BN1419">
        <v>72.961527040000007</v>
      </c>
      <c r="BO1419">
        <v>74.274914690000003</v>
      </c>
      <c r="BP1419">
        <v>74.781620160000003</v>
      </c>
    </row>
    <row r="1420" spans="1:68" x14ac:dyDescent="0.25">
      <c r="A1420" s="1" t="s">
        <v>66</v>
      </c>
      <c r="B1420" s="1">
        <f>COUNT(egypt_arabic_world[[#This Row],[1960]:[2023]])</f>
        <v>33</v>
      </c>
      <c r="C1420" s="1" t="s">
        <v>1357</v>
      </c>
      <c r="D1420" s="1" t="s">
        <v>1358</v>
      </c>
      <c r="AJ1420">
        <v>38.118521000000001</v>
      </c>
      <c r="AK1420">
        <v>40.878678600000001</v>
      </c>
      <c r="AL1420">
        <v>42.409575619999998</v>
      </c>
      <c r="AM1420">
        <v>42.730947039999997</v>
      </c>
      <c r="AN1420">
        <v>43.10946929</v>
      </c>
      <c r="AO1420">
        <v>43.810323670000002</v>
      </c>
      <c r="AP1420">
        <v>45.108776249999998</v>
      </c>
      <c r="AQ1420">
        <v>46.197826169999999</v>
      </c>
      <c r="AR1420">
        <v>46.809231750000002</v>
      </c>
      <c r="AS1420">
        <v>48.007209660000001</v>
      </c>
      <c r="AT1420">
        <v>48.330869620000001</v>
      </c>
      <c r="AU1420">
        <v>49.731498680000001</v>
      </c>
      <c r="AV1420">
        <v>49.394728260000001</v>
      </c>
      <c r="AW1420">
        <v>48.372620689999998</v>
      </c>
      <c r="AX1420">
        <v>47.344084170000002</v>
      </c>
      <c r="AY1420">
        <v>45.728164300000003</v>
      </c>
      <c r="AZ1420">
        <v>45.743955370000002</v>
      </c>
      <c r="BA1420">
        <v>44.530527309999997</v>
      </c>
      <c r="BB1420">
        <v>45.639299340000001</v>
      </c>
      <c r="BC1420">
        <v>45.128535810000002</v>
      </c>
      <c r="BD1420">
        <v>46.091516050000003</v>
      </c>
      <c r="BE1420">
        <v>45.855938989999999</v>
      </c>
      <c r="BF1420">
        <v>46.855330459999998</v>
      </c>
      <c r="BG1420">
        <v>47.060480599999998</v>
      </c>
      <c r="BH1420">
        <v>47.764839600000002</v>
      </c>
      <c r="BI1420">
        <v>47.161697949999997</v>
      </c>
      <c r="BJ1420">
        <v>46.269795539999997</v>
      </c>
      <c r="BK1420">
        <v>47.10850439</v>
      </c>
      <c r="BL1420">
        <v>46.624557899999999</v>
      </c>
      <c r="BM1420">
        <v>47.256818440000004</v>
      </c>
      <c r="BN1420">
        <v>48.306862600000002</v>
      </c>
      <c r="BO1420">
        <v>48.374337509999997</v>
      </c>
      <c r="BP1420">
        <v>48.585722480000001</v>
      </c>
    </row>
    <row r="1421" spans="1:68" x14ac:dyDescent="0.25">
      <c r="A1421" s="1" t="s">
        <v>66</v>
      </c>
      <c r="B1421" s="1">
        <f>COUNT(egypt_arabic_world[[#This Row],[1960]:[2023]])</f>
        <v>33</v>
      </c>
      <c r="C1421" s="1" t="s">
        <v>1417</v>
      </c>
      <c r="D1421" s="1" t="s">
        <v>1418</v>
      </c>
      <c r="AJ1421">
        <v>17.486000000000001</v>
      </c>
      <c r="AK1421">
        <v>19.050999999999998</v>
      </c>
      <c r="AL1421">
        <v>17.295999999999999</v>
      </c>
      <c r="AM1421">
        <v>17.832000000000001</v>
      </c>
      <c r="AN1421">
        <v>16.585000000000001</v>
      </c>
      <c r="AO1421">
        <v>17.143000000000001</v>
      </c>
      <c r="AP1421">
        <v>16.332000000000001</v>
      </c>
      <c r="AQ1421">
        <v>15.827999999999999</v>
      </c>
      <c r="AR1421">
        <v>16.591999999999999</v>
      </c>
      <c r="AS1421">
        <v>15.744999999999999</v>
      </c>
      <c r="AT1421">
        <v>15.896000000000001</v>
      </c>
      <c r="AU1421">
        <v>13.811</v>
      </c>
      <c r="AV1421">
        <v>14.496</v>
      </c>
      <c r="AW1421">
        <v>14.478999999999999</v>
      </c>
      <c r="AX1421">
        <v>15.423999999999999</v>
      </c>
      <c r="AY1421">
        <v>16.202000000000002</v>
      </c>
      <c r="AZ1421">
        <v>19.061</v>
      </c>
      <c r="BA1421">
        <v>17.795000000000002</v>
      </c>
      <c r="BB1421">
        <v>17.831</v>
      </c>
      <c r="BC1421">
        <v>18.102</v>
      </c>
      <c r="BD1421">
        <v>17.507999999999999</v>
      </c>
      <c r="BE1421">
        <v>17.129000000000001</v>
      </c>
      <c r="BF1421">
        <v>17.468</v>
      </c>
      <c r="BG1421">
        <v>17.626000000000001</v>
      </c>
      <c r="BH1421">
        <v>17.183</v>
      </c>
      <c r="BI1421">
        <v>17.649000000000001</v>
      </c>
      <c r="BJ1421">
        <v>17.120999999999999</v>
      </c>
      <c r="BK1421">
        <v>14.486000000000001</v>
      </c>
      <c r="BL1421">
        <v>12.478999999999999</v>
      </c>
      <c r="BM1421">
        <v>12.032999999999999</v>
      </c>
      <c r="BN1421">
        <v>13.106999999999999</v>
      </c>
      <c r="BO1421">
        <v>12.448</v>
      </c>
      <c r="BP1421">
        <v>12.51</v>
      </c>
    </row>
    <row r="1422" spans="1:68" x14ac:dyDescent="0.25">
      <c r="A1422" s="1" t="s">
        <v>66</v>
      </c>
      <c r="B1422" s="1">
        <f>COUNT(egypt_arabic_world[[#This Row],[1960]:[2023]])</f>
        <v>33</v>
      </c>
      <c r="C1422" s="1" t="s">
        <v>1395</v>
      </c>
      <c r="D1422" s="1" t="s">
        <v>1396</v>
      </c>
      <c r="AJ1422">
        <v>67.144000000000005</v>
      </c>
      <c r="AK1422">
        <v>66.811999999999998</v>
      </c>
      <c r="AL1422">
        <v>67.867999999999995</v>
      </c>
      <c r="AM1422">
        <v>69.057000000000002</v>
      </c>
      <c r="AN1422">
        <v>68.463999999999999</v>
      </c>
      <c r="AO1422">
        <v>68.679000000000002</v>
      </c>
      <c r="AP1422">
        <v>68.894999999999996</v>
      </c>
      <c r="AQ1422">
        <v>68.507000000000005</v>
      </c>
      <c r="AR1422">
        <v>70.566000000000003</v>
      </c>
      <c r="AS1422">
        <v>68.058000000000007</v>
      </c>
      <c r="AT1422">
        <v>65.308000000000007</v>
      </c>
      <c r="AU1422">
        <v>63.576999999999998</v>
      </c>
      <c r="AV1422">
        <v>63.783999999999999</v>
      </c>
      <c r="AW1422">
        <v>65.989999999999995</v>
      </c>
      <c r="AX1422">
        <v>66.075000000000003</v>
      </c>
      <c r="AY1422">
        <v>67.518000000000001</v>
      </c>
      <c r="AZ1422">
        <v>68.040999999999997</v>
      </c>
      <c r="BA1422">
        <v>68.908000000000001</v>
      </c>
      <c r="BB1422">
        <v>69.003</v>
      </c>
      <c r="BC1422">
        <v>71.751000000000005</v>
      </c>
      <c r="BD1422">
        <v>68.293000000000006</v>
      </c>
      <c r="BE1422">
        <v>67.430000000000007</v>
      </c>
      <c r="BF1422">
        <v>66.450999999999993</v>
      </c>
      <c r="BG1422">
        <v>65.796000000000006</v>
      </c>
      <c r="BH1422">
        <v>64.340999999999994</v>
      </c>
      <c r="BI1422">
        <v>63.859000000000002</v>
      </c>
      <c r="BJ1422">
        <v>62.067999999999998</v>
      </c>
      <c r="BK1422">
        <v>63.433</v>
      </c>
      <c r="BL1422">
        <v>65.14</v>
      </c>
      <c r="BM1422">
        <v>64.412999999999997</v>
      </c>
      <c r="BN1422">
        <v>66.311999999999998</v>
      </c>
      <c r="BO1422">
        <v>66.766999999999996</v>
      </c>
      <c r="BP1422">
        <v>66.685000000000002</v>
      </c>
    </row>
    <row r="1423" spans="1:68" x14ac:dyDescent="0.25">
      <c r="A1423" s="1" t="s">
        <v>66</v>
      </c>
      <c r="B1423" s="1">
        <f>COUNT(egypt_arabic_world[[#This Row],[1960]:[2023]])</f>
        <v>33</v>
      </c>
      <c r="C1423" s="1" t="s">
        <v>1415</v>
      </c>
      <c r="D1423" s="1" t="s">
        <v>1416</v>
      </c>
      <c r="AJ1423">
        <v>42.338000000000001</v>
      </c>
      <c r="AK1423">
        <v>42.981000000000002</v>
      </c>
      <c r="AL1423">
        <v>42.66</v>
      </c>
      <c r="AM1423">
        <v>43.536999999999999</v>
      </c>
      <c r="AN1423">
        <v>42.63</v>
      </c>
      <c r="AO1423">
        <v>43.024000000000001</v>
      </c>
      <c r="AP1423">
        <v>42.734999999999999</v>
      </c>
      <c r="AQ1423">
        <v>42.305999999999997</v>
      </c>
      <c r="AR1423">
        <v>43.741999999999997</v>
      </c>
      <c r="AS1423">
        <v>42.072000000000003</v>
      </c>
      <c r="AT1423">
        <v>40.768999999999998</v>
      </c>
      <c r="AU1423">
        <v>38.866999999999997</v>
      </c>
      <c r="AV1423">
        <v>39.314999999999998</v>
      </c>
      <c r="AW1423">
        <v>40.420999999999999</v>
      </c>
      <c r="AX1423">
        <v>40.935000000000002</v>
      </c>
      <c r="AY1423">
        <v>42.042999999999999</v>
      </c>
      <c r="AZ1423">
        <v>43.712000000000003</v>
      </c>
      <c r="BA1423">
        <v>43.500999999999998</v>
      </c>
      <c r="BB1423">
        <v>43.548999999999999</v>
      </c>
      <c r="BC1423">
        <v>45.045000000000002</v>
      </c>
      <c r="BD1423">
        <v>43.003999999999998</v>
      </c>
      <c r="BE1423">
        <v>42.384999999999998</v>
      </c>
      <c r="BF1423">
        <v>42.064999999999998</v>
      </c>
      <c r="BG1423">
        <v>41.811</v>
      </c>
      <c r="BH1423">
        <v>40.845999999999997</v>
      </c>
      <c r="BI1423">
        <v>40.825000000000003</v>
      </c>
      <c r="BJ1423">
        <v>39.661000000000001</v>
      </c>
      <c r="BK1423">
        <v>39.031999999999996</v>
      </c>
      <c r="BL1423">
        <v>38.886000000000003</v>
      </c>
      <c r="BM1423">
        <v>38.298000000000002</v>
      </c>
      <c r="BN1423">
        <v>39.787999999999997</v>
      </c>
      <c r="BO1423">
        <v>39.691000000000003</v>
      </c>
      <c r="BP1423">
        <v>39.680999999999997</v>
      </c>
    </row>
    <row r="1424" spans="1:68" x14ac:dyDescent="0.25">
      <c r="A1424" s="1" t="s">
        <v>66</v>
      </c>
      <c r="B1424" s="1">
        <f>COUNT(egypt_arabic_world[[#This Row],[1960]:[2023]])</f>
        <v>33</v>
      </c>
      <c r="C1424" s="1" t="s">
        <v>1369</v>
      </c>
      <c r="D1424" s="1" t="s">
        <v>1370</v>
      </c>
      <c r="AJ1424">
        <v>12.56</v>
      </c>
      <c r="AK1424">
        <v>14.115</v>
      </c>
      <c r="AL1424">
        <v>11.087999999999999</v>
      </c>
      <c r="AM1424">
        <v>11.097</v>
      </c>
      <c r="AN1424">
        <v>10.189</v>
      </c>
      <c r="AO1424">
        <v>11.904999999999999</v>
      </c>
      <c r="AP1424">
        <v>10.898999999999999</v>
      </c>
      <c r="AQ1424">
        <v>10.505000000000001</v>
      </c>
      <c r="AR1424">
        <v>13.702</v>
      </c>
      <c r="AS1424">
        <v>10.615</v>
      </c>
      <c r="AT1424">
        <v>9.516</v>
      </c>
      <c r="AU1424">
        <v>13.326000000000001</v>
      </c>
      <c r="AV1424">
        <v>12.875</v>
      </c>
      <c r="AW1424">
        <v>10.928000000000001</v>
      </c>
      <c r="AX1424">
        <v>10.718</v>
      </c>
      <c r="AY1424">
        <v>10.066000000000001</v>
      </c>
      <c r="AZ1424">
        <v>11.010999999999999</v>
      </c>
      <c r="BA1424">
        <v>10.154</v>
      </c>
      <c r="BB1424">
        <v>10.292999999999999</v>
      </c>
      <c r="BC1424">
        <v>9.1839999999999993</v>
      </c>
      <c r="BD1424">
        <v>8.7550000000000008</v>
      </c>
      <c r="BE1424">
        <v>8.1120000000000001</v>
      </c>
      <c r="BF1424">
        <v>9.7189999999999994</v>
      </c>
      <c r="BG1424">
        <v>10.659000000000001</v>
      </c>
      <c r="BH1424">
        <v>12.898999999999999</v>
      </c>
      <c r="BI1424">
        <v>12.509</v>
      </c>
      <c r="BJ1424">
        <v>11.853999999999999</v>
      </c>
      <c r="BK1424">
        <v>5.6840000000000002</v>
      </c>
      <c r="BL1424">
        <v>4.4779999999999998</v>
      </c>
      <c r="BM1424">
        <v>4.0960000000000001</v>
      </c>
      <c r="BN1424">
        <v>4.891</v>
      </c>
      <c r="BO1424">
        <v>4.4379999999999997</v>
      </c>
      <c r="BP1424">
        <v>4.3940000000000001</v>
      </c>
    </row>
    <row r="1425" spans="1:68" x14ac:dyDescent="0.25">
      <c r="A1425" s="1" t="s">
        <v>66</v>
      </c>
      <c r="B1425" s="1">
        <f>COUNT(egypt_arabic_world[[#This Row],[1960]:[2023]])</f>
        <v>33</v>
      </c>
      <c r="C1425" s="1" t="s">
        <v>1351</v>
      </c>
      <c r="D1425" s="1" t="s">
        <v>1352</v>
      </c>
      <c r="AJ1425">
        <v>31.326000000000001</v>
      </c>
      <c r="AK1425">
        <v>33.106000000000002</v>
      </c>
      <c r="AL1425">
        <v>33.354999999999997</v>
      </c>
      <c r="AM1425">
        <v>34.090000000000003</v>
      </c>
      <c r="AN1425">
        <v>35.356000000000002</v>
      </c>
      <c r="AO1425">
        <v>35.74</v>
      </c>
      <c r="AP1425">
        <v>36.14</v>
      </c>
      <c r="AQ1425">
        <v>35.433999999999997</v>
      </c>
      <c r="AR1425">
        <v>39.892000000000003</v>
      </c>
      <c r="AS1425">
        <v>35.515000000000001</v>
      </c>
      <c r="AT1425">
        <v>31.001000000000001</v>
      </c>
      <c r="AU1425">
        <v>30.658000000000001</v>
      </c>
      <c r="AV1425">
        <v>30.59</v>
      </c>
      <c r="AW1425">
        <v>34.386000000000003</v>
      </c>
      <c r="AX1425">
        <v>34.063000000000002</v>
      </c>
      <c r="AY1425">
        <v>36.445</v>
      </c>
      <c r="AZ1425">
        <v>38.829000000000001</v>
      </c>
      <c r="BA1425">
        <v>42.006999999999998</v>
      </c>
      <c r="BB1425">
        <v>41.901000000000003</v>
      </c>
      <c r="BC1425">
        <v>42.438000000000002</v>
      </c>
      <c r="BD1425">
        <v>37.813000000000002</v>
      </c>
      <c r="BE1425">
        <v>35.241</v>
      </c>
      <c r="BF1425">
        <v>35.082999999999998</v>
      </c>
      <c r="BG1425">
        <v>34.609000000000002</v>
      </c>
      <c r="BH1425">
        <v>29.044</v>
      </c>
      <c r="BI1425">
        <v>28.846</v>
      </c>
      <c r="BJ1425">
        <v>26.978000000000002</v>
      </c>
      <c r="BK1425">
        <v>29.859000000000002</v>
      </c>
      <c r="BL1425">
        <v>31.11</v>
      </c>
      <c r="BM1425">
        <v>32.393000000000001</v>
      </c>
      <c r="BN1425">
        <v>33.902000000000001</v>
      </c>
      <c r="BO1425">
        <v>31.548999999999999</v>
      </c>
      <c r="BP1425">
        <v>31.419</v>
      </c>
    </row>
    <row r="1426" spans="1:68" x14ac:dyDescent="0.25">
      <c r="A1426" s="1" t="s">
        <v>66</v>
      </c>
      <c r="B1426" s="1">
        <f>COUNT(egypt_arabic_world[[#This Row],[1960]:[2023]])</f>
        <v>33</v>
      </c>
      <c r="C1426" s="1" t="s">
        <v>1367</v>
      </c>
      <c r="D1426" s="1" t="s">
        <v>1368</v>
      </c>
      <c r="AJ1426">
        <v>22.291</v>
      </c>
      <c r="AK1426">
        <v>23.962</v>
      </c>
      <c r="AL1426">
        <v>22.631</v>
      </c>
      <c r="AM1426">
        <v>23.004000000000001</v>
      </c>
      <c r="AN1426">
        <v>23.207999999999998</v>
      </c>
      <c r="AO1426">
        <v>24.22</v>
      </c>
      <c r="AP1426">
        <v>23.925999999999998</v>
      </c>
      <c r="AQ1426">
        <v>23.361000000000001</v>
      </c>
      <c r="AR1426">
        <v>27.201000000000001</v>
      </c>
      <c r="AS1426">
        <v>23.439</v>
      </c>
      <c r="AT1426">
        <v>20.568999999999999</v>
      </c>
      <c r="AU1426">
        <v>22.234000000000002</v>
      </c>
      <c r="AV1426">
        <v>21.974</v>
      </c>
      <c r="AW1426">
        <v>22.972000000000001</v>
      </c>
      <c r="AX1426">
        <v>22.701000000000001</v>
      </c>
      <c r="AY1426">
        <v>23.600999999999999</v>
      </c>
      <c r="AZ1426">
        <v>25.277999999999999</v>
      </c>
      <c r="BA1426">
        <v>26.484999999999999</v>
      </c>
      <c r="BB1426">
        <v>26.492999999999999</v>
      </c>
      <c r="BC1426">
        <v>26.225000000000001</v>
      </c>
      <c r="BD1426">
        <v>23.651</v>
      </c>
      <c r="BE1426">
        <v>22.027999999999999</v>
      </c>
      <c r="BF1426">
        <v>22.736000000000001</v>
      </c>
      <c r="BG1426">
        <v>22.95</v>
      </c>
      <c r="BH1426">
        <v>21.18</v>
      </c>
      <c r="BI1426">
        <v>20.882999999999999</v>
      </c>
      <c r="BJ1426">
        <v>19.603000000000002</v>
      </c>
      <c r="BK1426">
        <v>18.062000000000001</v>
      </c>
      <c r="BL1426">
        <v>18.103000000000002</v>
      </c>
      <c r="BM1426">
        <v>18.562000000000001</v>
      </c>
      <c r="BN1426">
        <v>19.716000000000001</v>
      </c>
      <c r="BO1426">
        <v>18.288</v>
      </c>
      <c r="BP1426">
        <v>18.196999999999999</v>
      </c>
    </row>
    <row r="1427" spans="1:68" x14ac:dyDescent="0.25">
      <c r="A1427" s="1" t="s">
        <v>66</v>
      </c>
      <c r="B1427" s="1">
        <f>COUNT(egypt_arabic_world[[#This Row],[1960]:[2023]])</f>
        <v>33</v>
      </c>
      <c r="C1427" s="1" t="s">
        <v>1501</v>
      </c>
      <c r="D1427" s="1" t="s">
        <v>1502</v>
      </c>
      <c r="AI1427">
        <v>4.4010247000000002E-2</v>
      </c>
      <c r="AJ1427">
        <v>4.5557286000000002E-2</v>
      </c>
      <c r="AK1427">
        <v>4.7104325000000002E-2</v>
      </c>
      <c r="AL1427">
        <v>4.8651364000000002E-2</v>
      </c>
      <c r="AM1427">
        <v>5.0198403000000003E-2</v>
      </c>
      <c r="AN1427">
        <v>5.1745442000000003E-2</v>
      </c>
      <c r="AO1427">
        <v>5.3292481000000003E-2</v>
      </c>
      <c r="AP1427">
        <v>5.4839520000000003E-2</v>
      </c>
      <c r="AQ1427">
        <v>5.6386559000000003E-2</v>
      </c>
      <c r="AR1427">
        <v>5.7933598000000003E-2</v>
      </c>
      <c r="AS1427">
        <v>5.9480637000000003E-2</v>
      </c>
      <c r="AT1427">
        <v>6.0126576000000001E-2</v>
      </c>
      <c r="AU1427">
        <v>6.0772514999999999E-2</v>
      </c>
      <c r="AV1427">
        <v>6.1418453999999997E-2</v>
      </c>
      <c r="AW1427">
        <v>6.2064393000000002E-2</v>
      </c>
      <c r="AX1427">
        <v>6.2710331999999994E-2</v>
      </c>
      <c r="AY1427">
        <v>6.3356271000000006E-2</v>
      </c>
      <c r="AZ1427">
        <v>6.4002210000000004E-2</v>
      </c>
      <c r="BA1427">
        <v>6.4648149000000002E-2</v>
      </c>
      <c r="BB1427">
        <v>6.5294088E-2</v>
      </c>
      <c r="BC1427">
        <v>6.5940026999999998E-2</v>
      </c>
      <c r="BD1427">
        <v>6.2480285000000003E-2</v>
      </c>
      <c r="BE1427">
        <v>5.9020543000000002E-2</v>
      </c>
      <c r="BF1427">
        <v>5.5560801999999999E-2</v>
      </c>
      <c r="BG1427">
        <v>5.2101059999999998E-2</v>
      </c>
      <c r="BH1427">
        <v>4.8641318000000003E-2</v>
      </c>
      <c r="BI1427">
        <v>4.5185594000000003E-2</v>
      </c>
      <c r="BJ1427">
        <v>4.5185594000000003E-2</v>
      </c>
      <c r="BK1427">
        <v>4.5185594000000003E-2</v>
      </c>
      <c r="BL1427">
        <v>4.5185594000000003E-2</v>
      </c>
      <c r="BM1427">
        <v>4.5185594000000003E-2</v>
      </c>
      <c r="BN1427">
        <v>4.5185594000000003E-2</v>
      </c>
      <c r="BO1427">
        <v>4.5185594000000003E-2</v>
      </c>
    </row>
    <row r="1428" spans="1:68" x14ac:dyDescent="0.25">
      <c r="A1428" s="1" t="s">
        <v>66</v>
      </c>
      <c r="B1428" s="1">
        <f>COUNT(egypt_arabic_world[[#This Row],[1960]:[2023]])</f>
        <v>33</v>
      </c>
      <c r="C1428" s="1" t="s">
        <v>1597</v>
      </c>
      <c r="D1428" s="1" t="s">
        <v>1598</v>
      </c>
      <c r="AI1428">
        <v>438.1</v>
      </c>
      <c r="AJ1428">
        <v>453.5</v>
      </c>
      <c r="AK1428">
        <v>468.9</v>
      </c>
      <c r="AL1428">
        <v>484.3</v>
      </c>
      <c r="AM1428">
        <v>499.7</v>
      </c>
      <c r="AN1428">
        <v>515.1</v>
      </c>
      <c r="AO1428">
        <v>530.5</v>
      </c>
      <c r="AP1428">
        <v>545.9</v>
      </c>
      <c r="AQ1428">
        <v>561.29999999999995</v>
      </c>
      <c r="AR1428">
        <v>576.70000000000005</v>
      </c>
      <c r="AS1428">
        <v>592.1</v>
      </c>
      <c r="AT1428">
        <v>598.53</v>
      </c>
      <c r="AU1428">
        <v>604.96</v>
      </c>
      <c r="AV1428">
        <v>611.39</v>
      </c>
      <c r="AW1428">
        <v>617.82000000000005</v>
      </c>
      <c r="AX1428">
        <v>624.25</v>
      </c>
      <c r="AY1428">
        <v>630.67999999999995</v>
      </c>
      <c r="AZ1428">
        <v>637.11</v>
      </c>
      <c r="BA1428">
        <v>643.54</v>
      </c>
      <c r="BB1428">
        <v>649.97</v>
      </c>
      <c r="BC1428">
        <v>656.4</v>
      </c>
      <c r="BD1428">
        <v>621.96</v>
      </c>
      <c r="BE1428">
        <v>587.52</v>
      </c>
      <c r="BF1428">
        <v>553.08000000000004</v>
      </c>
      <c r="BG1428">
        <v>518.64</v>
      </c>
      <c r="BH1428">
        <v>484.2</v>
      </c>
      <c r="BI1428">
        <v>449.8</v>
      </c>
      <c r="BJ1428">
        <v>449.8</v>
      </c>
      <c r="BK1428">
        <v>449.8</v>
      </c>
      <c r="BL1428">
        <v>449.8</v>
      </c>
      <c r="BM1428">
        <v>449.8</v>
      </c>
      <c r="BN1428">
        <v>449.8</v>
      </c>
      <c r="BO1428">
        <v>449.8</v>
      </c>
    </row>
    <row r="1429" spans="1:68" x14ac:dyDescent="0.25">
      <c r="A1429" s="1" t="s">
        <v>66</v>
      </c>
      <c r="B1429" s="1">
        <f>COUNT(egypt_arabic_world[[#This Row],[1960]:[2023]])</f>
        <v>33</v>
      </c>
      <c r="C1429" s="1" t="s">
        <v>1341</v>
      </c>
      <c r="D1429" s="1" t="s">
        <v>1342</v>
      </c>
      <c r="AJ1429">
        <v>31355.821550000001</v>
      </c>
      <c r="AK1429">
        <v>31371.44701</v>
      </c>
      <c r="AL1429">
        <v>31611.561119999998</v>
      </c>
      <c r="AM1429">
        <v>31333.085439999999</v>
      </c>
      <c r="AN1429">
        <v>32569.984199999999</v>
      </c>
      <c r="AO1429">
        <v>32954.881410000002</v>
      </c>
      <c r="AP1429">
        <v>34037.418989999998</v>
      </c>
      <c r="AQ1429">
        <v>35236.242050000001</v>
      </c>
      <c r="AR1429">
        <v>35052.983740000003</v>
      </c>
      <c r="AS1429">
        <v>37623.06755</v>
      </c>
      <c r="AT1429">
        <v>39033.75621</v>
      </c>
      <c r="AU1429">
        <v>40732.785129999997</v>
      </c>
      <c r="AV1429">
        <v>40387.075839999998</v>
      </c>
      <c r="AW1429">
        <v>39772.264230000001</v>
      </c>
      <c r="AX1429">
        <v>39964.902119999999</v>
      </c>
      <c r="AY1429">
        <v>40578.212330000002</v>
      </c>
      <c r="AZ1429">
        <v>40881.437709999998</v>
      </c>
      <c r="BA1429">
        <v>43124.100850000003</v>
      </c>
      <c r="BB1429">
        <v>44207.452770000004</v>
      </c>
      <c r="BC1429">
        <v>44085.984100000001</v>
      </c>
      <c r="BD1429">
        <v>46012.006450000001</v>
      </c>
      <c r="BE1429">
        <v>46662.067519999997</v>
      </c>
      <c r="BF1429">
        <v>46967.479500000001</v>
      </c>
      <c r="BG1429">
        <v>47573.447229999998</v>
      </c>
      <c r="BH1429">
        <v>49849.140370000001</v>
      </c>
      <c r="BI1429">
        <v>51041.08958</v>
      </c>
      <c r="BJ1429">
        <v>53638.505599999997</v>
      </c>
      <c r="BK1429">
        <v>56226.182280000001</v>
      </c>
      <c r="BL1429">
        <v>58321.528270000003</v>
      </c>
      <c r="BM1429">
        <v>60087.886120000003</v>
      </c>
      <c r="BN1429">
        <v>58608.201229999999</v>
      </c>
      <c r="BO1429">
        <v>61385.284529999997</v>
      </c>
      <c r="BP1429">
        <v>62256.141369999998</v>
      </c>
    </row>
    <row r="1430" spans="1:68" x14ac:dyDescent="0.25">
      <c r="A1430" s="1" t="s">
        <v>66</v>
      </c>
      <c r="B1430" s="1">
        <f>COUNT(egypt_arabic_world[[#This Row],[1960]:[2023]])</f>
        <v>33</v>
      </c>
      <c r="C1430" s="1" t="s">
        <v>1585</v>
      </c>
      <c r="D1430" s="1" t="s">
        <v>1586</v>
      </c>
      <c r="AI1430">
        <v>0.01</v>
      </c>
      <c r="AJ1430">
        <v>0.01</v>
      </c>
      <c r="AK1430">
        <v>0.01</v>
      </c>
      <c r="AL1430">
        <v>0.01</v>
      </c>
      <c r="AM1430">
        <v>0.01</v>
      </c>
      <c r="AN1430">
        <v>0.01</v>
      </c>
      <c r="AO1430">
        <v>0.01</v>
      </c>
      <c r="AP1430">
        <v>0.01</v>
      </c>
      <c r="AQ1430">
        <v>0.01</v>
      </c>
      <c r="AR1430">
        <v>0.01</v>
      </c>
      <c r="AS1430">
        <v>0.01</v>
      </c>
      <c r="AT1430">
        <v>0.01</v>
      </c>
      <c r="AU1430">
        <v>0.01</v>
      </c>
      <c r="AV1430">
        <v>0.01</v>
      </c>
      <c r="AW1430">
        <v>0.01</v>
      </c>
      <c r="AX1430">
        <v>0.01</v>
      </c>
      <c r="AY1430">
        <v>0.01</v>
      </c>
      <c r="AZ1430">
        <v>0.01</v>
      </c>
      <c r="BA1430">
        <v>0.01</v>
      </c>
      <c r="BB1430">
        <v>0.01</v>
      </c>
      <c r="BC1430">
        <v>0.01</v>
      </c>
      <c r="BD1430">
        <v>0.02</v>
      </c>
      <c r="BE1430">
        <v>0.02</v>
      </c>
      <c r="BF1430">
        <v>0.02</v>
      </c>
      <c r="BG1430">
        <v>0.02</v>
      </c>
      <c r="BH1430">
        <v>0.03</v>
      </c>
      <c r="BI1430">
        <v>0.03</v>
      </c>
      <c r="BJ1430">
        <v>0.03</v>
      </c>
      <c r="BK1430">
        <v>0.03</v>
      </c>
      <c r="BL1430">
        <v>0.04</v>
      </c>
      <c r="BM1430">
        <v>0.04</v>
      </c>
      <c r="BN1430">
        <v>0.04</v>
      </c>
      <c r="BO1430">
        <v>0.05</v>
      </c>
    </row>
    <row r="1431" spans="1:68" x14ac:dyDescent="0.25">
      <c r="A1431" s="1" t="s">
        <v>66</v>
      </c>
      <c r="B1431" s="1">
        <f>COUNT(egypt_arabic_world[[#This Row],[1960]:[2023]])</f>
        <v>33</v>
      </c>
      <c r="C1431" s="1" t="s">
        <v>1427</v>
      </c>
      <c r="D1431" s="1" t="s">
        <v>1428</v>
      </c>
      <c r="AI1431">
        <v>0.01</v>
      </c>
      <c r="AJ1431">
        <v>0.01</v>
      </c>
      <c r="AK1431">
        <v>0.01</v>
      </c>
      <c r="AL1431">
        <v>0.01</v>
      </c>
      <c r="AM1431">
        <v>0.01</v>
      </c>
      <c r="AN1431">
        <v>0.01</v>
      </c>
      <c r="AO1431">
        <v>0.01</v>
      </c>
      <c r="AP1431">
        <v>0.01</v>
      </c>
      <c r="AQ1431">
        <v>0.01</v>
      </c>
      <c r="AR1431">
        <v>0.01</v>
      </c>
      <c r="AS1431">
        <v>0.01</v>
      </c>
      <c r="AT1431">
        <v>0.01</v>
      </c>
      <c r="AU1431">
        <v>0.01</v>
      </c>
      <c r="AV1431">
        <v>0.01</v>
      </c>
      <c r="AW1431">
        <v>0.01</v>
      </c>
      <c r="AX1431">
        <v>0.01</v>
      </c>
      <c r="AY1431">
        <v>0.01</v>
      </c>
      <c r="AZ1431">
        <v>0.01</v>
      </c>
      <c r="BA1431">
        <v>0.02</v>
      </c>
      <c r="BB1431">
        <v>0.02</v>
      </c>
      <c r="BC1431">
        <v>0.02</v>
      </c>
      <c r="BD1431">
        <v>0.02</v>
      </c>
      <c r="BE1431">
        <v>0.03</v>
      </c>
      <c r="BF1431">
        <v>0.03</v>
      </c>
      <c r="BG1431">
        <v>0.04</v>
      </c>
      <c r="BH1431">
        <v>0.04</v>
      </c>
      <c r="BI1431">
        <v>0.05</v>
      </c>
      <c r="BJ1431">
        <v>0.05</v>
      </c>
      <c r="BK1431">
        <v>0.06</v>
      </c>
      <c r="BL1431">
        <v>0.06</v>
      </c>
      <c r="BM1431">
        <v>7.0000000000000007E-2</v>
      </c>
      <c r="BN1431">
        <v>0.08</v>
      </c>
      <c r="BO1431">
        <v>0.08</v>
      </c>
    </row>
    <row r="1432" spans="1:68" x14ac:dyDescent="0.25">
      <c r="A1432" s="1" t="s">
        <v>66</v>
      </c>
      <c r="B1432" s="1">
        <f>COUNT(egypt_arabic_world[[#This Row],[1960]:[2023]])</f>
        <v>33</v>
      </c>
      <c r="C1432" s="1" t="s">
        <v>1449</v>
      </c>
      <c r="D1432" s="1" t="s">
        <v>1450</v>
      </c>
      <c r="AI1432">
        <v>0.01</v>
      </c>
      <c r="AJ1432">
        <v>0.01</v>
      </c>
      <c r="AK1432">
        <v>0.01</v>
      </c>
      <c r="AL1432">
        <v>0.01</v>
      </c>
      <c r="AM1432">
        <v>0.01</v>
      </c>
      <c r="AN1432">
        <v>0.01</v>
      </c>
      <c r="AO1432">
        <v>0.01</v>
      </c>
      <c r="AP1432">
        <v>0.01</v>
      </c>
      <c r="AQ1432">
        <v>0.01</v>
      </c>
      <c r="AR1432">
        <v>0.01</v>
      </c>
      <c r="AS1432">
        <v>0.01</v>
      </c>
      <c r="AT1432">
        <v>0.01</v>
      </c>
      <c r="AU1432">
        <v>0.01</v>
      </c>
      <c r="AV1432">
        <v>0.01</v>
      </c>
      <c r="AW1432">
        <v>0.01</v>
      </c>
      <c r="AX1432">
        <v>0.01</v>
      </c>
      <c r="AY1432">
        <v>0.01</v>
      </c>
      <c r="AZ1432">
        <v>0.01</v>
      </c>
      <c r="BA1432">
        <v>0.01</v>
      </c>
      <c r="BB1432">
        <v>0.01</v>
      </c>
      <c r="BC1432">
        <v>0.01</v>
      </c>
      <c r="BD1432">
        <v>0.01</v>
      </c>
      <c r="BE1432">
        <v>0.02</v>
      </c>
      <c r="BF1432">
        <v>0.02</v>
      </c>
      <c r="BG1432">
        <v>0.02</v>
      </c>
      <c r="BH1432">
        <v>0.02</v>
      </c>
      <c r="BI1432">
        <v>0.03</v>
      </c>
      <c r="BJ1432">
        <v>0.03</v>
      </c>
      <c r="BK1432">
        <v>0.03</v>
      </c>
      <c r="BL1432">
        <v>0.03</v>
      </c>
      <c r="BM1432">
        <v>0.04</v>
      </c>
      <c r="BN1432">
        <v>0.04</v>
      </c>
      <c r="BO1432">
        <v>0.05</v>
      </c>
    </row>
    <row r="1433" spans="1:68" x14ac:dyDescent="0.25">
      <c r="A1433" s="1" t="s">
        <v>66</v>
      </c>
      <c r="B1433" s="1">
        <f>COUNT(egypt_arabic_world[[#This Row],[1960]:[2023]])</f>
        <v>33</v>
      </c>
      <c r="C1433" s="1" t="s">
        <v>1335</v>
      </c>
      <c r="D1433" s="1" t="s">
        <v>1336</v>
      </c>
      <c r="AJ1433">
        <v>12005.40331</v>
      </c>
      <c r="AK1433">
        <v>14001.87465</v>
      </c>
      <c r="AL1433">
        <v>13784.054389999999</v>
      </c>
      <c r="AM1433">
        <v>13549.99316</v>
      </c>
      <c r="AN1433">
        <v>13938.596449999999</v>
      </c>
      <c r="AO1433">
        <v>13073.90509</v>
      </c>
      <c r="AP1433">
        <v>14214.36548</v>
      </c>
      <c r="AQ1433">
        <v>14616.431920000001</v>
      </c>
      <c r="AR1433">
        <v>14423.958130000001</v>
      </c>
      <c r="AS1433">
        <v>16463.327020000001</v>
      </c>
      <c r="AT1433">
        <v>17743.72453</v>
      </c>
      <c r="AU1433">
        <v>18754.2945</v>
      </c>
      <c r="AV1433">
        <v>19086.856650000002</v>
      </c>
      <c r="AW1433">
        <v>18358.715639999999</v>
      </c>
      <c r="AX1433">
        <v>16937.541410000002</v>
      </c>
      <c r="AY1433">
        <v>17431.38464</v>
      </c>
      <c r="AZ1433">
        <v>17486.717519999998</v>
      </c>
      <c r="BA1433">
        <v>17887.986939999999</v>
      </c>
      <c r="BB1433">
        <v>17801.615949999999</v>
      </c>
      <c r="BC1433">
        <v>16564.381570000001</v>
      </c>
      <c r="BD1433">
        <v>18371.210309999999</v>
      </c>
      <c r="BE1433">
        <v>17487.935359999999</v>
      </c>
      <c r="BF1433">
        <v>17983.91923</v>
      </c>
      <c r="BG1433">
        <v>17955.955620000001</v>
      </c>
      <c r="BH1433">
        <v>17930.888210000001</v>
      </c>
      <c r="BI1433">
        <v>17525.502830000001</v>
      </c>
      <c r="BJ1433">
        <v>17396.432229999999</v>
      </c>
      <c r="BK1433">
        <v>18201.03657</v>
      </c>
      <c r="BL1433">
        <v>17711.04969</v>
      </c>
      <c r="BM1433">
        <v>17797.68576</v>
      </c>
      <c r="BN1433">
        <v>16692.935590000001</v>
      </c>
      <c r="BO1433">
        <v>17352.54278</v>
      </c>
      <c r="BP1433">
        <v>16887.90408</v>
      </c>
    </row>
    <row r="1434" spans="1:68" x14ac:dyDescent="0.25">
      <c r="A1434" s="1" t="s">
        <v>66</v>
      </c>
      <c r="B1434" s="1">
        <f>COUNT(egypt_arabic_world[[#This Row],[1960]:[2023]])</f>
        <v>33</v>
      </c>
      <c r="C1434" s="1" t="s">
        <v>1483</v>
      </c>
      <c r="D1434" s="1" t="s">
        <v>1484</v>
      </c>
      <c r="AI1434">
        <v>10.649105199999999</v>
      </c>
      <c r="AJ1434">
        <v>10.649105199999999</v>
      </c>
      <c r="AK1434">
        <v>10.649105199999999</v>
      </c>
      <c r="AL1434">
        <v>10.649105199999999</v>
      </c>
      <c r="AM1434">
        <v>10.649105199999999</v>
      </c>
      <c r="AN1434">
        <v>14.15182619</v>
      </c>
      <c r="AO1434">
        <v>9.8186444220000002</v>
      </c>
      <c r="AP1434">
        <v>9.7277216670000008</v>
      </c>
      <c r="AQ1434">
        <v>12.37167796</v>
      </c>
      <c r="AR1434">
        <v>12.89963062</v>
      </c>
      <c r="AS1434">
        <v>19.396468519999999</v>
      </c>
      <c r="AT1434">
        <v>11.77172955</v>
      </c>
      <c r="AU1434">
        <v>10.77519502</v>
      </c>
      <c r="AV1434">
        <v>11.34627259</v>
      </c>
      <c r="AW1434">
        <v>10.43263191</v>
      </c>
      <c r="AX1434">
        <v>11.760689080000001</v>
      </c>
      <c r="AY1434">
        <v>13.5109172</v>
      </c>
      <c r="AZ1434">
        <v>10.99307602</v>
      </c>
      <c r="BA1434">
        <v>24.58964696</v>
      </c>
      <c r="BB1434">
        <v>27.55030464</v>
      </c>
      <c r="BC1434">
        <v>25.875009160000001</v>
      </c>
      <c r="BD1434">
        <v>28.045402129999999</v>
      </c>
      <c r="BE1434">
        <v>30.56021733</v>
      </c>
      <c r="BF1434">
        <v>31.61261605</v>
      </c>
      <c r="BG1434">
        <v>34.361877100000001</v>
      </c>
      <c r="BH1434">
        <v>32.645153380000004</v>
      </c>
      <c r="BI1434">
        <v>34.686267309999998</v>
      </c>
      <c r="BJ1434">
        <v>33.740586020000002</v>
      </c>
      <c r="BK1434">
        <v>31.898262649999999</v>
      </c>
      <c r="BL1434">
        <v>32.044000769999997</v>
      </c>
      <c r="BM1434">
        <v>32.367986819999999</v>
      </c>
      <c r="BN1434">
        <v>33.061173760000003</v>
      </c>
      <c r="BO1434">
        <v>35.586871270000003</v>
      </c>
    </row>
    <row r="1435" spans="1:68" x14ac:dyDescent="0.25">
      <c r="A1435" s="1" t="s">
        <v>66</v>
      </c>
      <c r="B1435" s="1">
        <f>COUNT(egypt_arabic_world[[#This Row],[1960]:[2023]])</f>
        <v>33</v>
      </c>
      <c r="C1435" s="1" t="s">
        <v>1557</v>
      </c>
      <c r="D1435" s="1" t="s">
        <v>1558</v>
      </c>
      <c r="AI1435">
        <v>23.379243649999999</v>
      </c>
      <c r="AJ1435">
        <v>22.294305640000001</v>
      </c>
      <c r="AK1435">
        <v>16.842731659999998</v>
      </c>
      <c r="AL1435">
        <v>18.749514439999999</v>
      </c>
      <c r="AM1435">
        <v>27.457760480000001</v>
      </c>
      <c r="AN1435">
        <v>25.126471280000001</v>
      </c>
      <c r="AO1435">
        <v>28.393520689999999</v>
      </c>
      <c r="AP1435">
        <v>30.348342930000001</v>
      </c>
      <c r="AQ1435">
        <v>35.665047469999998</v>
      </c>
      <c r="AR1435">
        <v>36.226129409999999</v>
      </c>
      <c r="AS1435">
        <v>36.191394189999997</v>
      </c>
      <c r="AT1435">
        <v>32.183425499999998</v>
      </c>
      <c r="AU1435">
        <v>32.48629038</v>
      </c>
      <c r="AV1435">
        <v>32.183425499999998</v>
      </c>
      <c r="AW1435">
        <v>26.796273750000001</v>
      </c>
      <c r="AX1435">
        <v>28.514521200000001</v>
      </c>
      <c r="AY1435">
        <v>25.66754345</v>
      </c>
      <c r="AZ1435">
        <v>25.706969690000001</v>
      </c>
      <c r="BA1435">
        <v>25.706969690000001</v>
      </c>
      <c r="BB1435">
        <v>24.258107129999999</v>
      </c>
      <c r="BC1435">
        <v>23.419919759999999</v>
      </c>
      <c r="BD1435">
        <v>21.057730859999999</v>
      </c>
      <c r="BE1435">
        <v>20.53416172</v>
      </c>
      <c r="BF1435">
        <v>17.791923149999999</v>
      </c>
      <c r="BG1435">
        <v>13.845056939999999</v>
      </c>
      <c r="BH1435">
        <v>18.211513660000001</v>
      </c>
      <c r="BI1435">
        <v>19.842587030000001</v>
      </c>
      <c r="BJ1435">
        <v>21.60866768</v>
      </c>
      <c r="BK1435">
        <v>31.70296299</v>
      </c>
      <c r="BL1435">
        <v>29.097337410000002</v>
      </c>
      <c r="BM1435">
        <v>18.719635329999999</v>
      </c>
      <c r="BN1435">
        <v>18.790712020000001</v>
      </c>
      <c r="BO1435">
        <v>18.790712020000001</v>
      </c>
    </row>
    <row r="1436" spans="1:68" x14ac:dyDescent="0.25">
      <c r="A1436" s="1" t="s">
        <v>66</v>
      </c>
      <c r="B1436" s="1">
        <f>COUNT(egypt_arabic_world[[#This Row],[1960]:[2023]])</f>
        <v>33</v>
      </c>
      <c r="C1436" s="1" t="s">
        <v>1355</v>
      </c>
      <c r="D1436" s="1" t="s">
        <v>1356</v>
      </c>
      <c r="AJ1436">
        <v>14.014556750000001</v>
      </c>
      <c r="AK1436">
        <v>8.1500159659999998</v>
      </c>
      <c r="AL1436">
        <v>9.1833026859999993</v>
      </c>
      <c r="AM1436">
        <v>9.0811191739999995</v>
      </c>
      <c r="AN1436">
        <v>12.156754790000001</v>
      </c>
      <c r="AO1436">
        <v>15.32730656</v>
      </c>
      <c r="AP1436">
        <v>15.30880782</v>
      </c>
      <c r="AQ1436">
        <v>7.3565521870000001</v>
      </c>
      <c r="AR1436">
        <v>13.241573710000001</v>
      </c>
      <c r="AS1436">
        <v>11.05145512</v>
      </c>
      <c r="AT1436">
        <v>10.306880870000001</v>
      </c>
      <c r="AU1436">
        <v>14.8335664</v>
      </c>
      <c r="AV1436">
        <v>17.842474429999999</v>
      </c>
      <c r="AW1436">
        <v>18.84118612</v>
      </c>
      <c r="AX1436">
        <v>19.47432749</v>
      </c>
      <c r="AY1436">
        <v>22.657431979999998</v>
      </c>
      <c r="AZ1436">
        <v>22.950328679999998</v>
      </c>
      <c r="BA1436">
        <v>26.697644709999999</v>
      </c>
      <c r="BB1436">
        <v>24.548928060000001</v>
      </c>
      <c r="BC1436">
        <v>18.96671328</v>
      </c>
      <c r="BD1436">
        <v>22.980499250000001</v>
      </c>
      <c r="BE1436">
        <v>26.007025120000002</v>
      </c>
      <c r="BF1436">
        <v>22.43192354</v>
      </c>
      <c r="BG1436">
        <v>22.075382359999999</v>
      </c>
      <c r="BH1436">
        <v>19.596331079999999</v>
      </c>
      <c r="BI1436">
        <v>20.679828669999999</v>
      </c>
      <c r="BJ1436">
        <v>20.609357280000001</v>
      </c>
      <c r="BK1436">
        <v>18.555776999999999</v>
      </c>
      <c r="BL1436">
        <v>8.2521994779999996</v>
      </c>
      <c r="BM1436">
        <v>7.2374114980000002</v>
      </c>
      <c r="BN1436">
        <v>8.7466003059999995</v>
      </c>
      <c r="BO1436">
        <v>14.14118502</v>
      </c>
      <c r="BP1436">
        <v>13.29398681</v>
      </c>
    </row>
    <row r="1437" spans="1:68" x14ac:dyDescent="0.25">
      <c r="A1437" s="1" t="s">
        <v>66</v>
      </c>
      <c r="B1437" s="1">
        <f>COUNT(egypt_arabic_world[[#This Row],[1960]:[2023]])</f>
        <v>33</v>
      </c>
      <c r="C1437" s="1" t="s">
        <v>1339</v>
      </c>
      <c r="D1437" s="1" t="s">
        <v>1340</v>
      </c>
      <c r="AJ1437">
        <v>4.4343082379999998</v>
      </c>
      <c r="AK1437">
        <v>17.689486680000002</v>
      </c>
      <c r="AL1437">
        <v>22.111604379999999</v>
      </c>
      <c r="AM1437">
        <v>17.663073839999999</v>
      </c>
      <c r="AN1437">
        <v>33.712933149999998</v>
      </c>
      <c r="AO1437">
        <v>40.991700280000003</v>
      </c>
      <c r="AP1437">
        <v>38.018224850000003</v>
      </c>
      <c r="AQ1437">
        <v>46.166583699999997</v>
      </c>
      <c r="AR1437">
        <v>45.658644619999997</v>
      </c>
      <c r="AS1437">
        <v>55.233296420000002</v>
      </c>
      <c r="AT1437">
        <v>61.394597560000001</v>
      </c>
      <c r="AU1437">
        <v>62.082347079999998</v>
      </c>
      <c r="AV1437">
        <v>68.231457680000005</v>
      </c>
      <c r="AW1437">
        <v>82.404989990000004</v>
      </c>
      <c r="AX1437">
        <v>83.727663379999996</v>
      </c>
      <c r="AY1437">
        <v>83.780489040000006</v>
      </c>
      <c r="AZ1437">
        <v>86.332375020000001</v>
      </c>
      <c r="BA1437">
        <v>93.673110719999997</v>
      </c>
      <c r="BB1437">
        <v>95.050641529999993</v>
      </c>
      <c r="BC1437">
        <v>105.1860581</v>
      </c>
      <c r="BD1437">
        <v>109.84893889999999</v>
      </c>
      <c r="BE1437">
        <v>106.9943212</v>
      </c>
      <c r="BF1437">
        <v>102.6382356</v>
      </c>
      <c r="BG1437">
        <v>105.3160905</v>
      </c>
      <c r="BH1437">
        <v>110.9379603</v>
      </c>
      <c r="BI1437">
        <v>116.45011529999999</v>
      </c>
      <c r="BJ1437">
        <v>114.8876947</v>
      </c>
      <c r="BK1437">
        <v>114.7444558</v>
      </c>
      <c r="BL1437">
        <v>89.073214340000007</v>
      </c>
      <c r="BM1437">
        <v>93.671078960000003</v>
      </c>
      <c r="BN1437">
        <v>96.456616920000002</v>
      </c>
      <c r="BO1437">
        <v>98.019037560000001</v>
      </c>
      <c r="BP1437">
        <v>96.063472070000003</v>
      </c>
    </row>
    <row r="1438" spans="1:68" x14ac:dyDescent="0.25">
      <c r="A1438" s="1" t="s">
        <v>66</v>
      </c>
      <c r="B1438" s="1">
        <f>COUNT(egypt_arabic_world[[#This Row],[1960]:[2023]])</f>
        <v>33</v>
      </c>
      <c r="C1438" s="1" t="s">
        <v>1453</v>
      </c>
      <c r="D1438" s="1" t="s">
        <v>1454</v>
      </c>
      <c r="AI1438">
        <v>6667</v>
      </c>
      <c r="AJ1438">
        <v>6282</v>
      </c>
      <c r="AK1438">
        <v>5938</v>
      </c>
      <c r="AL1438">
        <v>5681</v>
      </c>
      <c r="AM1438">
        <v>5495</v>
      </c>
      <c r="AN1438">
        <v>5359</v>
      </c>
      <c r="AO1438">
        <v>5258</v>
      </c>
      <c r="AP1438">
        <v>5165</v>
      </c>
      <c r="AQ1438">
        <v>5047</v>
      </c>
      <c r="AR1438">
        <v>4893</v>
      </c>
      <c r="AS1438">
        <v>4709</v>
      </c>
      <c r="AT1438">
        <v>4510</v>
      </c>
      <c r="AU1438">
        <v>4328</v>
      </c>
      <c r="AV1438">
        <v>4183</v>
      </c>
      <c r="AW1438">
        <v>4088</v>
      </c>
      <c r="AX1438">
        <v>4068</v>
      </c>
      <c r="AY1438">
        <v>4126</v>
      </c>
      <c r="AZ1438">
        <v>4222</v>
      </c>
      <c r="BA1438">
        <v>4331</v>
      </c>
      <c r="BB1438">
        <v>4436</v>
      </c>
      <c r="BC1438">
        <v>4512</v>
      </c>
      <c r="BD1438">
        <v>4557</v>
      </c>
      <c r="BE1438">
        <v>4565</v>
      </c>
      <c r="BF1438">
        <v>4533</v>
      </c>
      <c r="BG1438">
        <v>4475</v>
      </c>
      <c r="BH1438">
        <v>4409</v>
      </c>
      <c r="BI1438">
        <v>4337</v>
      </c>
      <c r="BJ1438">
        <v>4274</v>
      </c>
      <c r="BK1438">
        <v>4216</v>
      </c>
      <c r="BL1438">
        <v>4161</v>
      </c>
      <c r="BM1438">
        <v>4120</v>
      </c>
      <c r="BN1438">
        <v>4093</v>
      </c>
      <c r="BO1438">
        <v>4079</v>
      </c>
    </row>
    <row r="1439" spans="1:68" x14ac:dyDescent="0.25">
      <c r="A1439" s="1" t="s">
        <v>66</v>
      </c>
      <c r="B1439" s="1">
        <f>COUNT(egypt_arabic_world[[#This Row],[1960]:[2023]])</f>
        <v>33</v>
      </c>
      <c r="C1439" s="1" t="s">
        <v>1611</v>
      </c>
      <c r="D1439" s="1" t="s">
        <v>1612</v>
      </c>
      <c r="AI1439">
        <v>6705</v>
      </c>
      <c r="AJ1439">
        <v>6289</v>
      </c>
      <c r="AK1439">
        <v>5981</v>
      </c>
      <c r="AL1439">
        <v>5874</v>
      </c>
      <c r="AM1439">
        <v>5929</v>
      </c>
      <c r="AN1439">
        <v>6067</v>
      </c>
      <c r="AO1439">
        <v>6203</v>
      </c>
      <c r="AP1439">
        <v>6299</v>
      </c>
      <c r="AQ1439">
        <v>6321</v>
      </c>
      <c r="AR1439">
        <v>6303</v>
      </c>
      <c r="AS1439">
        <v>6345</v>
      </c>
      <c r="AT1439">
        <v>6492</v>
      </c>
      <c r="AU1439">
        <v>6642</v>
      </c>
      <c r="AV1439">
        <v>6689</v>
      </c>
      <c r="AW1439">
        <v>6603</v>
      </c>
      <c r="AX1439">
        <v>6421</v>
      </c>
      <c r="AY1439">
        <v>6194</v>
      </c>
      <c r="AZ1439">
        <v>6005</v>
      </c>
      <c r="BA1439">
        <v>5909</v>
      </c>
      <c r="BB1439">
        <v>5916</v>
      </c>
      <c r="BC1439">
        <v>6034</v>
      </c>
      <c r="BD1439">
        <v>6220</v>
      </c>
      <c r="BE1439">
        <v>6350</v>
      </c>
      <c r="BF1439">
        <v>6278</v>
      </c>
      <c r="BG1439">
        <v>6125</v>
      </c>
      <c r="BH1439">
        <v>6021</v>
      </c>
      <c r="BI1439">
        <v>6068</v>
      </c>
      <c r="BJ1439">
        <v>6220</v>
      </c>
      <c r="BK1439">
        <v>6391</v>
      </c>
      <c r="BL1439">
        <v>6573</v>
      </c>
      <c r="BM1439">
        <v>6798</v>
      </c>
      <c r="BN1439">
        <v>7063</v>
      </c>
      <c r="BO1439">
        <v>7316</v>
      </c>
    </row>
    <row r="1440" spans="1:68" x14ac:dyDescent="0.25">
      <c r="A1440" s="1" t="s">
        <v>66</v>
      </c>
      <c r="B1440" s="1">
        <f>COUNT(egypt_arabic_world[[#This Row],[1960]:[2023]])</f>
        <v>33</v>
      </c>
      <c r="C1440" s="1" t="s">
        <v>1595</v>
      </c>
      <c r="D1440" s="1" t="s">
        <v>1596</v>
      </c>
      <c r="AI1440">
        <v>6639</v>
      </c>
      <c r="AJ1440">
        <v>6114</v>
      </c>
      <c r="AK1440">
        <v>5697</v>
      </c>
      <c r="AL1440">
        <v>5472</v>
      </c>
      <c r="AM1440">
        <v>5410</v>
      </c>
      <c r="AN1440">
        <v>5473</v>
      </c>
      <c r="AO1440">
        <v>5611</v>
      </c>
      <c r="AP1440">
        <v>5791</v>
      </c>
      <c r="AQ1440">
        <v>5993</v>
      </c>
      <c r="AR1440">
        <v>6241</v>
      </c>
      <c r="AS1440">
        <v>6581</v>
      </c>
      <c r="AT1440">
        <v>7024</v>
      </c>
      <c r="AU1440">
        <v>7465</v>
      </c>
      <c r="AV1440">
        <v>7787</v>
      </c>
      <c r="AW1440">
        <v>7910</v>
      </c>
      <c r="AX1440">
        <v>7872</v>
      </c>
      <c r="AY1440">
        <v>7729</v>
      </c>
      <c r="AZ1440">
        <v>7580</v>
      </c>
      <c r="BA1440">
        <v>7500</v>
      </c>
      <c r="BB1440">
        <v>7495</v>
      </c>
      <c r="BC1440">
        <v>7539</v>
      </c>
      <c r="BD1440">
        <v>7586</v>
      </c>
      <c r="BE1440">
        <v>7553</v>
      </c>
      <c r="BF1440">
        <v>7271</v>
      </c>
      <c r="BG1440">
        <v>6912</v>
      </c>
      <c r="BH1440">
        <v>6636</v>
      </c>
      <c r="BI1440">
        <v>6548</v>
      </c>
      <c r="BJ1440">
        <v>6609</v>
      </c>
      <c r="BK1440">
        <v>6742</v>
      </c>
      <c r="BL1440">
        <v>6944</v>
      </c>
      <c r="BM1440">
        <v>7231</v>
      </c>
      <c r="BN1440">
        <v>7589</v>
      </c>
      <c r="BO1440">
        <v>7939</v>
      </c>
    </row>
    <row r="1441" spans="1:68" x14ac:dyDescent="0.25">
      <c r="A1441" s="1" t="s">
        <v>66</v>
      </c>
      <c r="B1441" s="1">
        <f>COUNT(egypt_arabic_world[[#This Row],[1960]:[2023]])</f>
        <v>33</v>
      </c>
      <c r="C1441" s="1" t="s">
        <v>1435</v>
      </c>
      <c r="D1441" s="1" t="s">
        <v>1436</v>
      </c>
      <c r="AI1441">
        <v>9354</v>
      </c>
      <c r="AJ1441">
        <v>8703</v>
      </c>
      <c r="AK1441">
        <v>8128</v>
      </c>
      <c r="AL1441">
        <v>7656</v>
      </c>
      <c r="AM1441">
        <v>7267</v>
      </c>
      <c r="AN1441">
        <v>6924</v>
      </c>
      <c r="AO1441">
        <v>6601</v>
      </c>
      <c r="AP1441">
        <v>6293</v>
      </c>
      <c r="AQ1441">
        <v>5986</v>
      </c>
      <c r="AR1441">
        <v>5677</v>
      </c>
      <c r="AS1441">
        <v>5386</v>
      </c>
      <c r="AT1441">
        <v>5128</v>
      </c>
      <c r="AU1441">
        <v>4908</v>
      </c>
      <c r="AV1441">
        <v>4746</v>
      </c>
      <c r="AW1441">
        <v>4663</v>
      </c>
      <c r="AX1441">
        <v>4670</v>
      </c>
      <c r="AY1441">
        <v>4767</v>
      </c>
      <c r="AZ1441">
        <v>4915</v>
      </c>
      <c r="BA1441">
        <v>5065</v>
      </c>
      <c r="BB1441">
        <v>5191</v>
      </c>
      <c r="BC1441">
        <v>5276</v>
      </c>
      <c r="BD1441">
        <v>5314</v>
      </c>
      <c r="BE1441">
        <v>5312</v>
      </c>
      <c r="BF1441">
        <v>5279</v>
      </c>
      <c r="BG1441">
        <v>5227</v>
      </c>
      <c r="BH1441">
        <v>5182</v>
      </c>
      <c r="BI1441">
        <v>5149</v>
      </c>
      <c r="BJ1441">
        <v>5121</v>
      </c>
      <c r="BK1441">
        <v>5102</v>
      </c>
      <c r="BL1441">
        <v>5079</v>
      </c>
      <c r="BM1441">
        <v>5021</v>
      </c>
      <c r="BN1441">
        <v>4890</v>
      </c>
      <c r="BO1441">
        <v>4700</v>
      </c>
    </row>
    <row r="1442" spans="1:68" x14ac:dyDescent="0.25">
      <c r="A1442" s="1" t="s">
        <v>66</v>
      </c>
      <c r="B1442" s="1">
        <f>COUNT(egypt_arabic_world[[#This Row],[1960]:[2023]])</f>
        <v>33</v>
      </c>
      <c r="C1442" s="1" t="s">
        <v>2017</v>
      </c>
      <c r="D1442" s="1" t="s">
        <v>2018</v>
      </c>
      <c r="Q1442">
        <v>53000000</v>
      </c>
      <c r="T1442">
        <v>-7000000</v>
      </c>
      <c r="U1442">
        <v>-7000000</v>
      </c>
      <c r="V1442">
        <v>45000000</v>
      </c>
      <c r="W1442">
        <v>56700000</v>
      </c>
      <c r="X1442">
        <v>-4200000</v>
      </c>
      <c r="Y1442">
        <v>25800000</v>
      </c>
      <c r="Z1442">
        <v>-9200000</v>
      </c>
      <c r="AA1442">
        <v>-22200000</v>
      </c>
      <c r="AB1442">
        <v>-40834000</v>
      </c>
      <c r="AC1442">
        <v>-40834000</v>
      </c>
      <c r="AD1442">
        <v>9766000</v>
      </c>
      <c r="AE1442">
        <v>-6000000</v>
      </c>
      <c r="AF1442">
        <v>-750000</v>
      </c>
      <c r="AG1442">
        <v>-750000</v>
      </c>
      <c r="AH1442">
        <v>-50750000</v>
      </c>
      <c r="AI1442">
        <v>-750000</v>
      </c>
      <c r="AT1442">
        <v>1500000000</v>
      </c>
      <c r="AX1442">
        <v>1250000000</v>
      </c>
      <c r="AZ1442">
        <v>642660000</v>
      </c>
      <c r="BC1442">
        <v>1500000000</v>
      </c>
      <c r="BD1442">
        <v>-583300000</v>
      </c>
      <c r="BF1442">
        <v>3100000000</v>
      </c>
      <c r="BG1442">
        <v>-2500000000</v>
      </c>
      <c r="BH1442">
        <v>1500000000</v>
      </c>
      <c r="BI1442">
        <v>-1250000000</v>
      </c>
      <c r="BJ1442">
        <v>6217868000</v>
      </c>
      <c r="BK1442">
        <v>5220025000</v>
      </c>
      <c r="BL1442">
        <v>7677302000</v>
      </c>
      <c r="BM1442">
        <v>4681667000</v>
      </c>
      <c r="BN1442">
        <v>6950047000</v>
      </c>
      <c r="BO1442">
        <v>-1550941000</v>
      </c>
      <c r="BP1442">
        <v>1434542000</v>
      </c>
    </row>
    <row r="1443" spans="1:68" x14ac:dyDescent="0.25">
      <c r="A1443" s="1" t="s">
        <v>66</v>
      </c>
      <c r="B1443" s="1">
        <f>COUNT(egypt_arabic_world[[#This Row],[1960]:[2023]])</f>
        <v>33</v>
      </c>
      <c r="C1443" s="1" t="s">
        <v>2009</v>
      </c>
      <c r="D1443" s="1" t="s">
        <v>2010</v>
      </c>
      <c r="Q1443">
        <v>53000000</v>
      </c>
      <c r="T1443">
        <v>-7000000</v>
      </c>
      <c r="U1443">
        <v>-7000000</v>
      </c>
      <c r="V1443">
        <v>45000000</v>
      </c>
      <c r="W1443">
        <v>56700000</v>
      </c>
      <c r="X1443">
        <v>-4200000</v>
      </c>
      <c r="Y1443">
        <v>25800000</v>
      </c>
      <c r="Z1443">
        <v>-9200000</v>
      </c>
      <c r="AA1443">
        <v>-22200000</v>
      </c>
      <c r="AB1443">
        <v>-40834000</v>
      </c>
      <c r="AC1443">
        <v>-40834000</v>
      </c>
      <c r="AD1443">
        <v>9766000</v>
      </c>
      <c r="AE1443">
        <v>-6000000</v>
      </c>
      <c r="AF1443">
        <v>-750000</v>
      </c>
      <c r="AG1443">
        <v>-750000</v>
      </c>
      <c r="AH1443">
        <v>-50750000</v>
      </c>
      <c r="AI1443">
        <v>-750000</v>
      </c>
      <c r="AT1443">
        <v>1500000000</v>
      </c>
      <c r="AX1443">
        <v>1250000000</v>
      </c>
      <c r="AZ1443">
        <v>642660000</v>
      </c>
      <c r="BC1443">
        <v>1500000000</v>
      </c>
      <c r="BD1443">
        <v>-583300000</v>
      </c>
      <c r="BF1443">
        <v>3100000000</v>
      </c>
      <c r="BG1443">
        <v>-2500000000</v>
      </c>
      <c r="BH1443">
        <v>1500000000</v>
      </c>
      <c r="BI1443">
        <v>-1250000000</v>
      </c>
      <c r="BJ1443">
        <v>6217868000</v>
      </c>
      <c r="BK1443">
        <v>5220025000</v>
      </c>
      <c r="BL1443">
        <v>7677302000</v>
      </c>
      <c r="BM1443">
        <v>4681667000</v>
      </c>
      <c r="BN1443">
        <v>6850047000</v>
      </c>
      <c r="BO1443">
        <v>-1550941000</v>
      </c>
      <c r="BP1443">
        <v>1434542000</v>
      </c>
    </row>
    <row r="1444" spans="1:68" x14ac:dyDescent="0.25">
      <c r="A1444" s="1" t="s">
        <v>66</v>
      </c>
      <c r="B1444" s="1">
        <f>COUNT(egypt_arabic_world[[#This Row],[1960]:[2023]])</f>
        <v>33</v>
      </c>
      <c r="C1444" s="1" t="s">
        <v>1589</v>
      </c>
      <c r="D1444" s="1" t="s">
        <v>1590</v>
      </c>
      <c r="AI1444">
        <v>0.1</v>
      </c>
      <c r="AJ1444">
        <v>0.1</v>
      </c>
      <c r="AK1444">
        <v>0.1</v>
      </c>
      <c r="AL1444">
        <v>0.1</v>
      </c>
      <c r="AM1444">
        <v>0.1</v>
      </c>
      <c r="AN1444">
        <v>0.1</v>
      </c>
      <c r="AO1444">
        <v>0.1</v>
      </c>
      <c r="AP1444">
        <v>0.1</v>
      </c>
      <c r="AQ1444">
        <v>0.1</v>
      </c>
      <c r="AR1444">
        <v>0.1</v>
      </c>
      <c r="AS1444">
        <v>0.1</v>
      </c>
      <c r="AT1444">
        <v>0.1</v>
      </c>
      <c r="AU1444">
        <v>0.1</v>
      </c>
      <c r="AV1444">
        <v>0.1</v>
      </c>
      <c r="AW1444">
        <v>0.1</v>
      </c>
      <c r="AX1444">
        <v>0.1</v>
      </c>
      <c r="AY1444">
        <v>0.1</v>
      </c>
      <c r="AZ1444">
        <v>0.1</v>
      </c>
      <c r="BA1444">
        <v>0.1</v>
      </c>
      <c r="BB1444">
        <v>0.1</v>
      </c>
      <c r="BC1444">
        <v>0.1</v>
      </c>
      <c r="BD1444">
        <v>0.1</v>
      </c>
      <c r="BE1444">
        <v>0.1</v>
      </c>
      <c r="BF1444">
        <v>0.1</v>
      </c>
      <c r="BG1444">
        <v>0.1</v>
      </c>
      <c r="BH1444">
        <v>0.1</v>
      </c>
      <c r="BI1444">
        <v>0.1</v>
      </c>
      <c r="BJ1444">
        <v>0.1</v>
      </c>
      <c r="BK1444">
        <v>0.1</v>
      </c>
      <c r="BL1444">
        <v>0.1</v>
      </c>
      <c r="BM1444">
        <v>0.1</v>
      </c>
      <c r="BN1444">
        <v>0.1</v>
      </c>
      <c r="BO1444">
        <v>0.1</v>
      </c>
    </row>
    <row r="1445" spans="1:68" x14ac:dyDescent="0.25">
      <c r="A1445" s="1" t="s">
        <v>66</v>
      </c>
      <c r="B1445" s="1">
        <f>COUNT(egypt_arabic_world[[#This Row],[1960]:[2023]])</f>
        <v>33</v>
      </c>
      <c r="C1445" s="1" t="s">
        <v>1431</v>
      </c>
      <c r="D1445" s="1" t="s">
        <v>1432</v>
      </c>
      <c r="AI1445">
        <v>0.1</v>
      </c>
      <c r="AJ1445">
        <v>0.1</v>
      </c>
      <c r="AK1445">
        <v>0.1</v>
      </c>
      <c r="AL1445">
        <v>0.1</v>
      </c>
      <c r="AM1445">
        <v>0.1</v>
      </c>
      <c r="AN1445">
        <v>0.1</v>
      </c>
      <c r="AO1445">
        <v>0.1</v>
      </c>
      <c r="AP1445">
        <v>0.1</v>
      </c>
      <c r="AQ1445">
        <v>0.1</v>
      </c>
      <c r="AR1445">
        <v>0.1</v>
      </c>
      <c r="AS1445">
        <v>0.1</v>
      </c>
      <c r="AT1445">
        <v>0.1</v>
      </c>
      <c r="AU1445">
        <v>0.1</v>
      </c>
      <c r="AV1445">
        <v>0.1</v>
      </c>
      <c r="AW1445">
        <v>0.1</v>
      </c>
      <c r="AX1445">
        <v>0.1</v>
      </c>
      <c r="AY1445">
        <v>0.1</v>
      </c>
      <c r="AZ1445">
        <v>0.1</v>
      </c>
      <c r="BA1445">
        <v>0.1</v>
      </c>
      <c r="BB1445">
        <v>0.1</v>
      </c>
      <c r="BC1445">
        <v>0.1</v>
      </c>
      <c r="BD1445">
        <v>0.1</v>
      </c>
      <c r="BE1445">
        <v>0.1</v>
      </c>
      <c r="BF1445">
        <v>0.1</v>
      </c>
      <c r="BG1445">
        <v>0.1</v>
      </c>
      <c r="BH1445">
        <v>0.1</v>
      </c>
      <c r="BI1445">
        <v>0.1</v>
      </c>
      <c r="BJ1445">
        <v>0.1</v>
      </c>
      <c r="BK1445">
        <v>0.1</v>
      </c>
      <c r="BL1445">
        <v>0.1</v>
      </c>
      <c r="BM1445">
        <v>0.1</v>
      </c>
      <c r="BN1445">
        <v>0.1</v>
      </c>
      <c r="BO1445">
        <v>0.1</v>
      </c>
    </row>
    <row r="1446" spans="1:68" x14ac:dyDescent="0.25">
      <c r="A1446" s="1" t="s">
        <v>66</v>
      </c>
      <c r="B1446" s="1">
        <f>COUNT(egypt_arabic_world[[#This Row],[1960]:[2023]])</f>
        <v>33</v>
      </c>
      <c r="C1446" s="1" t="s">
        <v>1591</v>
      </c>
      <c r="D1446" s="1" t="s">
        <v>1592</v>
      </c>
      <c r="AI1446">
        <v>0.1</v>
      </c>
      <c r="AJ1446">
        <v>0.1</v>
      </c>
      <c r="AK1446">
        <v>0.1</v>
      </c>
      <c r="AL1446">
        <v>0.1</v>
      </c>
      <c r="AM1446">
        <v>0.1</v>
      </c>
      <c r="AN1446">
        <v>0.1</v>
      </c>
      <c r="AO1446">
        <v>0.1</v>
      </c>
      <c r="AP1446">
        <v>0.1</v>
      </c>
      <c r="AQ1446">
        <v>0.1</v>
      </c>
      <c r="AR1446">
        <v>0.1</v>
      </c>
      <c r="AS1446">
        <v>0.1</v>
      </c>
      <c r="AT1446">
        <v>0.1</v>
      </c>
      <c r="AU1446">
        <v>0.1</v>
      </c>
      <c r="AV1446">
        <v>0.1</v>
      </c>
      <c r="AW1446">
        <v>0.1</v>
      </c>
      <c r="AX1446">
        <v>0.1</v>
      </c>
      <c r="AY1446">
        <v>0.1</v>
      </c>
      <c r="AZ1446">
        <v>0.1</v>
      </c>
      <c r="BA1446">
        <v>0.1</v>
      </c>
      <c r="BB1446">
        <v>0.1</v>
      </c>
      <c r="BC1446">
        <v>0.1</v>
      </c>
      <c r="BD1446">
        <v>0.1</v>
      </c>
      <c r="BE1446">
        <v>0.1</v>
      </c>
      <c r="BF1446">
        <v>0.1</v>
      </c>
      <c r="BG1446">
        <v>0.1</v>
      </c>
      <c r="BH1446">
        <v>0.1</v>
      </c>
      <c r="BI1446">
        <v>0.1</v>
      </c>
      <c r="BJ1446">
        <v>0.1</v>
      </c>
      <c r="BK1446">
        <v>0.1</v>
      </c>
      <c r="BL1446">
        <v>0.1</v>
      </c>
      <c r="BM1446">
        <v>0.1</v>
      </c>
      <c r="BN1446">
        <v>0.1</v>
      </c>
      <c r="BO1446">
        <v>0.1</v>
      </c>
    </row>
    <row r="1447" spans="1:68" x14ac:dyDescent="0.25">
      <c r="A1447" s="1" t="s">
        <v>66</v>
      </c>
      <c r="B1447" s="1">
        <f>COUNT(egypt_arabic_world[[#This Row],[1960]:[2023]])</f>
        <v>33</v>
      </c>
      <c r="C1447" s="1" t="s">
        <v>1593</v>
      </c>
      <c r="D1447" s="1" t="s">
        <v>1594</v>
      </c>
      <c r="AI1447">
        <v>4.9000000000000004</v>
      </c>
      <c r="AJ1447">
        <v>4.5</v>
      </c>
      <c r="AK1447">
        <v>4.0999999999999996</v>
      </c>
      <c r="AL1447">
        <v>3.8</v>
      </c>
      <c r="AM1447">
        <v>3.6</v>
      </c>
      <c r="AN1447">
        <v>3.4</v>
      </c>
      <c r="AO1447">
        <v>3.2</v>
      </c>
      <c r="AP1447">
        <v>3.1</v>
      </c>
      <c r="AQ1447">
        <v>3</v>
      </c>
      <c r="AR1447">
        <v>2.8</v>
      </c>
      <c r="AS1447">
        <v>2.7</v>
      </c>
      <c r="AT1447">
        <v>2.6</v>
      </c>
      <c r="AU1447">
        <v>2.5</v>
      </c>
      <c r="AV1447">
        <v>2.4</v>
      </c>
      <c r="AW1447">
        <v>2.2999999999999998</v>
      </c>
      <c r="AX1447">
        <v>2.2999999999999998</v>
      </c>
      <c r="AY1447">
        <v>2.4</v>
      </c>
      <c r="AZ1447">
        <v>2.4</v>
      </c>
      <c r="BA1447">
        <v>2.5</v>
      </c>
      <c r="BB1447">
        <v>2.5</v>
      </c>
      <c r="BC1447">
        <v>2.5</v>
      </c>
      <c r="BD1447">
        <v>2.5</v>
      </c>
      <c r="BE1447">
        <v>2.5</v>
      </c>
      <c r="BF1447">
        <v>2.4</v>
      </c>
      <c r="BG1447">
        <v>2.4</v>
      </c>
      <c r="BH1447">
        <v>2.2999999999999998</v>
      </c>
      <c r="BI1447">
        <v>2.2000000000000002</v>
      </c>
      <c r="BJ1447">
        <v>2.2000000000000002</v>
      </c>
      <c r="BK1447">
        <v>2.1</v>
      </c>
      <c r="BL1447">
        <v>2</v>
      </c>
      <c r="BM1447">
        <v>2</v>
      </c>
      <c r="BN1447">
        <v>1.9</v>
      </c>
      <c r="BO1447">
        <v>1.8</v>
      </c>
    </row>
    <row r="1448" spans="1:68" x14ac:dyDescent="0.25">
      <c r="A1448" s="1" t="s">
        <v>66</v>
      </c>
      <c r="B1448" s="1">
        <f>COUNT(egypt_arabic_world[[#This Row],[1960]:[2023]])</f>
        <v>33</v>
      </c>
      <c r="C1448" s="1" t="s">
        <v>1433</v>
      </c>
      <c r="D1448" s="1" t="s">
        <v>1434</v>
      </c>
      <c r="AI1448">
        <v>5.8</v>
      </c>
      <c r="AJ1448">
        <v>5.3</v>
      </c>
      <c r="AK1448">
        <v>4.9000000000000004</v>
      </c>
      <c r="AL1448">
        <v>4.7</v>
      </c>
      <c r="AM1448">
        <v>4.5</v>
      </c>
      <c r="AN1448">
        <v>4.5</v>
      </c>
      <c r="AO1448">
        <v>4.4000000000000004</v>
      </c>
      <c r="AP1448">
        <v>4.4000000000000004</v>
      </c>
      <c r="AQ1448">
        <v>4.3</v>
      </c>
      <c r="AR1448">
        <v>4.0999999999999996</v>
      </c>
      <c r="AS1448">
        <v>4</v>
      </c>
      <c r="AT1448">
        <v>4</v>
      </c>
      <c r="AU1448">
        <v>4</v>
      </c>
      <c r="AV1448">
        <v>3.9</v>
      </c>
      <c r="AW1448">
        <v>3.8</v>
      </c>
      <c r="AX1448">
        <v>3.7</v>
      </c>
      <c r="AY1448">
        <v>3.6</v>
      </c>
      <c r="AZ1448">
        <v>3.4</v>
      </c>
      <c r="BA1448">
        <v>3.4</v>
      </c>
      <c r="BB1448">
        <v>3.4</v>
      </c>
      <c r="BC1448">
        <v>3.5</v>
      </c>
      <c r="BD1448">
        <v>3.6</v>
      </c>
      <c r="BE1448">
        <v>3.6</v>
      </c>
      <c r="BF1448">
        <v>3.6</v>
      </c>
      <c r="BG1448">
        <v>3.5</v>
      </c>
      <c r="BH1448">
        <v>3.4</v>
      </c>
      <c r="BI1448">
        <v>3.4</v>
      </c>
      <c r="BJ1448">
        <v>3.4</v>
      </c>
      <c r="BK1448">
        <v>3.4</v>
      </c>
      <c r="BL1448">
        <v>3.5</v>
      </c>
      <c r="BM1448">
        <v>3.6</v>
      </c>
      <c r="BN1448">
        <v>3.7</v>
      </c>
      <c r="BO1448">
        <v>3.7</v>
      </c>
    </row>
    <row r="1449" spans="1:68" x14ac:dyDescent="0.25">
      <c r="A1449" s="1" t="s">
        <v>66</v>
      </c>
      <c r="B1449" s="1">
        <f>COUNT(egypt_arabic_world[[#This Row],[1960]:[2023]])</f>
        <v>33</v>
      </c>
      <c r="C1449" s="1" t="s">
        <v>1609</v>
      </c>
      <c r="D1449" s="1" t="s">
        <v>1610</v>
      </c>
      <c r="AI1449">
        <v>5.9</v>
      </c>
      <c r="AJ1449">
        <v>5.3</v>
      </c>
      <c r="AK1449">
        <v>4.9000000000000004</v>
      </c>
      <c r="AL1449">
        <v>4.5</v>
      </c>
      <c r="AM1449">
        <v>4.2</v>
      </c>
      <c r="AN1449">
        <v>4</v>
      </c>
      <c r="AO1449">
        <v>3.8</v>
      </c>
      <c r="AP1449">
        <v>3.6</v>
      </c>
      <c r="AQ1449">
        <v>3.4</v>
      </c>
      <c r="AR1449">
        <v>3.2</v>
      </c>
      <c r="AS1449">
        <v>3.1</v>
      </c>
      <c r="AT1449">
        <v>2.9</v>
      </c>
      <c r="AU1449">
        <v>2.8</v>
      </c>
      <c r="AV1449">
        <v>2.7</v>
      </c>
      <c r="AW1449">
        <v>2.6</v>
      </c>
      <c r="AX1449">
        <v>2.6</v>
      </c>
      <c r="AY1449">
        <v>2.6</v>
      </c>
      <c r="AZ1449">
        <v>2.7</v>
      </c>
      <c r="BA1449">
        <v>2.7</v>
      </c>
      <c r="BB1449">
        <v>2.8</v>
      </c>
      <c r="BC1449">
        <v>2.8</v>
      </c>
      <c r="BD1449">
        <v>2.7</v>
      </c>
      <c r="BE1449">
        <v>2.7</v>
      </c>
      <c r="BF1449">
        <v>2.6</v>
      </c>
      <c r="BG1449">
        <v>2.5</v>
      </c>
      <c r="BH1449">
        <v>2.5</v>
      </c>
      <c r="BI1449">
        <v>2.4</v>
      </c>
      <c r="BJ1449">
        <v>2.2999999999999998</v>
      </c>
      <c r="BK1449">
        <v>2.2000000000000002</v>
      </c>
      <c r="BL1449">
        <v>2.1</v>
      </c>
      <c r="BM1449">
        <v>2</v>
      </c>
      <c r="BN1449">
        <v>1.9</v>
      </c>
      <c r="BO1449">
        <v>1.8</v>
      </c>
    </row>
    <row r="1450" spans="1:68" x14ac:dyDescent="0.25">
      <c r="A1450" s="1" t="s">
        <v>66</v>
      </c>
      <c r="B1450" s="1">
        <f>COUNT(egypt_arabic_world[[#This Row],[1960]:[2023]])</f>
        <v>33</v>
      </c>
      <c r="C1450" s="1" t="s">
        <v>1451</v>
      </c>
      <c r="D1450" s="1" t="s">
        <v>1452</v>
      </c>
      <c r="AI1450">
        <v>6.5</v>
      </c>
      <c r="AJ1450">
        <v>5.9</v>
      </c>
      <c r="AK1450">
        <v>5.4</v>
      </c>
      <c r="AL1450">
        <v>5.0999999999999996</v>
      </c>
      <c r="AM1450">
        <v>4.9000000000000004</v>
      </c>
      <c r="AN1450">
        <v>4.8</v>
      </c>
      <c r="AO1450">
        <v>4.8</v>
      </c>
      <c r="AP1450">
        <v>4.8</v>
      </c>
      <c r="AQ1450">
        <v>4.8</v>
      </c>
      <c r="AR1450">
        <v>4.8</v>
      </c>
      <c r="AS1450">
        <v>4.9000000000000004</v>
      </c>
      <c r="AT1450">
        <v>5.0999999999999996</v>
      </c>
      <c r="AU1450">
        <v>5.2</v>
      </c>
      <c r="AV1450">
        <v>5.3</v>
      </c>
      <c r="AW1450">
        <v>5.2</v>
      </c>
      <c r="AX1450">
        <v>5</v>
      </c>
      <c r="AY1450">
        <v>4.8</v>
      </c>
      <c r="AZ1450">
        <v>4.5999999999999996</v>
      </c>
      <c r="BA1450">
        <v>4.4000000000000004</v>
      </c>
      <c r="BB1450">
        <v>4.4000000000000004</v>
      </c>
      <c r="BC1450">
        <v>4.4000000000000004</v>
      </c>
      <c r="BD1450">
        <v>4.4000000000000004</v>
      </c>
      <c r="BE1450">
        <v>4.3</v>
      </c>
      <c r="BF1450">
        <v>4.2</v>
      </c>
      <c r="BG1450">
        <v>4</v>
      </c>
      <c r="BH1450">
        <v>3.8</v>
      </c>
      <c r="BI1450">
        <v>3.8</v>
      </c>
      <c r="BJ1450">
        <v>3.8</v>
      </c>
      <c r="BK1450">
        <v>3.8</v>
      </c>
      <c r="BL1450">
        <v>3.9</v>
      </c>
      <c r="BM1450">
        <v>4.0999999999999996</v>
      </c>
      <c r="BN1450">
        <v>4.2</v>
      </c>
      <c r="BO1450">
        <v>4.4000000000000004</v>
      </c>
    </row>
    <row r="1451" spans="1:68" x14ac:dyDescent="0.25">
      <c r="A1451" s="1" t="s">
        <v>66</v>
      </c>
      <c r="B1451" s="1">
        <f>COUNT(egypt_arabic_world[[#This Row],[1960]:[2023]])</f>
        <v>33</v>
      </c>
      <c r="C1451" s="1" t="s">
        <v>1365</v>
      </c>
      <c r="D1451" s="1" t="s">
        <v>1366</v>
      </c>
      <c r="AJ1451">
        <v>52.099251610000003</v>
      </c>
      <c r="AK1451">
        <v>50.693778999999999</v>
      </c>
      <c r="AL1451">
        <v>50.485822319999997</v>
      </c>
      <c r="AM1451">
        <v>50.745593020000001</v>
      </c>
      <c r="AN1451">
        <v>47.081624300000001</v>
      </c>
      <c r="AO1451">
        <v>45.611998960000001</v>
      </c>
      <c r="AP1451">
        <v>44.463838070000001</v>
      </c>
      <c r="AQ1451">
        <v>39.327704609999998</v>
      </c>
      <c r="AR1451">
        <v>37.80916045</v>
      </c>
      <c r="AS1451">
        <v>42.851796159999999</v>
      </c>
      <c r="AT1451">
        <v>35.166085860000003</v>
      </c>
      <c r="AU1451">
        <v>35.997910349999998</v>
      </c>
      <c r="AV1451">
        <v>43.668887939999998</v>
      </c>
      <c r="AW1451">
        <v>51.486911409999998</v>
      </c>
      <c r="AX1451">
        <v>49.39945737</v>
      </c>
      <c r="AY1451">
        <v>46.26923884</v>
      </c>
      <c r="AZ1451">
        <v>52.004702010000003</v>
      </c>
      <c r="BA1451">
        <v>49.145997569999999</v>
      </c>
      <c r="BB1451">
        <v>49.578547319999998</v>
      </c>
      <c r="BC1451">
        <v>47.802271529999999</v>
      </c>
      <c r="BD1451">
        <v>46.966588299999998</v>
      </c>
      <c r="BE1451">
        <v>43.60657492</v>
      </c>
      <c r="BF1451">
        <v>45.477737900000001</v>
      </c>
      <c r="BG1451">
        <v>45.850379580000002</v>
      </c>
      <c r="BH1451">
        <v>44.879274029999998</v>
      </c>
      <c r="BI1451">
        <v>33.631158769999999</v>
      </c>
      <c r="BJ1451">
        <v>36.630490530000003</v>
      </c>
      <c r="BK1451">
        <v>35.679762279999998</v>
      </c>
      <c r="BL1451">
        <v>32.712286720000002</v>
      </c>
      <c r="BM1451">
        <v>29.99594776</v>
      </c>
      <c r="BN1451">
        <v>29.6507392</v>
      </c>
      <c r="BO1451">
        <v>28.662871320000001</v>
      </c>
      <c r="BP1451">
        <v>27.8696895</v>
      </c>
    </row>
    <row r="1452" spans="1:68" x14ac:dyDescent="0.25">
      <c r="A1452" s="1" t="s">
        <v>66</v>
      </c>
      <c r="B1452" s="1">
        <f>COUNT(egypt_arabic_world[[#This Row],[1960]:[2023]])</f>
        <v>33</v>
      </c>
      <c r="C1452" s="1" t="s">
        <v>1419</v>
      </c>
      <c r="D1452" s="1" t="s">
        <v>1420</v>
      </c>
      <c r="AJ1452">
        <v>43.057347389999997</v>
      </c>
      <c r="AK1452">
        <v>42.735172439999999</v>
      </c>
      <c r="AL1452">
        <v>42.646733879999999</v>
      </c>
      <c r="AM1452">
        <v>41.779518719999999</v>
      </c>
      <c r="AN1452">
        <v>41.865792900000002</v>
      </c>
      <c r="AO1452">
        <v>40.460171930000001</v>
      </c>
      <c r="AP1452">
        <v>38.993857040000002</v>
      </c>
      <c r="AQ1452">
        <v>40.448577899999997</v>
      </c>
      <c r="AR1452">
        <v>39.129937750000003</v>
      </c>
      <c r="AS1452">
        <v>39.420366020000003</v>
      </c>
      <c r="AT1452">
        <v>39.296339680000003</v>
      </c>
      <c r="AU1452">
        <v>40.629085459999999</v>
      </c>
      <c r="AV1452">
        <v>41.782034029999998</v>
      </c>
      <c r="AW1452">
        <v>41.789323539999998</v>
      </c>
      <c r="AX1452">
        <v>37.837683669999997</v>
      </c>
      <c r="AY1452">
        <v>36.285107789999998</v>
      </c>
      <c r="AZ1452">
        <v>38.556455069999998</v>
      </c>
      <c r="BA1452">
        <v>37.648310930000001</v>
      </c>
      <c r="BB1452">
        <v>36.814608819999997</v>
      </c>
      <c r="BC1452">
        <v>35.292704999999998</v>
      </c>
      <c r="BD1452">
        <v>36.756407459999998</v>
      </c>
      <c r="BE1452">
        <v>35.975740889999997</v>
      </c>
      <c r="BF1452">
        <v>37.157314640000003</v>
      </c>
      <c r="BG1452">
        <v>37.395982619999998</v>
      </c>
      <c r="BH1452">
        <v>35.441856629999997</v>
      </c>
      <c r="BI1452">
        <v>29.218809230000002</v>
      </c>
      <c r="BJ1452">
        <v>30.657170870000002</v>
      </c>
      <c r="BK1452">
        <v>30.260774640000001</v>
      </c>
      <c r="BL1452">
        <v>28.173963189999998</v>
      </c>
      <c r="BM1452">
        <v>26.865024949999999</v>
      </c>
      <c r="BN1452">
        <v>26.980931940000001</v>
      </c>
      <c r="BO1452">
        <v>25.699298079999998</v>
      </c>
      <c r="BP1452">
        <v>25.755519710000002</v>
      </c>
    </row>
    <row r="1453" spans="1:68" x14ac:dyDescent="0.25">
      <c r="A1453" s="1" t="s">
        <v>66</v>
      </c>
      <c r="B1453" s="1">
        <f>COUNT(egypt_arabic_world[[#This Row],[1960]:[2023]])</f>
        <v>33</v>
      </c>
      <c r="C1453" s="1" t="s">
        <v>1347</v>
      </c>
      <c r="D1453" s="1" t="s">
        <v>1348</v>
      </c>
      <c r="AJ1453">
        <v>44.92292913</v>
      </c>
      <c r="AK1453">
        <v>44.49536973</v>
      </c>
      <c r="AL1453">
        <v>44.230890019999997</v>
      </c>
      <c r="AM1453">
        <v>43.609054069999999</v>
      </c>
      <c r="AN1453">
        <v>42.876306190000001</v>
      </c>
      <c r="AO1453">
        <v>41.482073149999998</v>
      </c>
      <c r="AP1453">
        <v>40.034240089999997</v>
      </c>
      <c r="AQ1453">
        <v>40.240008369999998</v>
      </c>
      <c r="AR1453">
        <v>38.880963399999999</v>
      </c>
      <c r="AS1453">
        <v>40.058242470000003</v>
      </c>
      <c r="AT1453">
        <v>38.496635150000003</v>
      </c>
      <c r="AU1453">
        <v>39.811940180000001</v>
      </c>
      <c r="AV1453">
        <v>42.127425289999998</v>
      </c>
      <c r="AW1453">
        <v>43.513520049999997</v>
      </c>
      <c r="AX1453">
        <v>39.999895000000002</v>
      </c>
      <c r="AY1453">
        <v>38.195212069999997</v>
      </c>
      <c r="AZ1453">
        <v>41.469264850000002</v>
      </c>
      <c r="BA1453">
        <v>39.98614439</v>
      </c>
      <c r="BB1453">
        <v>39.414271280000001</v>
      </c>
      <c r="BC1453">
        <v>37.79514605</v>
      </c>
      <c r="BD1453">
        <v>38.826281629999997</v>
      </c>
      <c r="BE1453">
        <v>37.511132109999998</v>
      </c>
      <c r="BF1453">
        <v>38.877429130000003</v>
      </c>
      <c r="BG1453">
        <v>39.17056874</v>
      </c>
      <c r="BH1453">
        <v>37.419741139999999</v>
      </c>
      <c r="BI1453">
        <v>30.169633009999998</v>
      </c>
      <c r="BJ1453">
        <v>31.942682139999999</v>
      </c>
      <c r="BK1453">
        <v>31.263428009999998</v>
      </c>
      <c r="BL1453">
        <v>28.900068529999999</v>
      </c>
      <c r="BM1453">
        <v>27.355500710000001</v>
      </c>
      <c r="BN1453">
        <v>27.419381139999999</v>
      </c>
      <c r="BO1453">
        <v>26.162593569999999</v>
      </c>
      <c r="BP1453">
        <v>26.087769099999999</v>
      </c>
    </row>
    <row r="1454" spans="1:68" x14ac:dyDescent="0.25">
      <c r="A1454" s="1" t="s">
        <v>66</v>
      </c>
      <c r="B1454" s="1">
        <f>COUNT(egypt_arabic_world[[#This Row],[1960]:[2023]])</f>
        <v>33</v>
      </c>
      <c r="C1454" s="1" t="s">
        <v>1329</v>
      </c>
      <c r="D1454" s="1" t="s">
        <v>1330</v>
      </c>
      <c r="AJ1454">
        <v>10580.526690000001</v>
      </c>
      <c r="AK1454">
        <v>9819.3184810000002</v>
      </c>
      <c r="AL1454">
        <v>9143.7884699999995</v>
      </c>
      <c r="AM1454">
        <v>8888.5635629999997</v>
      </c>
      <c r="AN1454">
        <v>8928.7994299999991</v>
      </c>
      <c r="AO1454">
        <v>8842.5557129999997</v>
      </c>
      <c r="AP1454">
        <v>8899.2734029999992</v>
      </c>
      <c r="AQ1454">
        <v>8963.9857709999997</v>
      </c>
      <c r="AR1454">
        <v>8199.3289669999995</v>
      </c>
      <c r="AS1454">
        <v>7526.8251719999998</v>
      </c>
      <c r="AT1454">
        <v>9151.6862010000004</v>
      </c>
      <c r="AU1454">
        <v>9914.5765030000002</v>
      </c>
      <c r="AV1454">
        <v>10112.3842</v>
      </c>
      <c r="AW1454">
        <v>10513.838159999999</v>
      </c>
      <c r="AX1454">
        <v>10739.88508</v>
      </c>
      <c r="AY1454">
        <v>10947.35317</v>
      </c>
      <c r="AZ1454">
        <v>11253.666499999999</v>
      </c>
      <c r="BA1454">
        <v>12043.670459999999</v>
      </c>
      <c r="BB1454">
        <v>12074.65</v>
      </c>
      <c r="BC1454">
        <v>12082.03665</v>
      </c>
      <c r="BD1454">
        <v>12440.894539999999</v>
      </c>
      <c r="BE1454">
        <v>12445.071089999999</v>
      </c>
      <c r="BF1454">
        <v>12693.498439999999</v>
      </c>
      <c r="BG1454">
        <v>12902.21788</v>
      </c>
      <c r="BH1454">
        <v>13295.97423</v>
      </c>
      <c r="BI1454">
        <v>13503.936760000001</v>
      </c>
      <c r="BJ1454">
        <v>14422.37707</v>
      </c>
      <c r="BK1454">
        <v>14172.71687</v>
      </c>
      <c r="BL1454">
        <v>14977.89797</v>
      </c>
      <c r="BM1454">
        <v>15146.37638</v>
      </c>
      <c r="BN1454">
        <v>14429.384470000001</v>
      </c>
      <c r="BO1454">
        <v>15028.58114</v>
      </c>
      <c r="BP1454">
        <v>15512.898440000001</v>
      </c>
    </row>
    <row r="1455" spans="1:68" x14ac:dyDescent="0.25">
      <c r="A1455" s="1" t="s">
        <v>66</v>
      </c>
      <c r="B1455" s="1">
        <f>COUNT(egypt_arabic_world[[#This Row],[1960]:[2023]])</f>
        <v>33</v>
      </c>
      <c r="C1455" s="1" t="s">
        <v>1379</v>
      </c>
      <c r="D1455" s="1" t="s">
        <v>1380</v>
      </c>
      <c r="AJ1455">
        <v>6.2841489350000002</v>
      </c>
      <c r="AK1455">
        <v>7.9193021899999998</v>
      </c>
      <c r="AL1455">
        <v>8.7287860110000004</v>
      </c>
      <c r="AM1455">
        <v>5.332583874</v>
      </c>
      <c r="AN1455">
        <v>11.65811109</v>
      </c>
      <c r="AO1455">
        <v>18.119353660000002</v>
      </c>
      <c r="AP1455">
        <v>22.563421869999999</v>
      </c>
      <c r="AQ1455">
        <v>25.02458317</v>
      </c>
      <c r="AR1455">
        <v>33.326380520000001</v>
      </c>
      <c r="AS1455">
        <v>32.77397028</v>
      </c>
      <c r="AT1455">
        <v>42.291178500000001</v>
      </c>
      <c r="AU1455">
        <v>46.647817310000001</v>
      </c>
      <c r="AV1455">
        <v>50.313824820000001</v>
      </c>
      <c r="AW1455">
        <v>60.478186669999999</v>
      </c>
      <c r="AX1455">
        <v>73.39329008</v>
      </c>
      <c r="AY1455">
        <v>81.637591259999994</v>
      </c>
      <c r="AZ1455">
        <v>90.819371270000005</v>
      </c>
      <c r="BA1455">
        <v>92.787853339999998</v>
      </c>
      <c r="BB1455">
        <v>97.899730469999994</v>
      </c>
      <c r="BC1455">
        <v>97.827335399999996</v>
      </c>
      <c r="BD1455">
        <v>104.5609568</v>
      </c>
      <c r="BE1455">
        <v>114.6005066</v>
      </c>
      <c r="BF1455">
        <v>110.5155693</v>
      </c>
      <c r="BG1455">
        <v>113.8846149</v>
      </c>
      <c r="BH1455">
        <v>118.19940130000001</v>
      </c>
      <c r="BI1455">
        <v>126.82931290000001</v>
      </c>
      <c r="BJ1455">
        <v>135.40613020000001</v>
      </c>
      <c r="BK1455">
        <v>131.81962859999999</v>
      </c>
      <c r="BL1455">
        <v>114.4030285</v>
      </c>
      <c r="BM1455">
        <v>107.7468137</v>
      </c>
      <c r="BN1455">
        <v>125.0450353</v>
      </c>
      <c r="BO1455">
        <v>125.74792429999999</v>
      </c>
      <c r="BP1455">
        <v>127.52502339999999</v>
      </c>
    </row>
    <row r="1456" spans="1:68" x14ac:dyDescent="0.25">
      <c r="A1456" s="1" t="s">
        <v>66</v>
      </c>
      <c r="B1456" s="1">
        <f>COUNT(egypt_arabic_world[[#This Row],[1960]:[2023]])</f>
        <v>33</v>
      </c>
      <c r="C1456" s="1" t="s">
        <v>1327</v>
      </c>
      <c r="D1456" s="1" t="s">
        <v>1328</v>
      </c>
      <c r="AJ1456">
        <v>21.088999999999999</v>
      </c>
      <c r="AK1456">
        <v>17.064</v>
      </c>
      <c r="AL1456">
        <v>22.393999999999998</v>
      </c>
      <c r="AM1456">
        <v>22.841999999999999</v>
      </c>
      <c r="AN1456">
        <v>23.745999999999999</v>
      </c>
      <c r="AO1456">
        <v>18.559999999999999</v>
      </c>
      <c r="AP1456">
        <v>19.811</v>
      </c>
      <c r="AQ1456">
        <v>19.632999999999999</v>
      </c>
      <c r="AR1456">
        <v>19.111000000000001</v>
      </c>
      <c r="AS1456">
        <v>22.844000000000001</v>
      </c>
      <c r="AT1456">
        <v>21.838000000000001</v>
      </c>
      <c r="AU1456">
        <v>24.077999999999999</v>
      </c>
      <c r="AV1456">
        <v>23.402999999999999</v>
      </c>
      <c r="AW1456">
        <v>26.428999999999998</v>
      </c>
      <c r="AX1456">
        <v>24.602</v>
      </c>
      <c r="AY1456">
        <v>23.786000000000001</v>
      </c>
      <c r="AZ1456">
        <v>18.283000000000001</v>
      </c>
      <c r="BA1456">
        <v>18.725999999999999</v>
      </c>
      <c r="BB1456">
        <v>22.187000000000001</v>
      </c>
      <c r="BC1456">
        <v>21.940999999999999</v>
      </c>
      <c r="BD1456">
        <v>22.317</v>
      </c>
      <c r="BE1456">
        <v>23.911000000000001</v>
      </c>
      <c r="BF1456">
        <v>24.091000000000001</v>
      </c>
      <c r="BG1456">
        <v>23.914999999999999</v>
      </c>
      <c r="BH1456">
        <v>24.68</v>
      </c>
      <c r="BI1456">
        <v>23.507000000000001</v>
      </c>
      <c r="BJ1456">
        <v>22.824000000000002</v>
      </c>
      <c r="BK1456">
        <v>21.332999999999998</v>
      </c>
      <c r="BL1456">
        <v>21.312000000000001</v>
      </c>
      <c r="BM1456">
        <v>17.631</v>
      </c>
      <c r="BN1456">
        <v>15.923999999999999</v>
      </c>
      <c r="BO1456">
        <v>18.283000000000001</v>
      </c>
      <c r="BP1456">
        <v>18.234000000000002</v>
      </c>
    </row>
    <row r="1457" spans="1:68" x14ac:dyDescent="0.25">
      <c r="A1457" s="1" t="s">
        <v>66</v>
      </c>
      <c r="B1457" s="1">
        <f>COUNT(egypt_arabic_world[[#This Row],[1960]:[2023]])</f>
        <v>33</v>
      </c>
      <c r="C1457" s="1" t="s">
        <v>1333</v>
      </c>
      <c r="D1457" s="1" t="s">
        <v>1334</v>
      </c>
      <c r="AJ1457">
        <v>5.7439999999999998</v>
      </c>
      <c r="AK1457">
        <v>6.3070000000000004</v>
      </c>
      <c r="AL1457">
        <v>7.4550000000000001</v>
      </c>
      <c r="AM1457">
        <v>7.2590000000000003</v>
      </c>
      <c r="AN1457">
        <v>7.3289999999999997</v>
      </c>
      <c r="AO1457">
        <v>6.2779999999999996</v>
      </c>
      <c r="AP1457">
        <v>5.1929999999999996</v>
      </c>
      <c r="AQ1457">
        <v>4.891</v>
      </c>
      <c r="AR1457">
        <v>4.9020000000000001</v>
      </c>
      <c r="AS1457">
        <v>5.085</v>
      </c>
      <c r="AT1457">
        <v>5.6130000000000004</v>
      </c>
      <c r="AU1457">
        <v>6.29</v>
      </c>
      <c r="AV1457">
        <v>7.5309999999999997</v>
      </c>
      <c r="AW1457">
        <v>5.8630000000000004</v>
      </c>
      <c r="AX1457">
        <v>7.2119999999999997</v>
      </c>
      <c r="AY1457">
        <v>6.6369999999999996</v>
      </c>
      <c r="AZ1457">
        <v>5.7770000000000001</v>
      </c>
      <c r="BA1457">
        <v>5.4870000000000001</v>
      </c>
      <c r="BB1457">
        <v>4.9960000000000004</v>
      </c>
      <c r="BC1457">
        <v>4.7329999999999997</v>
      </c>
      <c r="BD1457">
        <v>8.7210000000000001</v>
      </c>
      <c r="BE1457">
        <v>9.1959999999999997</v>
      </c>
      <c r="BF1457">
        <v>9.766</v>
      </c>
      <c r="BG1457">
        <v>9.6969999999999992</v>
      </c>
      <c r="BH1457">
        <v>9.3409999999999993</v>
      </c>
      <c r="BI1457">
        <v>8.83</v>
      </c>
      <c r="BJ1457">
        <v>8.1590000000000007</v>
      </c>
      <c r="BK1457">
        <v>6.7670000000000003</v>
      </c>
      <c r="BL1457">
        <v>4.7469999999999999</v>
      </c>
      <c r="BM1457">
        <v>5.9249999999999998</v>
      </c>
      <c r="BN1457">
        <v>5.569</v>
      </c>
      <c r="BO1457">
        <v>4.9870000000000001</v>
      </c>
      <c r="BP1457">
        <v>4.9720000000000004</v>
      </c>
    </row>
    <row r="1458" spans="1:68" x14ac:dyDescent="0.25">
      <c r="A1458" s="1" t="s">
        <v>66</v>
      </c>
      <c r="B1458" s="1">
        <f>COUNT(egypt_arabic_world[[#This Row],[1960]:[2023]])</f>
        <v>33</v>
      </c>
      <c r="C1458" s="1" t="s">
        <v>1325</v>
      </c>
      <c r="D1458" s="1" t="s">
        <v>1326</v>
      </c>
      <c r="AJ1458">
        <v>9.3800000000000008</v>
      </c>
      <c r="AK1458">
        <v>8.92</v>
      </c>
      <c r="AL1458">
        <v>10.92</v>
      </c>
      <c r="AM1458">
        <v>10.93</v>
      </c>
      <c r="AN1458">
        <v>11.04</v>
      </c>
      <c r="AO1458">
        <v>9</v>
      </c>
      <c r="AP1458">
        <v>8.3699999999999992</v>
      </c>
      <c r="AQ1458">
        <v>8.0299999999999994</v>
      </c>
      <c r="AR1458">
        <v>7.95</v>
      </c>
      <c r="AS1458">
        <v>8.98</v>
      </c>
      <c r="AT1458">
        <v>9.26</v>
      </c>
      <c r="AU1458">
        <v>10.01</v>
      </c>
      <c r="AV1458">
        <v>10.91</v>
      </c>
      <c r="AW1458">
        <v>10.32</v>
      </c>
      <c r="AX1458">
        <v>11.048999999999999</v>
      </c>
      <c r="AY1458">
        <v>10.49</v>
      </c>
      <c r="AZ1458">
        <v>8.8000000000000007</v>
      </c>
      <c r="BA1458">
        <v>8.5169999999999995</v>
      </c>
      <c r="BB1458">
        <v>9.0869999999999997</v>
      </c>
      <c r="BC1458">
        <v>8.7569999999999997</v>
      </c>
      <c r="BD1458">
        <v>11.849</v>
      </c>
      <c r="BE1458">
        <v>12.597</v>
      </c>
      <c r="BF1458">
        <v>13.154</v>
      </c>
      <c r="BG1458">
        <v>13.105</v>
      </c>
      <c r="BH1458">
        <v>13.052</v>
      </c>
      <c r="BI1458">
        <v>12.45</v>
      </c>
      <c r="BJ1458">
        <v>11.766999999999999</v>
      </c>
      <c r="BK1458">
        <v>9.8550000000000004</v>
      </c>
      <c r="BL1458">
        <v>7.851</v>
      </c>
      <c r="BM1458">
        <v>7.9740000000000002</v>
      </c>
      <c r="BN1458">
        <v>7.4409999999999998</v>
      </c>
      <c r="BO1458">
        <v>7.3440000000000003</v>
      </c>
      <c r="BP1458">
        <v>7.3339999999999996</v>
      </c>
    </row>
    <row r="1459" spans="1:68" x14ac:dyDescent="0.25">
      <c r="A1459" s="1" t="s">
        <v>66</v>
      </c>
      <c r="B1459" s="1">
        <f>COUNT(egypt_arabic_world[[#This Row],[1960]:[2023]])</f>
        <v>33</v>
      </c>
      <c r="C1459" s="1" t="s">
        <v>1405</v>
      </c>
      <c r="D1459" s="1" t="s">
        <v>1406</v>
      </c>
      <c r="AJ1459">
        <v>42.79</v>
      </c>
      <c r="AK1459">
        <v>35.713999999999999</v>
      </c>
      <c r="AL1459">
        <v>47.128</v>
      </c>
      <c r="AM1459">
        <v>48.488999999999997</v>
      </c>
      <c r="AN1459">
        <v>50.201000000000001</v>
      </c>
      <c r="AO1459">
        <v>39.335999999999999</v>
      </c>
      <c r="AP1459">
        <v>42.066000000000003</v>
      </c>
      <c r="AQ1459">
        <v>41.713999999999999</v>
      </c>
      <c r="AR1459">
        <v>35.744</v>
      </c>
      <c r="AS1459">
        <v>45.933</v>
      </c>
      <c r="AT1459">
        <v>47.026000000000003</v>
      </c>
      <c r="AU1459">
        <v>36.871000000000002</v>
      </c>
      <c r="AV1459">
        <v>39.109000000000002</v>
      </c>
      <c r="AW1459">
        <v>48.338000000000001</v>
      </c>
      <c r="AX1459">
        <v>49.289000000000001</v>
      </c>
      <c r="AY1459">
        <v>52.274999999999999</v>
      </c>
      <c r="AZ1459">
        <v>44.436</v>
      </c>
      <c r="BA1459">
        <v>48.857999999999997</v>
      </c>
      <c r="BB1459">
        <v>50.222000000000001</v>
      </c>
      <c r="BC1459">
        <v>52.247999999999998</v>
      </c>
      <c r="BD1459">
        <v>50.424999999999997</v>
      </c>
      <c r="BE1459">
        <v>53.725000000000001</v>
      </c>
      <c r="BF1459">
        <v>49.015999999999998</v>
      </c>
      <c r="BG1459">
        <v>45.235999999999997</v>
      </c>
      <c r="BH1459">
        <v>39.872</v>
      </c>
      <c r="BI1459">
        <v>40.554000000000002</v>
      </c>
      <c r="BJ1459">
        <v>40.012</v>
      </c>
      <c r="BK1459">
        <v>52.798000000000002</v>
      </c>
      <c r="BL1459">
        <v>51.832999999999998</v>
      </c>
      <c r="BM1459">
        <v>46.052999999999997</v>
      </c>
      <c r="BN1459">
        <v>42.743000000000002</v>
      </c>
      <c r="BO1459">
        <v>47.625</v>
      </c>
      <c r="BP1459">
        <v>47.765999999999998</v>
      </c>
    </row>
    <row r="1460" spans="1:68" x14ac:dyDescent="0.25">
      <c r="A1460" s="1" t="s">
        <v>66</v>
      </c>
      <c r="B1460" s="1">
        <f>COUNT(egypt_arabic_world[[#This Row],[1960]:[2023]])</f>
        <v>33</v>
      </c>
      <c r="C1460" s="1" t="s">
        <v>1383</v>
      </c>
      <c r="D1460" s="1" t="s">
        <v>1384</v>
      </c>
      <c r="AJ1460">
        <v>18.922000000000001</v>
      </c>
      <c r="AK1460">
        <v>20.352</v>
      </c>
      <c r="AL1460">
        <v>23.733000000000001</v>
      </c>
      <c r="AM1460">
        <v>23.265999999999998</v>
      </c>
      <c r="AN1460">
        <v>23.01</v>
      </c>
      <c r="AO1460">
        <v>19.940999999999999</v>
      </c>
      <c r="AP1460">
        <v>16.675000000000001</v>
      </c>
      <c r="AQ1460">
        <v>15.849</v>
      </c>
      <c r="AR1460">
        <v>13.819000000000001</v>
      </c>
      <c r="AS1460">
        <v>15.811</v>
      </c>
      <c r="AT1460">
        <v>19.045999999999999</v>
      </c>
      <c r="AU1460">
        <v>21.015999999999998</v>
      </c>
      <c r="AV1460">
        <v>24.651</v>
      </c>
      <c r="AW1460">
        <v>18.937999999999999</v>
      </c>
      <c r="AX1460">
        <v>23.071000000000002</v>
      </c>
      <c r="AY1460">
        <v>21.087</v>
      </c>
      <c r="AZ1460">
        <v>17.318000000000001</v>
      </c>
      <c r="BA1460">
        <v>16.821000000000002</v>
      </c>
      <c r="BB1460">
        <v>15.275</v>
      </c>
      <c r="BC1460">
        <v>14.369</v>
      </c>
      <c r="BD1460">
        <v>22.167000000000002</v>
      </c>
      <c r="BE1460">
        <v>27.87</v>
      </c>
      <c r="BF1460">
        <v>28.64</v>
      </c>
      <c r="BG1460">
        <v>27.13</v>
      </c>
      <c r="BH1460">
        <v>31.411999999999999</v>
      </c>
      <c r="BI1460">
        <v>30.321000000000002</v>
      </c>
      <c r="BJ1460">
        <v>28.995999999999999</v>
      </c>
      <c r="BK1460">
        <v>17.873000000000001</v>
      </c>
      <c r="BL1460">
        <v>12.875999999999999</v>
      </c>
      <c r="BM1460">
        <v>13.09</v>
      </c>
      <c r="BN1460">
        <v>13.067</v>
      </c>
      <c r="BO1460">
        <v>12.64</v>
      </c>
      <c r="BP1460">
        <v>12.645</v>
      </c>
    </row>
    <row r="1461" spans="1:68" x14ac:dyDescent="0.25">
      <c r="A1461" s="1" t="s">
        <v>66</v>
      </c>
      <c r="B1461" s="1">
        <f>COUNT(egypt_arabic_world[[#This Row],[1960]:[2023]])</f>
        <v>33</v>
      </c>
      <c r="C1461" s="1" t="s">
        <v>1403</v>
      </c>
      <c r="D1461" s="1" t="s">
        <v>1404</v>
      </c>
      <c r="AJ1461">
        <v>27.164999999999999</v>
      </c>
      <c r="AK1461">
        <v>25.407</v>
      </c>
      <c r="AL1461">
        <v>30.943000000000001</v>
      </c>
      <c r="AM1461">
        <v>31.111000000000001</v>
      </c>
      <c r="AN1461">
        <v>30.995000000000001</v>
      </c>
      <c r="AO1461">
        <v>25.591999999999999</v>
      </c>
      <c r="AP1461">
        <v>24.015999999999998</v>
      </c>
      <c r="AQ1461">
        <v>23.265000000000001</v>
      </c>
      <c r="AR1461">
        <v>20.445</v>
      </c>
      <c r="AS1461">
        <v>24.99</v>
      </c>
      <c r="AT1461">
        <v>27.632000000000001</v>
      </c>
      <c r="AU1461">
        <v>26.4</v>
      </c>
      <c r="AV1461">
        <v>29.427</v>
      </c>
      <c r="AW1461">
        <v>28.373000000000001</v>
      </c>
      <c r="AX1461">
        <v>31.24</v>
      </c>
      <c r="AY1461">
        <v>30.515999999999998</v>
      </c>
      <c r="AZ1461">
        <v>25.076000000000001</v>
      </c>
      <c r="BA1461">
        <v>25.536000000000001</v>
      </c>
      <c r="BB1461">
        <v>25.219000000000001</v>
      </c>
      <c r="BC1461">
        <v>24.582999999999998</v>
      </c>
      <c r="BD1461">
        <v>29.425000000000001</v>
      </c>
      <c r="BE1461">
        <v>34.44</v>
      </c>
      <c r="BF1461">
        <v>34.119</v>
      </c>
      <c r="BG1461">
        <v>32.198</v>
      </c>
      <c r="BH1461">
        <v>34.159999999999997</v>
      </c>
      <c r="BI1461">
        <v>33.655000000000001</v>
      </c>
      <c r="BJ1461">
        <v>32.643999999999998</v>
      </c>
      <c r="BK1461">
        <v>26.251999999999999</v>
      </c>
      <c r="BL1461">
        <v>20.631</v>
      </c>
      <c r="BM1461">
        <v>18.463000000000001</v>
      </c>
      <c r="BN1461">
        <v>18.21</v>
      </c>
      <c r="BO1461">
        <v>19.058</v>
      </c>
      <c r="BP1461">
        <v>19.073</v>
      </c>
    </row>
    <row r="1462" spans="1:68" x14ac:dyDescent="0.25">
      <c r="A1462" s="1" t="s">
        <v>66</v>
      </c>
      <c r="B1462" s="1">
        <f>COUNT(egypt_arabic_world[[#This Row],[1960]:[2023]])</f>
        <v>33</v>
      </c>
      <c r="C1462" s="1" t="s">
        <v>1345</v>
      </c>
      <c r="D1462" s="1" t="s">
        <v>1346</v>
      </c>
      <c r="AJ1462">
        <v>47.932086740000003</v>
      </c>
      <c r="AK1462">
        <v>46.40725535</v>
      </c>
      <c r="AL1462">
        <v>46.300238290000003</v>
      </c>
      <c r="AM1462">
        <v>46.347577710000003</v>
      </c>
      <c r="AN1462">
        <v>41.462891929999998</v>
      </c>
      <c r="AO1462">
        <v>40.524910230000003</v>
      </c>
      <c r="AP1462">
        <v>39.935050519999997</v>
      </c>
      <c r="AQ1462">
        <v>33.611138199999999</v>
      </c>
      <c r="AR1462">
        <v>32.127714779999998</v>
      </c>
      <c r="AS1462">
        <v>38.36553507</v>
      </c>
      <c r="AT1462">
        <v>28.6516521</v>
      </c>
      <c r="AU1462">
        <v>30.71707688</v>
      </c>
      <c r="AV1462">
        <v>39.369591319999998</v>
      </c>
      <c r="AW1462">
        <v>46.958653329999997</v>
      </c>
      <c r="AX1462">
        <v>45.668966760000004</v>
      </c>
      <c r="AY1462">
        <v>43.441599009999997</v>
      </c>
      <c r="AZ1462">
        <v>48.566340199999999</v>
      </c>
      <c r="BA1462">
        <v>45.03627719</v>
      </c>
      <c r="BB1462">
        <v>45.756386300000003</v>
      </c>
      <c r="BC1462">
        <v>44.65756477</v>
      </c>
      <c r="BD1462">
        <v>43.77235057</v>
      </c>
      <c r="BE1462">
        <v>40.782094190000002</v>
      </c>
      <c r="BF1462">
        <v>43.363729339999999</v>
      </c>
      <c r="BG1462">
        <v>43.687948429999999</v>
      </c>
      <c r="BH1462">
        <v>43.021234460000002</v>
      </c>
      <c r="BI1462">
        <v>31.369381910000001</v>
      </c>
      <c r="BJ1462">
        <v>34.558733889999999</v>
      </c>
      <c r="BK1462">
        <v>31.98604297</v>
      </c>
      <c r="BL1462">
        <v>29.91159987</v>
      </c>
      <c r="BM1462">
        <v>27.821534459999999</v>
      </c>
      <c r="BN1462">
        <v>28.294458330000001</v>
      </c>
      <c r="BO1462">
        <v>27.333208160000002</v>
      </c>
      <c r="BP1462">
        <v>26.672988289999999</v>
      </c>
    </row>
    <row r="1463" spans="1:68" x14ac:dyDescent="0.25">
      <c r="A1463" s="1" t="s">
        <v>66</v>
      </c>
      <c r="B1463" s="1">
        <f>COUNT(egypt_arabic_world[[#This Row],[1960]:[2023]])</f>
        <v>33</v>
      </c>
      <c r="C1463" s="1" t="s">
        <v>1393</v>
      </c>
      <c r="D1463" s="1" t="s">
        <v>1394</v>
      </c>
      <c r="AJ1463">
        <v>23.83385595</v>
      </c>
      <c r="AK1463">
        <v>23.141390090000002</v>
      </c>
      <c r="AL1463">
        <v>23.69998841</v>
      </c>
      <c r="AM1463">
        <v>21.849481659999999</v>
      </c>
      <c r="AN1463">
        <v>22.237971779999999</v>
      </c>
      <c r="AO1463">
        <v>21.97836448</v>
      </c>
      <c r="AP1463">
        <v>21.76817746</v>
      </c>
      <c r="AQ1463">
        <v>22.076774069999999</v>
      </c>
      <c r="AR1463">
        <v>20.751491550000001</v>
      </c>
      <c r="AS1463">
        <v>19.411892120000001</v>
      </c>
      <c r="AT1463">
        <v>18.686058079999999</v>
      </c>
      <c r="AU1463">
        <v>20.573968539999999</v>
      </c>
      <c r="AV1463">
        <v>20.888133310000001</v>
      </c>
      <c r="AW1463">
        <v>21.734057929999999</v>
      </c>
      <c r="AX1463">
        <v>20.609525980000001</v>
      </c>
      <c r="AY1463">
        <v>20.40401816</v>
      </c>
      <c r="AZ1463">
        <v>21.47852863</v>
      </c>
      <c r="BA1463">
        <v>19.8260045</v>
      </c>
      <c r="BB1463">
        <v>18.79472857</v>
      </c>
      <c r="BC1463">
        <v>17.647912560000002</v>
      </c>
      <c r="BD1463">
        <v>17.86404696</v>
      </c>
      <c r="BE1463">
        <v>17.053509630000001</v>
      </c>
      <c r="BF1463">
        <v>21.869162559999999</v>
      </c>
      <c r="BG1463">
        <v>20.610589010000002</v>
      </c>
      <c r="BH1463">
        <v>20.811980389999999</v>
      </c>
      <c r="BI1463">
        <v>16.555445460000001</v>
      </c>
      <c r="BJ1463">
        <v>18.001195670000001</v>
      </c>
      <c r="BK1463">
        <v>15.92949295</v>
      </c>
      <c r="BL1463">
        <v>17.525246159999998</v>
      </c>
      <c r="BM1463">
        <v>16.719132380000001</v>
      </c>
      <c r="BN1463">
        <v>22.755376250000001</v>
      </c>
      <c r="BO1463">
        <v>22.273967890000002</v>
      </c>
      <c r="BP1463">
        <v>22.67191442</v>
      </c>
    </row>
    <row r="1464" spans="1:68" x14ac:dyDescent="0.25">
      <c r="A1464" s="1" t="s">
        <v>66</v>
      </c>
      <c r="B1464" s="1">
        <f>COUNT(egypt_arabic_world[[#This Row],[1960]:[2023]])</f>
        <v>33</v>
      </c>
      <c r="C1464" s="1" t="s">
        <v>1363</v>
      </c>
      <c r="D1464" s="1" t="s">
        <v>1364</v>
      </c>
      <c r="AJ1464">
        <v>28.805934669999999</v>
      </c>
      <c r="AK1464">
        <v>28.28704755</v>
      </c>
      <c r="AL1464">
        <v>28.267124549999998</v>
      </c>
      <c r="AM1464">
        <v>26.848339710000001</v>
      </c>
      <c r="AN1464">
        <v>25.96260088</v>
      </c>
      <c r="AO1464">
        <v>25.65720262</v>
      </c>
      <c r="AP1464">
        <v>25.223468310000001</v>
      </c>
      <c r="AQ1464">
        <v>24.223099659999999</v>
      </c>
      <c r="AR1464">
        <v>22.895982159999999</v>
      </c>
      <c r="AS1464">
        <v>22.935267140000001</v>
      </c>
      <c r="AT1464">
        <v>20.615607919999999</v>
      </c>
      <c r="AU1464">
        <v>22.363658239999999</v>
      </c>
      <c r="AV1464">
        <v>24.271190140000002</v>
      </c>
      <c r="AW1464">
        <v>26.218918179999999</v>
      </c>
      <c r="AX1464">
        <v>25.295992040000002</v>
      </c>
      <c r="AY1464">
        <v>24.811430420000001</v>
      </c>
      <c r="AZ1464">
        <v>27.34558234</v>
      </c>
      <c r="BA1464">
        <v>24.952024569999999</v>
      </c>
      <c r="BB1464">
        <v>24.28607907</v>
      </c>
      <c r="BC1464">
        <v>23.05098027</v>
      </c>
      <c r="BD1464">
        <v>23.116346530000001</v>
      </c>
      <c r="BE1464">
        <v>21.827922399999999</v>
      </c>
      <c r="BF1464">
        <v>26.312820599999998</v>
      </c>
      <c r="BG1464">
        <v>25.454552140000001</v>
      </c>
      <c r="BH1464">
        <v>25.466580130000001</v>
      </c>
      <c r="BI1464">
        <v>19.74771973</v>
      </c>
      <c r="BJ1464">
        <v>21.564525679999999</v>
      </c>
      <c r="BK1464">
        <v>18.900382359999998</v>
      </c>
      <c r="BL1464">
        <v>19.506973559999999</v>
      </c>
      <c r="BM1464">
        <v>18.458382879999998</v>
      </c>
      <c r="BN1464">
        <v>23.665025190000001</v>
      </c>
      <c r="BO1464">
        <v>23.064875010000002</v>
      </c>
      <c r="BP1464">
        <v>23.300697580000001</v>
      </c>
    </row>
    <row r="1465" spans="1:68" x14ac:dyDescent="0.25">
      <c r="A1465" s="1" t="s">
        <v>66</v>
      </c>
      <c r="B1465" s="1">
        <f>COUNT(egypt_arabic_world[[#This Row],[1960]:[2023]])</f>
        <v>33</v>
      </c>
      <c r="C1465" s="1" t="s">
        <v>1413</v>
      </c>
      <c r="D1465" s="1" t="s">
        <v>1414</v>
      </c>
      <c r="AJ1465">
        <v>47.900748389999997</v>
      </c>
      <c r="AK1465">
        <v>49.306192279999998</v>
      </c>
      <c r="AL1465">
        <v>49.514177680000003</v>
      </c>
      <c r="AM1465">
        <v>49.254406979999999</v>
      </c>
      <c r="AN1465">
        <v>52.918375699999999</v>
      </c>
      <c r="AO1465">
        <v>54.388001039999999</v>
      </c>
      <c r="AP1465">
        <v>55.536161929999999</v>
      </c>
      <c r="AQ1465">
        <v>60.672295390000002</v>
      </c>
      <c r="AR1465">
        <v>62.19083955</v>
      </c>
      <c r="AS1465">
        <v>57.148231590000002</v>
      </c>
      <c r="AT1465">
        <v>64.833914140000005</v>
      </c>
      <c r="AU1465">
        <v>64.002089650000002</v>
      </c>
      <c r="AV1465">
        <v>56.331084410000003</v>
      </c>
      <c r="AW1465">
        <v>48.513088590000002</v>
      </c>
      <c r="AX1465">
        <v>50.600518000000001</v>
      </c>
      <c r="AY1465">
        <v>53.73076116</v>
      </c>
      <c r="AZ1465">
        <v>47.995317</v>
      </c>
      <c r="BA1465">
        <v>50.853982500000001</v>
      </c>
      <c r="BB1465">
        <v>50.421452680000002</v>
      </c>
      <c r="BC1465">
        <v>52.197728470000001</v>
      </c>
      <c r="BD1465">
        <v>53.033411700000002</v>
      </c>
      <c r="BE1465">
        <v>56.39342508</v>
      </c>
      <c r="BF1465">
        <v>54.522262099999999</v>
      </c>
      <c r="BG1465">
        <v>54.149620419999998</v>
      </c>
      <c r="BH1465">
        <v>55.120725970000002</v>
      </c>
      <c r="BI1465">
        <v>66.368841230000001</v>
      </c>
      <c r="BJ1465">
        <v>63.36949233</v>
      </c>
      <c r="BK1465">
        <v>64.320237719999994</v>
      </c>
      <c r="BL1465">
        <v>67.287690720000001</v>
      </c>
      <c r="BM1465">
        <v>70.004052239999993</v>
      </c>
      <c r="BN1465">
        <v>70.349240159999994</v>
      </c>
      <c r="BO1465">
        <v>71.337128680000006</v>
      </c>
      <c r="BP1465">
        <v>72.130310499999993</v>
      </c>
    </row>
    <row r="1466" spans="1:68" x14ac:dyDescent="0.25">
      <c r="A1466" s="1" t="s">
        <v>66</v>
      </c>
      <c r="B1466" s="1">
        <f>COUNT(egypt_arabic_world[[#This Row],[1960]:[2023]])</f>
        <v>33</v>
      </c>
      <c r="C1466" s="1" t="s">
        <v>1343</v>
      </c>
      <c r="D1466" s="1" t="s">
        <v>1344</v>
      </c>
      <c r="AJ1466">
        <v>56.942652610000003</v>
      </c>
      <c r="AK1466">
        <v>57.264819410000001</v>
      </c>
      <c r="AL1466">
        <v>57.353266120000001</v>
      </c>
      <c r="AM1466">
        <v>58.220481280000001</v>
      </c>
      <c r="AN1466">
        <v>58.134207099999998</v>
      </c>
      <c r="AO1466">
        <v>59.539828069999999</v>
      </c>
      <c r="AP1466">
        <v>61.006136099999999</v>
      </c>
      <c r="AQ1466">
        <v>59.551422100000003</v>
      </c>
      <c r="AR1466">
        <v>60.870062249999997</v>
      </c>
      <c r="AS1466">
        <v>60.579640310000002</v>
      </c>
      <c r="AT1466">
        <v>60.703660319999997</v>
      </c>
      <c r="AU1466">
        <v>59.370914540000001</v>
      </c>
      <c r="AV1466">
        <v>58.217965970000002</v>
      </c>
      <c r="AW1466">
        <v>58.210676460000002</v>
      </c>
      <c r="AX1466">
        <v>62.162316330000003</v>
      </c>
      <c r="AY1466">
        <v>63.714892210000002</v>
      </c>
      <c r="AZ1466">
        <v>61.443544930000002</v>
      </c>
      <c r="BA1466">
        <v>62.351689069999999</v>
      </c>
      <c r="BB1466">
        <v>63.185391180000003</v>
      </c>
      <c r="BC1466">
        <v>64.707290299999997</v>
      </c>
      <c r="BD1466">
        <v>63.243592540000002</v>
      </c>
      <c r="BE1466">
        <v>64.024259110000003</v>
      </c>
      <c r="BF1466">
        <v>62.842685359999997</v>
      </c>
      <c r="BG1466">
        <v>62.604017380000002</v>
      </c>
      <c r="BH1466">
        <v>64.558143369999996</v>
      </c>
      <c r="BI1466">
        <v>70.781190769999995</v>
      </c>
      <c r="BJ1466">
        <v>69.342829129999998</v>
      </c>
      <c r="BK1466">
        <v>69.739225360000006</v>
      </c>
      <c r="BL1466">
        <v>71.826036810000005</v>
      </c>
      <c r="BM1466">
        <v>73.134979310000006</v>
      </c>
      <c r="BN1466">
        <v>73.019068059999995</v>
      </c>
      <c r="BO1466">
        <v>74.300697970000002</v>
      </c>
      <c r="BP1466">
        <v>74.244480289999998</v>
      </c>
    </row>
    <row r="1467" spans="1:68" x14ac:dyDescent="0.25">
      <c r="A1467" s="1" t="s">
        <v>66</v>
      </c>
      <c r="B1467" s="1">
        <f>COUNT(egypt_arabic_world[[#This Row],[1960]:[2023]])</f>
        <v>33</v>
      </c>
      <c r="C1467" s="1" t="s">
        <v>1391</v>
      </c>
      <c r="D1467" s="1" t="s">
        <v>1392</v>
      </c>
      <c r="AJ1467">
        <v>55.07707087</v>
      </c>
      <c r="AK1467">
        <v>55.504636619999999</v>
      </c>
      <c r="AL1467">
        <v>55.769116199999999</v>
      </c>
      <c r="AM1467">
        <v>56.390945930000001</v>
      </c>
      <c r="AN1467">
        <v>57.123693809999999</v>
      </c>
      <c r="AO1467">
        <v>58.517932520000002</v>
      </c>
      <c r="AP1467">
        <v>59.965759910000003</v>
      </c>
      <c r="AQ1467">
        <v>59.759991630000002</v>
      </c>
      <c r="AR1467">
        <v>61.119036600000001</v>
      </c>
      <c r="AS1467">
        <v>59.941752370000003</v>
      </c>
      <c r="AT1467">
        <v>61.503364849999997</v>
      </c>
      <c r="AU1467">
        <v>60.188054549999997</v>
      </c>
      <c r="AV1467">
        <v>57.872569650000003</v>
      </c>
      <c r="AW1467">
        <v>56.486475159999998</v>
      </c>
      <c r="AX1467">
        <v>60.00010039</v>
      </c>
      <c r="AY1467">
        <v>61.804787930000003</v>
      </c>
      <c r="AZ1467">
        <v>58.530735149999998</v>
      </c>
      <c r="BA1467">
        <v>60.01385561</v>
      </c>
      <c r="BB1467">
        <v>60.585728719999999</v>
      </c>
      <c r="BC1467">
        <v>62.20485395</v>
      </c>
      <c r="BD1467">
        <v>61.173718370000003</v>
      </c>
      <c r="BE1467">
        <v>62.488864059999997</v>
      </c>
      <c r="BF1467">
        <v>61.122574640000003</v>
      </c>
      <c r="BG1467">
        <v>60.82943126</v>
      </c>
      <c r="BH1467">
        <v>62.580258860000001</v>
      </c>
      <c r="BI1467">
        <v>69.830370650000006</v>
      </c>
      <c r="BJ1467">
        <v>68.057317859999998</v>
      </c>
      <c r="BK1467">
        <v>68.736568320000003</v>
      </c>
      <c r="BL1467">
        <v>71.099931470000001</v>
      </c>
      <c r="BM1467">
        <v>72.644499289999999</v>
      </c>
      <c r="BN1467">
        <v>72.580618860000001</v>
      </c>
      <c r="BO1467">
        <v>73.837406430000001</v>
      </c>
      <c r="BP1467">
        <v>73.912230899999997</v>
      </c>
    </row>
    <row r="1468" spans="1:68" x14ac:dyDescent="0.25">
      <c r="A1468" s="1" t="s">
        <v>66</v>
      </c>
      <c r="B1468" s="1">
        <f>COUNT(egypt_arabic_world[[#This Row],[1960]:[2023]])</f>
        <v>33</v>
      </c>
      <c r="C1468" s="1" t="s">
        <v>1607</v>
      </c>
      <c r="D1468" s="1" t="s">
        <v>1608</v>
      </c>
      <c r="AI1468">
        <v>89.430894309999999</v>
      </c>
      <c r="AJ1468">
        <v>88.079470200000003</v>
      </c>
      <c r="AK1468">
        <v>86.956521739999999</v>
      </c>
      <c r="AL1468">
        <v>85.585585589999994</v>
      </c>
      <c r="AM1468">
        <v>83.703703700000005</v>
      </c>
      <c r="AN1468">
        <v>81.901840489999998</v>
      </c>
      <c r="AO1468">
        <v>80.051150899999996</v>
      </c>
      <c r="AP1468">
        <v>78.03837953</v>
      </c>
      <c r="AQ1468">
        <v>75.886524820000005</v>
      </c>
      <c r="AR1468">
        <v>73.343151689999999</v>
      </c>
      <c r="AS1468">
        <v>70.848708490000007</v>
      </c>
      <c r="AT1468">
        <v>68.1678608</v>
      </c>
      <c r="AU1468">
        <v>65.332197609999994</v>
      </c>
      <c r="AV1468">
        <v>62.428977269999997</v>
      </c>
      <c r="AW1468">
        <v>59.454653229999998</v>
      </c>
      <c r="AX1468">
        <v>56.442021799999999</v>
      </c>
      <c r="AY1468">
        <v>53.069633289999999</v>
      </c>
      <c r="AZ1468">
        <v>49.62199313</v>
      </c>
      <c r="BA1468">
        <v>46.242111299999998</v>
      </c>
      <c r="BB1468">
        <v>43.001200480000001</v>
      </c>
      <c r="BC1468">
        <v>40.044114700000002</v>
      </c>
      <c r="BD1468">
        <v>37.292956330000003</v>
      </c>
      <c r="BE1468">
        <v>34.67923467</v>
      </c>
      <c r="BF1468">
        <v>32.182140750000002</v>
      </c>
      <c r="BG1468">
        <v>29.796366540000001</v>
      </c>
      <c r="BH1468">
        <v>27.563124890000001</v>
      </c>
      <c r="BI1468">
        <v>25.480457779999998</v>
      </c>
      <c r="BJ1468">
        <v>23.588264179999999</v>
      </c>
      <c r="BK1468">
        <v>21.91043831</v>
      </c>
      <c r="BL1468">
        <v>20.373584220000001</v>
      </c>
      <c r="BM1468">
        <v>19.084090639999999</v>
      </c>
      <c r="BN1468">
        <v>18.017862090000001</v>
      </c>
      <c r="BO1468">
        <v>17.170217279999999</v>
      </c>
    </row>
    <row r="1469" spans="1:68" x14ac:dyDescent="0.25">
      <c r="A1469" s="1" t="s">
        <v>66</v>
      </c>
      <c r="B1469" s="1">
        <f>COUNT(egypt_arabic_world[[#This Row],[1960]:[2023]])</f>
        <v>33</v>
      </c>
      <c r="C1469" s="1" t="s">
        <v>1601</v>
      </c>
      <c r="D1469" s="1" t="s">
        <v>1602</v>
      </c>
      <c r="AI1469">
        <v>100</v>
      </c>
      <c r="AJ1469">
        <v>100</v>
      </c>
      <c r="AK1469">
        <v>100</v>
      </c>
      <c r="AL1469">
        <v>100</v>
      </c>
      <c r="AM1469">
        <v>100</v>
      </c>
      <c r="AN1469">
        <v>100</v>
      </c>
      <c r="AO1469">
        <v>100</v>
      </c>
      <c r="AP1469">
        <v>100</v>
      </c>
      <c r="AQ1469">
        <v>100</v>
      </c>
      <c r="AR1469">
        <v>100</v>
      </c>
      <c r="AS1469">
        <v>100</v>
      </c>
      <c r="AT1469">
        <v>100</v>
      </c>
      <c r="AU1469">
        <v>100</v>
      </c>
      <c r="AV1469">
        <v>100</v>
      </c>
      <c r="AW1469">
        <v>200</v>
      </c>
      <c r="AX1469">
        <v>200</v>
      </c>
      <c r="AY1469">
        <v>200</v>
      </c>
      <c r="AZ1469">
        <v>200</v>
      </c>
      <c r="BA1469">
        <v>200</v>
      </c>
      <c r="BB1469">
        <v>500</v>
      </c>
      <c r="BC1469">
        <v>500</v>
      </c>
      <c r="BD1469">
        <v>500</v>
      </c>
      <c r="BE1469">
        <v>500</v>
      </c>
      <c r="BF1469">
        <v>500</v>
      </c>
      <c r="BG1469">
        <v>500</v>
      </c>
      <c r="BH1469">
        <v>500</v>
      </c>
      <c r="BI1469">
        <v>1000</v>
      </c>
      <c r="BJ1469">
        <v>1000</v>
      </c>
      <c r="BK1469">
        <v>1000</v>
      </c>
      <c r="BL1469">
        <v>1000</v>
      </c>
      <c r="BM1469">
        <v>1000</v>
      </c>
      <c r="BN1469">
        <v>1000</v>
      </c>
      <c r="BO1469">
        <v>1000</v>
      </c>
    </row>
    <row r="1470" spans="1:68" x14ac:dyDescent="0.25">
      <c r="A1470" s="1" t="s">
        <v>66</v>
      </c>
      <c r="B1470" s="1">
        <f>COUNT(egypt_arabic_world[[#This Row],[1960]:[2023]])</f>
        <v>32</v>
      </c>
      <c r="C1470" s="1" t="s">
        <v>1553</v>
      </c>
      <c r="D1470" s="1" t="s">
        <v>1554</v>
      </c>
      <c r="AI1470">
        <v>12.050091030000001</v>
      </c>
      <c r="AJ1470">
        <v>18.69531654</v>
      </c>
      <c r="AK1470">
        <v>19.98415293</v>
      </c>
      <c r="AL1470">
        <v>17.197142580000001</v>
      </c>
      <c r="AM1470">
        <v>11.898083590000001</v>
      </c>
      <c r="AN1470">
        <v>10.707378950000001</v>
      </c>
      <c r="AO1470">
        <v>6.8487758840000001</v>
      </c>
      <c r="AP1470">
        <v>8.2448655090000003</v>
      </c>
      <c r="AQ1470">
        <v>11.64184843</v>
      </c>
      <c r="AR1470">
        <v>9.5418810470000004</v>
      </c>
      <c r="AS1470">
        <v>8.1544169350000004</v>
      </c>
      <c r="AT1470">
        <v>10.83476928</v>
      </c>
      <c r="AU1470">
        <v>9.3122201919999998</v>
      </c>
      <c r="AV1470">
        <v>7.7222379459999999</v>
      </c>
      <c r="AW1470">
        <v>7.6730261329999996</v>
      </c>
      <c r="AX1470">
        <v>6.0683656670000001</v>
      </c>
      <c r="AY1470">
        <v>7.2605711990000001</v>
      </c>
      <c r="AZ1470">
        <v>8.7659989120000006</v>
      </c>
      <c r="BA1470">
        <v>7.4582255770000003</v>
      </c>
      <c r="BB1470">
        <v>5.4258627600000002</v>
      </c>
      <c r="BC1470">
        <v>6.8955407150000001</v>
      </c>
      <c r="BD1470">
        <v>4.1600219709999999</v>
      </c>
      <c r="BE1470">
        <v>2.3208108520000001</v>
      </c>
      <c r="BF1470">
        <v>3.6416520110000001</v>
      </c>
      <c r="BG1470">
        <v>2.5106975230000002</v>
      </c>
      <c r="BH1470">
        <v>3.543009369</v>
      </c>
      <c r="BI1470">
        <v>3.369068301</v>
      </c>
      <c r="BJ1470">
        <v>0.75995169799999995</v>
      </c>
      <c r="BK1470">
        <v>3.4024112670000002</v>
      </c>
      <c r="BL1470">
        <v>6.2405164659999999</v>
      </c>
      <c r="BM1470">
        <v>4.423444763</v>
      </c>
      <c r="BN1470">
        <v>-0.45470550399999998</v>
      </c>
    </row>
    <row r="1471" spans="1:68" x14ac:dyDescent="0.25">
      <c r="A1471" s="1" t="s">
        <v>66</v>
      </c>
      <c r="B1471" s="1">
        <f>COUNT(egypt_arabic_world[[#This Row],[1960]:[2023]])</f>
        <v>32</v>
      </c>
      <c r="C1471" s="1" t="s">
        <v>1473</v>
      </c>
      <c r="D1471" s="1" t="s">
        <v>1474</v>
      </c>
      <c r="AI1471">
        <v>5045830863</v>
      </c>
      <c r="AJ1471">
        <v>7035241388</v>
      </c>
      <c r="AK1471">
        <v>8407190556</v>
      </c>
      <c r="AL1471">
        <v>8048474503</v>
      </c>
      <c r="AM1471">
        <v>6200517713</v>
      </c>
      <c r="AN1471">
        <v>6476448641</v>
      </c>
      <c r="AO1471">
        <v>4661723200</v>
      </c>
      <c r="AP1471">
        <v>6509129888</v>
      </c>
      <c r="AQ1471">
        <v>9975295427</v>
      </c>
      <c r="AR1471">
        <v>8704285646</v>
      </c>
      <c r="AS1471">
        <v>8179332263</v>
      </c>
      <c r="AT1471">
        <v>10591651804</v>
      </c>
      <c r="AU1471">
        <v>7937910389</v>
      </c>
      <c r="AV1471">
        <v>6191787804</v>
      </c>
      <c r="AW1471">
        <v>6029139177</v>
      </c>
      <c r="AX1471">
        <v>5421894514</v>
      </c>
      <c r="AY1471">
        <v>7838279381</v>
      </c>
      <c r="AZ1471">
        <v>11537354422</v>
      </c>
      <c r="BA1471">
        <v>12244756773</v>
      </c>
      <c r="BB1471">
        <v>10271191055</v>
      </c>
      <c r="BC1471">
        <v>14799138187</v>
      </c>
      <c r="BD1471">
        <v>9565561716</v>
      </c>
      <c r="BE1471">
        <v>6327395272</v>
      </c>
      <c r="BF1471">
        <v>10234051198</v>
      </c>
      <c r="BG1471">
        <v>7490231932</v>
      </c>
      <c r="BH1471">
        <v>11467505253</v>
      </c>
      <c r="BI1471">
        <v>11049533906</v>
      </c>
      <c r="BJ1471">
        <v>1756743830</v>
      </c>
      <c r="BK1471">
        <v>8282605410</v>
      </c>
      <c r="BL1471">
        <v>18226755423</v>
      </c>
      <c r="BM1471">
        <v>15654511357</v>
      </c>
      <c r="BN1471">
        <v>-1781279555</v>
      </c>
    </row>
    <row r="1472" spans="1:68" x14ac:dyDescent="0.25">
      <c r="A1472" s="1" t="s">
        <v>66</v>
      </c>
      <c r="B1472" s="1">
        <f>COUNT(egypt_arabic_world[[#This Row],[1960]:[2023]])</f>
        <v>32</v>
      </c>
      <c r="C1472" s="1" t="s">
        <v>1445</v>
      </c>
      <c r="D1472" s="1" t="s">
        <v>1446</v>
      </c>
      <c r="AI1472">
        <v>9.874278576</v>
      </c>
      <c r="AJ1472">
        <v>16.667538100000002</v>
      </c>
      <c r="AK1472">
        <v>18.117715560000001</v>
      </c>
      <c r="AL1472">
        <v>15.39741776</v>
      </c>
      <c r="AM1472">
        <v>10.170688200000001</v>
      </c>
      <c r="AN1472">
        <v>9.1043588290000006</v>
      </c>
      <c r="AO1472">
        <v>5.377763614</v>
      </c>
      <c r="AP1472">
        <v>6.859953902</v>
      </c>
      <c r="AQ1472">
        <v>10.363793080000001</v>
      </c>
      <c r="AR1472">
        <v>8.3097258810000003</v>
      </c>
      <c r="AS1472">
        <v>7.0441643530000002</v>
      </c>
      <c r="AT1472">
        <v>9.7710623170000002</v>
      </c>
      <c r="AU1472">
        <v>8.2610009689999995</v>
      </c>
      <c r="AV1472">
        <v>6.652306179</v>
      </c>
      <c r="AW1472">
        <v>6.6311618980000002</v>
      </c>
      <c r="AX1472">
        <v>5.0700110519999999</v>
      </c>
      <c r="AY1472">
        <v>6.3285533320000003</v>
      </c>
      <c r="AZ1472">
        <v>7.9230859159999998</v>
      </c>
      <c r="BA1472">
        <v>6.6924091069999996</v>
      </c>
      <c r="BB1472">
        <v>4.6594860220000003</v>
      </c>
      <c r="BC1472">
        <v>6.1321689890000002</v>
      </c>
      <c r="BD1472">
        <v>3.4036410949999998</v>
      </c>
      <c r="BE1472">
        <v>1.5691234540000001</v>
      </c>
      <c r="BF1472">
        <v>2.9021564789999998</v>
      </c>
      <c r="BG1472">
        <v>1.780111301</v>
      </c>
      <c r="BH1472">
        <v>2.8048805200000002</v>
      </c>
      <c r="BI1472">
        <v>2.6475992220000002</v>
      </c>
      <c r="BJ1472">
        <v>5.9051764E-2</v>
      </c>
      <c r="BK1472">
        <v>2.7164583790000001</v>
      </c>
      <c r="BL1472">
        <v>5.5657092400000003</v>
      </c>
      <c r="BM1472">
        <v>3.7520009989999998</v>
      </c>
      <c r="BN1472">
        <v>-1.129393122</v>
      </c>
    </row>
    <row r="1473" spans="1:68" x14ac:dyDescent="0.25">
      <c r="A1473" s="1" t="s">
        <v>66</v>
      </c>
      <c r="B1473" s="1">
        <f>COUNT(egypt_arabic_world[[#This Row],[1960]:[2023]])</f>
        <v>32</v>
      </c>
      <c r="C1473" s="1" t="s">
        <v>1495</v>
      </c>
      <c r="D1473" s="1" t="s">
        <v>1496</v>
      </c>
      <c r="AI1473">
        <v>4134735534</v>
      </c>
      <c r="AJ1473">
        <v>6272167345</v>
      </c>
      <c r="AK1473">
        <v>7621993672</v>
      </c>
      <c r="AL1473">
        <v>7206181122</v>
      </c>
      <c r="AM1473">
        <v>5300310079</v>
      </c>
      <c r="AN1473">
        <v>5506848375</v>
      </c>
      <c r="AO1473">
        <v>3660456384</v>
      </c>
      <c r="AP1473">
        <v>5415774329</v>
      </c>
      <c r="AQ1473">
        <v>8880196160</v>
      </c>
      <c r="AR1473">
        <v>7580290233</v>
      </c>
      <c r="AS1473">
        <v>7065687372</v>
      </c>
      <c r="AT1473">
        <v>9551812979</v>
      </c>
      <c r="AU1473">
        <v>7041831494</v>
      </c>
      <c r="AV1473">
        <v>5333903016</v>
      </c>
      <c r="AW1473">
        <v>5210486358</v>
      </c>
      <c r="AX1473">
        <v>4529895958</v>
      </c>
      <c r="AY1473">
        <v>6832102838</v>
      </c>
      <c r="AZ1473">
        <v>10427955931</v>
      </c>
      <c r="BA1473">
        <v>10987455515</v>
      </c>
      <c r="BB1473">
        <v>8820435251</v>
      </c>
      <c r="BC1473">
        <v>13160797682</v>
      </c>
      <c r="BD1473">
        <v>7826338221</v>
      </c>
      <c r="BE1473">
        <v>4278015297</v>
      </c>
      <c r="BF1473">
        <v>8155863850</v>
      </c>
      <c r="BG1473">
        <v>5310654265</v>
      </c>
      <c r="BH1473">
        <v>9078435518</v>
      </c>
      <c r="BI1473">
        <v>8683331640</v>
      </c>
      <c r="BJ1473">
        <v>136507126.19999999</v>
      </c>
      <c r="BK1473">
        <v>6612766977</v>
      </c>
      <c r="BL1473">
        <v>16255837418</v>
      </c>
      <c r="BM1473">
        <v>13278280932</v>
      </c>
      <c r="BN1473">
        <v>-4424324891</v>
      </c>
    </row>
    <row r="1474" spans="1:68" x14ac:dyDescent="0.25">
      <c r="A1474" s="1" t="s">
        <v>66</v>
      </c>
      <c r="B1474" s="1">
        <f>COUNT(egypt_arabic_world[[#This Row],[1960]:[2023]])</f>
        <v>32</v>
      </c>
      <c r="C1474" s="1" t="s">
        <v>1555</v>
      </c>
      <c r="D1474" s="1" t="s">
        <v>1556</v>
      </c>
      <c r="AI1474">
        <v>2.5393428459999998</v>
      </c>
      <c r="AJ1474">
        <v>3.0420713670000001</v>
      </c>
      <c r="AK1474">
        <v>2.8944894209999998</v>
      </c>
      <c r="AL1474">
        <v>2.7761677570000001</v>
      </c>
      <c r="AM1474">
        <v>2.469951016</v>
      </c>
      <c r="AN1474">
        <v>2.368671338</v>
      </c>
      <c r="AO1474">
        <v>2.3137042480000001</v>
      </c>
      <c r="AP1474">
        <v>2.2241819600000001</v>
      </c>
      <c r="AQ1474">
        <v>2.2172930150000001</v>
      </c>
      <c r="AR1474">
        <v>2.2677693689999998</v>
      </c>
      <c r="AS1474">
        <v>2.1208660880000001</v>
      </c>
      <c r="AT1474">
        <v>2.5152863459999999</v>
      </c>
      <c r="AU1474">
        <v>3.0602022610000001</v>
      </c>
      <c r="AV1474">
        <v>3.4860186990000002</v>
      </c>
      <c r="AW1474">
        <v>4.0572584699999998</v>
      </c>
      <c r="AX1474">
        <v>4.2242673750000002</v>
      </c>
      <c r="AY1474">
        <v>3.8788084199999999</v>
      </c>
      <c r="AZ1474">
        <v>3.5886120190000002</v>
      </c>
      <c r="BA1474">
        <v>3.1049007839999998</v>
      </c>
      <c r="BB1474">
        <v>2.8837047770000002</v>
      </c>
      <c r="BC1474">
        <v>2.6672888279999998</v>
      </c>
      <c r="BD1474">
        <v>2.6692975200000002</v>
      </c>
      <c r="BE1474">
        <v>2.450164102</v>
      </c>
      <c r="BF1474">
        <v>2.4599378889999999</v>
      </c>
      <c r="BG1474">
        <v>2.4730563829999999</v>
      </c>
      <c r="BH1474">
        <v>2.4310249719999999</v>
      </c>
      <c r="BI1474">
        <v>2.5318864809999999</v>
      </c>
      <c r="BJ1474">
        <v>3.9208074590000002</v>
      </c>
      <c r="BK1474">
        <v>3.9899220889999998</v>
      </c>
      <c r="BL1474">
        <v>3.4816979529999998</v>
      </c>
      <c r="BM1474">
        <v>3.0495697069999999</v>
      </c>
      <c r="BN1474">
        <v>3.0087709280000001</v>
      </c>
    </row>
    <row r="1475" spans="1:68" x14ac:dyDescent="0.25">
      <c r="A1475" s="1" t="s">
        <v>66</v>
      </c>
      <c r="B1475" s="1">
        <f>COUNT(egypt_arabic_world[[#This Row],[1960]:[2023]])</f>
        <v>32</v>
      </c>
      <c r="C1475" s="1" t="s">
        <v>1475</v>
      </c>
      <c r="D1475" s="1" t="s">
        <v>1476</v>
      </c>
      <c r="AI1475">
        <v>1063319311</v>
      </c>
      <c r="AJ1475">
        <v>1144762986</v>
      </c>
      <c r="AK1475">
        <v>1217691048</v>
      </c>
      <c r="AL1475">
        <v>1299280698</v>
      </c>
      <c r="AM1475">
        <v>1287179983</v>
      </c>
      <c r="AN1475">
        <v>1432710876</v>
      </c>
      <c r="AO1475">
        <v>1574857895</v>
      </c>
      <c r="AP1475">
        <v>1755940016</v>
      </c>
      <c r="AQ1475">
        <v>1899883253</v>
      </c>
      <c r="AR1475">
        <v>2068702415</v>
      </c>
      <c r="AS1475">
        <v>2127346266</v>
      </c>
      <c r="AT1475">
        <v>2458846744</v>
      </c>
      <c r="AU1475">
        <v>2608573554</v>
      </c>
      <c r="AV1475">
        <v>2795133770</v>
      </c>
      <c r="AW1475">
        <v>3188021983</v>
      </c>
      <c r="AX1475">
        <v>3774250492</v>
      </c>
      <c r="AY1475">
        <v>4187436943</v>
      </c>
      <c r="AZ1475">
        <v>4723145550</v>
      </c>
      <c r="BA1475">
        <v>5097560340</v>
      </c>
      <c r="BB1475">
        <v>5458870602</v>
      </c>
      <c r="BC1475">
        <v>5724507704</v>
      </c>
      <c r="BD1475">
        <v>6137787334</v>
      </c>
      <c r="BE1475">
        <v>6680060436</v>
      </c>
      <c r="BF1475">
        <v>6913107080</v>
      </c>
      <c r="BG1475">
        <v>7377936100</v>
      </c>
      <c r="BH1475">
        <v>7868393430</v>
      </c>
      <c r="BI1475">
        <v>8303828544</v>
      </c>
      <c r="BJ1475">
        <v>9063542234</v>
      </c>
      <c r="BK1475">
        <v>9712802976</v>
      </c>
      <c r="BL1475">
        <v>10169039275</v>
      </c>
      <c r="BM1475">
        <v>10792386062</v>
      </c>
      <c r="BN1475">
        <v>11786666531</v>
      </c>
    </row>
    <row r="1476" spans="1:68" x14ac:dyDescent="0.25">
      <c r="A1476" s="1" t="s">
        <v>66</v>
      </c>
      <c r="B1476" s="1">
        <f>COUNT(egypt_arabic_world[[#This Row],[1960]:[2023]])</f>
        <v>32</v>
      </c>
      <c r="C1476" s="1" t="s">
        <v>1447</v>
      </c>
      <c r="D1476" s="1" t="s">
        <v>1448</v>
      </c>
      <c r="AI1476">
        <v>2.1758124589999999</v>
      </c>
      <c r="AJ1476">
        <v>2.0277784369999998</v>
      </c>
      <c r="AK1476">
        <v>1.8664373679999999</v>
      </c>
      <c r="AL1476">
        <v>1.799724825</v>
      </c>
      <c r="AM1476">
        <v>1.727395384</v>
      </c>
      <c r="AN1476">
        <v>1.6030201209999999</v>
      </c>
      <c r="AO1476">
        <v>1.4710122699999999</v>
      </c>
      <c r="AP1476">
        <v>1.384911607</v>
      </c>
      <c r="AQ1476">
        <v>1.278055349</v>
      </c>
      <c r="AR1476">
        <v>1.2321551660000001</v>
      </c>
      <c r="AS1476">
        <v>1.110252582</v>
      </c>
      <c r="AT1476">
        <v>1.0637069619999999</v>
      </c>
      <c r="AU1476">
        <v>1.0512192220000001</v>
      </c>
      <c r="AV1476">
        <v>1.0699317669999999</v>
      </c>
      <c r="AW1476">
        <v>1.0418642339999999</v>
      </c>
      <c r="AX1476">
        <v>0.998354615</v>
      </c>
      <c r="AY1476">
        <v>0.932017867</v>
      </c>
      <c r="AZ1476">
        <v>0.84291299500000005</v>
      </c>
      <c r="BA1476">
        <v>0.765816469</v>
      </c>
      <c r="BB1476">
        <v>0.76637673699999997</v>
      </c>
      <c r="BC1476">
        <v>0.76337172600000003</v>
      </c>
      <c r="BD1476">
        <v>0.75638087600000004</v>
      </c>
      <c r="BE1476">
        <v>0.75168739799999995</v>
      </c>
      <c r="BF1476">
        <v>0.73949553199999996</v>
      </c>
      <c r="BG1476">
        <v>0.73058622200000001</v>
      </c>
      <c r="BH1476">
        <v>0.73812884899999998</v>
      </c>
      <c r="BI1476">
        <v>0.72146907900000001</v>
      </c>
      <c r="BJ1476">
        <v>0.70089993399999995</v>
      </c>
      <c r="BK1476">
        <v>0.68595288799999998</v>
      </c>
      <c r="BL1476">
        <v>0.67480722599999998</v>
      </c>
      <c r="BM1476">
        <v>0.67144376400000005</v>
      </c>
      <c r="BN1476">
        <v>0.67468761799999999</v>
      </c>
    </row>
    <row r="1477" spans="1:68" x14ac:dyDescent="0.25">
      <c r="A1477" s="1" t="s">
        <v>66</v>
      </c>
      <c r="B1477" s="1">
        <f>COUNT(egypt_arabic_world[[#This Row],[1960]:[2023]])</f>
        <v>32</v>
      </c>
      <c r="C1477" s="1" t="s">
        <v>1497</v>
      </c>
      <c r="D1477" s="1" t="s">
        <v>1498</v>
      </c>
      <c r="AI1477">
        <v>911095329.20000005</v>
      </c>
      <c r="AJ1477">
        <v>763074043.60000002</v>
      </c>
      <c r="AK1477">
        <v>785196884.20000005</v>
      </c>
      <c r="AL1477">
        <v>842293381.10000002</v>
      </c>
      <c r="AM1477">
        <v>900207634</v>
      </c>
      <c r="AN1477">
        <v>969600266.39999998</v>
      </c>
      <c r="AO1477">
        <v>1001266816</v>
      </c>
      <c r="AP1477">
        <v>1093355558</v>
      </c>
      <c r="AQ1477">
        <v>1095099266</v>
      </c>
      <c r="AR1477">
        <v>1123995413</v>
      </c>
      <c r="AS1477">
        <v>1113644892</v>
      </c>
      <c r="AT1477">
        <v>1039838826</v>
      </c>
      <c r="AU1477">
        <v>896078895.70000005</v>
      </c>
      <c r="AV1477">
        <v>857884788.5</v>
      </c>
      <c r="AW1477">
        <v>818652818.79999995</v>
      </c>
      <c r="AX1477">
        <v>891998555.89999998</v>
      </c>
      <c r="AY1477">
        <v>1006176543</v>
      </c>
      <c r="AZ1477">
        <v>1109398492</v>
      </c>
      <c r="BA1477">
        <v>1257301258</v>
      </c>
      <c r="BB1477">
        <v>1450755804</v>
      </c>
      <c r="BC1477">
        <v>1638340505</v>
      </c>
      <c r="BD1477">
        <v>1739223496</v>
      </c>
      <c r="BE1477">
        <v>2049379975</v>
      </c>
      <c r="BF1477">
        <v>2078187348</v>
      </c>
      <c r="BG1477">
        <v>2179577667</v>
      </c>
      <c r="BH1477">
        <v>2389069736</v>
      </c>
      <c r="BI1477">
        <v>2366202266</v>
      </c>
      <c r="BJ1477">
        <v>1620236704</v>
      </c>
      <c r="BK1477">
        <v>1669838433</v>
      </c>
      <c r="BL1477">
        <v>1970918005</v>
      </c>
      <c r="BM1477">
        <v>2376230424</v>
      </c>
      <c r="BN1477">
        <v>2643045336</v>
      </c>
    </row>
    <row r="1478" spans="1:68" x14ac:dyDescent="0.25">
      <c r="A1478" s="1" t="s">
        <v>66</v>
      </c>
      <c r="B1478" s="1">
        <f>COUNT(egypt_arabic_world[[#This Row],[1960]:[2023]])</f>
        <v>32</v>
      </c>
      <c r="C1478" s="1" t="s">
        <v>1637</v>
      </c>
      <c r="D1478" s="1" t="s">
        <v>1638</v>
      </c>
      <c r="AI1478">
        <v>0</v>
      </c>
      <c r="AL1478">
        <v>9.7599999999999998E-4</v>
      </c>
      <c r="AM1478">
        <v>6.3800000000000003E-3</v>
      </c>
      <c r="AN1478">
        <v>3.1300000000000001E-2</v>
      </c>
      <c r="AO1478">
        <v>6.1499999999999999E-2</v>
      </c>
      <c r="AP1478">
        <v>9.0499999999999997E-2</v>
      </c>
      <c r="AQ1478">
        <v>0.14799999999999999</v>
      </c>
      <c r="AR1478">
        <v>0.28999999999999998</v>
      </c>
      <c r="AS1478">
        <v>0.64100000000000001</v>
      </c>
      <c r="AT1478">
        <v>0.83899999999999997</v>
      </c>
      <c r="AU1478">
        <v>2.72</v>
      </c>
      <c r="AV1478">
        <v>4.04</v>
      </c>
      <c r="AW1478">
        <v>11.9</v>
      </c>
      <c r="AX1478">
        <v>12.8</v>
      </c>
      <c r="AY1478">
        <v>13.7</v>
      </c>
      <c r="AZ1478">
        <v>16</v>
      </c>
      <c r="BA1478">
        <v>18</v>
      </c>
      <c r="BB1478">
        <v>20</v>
      </c>
      <c r="BC1478">
        <v>21.6</v>
      </c>
      <c r="BD1478">
        <v>25.6</v>
      </c>
      <c r="BE1478">
        <v>26.4</v>
      </c>
      <c r="BF1478">
        <v>29.4</v>
      </c>
      <c r="BG1478">
        <v>33.9</v>
      </c>
      <c r="BH1478">
        <v>37.799999999999997</v>
      </c>
      <c r="BI1478">
        <v>41.2</v>
      </c>
      <c r="BJ1478">
        <v>45</v>
      </c>
      <c r="BK1478">
        <v>46.9</v>
      </c>
      <c r="BL1478">
        <v>57.3</v>
      </c>
      <c r="BM1478">
        <v>71.900000000000006</v>
      </c>
      <c r="BN1478">
        <v>72.099999999999994</v>
      </c>
      <c r="BO1478">
        <v>72.2</v>
      </c>
      <c r="BP1478">
        <v>72.7</v>
      </c>
    </row>
    <row r="1479" spans="1:68" x14ac:dyDescent="0.25">
      <c r="A1479" s="1" t="s">
        <v>66</v>
      </c>
      <c r="B1479" s="1">
        <f>COUNT(egypt_arabic_world[[#This Row],[1960]:[2023]])</f>
        <v>32</v>
      </c>
      <c r="C1479" s="1" t="s">
        <v>2175</v>
      </c>
      <c r="D1479" s="1" t="s">
        <v>2176</v>
      </c>
      <c r="P1479">
        <v>56.43460846</v>
      </c>
      <c r="Q1479">
        <v>52.727149959999998</v>
      </c>
      <c r="R1479">
        <v>55.751911159999999</v>
      </c>
      <c r="S1479">
        <v>57.630561829999998</v>
      </c>
      <c r="T1479">
        <v>60.11396027</v>
      </c>
      <c r="U1479">
        <v>61.267860409999997</v>
      </c>
      <c r="V1479">
        <v>61.859088900000003</v>
      </c>
      <c r="W1479">
        <v>53.906051640000001</v>
      </c>
      <c r="X1479">
        <v>36.17831039</v>
      </c>
      <c r="Y1479">
        <v>46.698108670000003</v>
      </c>
      <c r="Z1479">
        <v>55.512538910000004</v>
      </c>
      <c r="AE1479">
        <v>71.492301940000004</v>
      </c>
      <c r="AF1479">
        <v>71.328086850000005</v>
      </c>
      <c r="AP1479">
        <v>85.997016909999999</v>
      </c>
      <c r="AR1479">
        <v>90.672492980000001</v>
      </c>
      <c r="AS1479">
        <v>89.492126459999994</v>
      </c>
      <c r="AT1479">
        <v>87.462791440000004</v>
      </c>
      <c r="AU1479">
        <v>85.889808650000006</v>
      </c>
      <c r="AV1479">
        <v>83.706100460000002</v>
      </c>
      <c r="AW1479">
        <v>84.777870179999994</v>
      </c>
      <c r="AX1479">
        <v>86.334777829999993</v>
      </c>
      <c r="AY1479">
        <v>82.299629210000006</v>
      </c>
      <c r="AZ1479">
        <v>86.528862000000004</v>
      </c>
      <c r="BB1479">
        <v>89.193893430000003</v>
      </c>
      <c r="BC1479">
        <v>90.416732789999998</v>
      </c>
      <c r="BF1479">
        <v>92.021591189999995</v>
      </c>
      <c r="BI1479">
        <v>88.033920289999998</v>
      </c>
      <c r="BJ1479">
        <v>87.416496280000004</v>
      </c>
      <c r="BK1479">
        <v>90.623588560000002</v>
      </c>
      <c r="BL1479">
        <v>92.850219730000006</v>
      </c>
      <c r="BM1479">
        <v>96.572616580000002</v>
      </c>
      <c r="BN1479">
        <v>97.472869869999997</v>
      </c>
    </row>
    <row r="1480" spans="1:68" x14ac:dyDescent="0.25">
      <c r="A1480" s="1" t="s">
        <v>66</v>
      </c>
      <c r="B1480" s="1">
        <f>COUNT(egypt_arabic_world[[#This Row],[1960]:[2023]])</f>
        <v>32</v>
      </c>
      <c r="C1480" s="1" t="s">
        <v>1543</v>
      </c>
      <c r="D1480" s="1" t="s">
        <v>1544</v>
      </c>
      <c r="AI1480">
        <v>9</v>
      </c>
      <c r="AJ1480">
        <v>9.3000000000000007</v>
      </c>
      <c r="AK1480">
        <v>9.1</v>
      </c>
      <c r="AL1480">
        <v>9.1999999999999993</v>
      </c>
      <c r="AM1480">
        <v>10</v>
      </c>
      <c r="AN1480">
        <v>9.4</v>
      </c>
      <c r="AO1480">
        <v>9</v>
      </c>
      <c r="AP1480">
        <v>8.6</v>
      </c>
      <c r="AQ1480">
        <v>8.5</v>
      </c>
      <c r="AR1480">
        <v>8.8000000000000007</v>
      </c>
      <c r="AS1480">
        <v>8.3000000000000007</v>
      </c>
      <c r="AT1480">
        <v>7.8</v>
      </c>
      <c r="AU1480">
        <v>7.3</v>
      </c>
      <c r="AV1480">
        <v>7.4</v>
      </c>
      <c r="AW1480">
        <v>7.6</v>
      </c>
      <c r="AX1480">
        <v>6.5</v>
      </c>
      <c r="AY1480">
        <v>6.2</v>
      </c>
      <c r="AZ1480">
        <v>6</v>
      </c>
      <c r="BA1480">
        <v>5.9</v>
      </c>
      <c r="BB1480">
        <v>5.7</v>
      </c>
      <c r="BC1480">
        <v>5.4</v>
      </c>
      <c r="BD1480">
        <v>5.4</v>
      </c>
      <c r="BE1480">
        <v>5.3</v>
      </c>
      <c r="BF1480">
        <v>5.3</v>
      </c>
      <c r="BG1480">
        <v>5.4</v>
      </c>
      <c r="BH1480">
        <v>5.3</v>
      </c>
      <c r="BI1480">
        <v>5.0999999999999996</v>
      </c>
      <c r="BJ1480">
        <v>4.9000000000000004</v>
      </c>
      <c r="BK1480">
        <v>5</v>
      </c>
      <c r="BL1480">
        <v>6.2</v>
      </c>
      <c r="BM1480">
        <v>6.7</v>
      </c>
      <c r="BN1480">
        <v>6.1</v>
      </c>
    </row>
    <row r="1481" spans="1:68" x14ac:dyDescent="0.25">
      <c r="A1481" s="1" t="s">
        <v>66</v>
      </c>
      <c r="B1481" s="1">
        <f>COUNT(egypt_arabic_world[[#This Row],[1960]:[2023]])</f>
        <v>31</v>
      </c>
      <c r="C1481" s="1" t="s">
        <v>1323</v>
      </c>
      <c r="D1481" s="1" t="s">
        <v>1324</v>
      </c>
      <c r="AK1481">
        <v>93.4</v>
      </c>
      <c r="AL1481">
        <v>95.392242429999996</v>
      </c>
      <c r="AM1481">
        <v>95.648536680000007</v>
      </c>
      <c r="AN1481">
        <v>95.5</v>
      </c>
      <c r="AO1481">
        <v>96.154327390000006</v>
      </c>
      <c r="AP1481">
        <v>96.402465820000003</v>
      </c>
      <c r="AQ1481">
        <v>96.646522520000005</v>
      </c>
      <c r="AR1481">
        <v>96.885734560000003</v>
      </c>
      <c r="AS1481">
        <v>97.7</v>
      </c>
      <c r="AT1481">
        <v>97.4</v>
      </c>
      <c r="AU1481">
        <v>97.5</v>
      </c>
      <c r="AV1481">
        <v>98.8</v>
      </c>
      <c r="AW1481">
        <v>97.8</v>
      </c>
      <c r="AX1481">
        <v>99.4</v>
      </c>
      <c r="AY1481">
        <v>99</v>
      </c>
      <c r="AZ1481">
        <v>98.4</v>
      </c>
      <c r="BA1481">
        <v>99.8</v>
      </c>
      <c r="BB1481">
        <v>98.9</v>
      </c>
      <c r="BC1481">
        <v>99.4</v>
      </c>
      <c r="BD1481">
        <v>99.4</v>
      </c>
      <c r="BE1481">
        <v>99.7</v>
      </c>
      <c r="BF1481">
        <v>99.9</v>
      </c>
      <c r="BG1481">
        <v>99.8</v>
      </c>
      <c r="BH1481">
        <v>99.3</v>
      </c>
      <c r="BI1481">
        <v>100</v>
      </c>
      <c r="BJ1481">
        <v>100</v>
      </c>
      <c r="BK1481">
        <v>100</v>
      </c>
      <c r="BL1481">
        <v>100</v>
      </c>
      <c r="BM1481">
        <v>100</v>
      </c>
      <c r="BN1481">
        <v>100</v>
      </c>
      <c r="BO1481">
        <v>100</v>
      </c>
    </row>
    <row r="1482" spans="1:68" x14ac:dyDescent="0.25">
      <c r="A1482" s="1" t="s">
        <v>66</v>
      </c>
      <c r="B1482" s="1">
        <f>COUNT(egypt_arabic_world[[#This Row],[1960]:[2023]])</f>
        <v>31</v>
      </c>
      <c r="C1482" s="1" t="s">
        <v>1321</v>
      </c>
      <c r="D1482" s="1" t="s">
        <v>1322</v>
      </c>
      <c r="AK1482">
        <v>89.595322870000004</v>
      </c>
      <c r="AL1482">
        <v>92.623620619999997</v>
      </c>
      <c r="AM1482">
        <v>93.02430013</v>
      </c>
      <c r="AN1482">
        <v>92.879620939999995</v>
      </c>
      <c r="AO1482">
        <v>93.832819779999994</v>
      </c>
      <c r="AP1482">
        <v>94.233164970000004</v>
      </c>
      <c r="AQ1482">
        <v>94.634534919999993</v>
      </c>
      <c r="AR1482">
        <v>95.043294369999998</v>
      </c>
      <c r="AS1482">
        <v>96.4</v>
      </c>
      <c r="AT1482">
        <v>95.9</v>
      </c>
      <c r="AU1482">
        <v>96.2</v>
      </c>
      <c r="AV1482">
        <v>98.1</v>
      </c>
      <c r="AW1482">
        <v>96.4</v>
      </c>
      <c r="AX1482">
        <v>99.1</v>
      </c>
      <c r="AY1482">
        <v>98.8</v>
      </c>
      <c r="AZ1482">
        <v>97.7</v>
      </c>
      <c r="BA1482">
        <v>99.7</v>
      </c>
      <c r="BB1482">
        <v>98.4</v>
      </c>
      <c r="BC1482">
        <v>99.1</v>
      </c>
      <c r="BD1482">
        <v>99.2</v>
      </c>
      <c r="BE1482">
        <v>99.8</v>
      </c>
      <c r="BF1482">
        <v>99.9</v>
      </c>
      <c r="BG1482">
        <v>99.7</v>
      </c>
      <c r="BH1482">
        <v>99.4</v>
      </c>
      <c r="BI1482">
        <v>100</v>
      </c>
      <c r="BJ1482">
        <v>100</v>
      </c>
      <c r="BK1482">
        <v>100</v>
      </c>
      <c r="BL1482">
        <v>100</v>
      </c>
      <c r="BM1482">
        <v>100</v>
      </c>
      <c r="BN1482">
        <v>100</v>
      </c>
      <c r="BO1482">
        <v>100</v>
      </c>
    </row>
    <row r="1483" spans="1:68" x14ac:dyDescent="0.25">
      <c r="A1483" s="1" t="s">
        <v>66</v>
      </c>
      <c r="B1483" s="1">
        <f>COUNT(egypt_arabic_world[[#This Row],[1960]:[2023]])</f>
        <v>31</v>
      </c>
      <c r="C1483" s="1" t="s">
        <v>1317</v>
      </c>
      <c r="D1483" s="1" t="s">
        <v>1318</v>
      </c>
      <c r="AK1483">
        <v>98.4</v>
      </c>
      <c r="AL1483">
        <v>99.050468440000003</v>
      </c>
      <c r="AM1483">
        <v>99.134849549999998</v>
      </c>
      <c r="AN1483">
        <v>99</v>
      </c>
      <c r="AO1483">
        <v>99.272026060000002</v>
      </c>
      <c r="AP1483">
        <v>99.318496699999997</v>
      </c>
      <c r="AQ1483">
        <v>99.346008299999994</v>
      </c>
      <c r="AR1483">
        <v>99.353096010000002</v>
      </c>
      <c r="AS1483">
        <v>99.5</v>
      </c>
      <c r="AT1483">
        <v>99.3</v>
      </c>
      <c r="AU1483">
        <v>99.3</v>
      </c>
      <c r="AV1483">
        <v>99.7</v>
      </c>
      <c r="AW1483">
        <v>99.8</v>
      </c>
      <c r="AX1483">
        <v>99.8</v>
      </c>
      <c r="AY1483">
        <v>99.3</v>
      </c>
      <c r="AZ1483">
        <v>99.4</v>
      </c>
      <c r="BA1483">
        <v>99.9</v>
      </c>
      <c r="BB1483">
        <v>99.5</v>
      </c>
      <c r="BC1483">
        <v>99.7</v>
      </c>
      <c r="BD1483">
        <v>99.7</v>
      </c>
      <c r="BE1483">
        <v>99.5</v>
      </c>
      <c r="BF1483">
        <v>99.9</v>
      </c>
      <c r="BG1483">
        <v>99.9</v>
      </c>
      <c r="BH1483">
        <v>99.1</v>
      </c>
      <c r="BI1483">
        <v>100</v>
      </c>
      <c r="BJ1483">
        <v>100</v>
      </c>
      <c r="BK1483">
        <v>100</v>
      </c>
      <c r="BL1483">
        <v>100</v>
      </c>
      <c r="BM1483">
        <v>100</v>
      </c>
      <c r="BN1483">
        <v>100</v>
      </c>
      <c r="BO1483">
        <v>100</v>
      </c>
    </row>
    <row r="1484" spans="1:68" x14ac:dyDescent="0.25">
      <c r="A1484" s="1" t="s">
        <v>66</v>
      </c>
      <c r="B1484" s="1">
        <f>COUNT(egypt_arabic_world[[#This Row],[1960]:[2023]])</f>
        <v>31</v>
      </c>
      <c r="C1484" s="1" t="s">
        <v>1635</v>
      </c>
      <c r="D1484" s="1" t="s">
        <v>1636</v>
      </c>
      <c r="AI1484">
        <v>2.699448168</v>
      </c>
      <c r="AJ1484">
        <v>2.6081835789999999</v>
      </c>
      <c r="AK1484">
        <v>2.4525970539999999</v>
      </c>
      <c r="AL1484">
        <v>2.3489207680000002</v>
      </c>
      <c r="AM1484">
        <v>2.2706916910000001</v>
      </c>
      <c r="AN1484">
        <v>3.1959296639999999</v>
      </c>
      <c r="AO1484">
        <v>3.4708843420000002</v>
      </c>
      <c r="AP1484">
        <v>3.4624831039999999</v>
      </c>
      <c r="AQ1484">
        <v>3.4077454650000001</v>
      </c>
      <c r="AR1484">
        <v>3.1993065409999999</v>
      </c>
      <c r="AS1484">
        <v>3.185143944</v>
      </c>
      <c r="AT1484">
        <v>3.6015341410000001</v>
      </c>
      <c r="AU1484">
        <v>3.6639988840000002</v>
      </c>
      <c r="AV1484">
        <v>3.51684295</v>
      </c>
      <c r="AW1484">
        <v>3.4263988489999999</v>
      </c>
      <c r="AX1484">
        <v>3.2729471179999998</v>
      </c>
      <c r="AY1484">
        <v>3.3923427300000002</v>
      </c>
      <c r="AZ1484">
        <v>3.2517188209999999</v>
      </c>
      <c r="BA1484">
        <v>3.2109649189999998</v>
      </c>
      <c r="BB1484">
        <v>3.1232588419999998</v>
      </c>
      <c r="BC1484">
        <v>2.869928453</v>
      </c>
      <c r="BD1484">
        <v>2.8435873790000001</v>
      </c>
      <c r="BE1484">
        <v>2.7970408880000002</v>
      </c>
      <c r="BF1484">
        <v>2.737608888</v>
      </c>
      <c r="BG1484">
        <v>2.6958494279999998</v>
      </c>
      <c r="BH1484">
        <v>2.7081180630000001</v>
      </c>
      <c r="BI1484">
        <v>2.675821574</v>
      </c>
      <c r="BJ1484">
        <v>2.721807713</v>
      </c>
      <c r="BK1484">
        <v>2.765743236</v>
      </c>
      <c r="BL1484">
        <v>2.779990519</v>
      </c>
      <c r="BM1484">
        <v>2.7623277050000001</v>
      </c>
    </row>
    <row r="1485" spans="1:68" x14ac:dyDescent="0.25">
      <c r="A1485" s="1" t="s">
        <v>66</v>
      </c>
      <c r="B1485" s="1">
        <f>COUNT(egypt_arabic_world[[#This Row],[1960]:[2023]])</f>
        <v>31</v>
      </c>
      <c r="C1485" s="1" t="s">
        <v>2189</v>
      </c>
      <c r="D1485" s="1" t="s">
        <v>2190</v>
      </c>
      <c r="P1485">
        <v>4.5299201010000001</v>
      </c>
      <c r="Q1485">
        <v>4.5378999709999999</v>
      </c>
      <c r="S1485">
        <v>5.2266697879999997</v>
      </c>
      <c r="T1485">
        <v>4.8924298290000001</v>
      </c>
      <c r="U1485">
        <v>4.9434299470000003</v>
      </c>
      <c r="V1485">
        <v>4.5495800969999998</v>
      </c>
      <c r="W1485">
        <v>4.9411201480000004</v>
      </c>
      <c r="Y1485">
        <v>4.2803201680000003</v>
      </c>
      <c r="AA1485">
        <v>5.6083002090000003</v>
      </c>
      <c r="AB1485">
        <v>5.2214899060000004</v>
      </c>
      <c r="AG1485">
        <v>4.5252199170000003</v>
      </c>
      <c r="AH1485">
        <v>4.6000599859999998</v>
      </c>
      <c r="AK1485">
        <v>4.0506701469999999</v>
      </c>
      <c r="AL1485">
        <v>4.1977000240000004</v>
      </c>
      <c r="AM1485">
        <v>4.5837597849999998</v>
      </c>
      <c r="AN1485">
        <v>4.6040000919999997</v>
      </c>
      <c r="AO1485">
        <v>4.6715698239999996</v>
      </c>
      <c r="AU1485">
        <v>4.795883656</v>
      </c>
      <c r="AV1485">
        <v>4.9456300740000003</v>
      </c>
      <c r="AW1485">
        <v>4.6707200999999996</v>
      </c>
      <c r="AX1485">
        <v>4.7944297789999997</v>
      </c>
      <c r="AY1485">
        <v>4.0017800330000002</v>
      </c>
      <c r="AZ1485">
        <v>3.6846098899999999</v>
      </c>
      <c r="BA1485">
        <v>3.760829926</v>
      </c>
      <c r="BB1485">
        <v>3.6391909120000001</v>
      </c>
      <c r="BC1485">
        <v>3.5426518919999999</v>
      </c>
      <c r="BD1485">
        <v>3.3442964549999998</v>
      </c>
      <c r="BE1485">
        <v>3.3683047290000001</v>
      </c>
      <c r="BF1485">
        <v>4.1225261690000004</v>
      </c>
      <c r="BG1485">
        <v>4.2513856890000001</v>
      </c>
      <c r="BH1485">
        <v>3.930848122</v>
      </c>
    </row>
    <row r="1486" spans="1:68" x14ac:dyDescent="0.25">
      <c r="A1486" s="1" t="s">
        <v>66</v>
      </c>
      <c r="B1486" s="1">
        <f>COUNT(egypt_arabic_world[[#This Row],[1960]:[2023]])</f>
        <v>31</v>
      </c>
      <c r="C1486" s="1" t="s">
        <v>1457</v>
      </c>
      <c r="D1486" s="1" t="s">
        <v>1458</v>
      </c>
      <c r="AI1486">
        <v>57.426748189999998</v>
      </c>
      <c r="AJ1486">
        <v>60.08160376</v>
      </c>
      <c r="AK1486">
        <v>62.25352702</v>
      </c>
      <c r="AL1486">
        <v>63.881142009999998</v>
      </c>
      <c r="AM1486">
        <v>64.903072750000007</v>
      </c>
      <c r="AN1486">
        <v>65.257943269999998</v>
      </c>
      <c r="AO1486">
        <v>64.71088589</v>
      </c>
      <c r="AP1486">
        <v>63.4051112</v>
      </c>
      <c r="AQ1486">
        <v>61.846360670000003</v>
      </c>
      <c r="AR1486">
        <v>60.540375760000003</v>
      </c>
      <c r="AS1486">
        <v>59.99289795</v>
      </c>
      <c r="AT1486">
        <v>60.081590589999998</v>
      </c>
      <c r="AU1486">
        <v>60.33264844</v>
      </c>
      <c r="AV1486">
        <v>60.72461002</v>
      </c>
      <c r="AW1486">
        <v>61.236013870000001</v>
      </c>
      <c r="AX1486">
        <v>61.845398510000003</v>
      </c>
      <c r="AY1486">
        <v>63.782944950000001</v>
      </c>
      <c r="AZ1486">
        <v>67.461481950000007</v>
      </c>
      <c r="BA1486">
        <v>71.633519640000003</v>
      </c>
      <c r="BB1486">
        <v>75.051568149999994</v>
      </c>
      <c r="BC1486">
        <v>76.468137619999993</v>
      </c>
      <c r="BD1486">
        <v>62.048616379999999</v>
      </c>
      <c r="BE1486">
        <v>61.724755870000003</v>
      </c>
      <c r="BF1486">
        <v>70.148459970000005</v>
      </c>
      <c r="BG1486">
        <v>66.12149608</v>
      </c>
      <c r="BH1486">
        <v>67.648963159999994</v>
      </c>
      <c r="BI1486">
        <v>61.457755300000002</v>
      </c>
      <c r="BJ1486">
        <v>58.93533841</v>
      </c>
      <c r="BK1486">
        <v>65.463130160000006</v>
      </c>
      <c r="BL1486">
        <v>67.752902090000006</v>
      </c>
      <c r="BM1486">
        <v>54.858705649999997</v>
      </c>
    </row>
    <row r="1487" spans="1:68" x14ac:dyDescent="0.25">
      <c r="A1487" s="1" t="s">
        <v>66</v>
      </c>
      <c r="B1487" s="1">
        <f>COUNT(egypt_arabic_world[[#This Row],[1960]:[2023]])</f>
        <v>31</v>
      </c>
      <c r="C1487" s="1" t="s">
        <v>2055</v>
      </c>
      <c r="D1487" s="1" t="s">
        <v>2056</v>
      </c>
      <c r="P1487">
        <v>41.443721770000003</v>
      </c>
      <c r="Q1487">
        <v>38.911228180000002</v>
      </c>
      <c r="R1487">
        <v>41.303958889999997</v>
      </c>
      <c r="S1487">
        <v>43.582191469999998</v>
      </c>
      <c r="T1487">
        <v>45.184429170000001</v>
      </c>
      <c r="U1487">
        <v>46.604778289999999</v>
      </c>
      <c r="V1487">
        <v>47.01810837</v>
      </c>
      <c r="W1487">
        <v>36.796871189999997</v>
      </c>
      <c r="X1487">
        <v>23.774759289999999</v>
      </c>
      <c r="Y1487">
        <v>37.031749730000001</v>
      </c>
      <c r="Z1487">
        <v>44.361469270000001</v>
      </c>
      <c r="AE1487">
        <v>60.960998539999999</v>
      </c>
      <c r="AP1487">
        <v>80.672737119999994</v>
      </c>
      <c r="AR1487">
        <v>87.42829132</v>
      </c>
      <c r="AS1487">
        <v>86.762832639999999</v>
      </c>
      <c r="AT1487">
        <v>85.376716610000003</v>
      </c>
      <c r="AU1487">
        <v>86.024513240000005</v>
      </c>
      <c r="AV1487">
        <v>82.73919678</v>
      </c>
      <c r="AW1487">
        <v>84.142303470000002</v>
      </c>
      <c r="AX1487">
        <v>83.565353389999999</v>
      </c>
      <c r="AY1487">
        <v>81.605583190000004</v>
      </c>
      <c r="AZ1487">
        <v>85.186920169999993</v>
      </c>
      <c r="BB1487">
        <v>88.197311400000004</v>
      </c>
      <c r="BC1487">
        <v>89.601638789999996</v>
      </c>
      <c r="BF1487">
        <v>92.104476930000004</v>
      </c>
      <c r="BI1487">
        <v>87.863922119999998</v>
      </c>
      <c r="BJ1487">
        <v>87.048492429999996</v>
      </c>
      <c r="BK1487">
        <v>90.824882509999995</v>
      </c>
      <c r="BL1487">
        <v>93.045837399999996</v>
      </c>
      <c r="BM1487">
        <v>96.926269529999999</v>
      </c>
      <c r="BN1487">
        <v>97.468360899999993</v>
      </c>
    </row>
    <row r="1488" spans="1:68" x14ac:dyDescent="0.25">
      <c r="A1488" s="1" t="s">
        <v>66</v>
      </c>
      <c r="B1488" s="1">
        <f>COUNT(egypt_arabic_world[[#This Row],[1960]:[2023]])</f>
        <v>31</v>
      </c>
      <c r="C1488" s="1" t="s">
        <v>2203</v>
      </c>
      <c r="D1488" s="1" t="s">
        <v>2204</v>
      </c>
      <c r="P1488">
        <v>70.463668819999995</v>
      </c>
      <c r="Q1488">
        <v>65.653678889999995</v>
      </c>
      <c r="R1488">
        <v>69.268341059999997</v>
      </c>
      <c r="S1488">
        <v>70.764717099999999</v>
      </c>
      <c r="T1488">
        <v>74.058227540000004</v>
      </c>
      <c r="U1488">
        <v>74.948348999999993</v>
      </c>
      <c r="V1488">
        <v>75.690849299999996</v>
      </c>
      <c r="W1488">
        <v>69.835670469999997</v>
      </c>
      <c r="X1488">
        <v>47.711738590000003</v>
      </c>
      <c r="Y1488">
        <v>55.672199249999998</v>
      </c>
      <c r="Z1488">
        <v>65.847770690000004</v>
      </c>
      <c r="AE1488">
        <v>81.269439700000007</v>
      </c>
      <c r="AP1488">
        <v>91.057281489999994</v>
      </c>
      <c r="AR1488">
        <v>93.738777159999998</v>
      </c>
      <c r="AS1488">
        <v>92.065933229999999</v>
      </c>
      <c r="AT1488">
        <v>89.425086980000003</v>
      </c>
      <c r="AU1488">
        <v>85.763473509999997</v>
      </c>
      <c r="AV1488">
        <v>84.611480709999995</v>
      </c>
      <c r="AW1488">
        <v>85.372322080000004</v>
      </c>
      <c r="AX1488">
        <v>88.92549133</v>
      </c>
      <c r="AY1488">
        <v>82.950958249999999</v>
      </c>
      <c r="AZ1488">
        <v>87.79016876</v>
      </c>
      <c r="BB1488">
        <v>90.136482240000007</v>
      </c>
      <c r="BC1488">
        <v>91.188179020000007</v>
      </c>
      <c r="BF1488">
        <v>91.942771910000005</v>
      </c>
      <c r="BI1488">
        <v>88.197151180000006</v>
      </c>
      <c r="BJ1488">
        <v>87.769187930000001</v>
      </c>
      <c r="BK1488">
        <v>90.431259159999996</v>
      </c>
      <c r="BL1488">
        <v>92.66377258</v>
      </c>
      <c r="BM1488">
        <v>96.236228940000004</v>
      </c>
      <c r="BN1488">
        <v>97.477149960000006</v>
      </c>
    </row>
    <row r="1489" spans="1:68" x14ac:dyDescent="0.25">
      <c r="A1489" s="1" t="s">
        <v>66</v>
      </c>
      <c r="B1489" s="1">
        <f>COUNT(egypt_arabic_world[[#This Row],[1960]:[2023]])</f>
        <v>31</v>
      </c>
      <c r="C1489" s="1" t="s">
        <v>1793</v>
      </c>
      <c r="D1489" s="1" t="s">
        <v>1794</v>
      </c>
      <c r="P1489">
        <v>38.857590000000002</v>
      </c>
      <c r="Q1489">
        <v>34.092959999999998</v>
      </c>
      <c r="R1489">
        <v>36.981369999999998</v>
      </c>
      <c r="S1489">
        <v>39.16648</v>
      </c>
      <c r="X1489">
        <v>43.968730000000001</v>
      </c>
      <c r="Y1489">
        <v>37.940219999999997</v>
      </c>
      <c r="AA1489">
        <v>44.328130000000002</v>
      </c>
      <c r="AF1489">
        <v>39.783250000000002</v>
      </c>
      <c r="AG1489">
        <v>37.465209999999999</v>
      </c>
      <c r="AH1489">
        <v>28.056190000000001</v>
      </c>
      <c r="AI1489">
        <v>34.892029999999998</v>
      </c>
      <c r="AJ1489">
        <v>24.79626</v>
      </c>
      <c r="AK1489">
        <v>23.769290000000002</v>
      </c>
      <c r="AL1489">
        <v>25.66779</v>
      </c>
      <c r="AM1489">
        <v>25.39208</v>
      </c>
      <c r="AN1489">
        <v>27.974720000000001</v>
      </c>
      <c r="AO1489">
        <v>24.4206</v>
      </c>
      <c r="AP1489">
        <v>24.06598</v>
      </c>
      <c r="AR1489">
        <v>23.999120000000001</v>
      </c>
      <c r="AT1489">
        <v>22.139779999999998</v>
      </c>
      <c r="AU1489">
        <v>23.350549999999998</v>
      </c>
      <c r="AV1489">
        <v>23.58624</v>
      </c>
      <c r="AW1489">
        <v>24.192640000000001</v>
      </c>
      <c r="AX1489">
        <v>23.66244</v>
      </c>
      <c r="AY1489">
        <v>25.513819999999999</v>
      </c>
      <c r="AZ1489">
        <v>24.808129999999998</v>
      </c>
      <c r="BA1489">
        <v>31.374289999999998</v>
      </c>
      <c r="BC1489">
        <v>30.347719999999999</v>
      </c>
      <c r="BI1489">
        <v>26.935009999999998</v>
      </c>
      <c r="BJ1489">
        <v>26.304369999999999</v>
      </c>
      <c r="BK1489">
        <v>26.044589999999999</v>
      </c>
    </row>
    <row r="1490" spans="1:68" x14ac:dyDescent="0.25">
      <c r="A1490" s="1" t="s">
        <v>66</v>
      </c>
      <c r="B1490" s="1">
        <f>COUNT(egypt_arabic_world[[#This Row],[1960]:[2023]])</f>
        <v>31</v>
      </c>
      <c r="C1490" s="1" t="s">
        <v>2169</v>
      </c>
      <c r="D1490" s="1" t="s">
        <v>2170</v>
      </c>
      <c r="P1490">
        <v>4.4880100000000001</v>
      </c>
      <c r="Q1490">
        <v>5.1880600000000001</v>
      </c>
      <c r="R1490">
        <v>4.9576200000000004</v>
      </c>
      <c r="S1490">
        <v>4.7847499999999998</v>
      </c>
      <c r="T1490">
        <v>7.0718199999999998</v>
      </c>
      <c r="U1490">
        <v>6.6925999999999997</v>
      </c>
      <c r="V1490">
        <v>5.1208600000000004</v>
      </c>
      <c r="W1490">
        <v>6.8406599999999997</v>
      </c>
      <c r="X1490">
        <v>8.4657800000000005</v>
      </c>
      <c r="Y1490">
        <v>6.7586300000000001</v>
      </c>
      <c r="Z1490">
        <v>7.8596700000000004</v>
      </c>
      <c r="AA1490">
        <v>2.6588699999999998</v>
      </c>
      <c r="AB1490">
        <v>2.0630099999999998</v>
      </c>
      <c r="AE1490">
        <v>1.5</v>
      </c>
      <c r="AF1490">
        <v>2.7610199999999998</v>
      </c>
      <c r="AP1490">
        <v>6.4812000000000003</v>
      </c>
      <c r="AR1490">
        <v>5.9752599999999996</v>
      </c>
      <c r="AS1490">
        <v>5.4977600000000004</v>
      </c>
      <c r="AT1490">
        <v>5.2250699999999997</v>
      </c>
      <c r="AU1490">
        <v>5.1339899999999998</v>
      </c>
      <c r="AV1490">
        <v>4.5205000000000002</v>
      </c>
      <c r="AW1490">
        <v>3.9770400000000001</v>
      </c>
      <c r="AX1490">
        <v>2.1511800000000001</v>
      </c>
      <c r="BB1490">
        <v>3.3401100000000001</v>
      </c>
      <c r="BC1490">
        <v>3.4710100000000002</v>
      </c>
      <c r="BD1490">
        <v>3.4887800000000002</v>
      </c>
      <c r="BE1490">
        <v>3.3355700000000001</v>
      </c>
      <c r="BF1490">
        <v>3.1987299999999999</v>
      </c>
      <c r="BI1490">
        <v>3.13096</v>
      </c>
      <c r="BJ1490">
        <v>2.3460999999999999</v>
      </c>
      <c r="BK1490">
        <v>2.1122700000000001</v>
      </c>
    </row>
    <row r="1491" spans="1:68" x14ac:dyDescent="0.25">
      <c r="A1491" s="1" t="s">
        <v>66</v>
      </c>
      <c r="B1491" s="1">
        <f>COUNT(egypt_arabic_world[[#This Row],[1960]:[2023]])</f>
        <v>31</v>
      </c>
      <c r="C1491" s="1" t="s">
        <v>1723</v>
      </c>
      <c r="D1491" s="1" t="s">
        <v>1724</v>
      </c>
      <c r="AH1491">
        <v>2363636.3640000001</v>
      </c>
      <c r="AM1491">
        <v>257000000</v>
      </c>
      <c r="AN1491">
        <v>223000000</v>
      </c>
      <c r="AO1491">
        <v>205000000</v>
      </c>
      <c r="AP1491">
        <v>344200000</v>
      </c>
      <c r="AQ1491">
        <v>108000000</v>
      </c>
      <c r="AR1491">
        <v>39500000</v>
      </c>
      <c r="AS1491">
        <v>35000000</v>
      </c>
      <c r="AT1491">
        <v>34900000</v>
      </c>
      <c r="AU1491">
        <v>15000000</v>
      </c>
      <c r="AV1491">
        <v>79900000</v>
      </c>
      <c r="AW1491">
        <v>16000000</v>
      </c>
      <c r="AX1491">
        <v>57300000</v>
      </c>
      <c r="AY1491">
        <v>135100000</v>
      </c>
      <c r="AZ1491">
        <v>179900000</v>
      </c>
      <c r="BA1491">
        <v>250400000</v>
      </c>
      <c r="BB1491">
        <v>270700000</v>
      </c>
      <c r="BC1491">
        <v>318100000</v>
      </c>
      <c r="BD1491">
        <v>301000000</v>
      </c>
      <c r="BE1491">
        <v>296400000</v>
      </c>
      <c r="BF1491">
        <v>358200000</v>
      </c>
      <c r="BG1491">
        <v>353500000</v>
      </c>
      <c r="BH1491">
        <v>626100000</v>
      </c>
      <c r="BI1491">
        <v>354200000</v>
      </c>
      <c r="BJ1491">
        <v>272600000</v>
      </c>
      <c r="BK1491">
        <v>515700000</v>
      </c>
      <c r="BL1491">
        <v>472800000</v>
      </c>
      <c r="BM1491">
        <v>447100000</v>
      </c>
      <c r="BN1491">
        <v>448200000</v>
      </c>
      <c r="BO1491">
        <v>397900000</v>
      </c>
      <c r="BP1491">
        <v>366400000</v>
      </c>
    </row>
    <row r="1492" spans="1:68" x14ac:dyDescent="0.25">
      <c r="A1492" s="1" t="s">
        <v>66</v>
      </c>
      <c r="B1492" s="1">
        <f>COUNT(egypt_arabic_world[[#This Row],[1960]:[2023]])</f>
        <v>30</v>
      </c>
      <c r="C1492" s="1" t="s">
        <v>1295</v>
      </c>
      <c r="D1492" s="1" t="s">
        <v>1296</v>
      </c>
      <c r="AM1492">
        <v>508000000</v>
      </c>
      <c r="AN1492">
        <v>97000000</v>
      </c>
      <c r="AO1492">
        <v>40000000</v>
      </c>
      <c r="AP1492">
        <v>364900000</v>
      </c>
      <c r="AQ1492">
        <v>392000000</v>
      </c>
      <c r="AR1492">
        <v>328900000</v>
      </c>
      <c r="AS1492">
        <v>401000000</v>
      </c>
      <c r="AT1492">
        <v>360900000</v>
      </c>
      <c r="AU1492">
        <v>171100000</v>
      </c>
      <c r="AV1492">
        <v>165000000</v>
      </c>
      <c r="AW1492">
        <v>108100000</v>
      </c>
      <c r="AX1492">
        <v>182000000</v>
      </c>
      <c r="AY1492">
        <v>159200000</v>
      </c>
      <c r="AZ1492">
        <v>240600000</v>
      </c>
      <c r="BA1492">
        <v>321600000</v>
      </c>
      <c r="BB1492">
        <v>284500000</v>
      </c>
      <c r="BC1492">
        <v>226000000</v>
      </c>
      <c r="BD1492">
        <v>231600000</v>
      </c>
      <c r="BE1492">
        <v>344700000</v>
      </c>
      <c r="BF1492">
        <v>327500000</v>
      </c>
      <c r="BG1492">
        <v>241500000</v>
      </c>
      <c r="BH1492">
        <v>213800000</v>
      </c>
      <c r="BI1492">
        <v>187700000</v>
      </c>
      <c r="BJ1492">
        <v>254500000</v>
      </c>
      <c r="BK1492">
        <v>298000000</v>
      </c>
      <c r="BL1492">
        <v>294000000</v>
      </c>
      <c r="BM1492">
        <v>297000000</v>
      </c>
      <c r="BN1492">
        <v>343000000</v>
      </c>
      <c r="BO1492">
        <v>395400000</v>
      </c>
      <c r="BP1492">
        <v>460300000</v>
      </c>
    </row>
    <row r="1493" spans="1:68" x14ac:dyDescent="0.25">
      <c r="A1493" s="1" t="s">
        <v>66</v>
      </c>
      <c r="B1493" s="1">
        <f>COUNT(egypt_arabic_world[[#This Row],[1960]:[2023]])</f>
        <v>30</v>
      </c>
      <c r="C1493" s="1" t="s">
        <v>1287</v>
      </c>
      <c r="D1493" s="1" t="s">
        <v>1288</v>
      </c>
      <c r="AM1493">
        <v>1.3011152420000001</v>
      </c>
      <c r="AN1493">
        <v>2.5145518039999999</v>
      </c>
      <c r="AO1493">
        <v>2.2759141409999999</v>
      </c>
      <c r="AP1493">
        <v>1.9797652429999999</v>
      </c>
      <c r="AQ1493">
        <v>2.776071736</v>
      </c>
      <c r="AR1493">
        <v>2.5659121310000002</v>
      </c>
      <c r="AS1493">
        <v>3.3561154750000002</v>
      </c>
      <c r="AT1493">
        <v>2.8123375689999999</v>
      </c>
      <c r="AU1493">
        <v>2.659814167</v>
      </c>
      <c r="AV1493">
        <v>2.9964779190000002</v>
      </c>
      <c r="AW1493">
        <v>3.0859501570000001</v>
      </c>
      <c r="AX1493">
        <v>2.6422903039999999</v>
      </c>
      <c r="AY1493">
        <v>3.3908704950000002</v>
      </c>
      <c r="AZ1493">
        <v>4.2364892650000003</v>
      </c>
      <c r="BA1493">
        <v>7.3438798329999999</v>
      </c>
      <c r="BB1493">
        <v>4.7054340650000004</v>
      </c>
      <c r="BC1493">
        <v>4.1823833329999998</v>
      </c>
      <c r="BD1493">
        <v>4.6688541040000002</v>
      </c>
      <c r="BE1493">
        <v>4.9786831319999996</v>
      </c>
      <c r="BF1493">
        <v>5.1967253510000004</v>
      </c>
      <c r="BG1493">
        <v>4.6237943880000003</v>
      </c>
      <c r="BH1493">
        <v>4.3687461230000002</v>
      </c>
      <c r="BI1493">
        <v>6.541966779</v>
      </c>
      <c r="BJ1493">
        <v>3.4906041879999998</v>
      </c>
      <c r="BK1493">
        <v>3.1916924369999999</v>
      </c>
      <c r="BL1493">
        <v>3.3388555119999999</v>
      </c>
      <c r="BM1493">
        <v>7.1289536099999999</v>
      </c>
      <c r="BN1493">
        <v>6.3909162210000003</v>
      </c>
      <c r="BO1493">
        <v>5.2429813359999997</v>
      </c>
      <c r="BP1493">
        <v>4.3109750660000001</v>
      </c>
    </row>
    <row r="1494" spans="1:68" x14ac:dyDescent="0.25">
      <c r="A1494" s="1" t="s">
        <v>66</v>
      </c>
      <c r="B1494" s="1">
        <f>COUNT(egypt_arabic_world[[#This Row],[1960]:[2023]])</f>
        <v>30</v>
      </c>
      <c r="C1494" s="1" t="s">
        <v>1291</v>
      </c>
      <c r="D1494" s="1" t="s">
        <v>1292</v>
      </c>
      <c r="AM1494">
        <v>105000000</v>
      </c>
      <c r="AN1494">
        <v>216000000</v>
      </c>
      <c r="AO1494">
        <v>211000000</v>
      </c>
      <c r="AP1494">
        <v>185700000</v>
      </c>
      <c r="AQ1494">
        <v>226000000</v>
      </c>
      <c r="AR1494">
        <v>243600000</v>
      </c>
      <c r="AS1494">
        <v>329000000</v>
      </c>
      <c r="AT1494">
        <v>254300000</v>
      </c>
      <c r="AU1494">
        <v>247900000</v>
      </c>
      <c r="AV1494">
        <v>331800000</v>
      </c>
      <c r="AW1494">
        <v>438100000</v>
      </c>
      <c r="AX1494">
        <v>386900000</v>
      </c>
      <c r="AY1494">
        <v>547100000</v>
      </c>
      <c r="AZ1494">
        <v>844900000</v>
      </c>
      <c r="BA1494">
        <v>1829500000</v>
      </c>
      <c r="BB1494">
        <v>1012600000</v>
      </c>
      <c r="BC1494">
        <v>995700000</v>
      </c>
      <c r="BD1494">
        <v>893600000</v>
      </c>
      <c r="BE1494">
        <v>1083700000</v>
      </c>
      <c r="BF1494">
        <v>949000000</v>
      </c>
      <c r="BG1494">
        <v>1012500000</v>
      </c>
      <c r="BH1494">
        <v>809900000</v>
      </c>
      <c r="BI1494">
        <v>890100000</v>
      </c>
      <c r="BJ1494">
        <v>681900000</v>
      </c>
      <c r="BK1494">
        <v>752400000</v>
      </c>
      <c r="BL1494">
        <v>836400000</v>
      </c>
      <c r="BM1494">
        <v>1073100000</v>
      </c>
      <c r="BN1494">
        <v>1399428000</v>
      </c>
      <c r="BO1494">
        <v>1655400000</v>
      </c>
      <c r="BP1494">
        <v>1450600000</v>
      </c>
    </row>
    <row r="1495" spans="1:68" x14ac:dyDescent="0.25">
      <c r="A1495" s="1" t="s">
        <v>66</v>
      </c>
      <c r="B1495" s="1">
        <f>COUNT(egypt_arabic_world[[#This Row],[1960]:[2023]])</f>
        <v>30</v>
      </c>
      <c r="C1495" s="1" t="s">
        <v>1297</v>
      </c>
      <c r="D1495" s="1" t="s">
        <v>1298</v>
      </c>
      <c r="AM1495">
        <v>57</v>
      </c>
      <c r="AN1495">
        <v>74</v>
      </c>
      <c r="AO1495">
        <v>77</v>
      </c>
      <c r="AP1495">
        <v>81</v>
      </c>
      <c r="AQ1495">
        <v>88</v>
      </c>
      <c r="AR1495">
        <v>97</v>
      </c>
      <c r="AS1495">
        <v>98</v>
      </c>
      <c r="AT1495">
        <v>99</v>
      </c>
      <c r="AU1495">
        <v>97</v>
      </c>
      <c r="AV1495">
        <v>98</v>
      </c>
      <c r="AW1495">
        <v>97</v>
      </c>
      <c r="AX1495">
        <v>98</v>
      </c>
      <c r="AY1495">
        <v>98</v>
      </c>
      <c r="AZ1495">
        <v>98</v>
      </c>
      <c r="BA1495">
        <v>97</v>
      </c>
      <c r="BB1495">
        <v>97</v>
      </c>
      <c r="BC1495">
        <v>97</v>
      </c>
      <c r="BD1495">
        <v>96</v>
      </c>
      <c r="BE1495">
        <v>93</v>
      </c>
      <c r="BF1495">
        <v>97</v>
      </c>
      <c r="BG1495">
        <v>94</v>
      </c>
      <c r="BH1495">
        <v>93</v>
      </c>
      <c r="BI1495">
        <v>95</v>
      </c>
      <c r="BJ1495">
        <v>94</v>
      </c>
      <c r="BK1495">
        <v>95</v>
      </c>
      <c r="BL1495">
        <v>95</v>
      </c>
      <c r="BM1495">
        <v>94</v>
      </c>
      <c r="BN1495">
        <v>96</v>
      </c>
      <c r="BO1495">
        <v>97</v>
      </c>
      <c r="BP1495">
        <v>96</v>
      </c>
    </row>
    <row r="1496" spans="1:68" x14ac:dyDescent="0.25">
      <c r="A1496" s="1" t="s">
        <v>66</v>
      </c>
      <c r="B1496" s="1">
        <f>COUNT(egypt_arabic_world[[#This Row],[1960]:[2023]])</f>
        <v>30</v>
      </c>
      <c r="C1496" s="1" t="s">
        <v>2049</v>
      </c>
      <c r="D1496" s="1" t="s">
        <v>2050</v>
      </c>
      <c r="P1496">
        <v>5.7405099999999996</v>
      </c>
      <c r="Q1496">
        <v>4.9480899999999997</v>
      </c>
      <c r="R1496">
        <v>4.7930700000000002</v>
      </c>
      <c r="S1496">
        <v>4.6834699999999998</v>
      </c>
      <c r="T1496">
        <v>7.07254</v>
      </c>
      <c r="U1496">
        <v>6.8622899999999998</v>
      </c>
      <c r="V1496">
        <v>5.10562</v>
      </c>
      <c r="W1496">
        <v>8.2797999999999998</v>
      </c>
      <c r="X1496">
        <v>11.24907</v>
      </c>
      <c r="Y1496">
        <v>6.6844799999999998</v>
      </c>
      <c r="Z1496">
        <v>8.8159100000000006</v>
      </c>
      <c r="AA1496">
        <v>2.4531299999999998</v>
      </c>
      <c r="AB1496">
        <v>1.70844</v>
      </c>
      <c r="AE1496">
        <v>1.3341400000000001</v>
      </c>
      <c r="AP1496">
        <v>5.2851400000000002</v>
      </c>
      <c r="AR1496">
        <v>4.6494900000000001</v>
      </c>
      <c r="AS1496">
        <v>4.1635099999999996</v>
      </c>
      <c r="AT1496">
        <v>3.9250699999999998</v>
      </c>
      <c r="AU1496">
        <v>3.8203800000000001</v>
      </c>
      <c r="AV1496">
        <v>3.3322699999999998</v>
      </c>
      <c r="AW1496">
        <v>2.8511199999999999</v>
      </c>
      <c r="AX1496">
        <v>1.5399</v>
      </c>
      <c r="BB1496">
        <v>2.44807</v>
      </c>
      <c r="BC1496">
        <v>2.50902</v>
      </c>
      <c r="BD1496">
        <v>2.54609</v>
      </c>
      <c r="BE1496">
        <v>2.4325899999999998</v>
      </c>
      <c r="BF1496">
        <v>2.3924699999999999</v>
      </c>
      <c r="BI1496">
        <v>2.22472</v>
      </c>
      <c r="BJ1496">
        <v>1.68374</v>
      </c>
      <c r="BK1496">
        <v>1.5048999999999999</v>
      </c>
    </row>
    <row r="1497" spans="1:68" x14ac:dyDescent="0.25">
      <c r="A1497" s="1" t="s">
        <v>66</v>
      </c>
      <c r="B1497" s="1">
        <f>COUNT(egypt_arabic_world[[#This Row],[1960]:[2023]])</f>
        <v>30</v>
      </c>
      <c r="C1497" s="1" t="s">
        <v>2199</v>
      </c>
      <c r="D1497" s="1" t="s">
        <v>2200</v>
      </c>
      <c r="P1497">
        <v>3.7278699999999998</v>
      </c>
      <c r="Q1497">
        <v>5.3336300000000003</v>
      </c>
      <c r="R1497">
        <v>5.0574500000000002</v>
      </c>
      <c r="S1497">
        <v>4.8466100000000001</v>
      </c>
      <c r="T1497">
        <v>7.0713800000000004</v>
      </c>
      <c r="U1497">
        <v>6.58725</v>
      </c>
      <c r="V1497">
        <v>5.1304600000000002</v>
      </c>
      <c r="W1497">
        <v>5.9196400000000002</v>
      </c>
      <c r="X1497">
        <v>6.6538399999999998</v>
      </c>
      <c r="Y1497">
        <v>6.8075599999999996</v>
      </c>
      <c r="Z1497">
        <v>7.2159899999999997</v>
      </c>
      <c r="AA1497">
        <v>2.7999900000000002</v>
      </c>
      <c r="AB1497">
        <v>2.3121</v>
      </c>
      <c r="AE1497">
        <v>1.62615</v>
      </c>
      <c r="AP1497">
        <v>7.4774900000000004</v>
      </c>
      <c r="AR1497">
        <v>7.1363899999999996</v>
      </c>
      <c r="AS1497">
        <v>6.6765600000000003</v>
      </c>
      <c r="AT1497">
        <v>6.3852500000000001</v>
      </c>
      <c r="AU1497">
        <v>6.3163600000000004</v>
      </c>
      <c r="AV1497">
        <v>5.6002099999999997</v>
      </c>
      <c r="AW1497">
        <v>5.0110700000000001</v>
      </c>
      <c r="AX1497">
        <v>2.7006199999999998</v>
      </c>
      <c r="BB1497">
        <v>4.1566999999999998</v>
      </c>
      <c r="BC1497">
        <v>4.3541499999999997</v>
      </c>
      <c r="BD1497">
        <v>4.3383500000000002</v>
      </c>
      <c r="BE1497">
        <v>4.1753900000000002</v>
      </c>
      <c r="BF1497">
        <v>3.9515199999999999</v>
      </c>
      <c r="BI1497">
        <v>3.9763000000000002</v>
      </c>
      <c r="BJ1497">
        <v>2.96557</v>
      </c>
      <c r="BK1497">
        <v>2.6865399999999999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898B7-3EEC-4FB2-81E2-20C0FDE1685E}">
  <dimension ref="A5:AA40"/>
  <sheetViews>
    <sheetView showGridLines="0" showRowColHeaders="0" tabSelected="1" zoomScaleNormal="100" workbookViewId="0">
      <selection activeCell="A5" sqref="A5:A8"/>
    </sheetView>
  </sheetViews>
  <sheetFormatPr defaultRowHeight="15" x14ac:dyDescent="0.25"/>
  <cols>
    <col min="1" max="1" width="14.7109375" style="29" customWidth="1"/>
    <col min="2" max="2" width="9.140625" style="30"/>
    <col min="3" max="3" width="14.42578125" style="30" bestFit="1" customWidth="1"/>
    <col min="4" max="6" width="9.140625" style="30"/>
    <col min="7" max="7" width="10.7109375" style="30" bestFit="1" customWidth="1"/>
    <col min="8" max="12" width="9.140625" style="30"/>
    <col min="13" max="13" width="10.7109375" style="30" bestFit="1" customWidth="1"/>
    <col min="14" max="26" width="9.140625" style="30"/>
    <col min="27" max="27" width="11.7109375" style="30" bestFit="1" customWidth="1"/>
    <col min="28" max="16384" width="9.140625" style="30"/>
  </cols>
  <sheetData>
    <row r="5" spans="1:1" x14ac:dyDescent="0.25">
      <c r="A5" s="41" t="s">
        <v>3102</v>
      </c>
    </row>
    <row r="6" spans="1:1" x14ac:dyDescent="0.25">
      <c r="A6" s="41"/>
    </row>
    <row r="7" spans="1:1" x14ac:dyDescent="0.25">
      <c r="A7" s="41"/>
    </row>
    <row r="8" spans="1:1" x14ac:dyDescent="0.25">
      <c r="A8" s="41"/>
    </row>
    <row r="9" spans="1:1" ht="15" customHeight="1" x14ac:dyDescent="0.25">
      <c r="A9" s="39"/>
    </row>
    <row r="10" spans="1:1" ht="15" customHeight="1" x14ac:dyDescent="0.25">
      <c r="A10" s="40"/>
    </row>
    <row r="14" spans="1:1" x14ac:dyDescent="0.25">
      <c r="A14" s="38"/>
    </row>
    <row r="15" spans="1:1" x14ac:dyDescent="0.25">
      <c r="A15" s="37"/>
    </row>
    <row r="19" spans="1:1" ht="18.75" x14ac:dyDescent="0.25">
      <c r="A19" s="39" t="s">
        <v>3101</v>
      </c>
    </row>
    <row r="25" spans="1:1" x14ac:dyDescent="0.25">
      <c r="A25" s="37" t="s">
        <v>3100</v>
      </c>
    </row>
    <row r="35" spans="1:27" x14ac:dyDescent="0.25">
      <c r="A35" s="42" t="s">
        <v>3103</v>
      </c>
    </row>
    <row r="39" spans="1:27" ht="20.25" thickBot="1" x14ac:dyDescent="0.35">
      <c r="V39" s="35" t="str">
        <f>IF(TopPN="Positive", "Top 10 Positive Changes 1960 - 2023", "Top 10 Negative changes 1960 - 2023")</f>
        <v>Top 10 Negative changes 1960 - 2023</v>
      </c>
      <c r="W39" s="35"/>
      <c r="X39" s="35"/>
      <c r="Y39" s="35"/>
      <c r="Z39" s="35"/>
      <c r="AA39" s="31" t="s">
        <v>3080</v>
      </c>
    </row>
    <row r="40" spans="1:27" ht="15.75" thickTop="1" x14ac:dyDescent="0.25"/>
  </sheetData>
  <sheetProtection selectLockedCells="1"/>
  <mergeCells count="2">
    <mergeCell ref="V39:Z39"/>
    <mergeCell ref="A5:A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8F7B94A-6F72-4EC2-8C09-16703DF8CA3B}">
          <x14:formula1>
            <xm:f>'Call Data here'!$A$1:$A$2</xm:f>
          </x14:formula1>
          <xm:sqref>AA39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E9A9-37B7-4B42-8F4F-3C5B6C7F18F2}">
  <dimension ref="A1:ABS69"/>
  <sheetViews>
    <sheetView workbookViewId="0">
      <selection activeCell="C12" sqref="C12"/>
    </sheetView>
  </sheetViews>
  <sheetFormatPr defaultRowHeight="15" x14ac:dyDescent="0.25"/>
  <cols>
    <col min="1" max="1" width="19.28515625" bestFit="1" customWidth="1"/>
    <col min="2" max="2" width="40.5703125" customWidth="1"/>
    <col min="3" max="3" width="49.85546875" customWidth="1"/>
    <col min="4" max="4" width="48.5703125" customWidth="1"/>
    <col min="5" max="5" width="49.7109375" customWidth="1"/>
    <col min="6" max="6" width="59.140625" customWidth="1"/>
    <col min="7" max="14" width="48.5703125" customWidth="1"/>
    <col min="15" max="15" width="47.5703125" customWidth="1"/>
    <col min="16" max="16" width="48.5703125" customWidth="1"/>
    <col min="17" max="17" width="15.42578125" customWidth="1"/>
    <col min="18" max="18" width="39.85546875" customWidth="1"/>
    <col min="19" max="19" width="35.7109375" customWidth="1"/>
    <col min="20" max="20" width="33.85546875" customWidth="1"/>
    <col min="21" max="21" width="24.7109375" customWidth="1"/>
    <col min="22" max="22" width="50.140625" customWidth="1"/>
    <col min="23" max="23" width="55.85546875" customWidth="1"/>
    <col min="24" max="24" width="53.5703125" customWidth="1"/>
    <col min="25" max="25" width="55.7109375" customWidth="1"/>
    <col min="26" max="26" width="47.42578125" customWidth="1"/>
    <col min="27" max="27" width="39.28515625" customWidth="1"/>
    <col min="28" max="28" width="41.42578125" customWidth="1"/>
    <col min="29" max="29" width="40.85546875" customWidth="1"/>
    <col min="30" max="30" width="42.28515625" customWidth="1"/>
    <col min="31" max="31" width="41.140625" customWidth="1"/>
    <col min="32" max="32" width="39.42578125" customWidth="1"/>
    <col min="33" max="33" width="44.140625" customWidth="1"/>
    <col min="34" max="34" width="43" customWidth="1"/>
    <col min="35" max="35" width="69.85546875" customWidth="1"/>
    <col min="36" max="36" width="59.42578125" customWidth="1"/>
    <col min="37" max="37" width="61.5703125" customWidth="1"/>
    <col min="38" max="38" width="34" customWidth="1"/>
    <col min="39" max="39" width="29.85546875" customWidth="1"/>
    <col min="40" max="40" width="39.140625" customWidth="1"/>
    <col min="41" max="41" width="38.7109375" customWidth="1"/>
    <col min="42" max="42" width="18" customWidth="1"/>
    <col min="43" max="43" width="56.28515625" customWidth="1"/>
    <col min="44" max="44" width="55.42578125" customWidth="1"/>
    <col min="45" max="45" width="48.5703125" customWidth="1"/>
    <col min="46" max="46" width="55.42578125" customWidth="1"/>
    <col min="47" max="51" width="48.5703125" customWidth="1"/>
    <col min="52" max="52" width="42.85546875" customWidth="1"/>
    <col min="53" max="53" width="52.28515625" customWidth="1"/>
    <col min="54" max="54" width="48.5703125" customWidth="1"/>
    <col min="55" max="55" width="41.85546875" customWidth="1"/>
    <col min="56" max="56" width="51.28515625" customWidth="1"/>
    <col min="57" max="57" width="45" customWidth="1"/>
    <col min="58" max="58" width="33.5703125" customWidth="1"/>
    <col min="59" max="59" width="19.140625" customWidth="1"/>
    <col min="60" max="60" width="54.28515625" customWidth="1"/>
    <col min="61" max="61" width="34.42578125" customWidth="1"/>
    <col min="62" max="62" width="53.7109375" customWidth="1"/>
    <col min="63" max="63" width="55.85546875" customWidth="1"/>
    <col min="64" max="64" width="49.5703125" customWidth="1"/>
    <col min="65" max="65" width="33.7109375" customWidth="1"/>
    <col min="66" max="66" width="35.85546875" customWidth="1"/>
    <col min="67" max="67" width="35.42578125" customWidth="1"/>
    <col min="68" max="68" width="46.7109375" customWidth="1"/>
    <col min="69" max="69" width="40.5703125" customWidth="1"/>
    <col min="70" max="70" width="60.5703125" customWidth="1"/>
    <col min="71" max="71" width="48.5703125" customWidth="1"/>
    <col min="72" max="72" width="65.42578125" customWidth="1"/>
    <col min="73" max="73" width="64.28515625" customWidth="1"/>
    <col min="74" max="74" width="38.28515625" customWidth="1"/>
    <col min="75" max="75" width="20.140625" customWidth="1"/>
    <col min="76" max="76" width="52.28515625" customWidth="1"/>
    <col min="77" max="77" width="34.42578125" customWidth="1"/>
    <col min="78" max="78" width="36.5703125" customWidth="1"/>
    <col min="79" max="83" width="52.28515625" customWidth="1"/>
    <col min="84" max="84" width="27.85546875" customWidth="1"/>
    <col min="85" max="86" width="52.28515625" customWidth="1"/>
    <col min="87" max="87" width="26.85546875" customWidth="1"/>
    <col min="88" max="88" width="52.28515625" customWidth="1"/>
    <col min="89" max="89" width="43.7109375" customWidth="1"/>
    <col min="90" max="90" width="35.7109375" customWidth="1"/>
    <col min="91" max="91" width="28.28515625" customWidth="1"/>
    <col min="92" max="92" width="50.140625" customWidth="1"/>
    <col min="93" max="93" width="40.28515625" customWidth="1"/>
    <col min="94" max="94" width="43" customWidth="1"/>
    <col min="95" max="95" width="18.140625" customWidth="1"/>
    <col min="96" max="96" width="49.5703125" customWidth="1"/>
    <col min="97" max="97" width="47" customWidth="1"/>
    <col min="98" max="98" width="37" customWidth="1"/>
    <col min="99" max="99" width="35.85546875" customWidth="1"/>
    <col min="100" max="100" width="38.7109375" customWidth="1"/>
    <col min="101" max="101" width="40.85546875" customWidth="1"/>
    <col min="102" max="102" width="34.28515625" customWidth="1"/>
    <col min="103" max="103" width="46" customWidth="1"/>
    <col min="104" max="104" width="40.42578125" customWidth="1"/>
    <col min="105" max="105" width="73.42578125" customWidth="1"/>
    <col min="106" max="106" width="55.7109375" customWidth="1"/>
    <col min="107" max="107" width="42.5703125" customWidth="1"/>
    <col min="108" max="109" width="41.42578125" customWidth="1"/>
    <col min="110" max="110" width="35.42578125" customWidth="1"/>
    <col min="111" max="111" width="37.28515625" customWidth="1"/>
    <col min="112" max="112" width="39.42578125" customWidth="1"/>
    <col min="113" max="113" width="61.85546875" customWidth="1"/>
    <col min="114" max="114" width="73.42578125" customWidth="1"/>
    <col min="115" max="115" width="62.7109375" customWidth="1"/>
    <col min="116" max="116" width="61.5703125" customWidth="1"/>
    <col min="117" max="117" width="41" customWidth="1"/>
    <col min="118" max="118" width="36" customWidth="1"/>
    <col min="119" max="119" width="24.85546875" customWidth="1"/>
    <col min="120" max="120" width="31.28515625" customWidth="1"/>
    <col min="121" max="121" width="37.85546875" customWidth="1"/>
    <col min="122" max="122" width="54.7109375" customWidth="1"/>
    <col min="123" max="123" width="41.85546875" customWidth="1"/>
    <col min="124" max="124" width="25" customWidth="1"/>
    <col min="125" max="125" width="49.28515625" customWidth="1"/>
    <col min="126" max="126" width="43.7109375" customWidth="1"/>
    <col min="127" max="127" width="37" customWidth="1"/>
    <col min="128" max="128" width="29.42578125" customWidth="1"/>
    <col min="129" max="129" width="28.28515625" customWidth="1"/>
    <col min="130" max="130" width="20.28515625" customWidth="1"/>
    <col min="131" max="131" width="19.140625" customWidth="1"/>
    <col min="132" max="132" width="32.28515625" customWidth="1"/>
    <col min="133" max="133" width="34.42578125" customWidth="1"/>
    <col min="134" max="134" width="41.5703125" customWidth="1"/>
    <col min="135" max="135" width="33.140625" customWidth="1"/>
    <col min="136" max="136" width="27" customWidth="1"/>
    <col min="137" max="137" width="32.7109375" customWidth="1"/>
    <col min="138" max="138" width="50" customWidth="1"/>
    <col min="139" max="139" width="49.85546875" customWidth="1"/>
    <col min="140" max="140" width="34.140625" customWidth="1"/>
    <col min="141" max="141" width="18.7109375" customWidth="1"/>
    <col min="142" max="142" width="17.85546875" customWidth="1"/>
    <col min="143" max="143" width="18.28515625" customWidth="1"/>
    <col min="144" max="144" width="53.7109375" customWidth="1"/>
    <col min="145" max="145" width="59.140625" customWidth="1"/>
    <col min="146" max="146" width="52.28515625" customWidth="1"/>
    <col min="147" max="147" width="34.7109375" customWidth="1"/>
    <col min="148" max="152" width="52.28515625" customWidth="1"/>
    <col min="153" max="153" width="27.5703125" customWidth="1"/>
    <col min="154" max="154" width="29.7109375" customWidth="1"/>
    <col min="155" max="155" width="52.28515625" customWidth="1"/>
    <col min="156" max="156" width="26.5703125" customWidth="1"/>
    <col min="157" max="157" width="28.7109375" customWidth="1"/>
    <col min="158" max="158" width="39" customWidth="1"/>
    <col min="159" max="159" width="41.140625" customWidth="1"/>
    <col min="160" max="160" width="45" customWidth="1"/>
    <col min="161" max="161" width="40.85546875" customWidth="1"/>
    <col min="162" max="162" width="43" customWidth="1"/>
    <col min="163" max="163" width="64.28515625" customWidth="1"/>
    <col min="164" max="164" width="67.140625" customWidth="1"/>
    <col min="165" max="165" width="35.28515625" customWidth="1"/>
    <col min="166" max="166" width="44.85546875" customWidth="1"/>
    <col min="167" max="167" width="57" customWidth="1"/>
    <col min="168" max="168" width="40.28515625" customWidth="1"/>
    <col min="169" max="169" width="73.42578125" customWidth="1"/>
    <col min="170" max="170" width="34.42578125" customWidth="1"/>
    <col min="171" max="171" width="32.7109375" customWidth="1"/>
    <col min="172" max="172" width="23.5703125" customWidth="1"/>
    <col min="173" max="173" width="55.7109375" customWidth="1"/>
    <col min="174" max="174" width="33" customWidth="1"/>
    <col min="175" max="175" width="35.5703125" customWidth="1"/>
    <col min="176" max="176" width="45.85546875" customWidth="1"/>
    <col min="177" max="177" width="66" customWidth="1"/>
    <col min="178" max="178" width="29.42578125" customWidth="1"/>
    <col min="179" max="179" width="40" customWidth="1"/>
    <col min="180" max="180" width="61.28515625" customWidth="1"/>
    <col min="181" max="181" width="62.85546875" customWidth="1"/>
    <col min="182" max="182" width="56.85546875" customWidth="1"/>
    <col min="183" max="183" width="45.5703125" customWidth="1"/>
    <col min="184" max="184" width="47.42578125" customWidth="1"/>
    <col min="185" max="185" width="31.42578125" customWidth="1"/>
    <col min="186" max="186" width="57.5703125" customWidth="1"/>
    <col min="187" max="187" width="51.28515625" customWidth="1"/>
    <col min="188" max="188" width="61.42578125" customWidth="1"/>
    <col min="189" max="189" width="68.7109375" customWidth="1"/>
    <col min="190" max="191" width="37.5703125" customWidth="1"/>
    <col min="192" max="192" width="47" customWidth="1"/>
    <col min="193" max="193" width="42.5703125" customWidth="1"/>
    <col min="194" max="194" width="49.85546875" customWidth="1"/>
    <col min="195" max="195" width="27.42578125" customWidth="1"/>
    <col min="196" max="196" width="24.85546875" customWidth="1"/>
    <col min="197" max="197" width="55.140625" customWidth="1"/>
    <col min="198" max="198" width="68.5703125" customWidth="1"/>
    <col min="199" max="199" width="35.7109375" customWidth="1"/>
    <col min="200" max="200" width="40.85546875" customWidth="1"/>
    <col min="201" max="201" width="35" customWidth="1"/>
    <col min="202" max="202" width="56.42578125" customWidth="1"/>
    <col min="203" max="203" width="45.28515625" customWidth="1"/>
    <col min="204" max="204" width="36.7109375" customWidth="1"/>
    <col min="205" max="205" width="46.28515625" customWidth="1"/>
    <col min="206" max="206" width="50.7109375" customWidth="1"/>
    <col min="207" max="207" width="59.42578125" customWidth="1"/>
    <col min="208" max="208" width="45" customWidth="1"/>
    <col min="209" max="209" width="37.7109375" customWidth="1"/>
    <col min="210" max="210" width="55.140625" customWidth="1"/>
    <col min="211" max="211" width="54.7109375" customWidth="1"/>
    <col min="212" max="212" width="36" customWidth="1"/>
    <col min="213" max="213" width="40.28515625" customWidth="1"/>
    <col min="214" max="214" width="35.7109375" customWidth="1"/>
    <col min="215" max="215" width="35.42578125" customWidth="1"/>
    <col min="216" max="216" width="48.140625" customWidth="1"/>
    <col min="217" max="217" width="34" customWidth="1"/>
    <col min="218" max="218" width="29" customWidth="1"/>
    <col min="219" max="219" width="40.28515625" customWidth="1"/>
    <col min="220" max="220" width="45.28515625" customWidth="1"/>
    <col min="221" max="221" width="73.42578125" customWidth="1"/>
    <col min="222" max="222" width="43.42578125" customWidth="1"/>
    <col min="223" max="223" width="48" customWidth="1"/>
    <col min="224" max="224" width="60.7109375" customWidth="1"/>
    <col min="225" max="225" width="55.7109375" customWidth="1"/>
    <col min="226" max="226" width="56.28515625" customWidth="1"/>
    <col min="227" max="227" width="63.28515625" customWidth="1"/>
    <col min="228" max="228" width="38.85546875" customWidth="1"/>
    <col min="229" max="229" width="31.5703125" customWidth="1"/>
    <col min="230" max="230" width="60.140625" customWidth="1"/>
    <col min="231" max="231" width="34" customWidth="1"/>
    <col min="232" max="232" width="60.28515625" customWidth="1"/>
    <col min="233" max="233" width="33.7109375" customWidth="1"/>
    <col min="234" max="234" width="44.85546875" customWidth="1"/>
    <col min="235" max="235" width="29.85546875" customWidth="1"/>
    <col min="236" max="236" width="21.5703125" customWidth="1"/>
    <col min="237" max="237" width="30.85546875" customWidth="1"/>
    <col min="238" max="238" width="56.7109375" customWidth="1"/>
    <col min="239" max="239" width="42.28515625" customWidth="1"/>
    <col min="240" max="240" width="35.42578125" customWidth="1"/>
    <col min="241" max="241" width="47.140625" customWidth="1"/>
    <col min="242" max="242" width="48.42578125" customWidth="1"/>
    <col min="243" max="243" width="38.5703125" customWidth="1"/>
    <col min="244" max="244" width="38.42578125" customWidth="1"/>
    <col min="245" max="245" width="32" customWidth="1"/>
    <col min="246" max="246" width="28.140625" customWidth="1"/>
    <col min="247" max="247" width="38.28515625" customWidth="1"/>
    <col min="248" max="248" width="19.140625" customWidth="1"/>
    <col min="249" max="249" width="27.5703125" customWidth="1"/>
    <col min="250" max="250" width="57.28515625" customWidth="1"/>
    <col min="251" max="256" width="73.42578125" customWidth="1"/>
    <col min="257" max="257" width="43.140625" customWidth="1"/>
    <col min="258" max="258" width="32.7109375" customWidth="1"/>
    <col min="259" max="263" width="73.42578125" customWidth="1"/>
    <col min="264" max="264" width="22.7109375" customWidth="1"/>
    <col min="265" max="266" width="73.42578125" customWidth="1"/>
    <col min="267" max="267" width="57.42578125" customWidth="1"/>
    <col min="268" max="269" width="73.42578125" customWidth="1"/>
    <col min="270" max="270" width="62" customWidth="1"/>
    <col min="271" max="271" width="64.140625" customWidth="1"/>
    <col min="272" max="277" width="73.42578125" customWidth="1"/>
    <col min="278" max="278" width="25.28515625" customWidth="1"/>
    <col min="279" max="279" width="73.42578125" customWidth="1"/>
    <col min="280" max="280" width="56.28515625" customWidth="1"/>
    <col min="281" max="281" width="29" customWidth="1"/>
    <col min="282" max="282" width="40.7109375" customWidth="1"/>
    <col min="283" max="283" width="18.7109375" customWidth="1"/>
    <col min="284" max="284" width="27.85546875" customWidth="1"/>
    <col min="285" max="285" width="19.85546875" customWidth="1"/>
    <col min="286" max="286" width="18.7109375" customWidth="1"/>
    <col min="287" max="287" width="56.28515625" customWidth="1"/>
    <col min="288" max="288" width="24.28515625" customWidth="1"/>
    <col min="289" max="289" width="31.5703125" customWidth="1"/>
    <col min="290" max="290" width="33.42578125" customWidth="1"/>
    <col min="291" max="291" width="65.7109375" customWidth="1"/>
    <col min="292" max="292" width="23.140625" customWidth="1"/>
    <col min="293" max="293" width="32.28515625" customWidth="1"/>
    <col min="294" max="294" width="28.5703125" customWidth="1"/>
    <col min="295" max="295" width="58.140625" customWidth="1"/>
    <col min="296" max="296" width="59.28515625" customWidth="1"/>
    <col min="297" max="297" width="49.5703125" customWidth="1"/>
    <col min="298" max="298" width="58.5703125" customWidth="1"/>
    <col min="299" max="299" width="57.5703125" customWidth="1"/>
    <col min="300" max="300" width="61.7109375" customWidth="1"/>
    <col min="301" max="301" width="52.85546875" customWidth="1"/>
    <col min="302" max="302" width="57.140625" customWidth="1"/>
    <col min="303" max="303" width="33.42578125" customWidth="1"/>
    <col min="304" max="304" width="58.140625" customWidth="1"/>
    <col min="305" max="305" width="50.42578125" customWidth="1"/>
    <col min="306" max="306" width="69.5703125" customWidth="1"/>
    <col min="307" max="307" width="73.42578125" customWidth="1"/>
    <col min="308" max="308" width="47" customWidth="1"/>
    <col min="309" max="309" width="53.5703125" customWidth="1"/>
    <col min="310" max="310" width="61.85546875" customWidth="1"/>
    <col min="311" max="311" width="60" customWidth="1"/>
    <col min="312" max="312" width="51.7109375" customWidth="1"/>
    <col min="313" max="313" width="67.28515625" customWidth="1"/>
    <col min="314" max="314" width="50.5703125" customWidth="1"/>
    <col min="315" max="315" width="62.42578125" customWidth="1"/>
    <col min="316" max="316" width="54.7109375" customWidth="1"/>
    <col min="317" max="317" width="62.28515625" customWidth="1"/>
    <col min="318" max="318" width="70.42578125" customWidth="1"/>
    <col min="319" max="319" width="73.42578125" customWidth="1"/>
    <col min="320" max="320" width="57.5703125" customWidth="1"/>
    <col min="321" max="321" width="55.7109375" customWidth="1"/>
    <col min="322" max="322" width="44.5703125" customWidth="1"/>
    <col min="323" max="323" width="43.28515625" customWidth="1"/>
    <col min="324" max="324" width="43.140625" customWidth="1"/>
    <col min="325" max="325" width="66.140625" customWidth="1"/>
    <col min="326" max="326" width="69" customWidth="1"/>
    <col min="327" max="327" width="59.5703125" customWidth="1"/>
    <col min="328" max="328" width="61.140625" customWidth="1"/>
    <col min="329" max="329" width="56.85546875" customWidth="1"/>
    <col min="330" max="330" width="68" customWidth="1"/>
    <col min="331" max="331" width="70.28515625" customWidth="1"/>
    <col min="332" max="332" width="63.5703125" customWidth="1"/>
    <col min="333" max="333" width="55.85546875" customWidth="1"/>
    <col min="334" max="334" width="61.85546875" customWidth="1"/>
    <col min="335" max="335" width="64.7109375" customWidth="1"/>
    <col min="336" max="336" width="56.85546875" customWidth="1"/>
    <col min="337" max="337" width="61.140625" customWidth="1"/>
    <col min="338" max="338" width="72.28515625" customWidth="1"/>
    <col min="339" max="339" width="63" customWidth="1"/>
    <col min="340" max="340" width="70.140625" customWidth="1"/>
    <col min="341" max="341" width="46.28515625" customWidth="1"/>
    <col min="342" max="342" width="31.85546875" customWidth="1"/>
    <col min="343" max="343" width="28.140625" customWidth="1"/>
    <col min="344" max="344" width="35.7109375" customWidth="1"/>
    <col min="345" max="345" width="47.85546875" customWidth="1"/>
    <col min="346" max="346" width="36.7109375" customWidth="1"/>
    <col min="347" max="347" width="34.42578125" customWidth="1"/>
    <col min="348" max="348" width="51.140625" customWidth="1"/>
    <col min="349" max="349" width="28.42578125" customWidth="1"/>
    <col min="350" max="350" width="47.5703125" customWidth="1"/>
    <col min="351" max="351" width="51.5703125" customWidth="1"/>
    <col min="352" max="353" width="41.42578125" customWidth="1"/>
    <col min="354" max="354" width="50.85546875" customWidth="1"/>
    <col min="355" max="355" width="44.140625" customWidth="1"/>
    <col min="356" max="356" width="40.140625" customWidth="1"/>
    <col min="357" max="357" width="71.7109375" customWidth="1"/>
    <col min="358" max="358" width="30.42578125" customWidth="1"/>
    <col min="359" max="359" width="32" customWidth="1"/>
    <col min="360" max="360" width="36.7109375" customWidth="1"/>
    <col min="361" max="361" width="41.28515625" customWidth="1"/>
    <col min="362" max="362" width="29.140625" customWidth="1"/>
    <col min="363" max="363" width="48.5703125" customWidth="1"/>
    <col min="364" max="364" width="35.42578125" customWidth="1"/>
    <col min="365" max="365" width="51.7109375" customWidth="1"/>
    <col min="366" max="366" width="38.28515625" customWidth="1"/>
    <col min="367" max="367" width="40.28515625" customWidth="1"/>
    <col min="368" max="368" width="73.42578125" customWidth="1"/>
    <col min="369" max="369" width="45" customWidth="1"/>
    <col min="370" max="370" width="54.140625" customWidth="1"/>
    <col min="371" max="371" width="62.28515625" customWidth="1"/>
    <col min="372" max="372" width="49.28515625" customWidth="1"/>
    <col min="373" max="373" width="38.85546875" customWidth="1"/>
    <col min="374" max="374" width="57.7109375" customWidth="1"/>
    <col min="375" max="375" width="47.5703125" customWidth="1"/>
    <col min="376" max="376" width="39.7109375" customWidth="1"/>
    <col min="377" max="377" width="47.28515625" customWidth="1"/>
    <col min="378" max="378" width="39.42578125" customWidth="1"/>
    <col min="379" max="379" width="49.5703125" customWidth="1"/>
    <col min="380" max="380" width="39.140625" customWidth="1"/>
    <col min="381" max="381" width="58" customWidth="1"/>
    <col min="382" max="382" width="25.140625" customWidth="1"/>
    <col min="383" max="383" width="50.5703125" customWidth="1"/>
    <col min="384" max="384" width="44.5703125" customWidth="1"/>
    <col min="385" max="385" width="46.42578125" customWidth="1"/>
    <col min="386" max="386" width="48.85546875" customWidth="1"/>
    <col min="387" max="387" width="36.28515625" customWidth="1"/>
    <col min="388" max="388" width="20.7109375" customWidth="1"/>
    <col min="389" max="389" width="28" customWidth="1"/>
    <col min="390" max="390" width="56.140625" customWidth="1"/>
    <col min="391" max="391" width="41.42578125" customWidth="1"/>
    <col min="392" max="392" width="53" customWidth="1"/>
    <col min="393" max="393" width="46.42578125" customWidth="1"/>
    <col min="394" max="394" width="56.28515625" customWidth="1"/>
    <col min="395" max="395" width="23.7109375" customWidth="1"/>
    <col min="396" max="396" width="47.140625" customWidth="1"/>
    <col min="397" max="397" width="49" customWidth="1"/>
    <col min="398" max="398" width="51.42578125" customWidth="1"/>
    <col min="399" max="399" width="50.7109375" customWidth="1"/>
    <col min="400" max="400" width="38.28515625" customWidth="1"/>
    <col min="401" max="401" width="47" customWidth="1"/>
    <col min="402" max="402" width="43.85546875" customWidth="1"/>
    <col min="403" max="403" width="53.7109375" customWidth="1"/>
    <col min="404" max="404" width="31.7109375" customWidth="1"/>
    <col min="405" max="405" width="28.7109375" customWidth="1"/>
    <col min="406" max="406" width="22" customWidth="1"/>
    <col min="407" max="407" width="45.85546875" customWidth="1"/>
    <col min="408" max="408" width="55" customWidth="1"/>
    <col min="409" max="409" width="54" customWidth="1"/>
    <col min="410" max="410" width="43.7109375" customWidth="1"/>
    <col min="411" max="411" width="40.140625" customWidth="1"/>
    <col min="412" max="412" width="63.28515625" customWidth="1"/>
    <col min="413" max="413" width="43" customWidth="1"/>
    <col min="414" max="414" width="25.7109375" customWidth="1"/>
    <col min="415" max="415" width="41.140625" customWidth="1"/>
    <col min="416" max="416" width="40.140625" customWidth="1"/>
    <col min="417" max="417" width="38" customWidth="1"/>
    <col min="418" max="418" width="40.140625" customWidth="1"/>
    <col min="419" max="419" width="35.7109375" customWidth="1"/>
    <col min="420" max="420" width="59.140625" customWidth="1"/>
    <col min="421" max="421" width="57.85546875" customWidth="1"/>
    <col min="422" max="422" width="42.85546875" customWidth="1"/>
    <col min="423" max="423" width="60" customWidth="1"/>
    <col min="424" max="424" width="57.7109375" customWidth="1"/>
    <col min="425" max="425" width="21.85546875" customWidth="1"/>
    <col min="426" max="426" width="52.7109375" customWidth="1"/>
    <col min="427" max="427" width="65.140625" customWidth="1"/>
    <col min="428" max="428" width="24.85546875" customWidth="1"/>
    <col min="429" max="429" width="25" customWidth="1"/>
    <col min="430" max="430" width="58.42578125" customWidth="1"/>
    <col min="431" max="431" width="46.42578125" customWidth="1"/>
    <col min="432" max="432" width="39.7109375" customWidth="1"/>
    <col min="433" max="433" width="49.5703125" customWidth="1"/>
    <col min="434" max="434" width="27.140625" customWidth="1"/>
    <col min="435" max="435" width="65.85546875" customWidth="1"/>
    <col min="436" max="436" width="42.7109375" customWidth="1"/>
    <col min="437" max="437" width="60.42578125" customWidth="1"/>
    <col min="438" max="438" width="55" customWidth="1"/>
    <col min="439" max="439" width="46.5703125" customWidth="1"/>
    <col min="440" max="440" width="37.28515625" customWidth="1"/>
    <col min="441" max="441" width="40.28515625" customWidth="1"/>
    <col min="442" max="442" width="33.42578125" customWidth="1"/>
    <col min="443" max="443" width="42.7109375" customWidth="1"/>
    <col min="444" max="444" width="61.28515625" customWidth="1"/>
    <col min="445" max="445" width="73.42578125" customWidth="1"/>
    <col min="446" max="446" width="24.5703125" customWidth="1"/>
    <col min="447" max="447" width="43.85546875" customWidth="1"/>
    <col min="448" max="448" width="45.5703125" customWidth="1"/>
    <col min="449" max="449" width="39.42578125" customWidth="1"/>
    <col min="450" max="450" width="41.7109375" customWidth="1"/>
    <col min="451" max="451" width="38.28515625" customWidth="1"/>
    <col min="452" max="452" width="43.28515625" customWidth="1"/>
    <col min="453" max="453" width="32.7109375" customWidth="1"/>
    <col min="454" max="454" width="56" customWidth="1"/>
    <col min="455" max="455" width="49.42578125" customWidth="1"/>
    <col min="456" max="456" width="73.42578125" customWidth="1"/>
    <col min="457" max="457" width="39.85546875" customWidth="1"/>
    <col min="458" max="458" width="27.140625" customWidth="1"/>
    <col min="459" max="459" width="43.42578125" customWidth="1"/>
    <col min="460" max="460" width="40.140625" customWidth="1"/>
    <col min="461" max="461" width="33.28515625" customWidth="1"/>
    <col min="462" max="462" width="41.140625" customWidth="1"/>
    <col min="463" max="463" width="43.7109375" customWidth="1"/>
    <col min="464" max="464" width="36" customWidth="1"/>
    <col min="465" max="465" width="34.42578125" customWidth="1"/>
    <col min="466" max="466" width="48.28515625" customWidth="1"/>
    <col min="467" max="467" width="60.7109375" customWidth="1"/>
    <col min="468" max="468" width="55.140625" customWidth="1"/>
    <col min="469" max="469" width="27.85546875" customWidth="1"/>
    <col min="470" max="470" width="64.42578125" customWidth="1"/>
    <col min="471" max="471" width="40.5703125" customWidth="1"/>
    <col min="472" max="472" width="43.140625" customWidth="1"/>
    <col min="473" max="473" width="32.5703125" customWidth="1"/>
    <col min="474" max="474" width="55.85546875" customWidth="1"/>
    <col min="475" max="475" width="47.28515625" customWidth="1"/>
    <col min="476" max="476" width="41" customWidth="1"/>
    <col min="477" max="477" width="73.42578125" customWidth="1"/>
    <col min="478" max="478" width="25" customWidth="1"/>
    <col min="479" max="479" width="34.42578125" customWidth="1"/>
    <col min="480" max="480" width="46.5703125" customWidth="1"/>
    <col min="481" max="481" width="61.42578125" customWidth="1"/>
    <col min="482" max="482" width="54.85546875" customWidth="1"/>
    <col min="483" max="483" width="45.85546875" customWidth="1"/>
    <col min="484" max="484" width="73.42578125" customWidth="1"/>
    <col min="485" max="485" width="70.42578125" customWidth="1"/>
    <col min="486" max="486" width="55.85546875" customWidth="1"/>
    <col min="487" max="488" width="73.42578125" customWidth="1"/>
    <col min="489" max="489" width="55.28515625" customWidth="1"/>
    <col min="490" max="490" width="58.140625" customWidth="1"/>
    <col min="491" max="491" width="33.7109375" customWidth="1"/>
    <col min="492" max="492" width="66.140625" customWidth="1"/>
    <col min="493" max="493" width="44.7109375" customWidth="1"/>
    <col min="494" max="494" width="57.7109375" customWidth="1"/>
    <col min="495" max="495" width="57" customWidth="1"/>
    <col min="496" max="496" width="73.42578125" customWidth="1"/>
    <col min="497" max="497" width="70.42578125" customWidth="1"/>
    <col min="498" max="499" width="73.42578125" customWidth="1"/>
    <col min="500" max="500" width="46.140625" customWidth="1"/>
    <col min="501" max="501" width="48.7109375" customWidth="1"/>
    <col min="502" max="502" width="40" customWidth="1"/>
    <col min="503" max="503" width="28" customWidth="1"/>
    <col min="504" max="504" width="44.140625" customWidth="1"/>
    <col min="505" max="505" width="37.85546875" customWidth="1"/>
    <col min="506" max="506" width="35.85546875" customWidth="1"/>
    <col min="507" max="507" width="71.5703125" customWidth="1"/>
    <col min="508" max="508" width="54.140625" customWidth="1"/>
    <col min="509" max="509" width="48.140625" customWidth="1"/>
    <col min="510" max="510" width="46.85546875" customWidth="1"/>
    <col min="511" max="511" width="56.28515625" customWidth="1"/>
    <col min="512" max="512" width="46" customWidth="1"/>
    <col min="513" max="513" width="73.42578125" customWidth="1"/>
    <col min="514" max="514" width="58.42578125" customWidth="1"/>
    <col min="515" max="515" width="38.7109375" customWidth="1"/>
    <col min="516" max="516" width="48.42578125" customWidth="1"/>
    <col min="517" max="517" width="34.5703125" customWidth="1"/>
    <col min="518" max="518" width="53.85546875" customWidth="1"/>
    <col min="519" max="519" width="52.42578125" customWidth="1"/>
    <col min="520" max="520" width="34.28515625" customWidth="1"/>
    <col min="521" max="521" width="50" customWidth="1"/>
    <col min="522" max="522" width="42.140625" customWidth="1"/>
    <col min="523" max="523" width="53.85546875" customWidth="1"/>
    <col min="524" max="524" width="51.5703125" customWidth="1"/>
    <col min="525" max="525" width="42.85546875" customWidth="1"/>
    <col min="526" max="526" width="50.85546875" customWidth="1"/>
    <col min="527" max="527" width="43.28515625" customWidth="1"/>
    <col min="528" max="528" width="36.28515625" customWidth="1"/>
    <col min="529" max="529" width="51.140625" customWidth="1"/>
    <col min="530" max="530" width="45.140625" customWidth="1"/>
    <col min="531" max="531" width="40.7109375" customWidth="1"/>
    <col min="532" max="532" width="41" customWidth="1"/>
    <col min="533" max="533" width="60" customWidth="1"/>
    <col min="534" max="534" width="38.7109375" customWidth="1"/>
    <col min="535" max="535" width="60.5703125" customWidth="1"/>
    <col min="536" max="536" width="64.28515625" customWidth="1"/>
    <col min="537" max="537" width="35.42578125" customWidth="1"/>
    <col min="538" max="538" width="36.5703125" customWidth="1"/>
    <col min="539" max="539" width="42" customWidth="1"/>
    <col min="540" max="540" width="46.42578125" customWidth="1"/>
    <col min="541" max="541" width="54" customWidth="1"/>
    <col min="542" max="542" width="51.85546875" customWidth="1"/>
    <col min="543" max="543" width="51.7109375" customWidth="1"/>
    <col min="544" max="544" width="32.140625" customWidth="1"/>
    <col min="545" max="545" width="30.28515625" customWidth="1"/>
    <col min="546" max="546" width="41.42578125" customWidth="1"/>
    <col min="547" max="547" width="32.42578125" customWidth="1"/>
    <col min="548" max="548" width="30.5703125" customWidth="1"/>
    <col min="549" max="549" width="42.7109375" customWidth="1"/>
    <col min="550" max="550" width="40.85546875" customWidth="1"/>
    <col min="551" max="551" width="56.7109375" customWidth="1"/>
    <col min="552" max="552" width="70.140625" customWidth="1"/>
    <col min="553" max="553" width="59.140625" customWidth="1"/>
    <col min="554" max="554" width="45.28515625" customWidth="1"/>
    <col min="555" max="555" width="67.5703125" customWidth="1"/>
    <col min="556" max="556" width="67.28515625" customWidth="1"/>
    <col min="557" max="557" width="69.42578125" customWidth="1"/>
    <col min="558" max="558" width="38.140625" customWidth="1"/>
    <col min="559" max="559" width="32.85546875" customWidth="1"/>
    <col min="560" max="560" width="29.42578125" customWidth="1"/>
    <col min="561" max="561" width="27.85546875" customWidth="1"/>
    <col min="562" max="562" width="35.140625" customWidth="1"/>
    <col min="563" max="563" width="52.7109375" customWidth="1"/>
    <col min="564" max="564" width="38" customWidth="1"/>
    <col min="565" max="565" width="30.140625" customWidth="1"/>
    <col min="566" max="566" width="61.7109375" customWidth="1"/>
    <col min="567" max="567" width="61.42578125" customWidth="1"/>
    <col min="568" max="568" width="63.5703125" customWidth="1"/>
    <col min="569" max="569" width="45.28515625" customWidth="1"/>
    <col min="570" max="571" width="66.5703125" customWidth="1"/>
    <col min="572" max="572" width="37.5703125" customWidth="1"/>
    <col min="573" max="573" width="37.42578125" customWidth="1"/>
    <col min="574" max="574" width="40.28515625" customWidth="1"/>
    <col min="575" max="575" width="31.42578125" customWidth="1"/>
    <col min="576" max="576" width="40.7109375" customWidth="1"/>
    <col min="577" max="577" width="24" customWidth="1"/>
    <col min="578" max="578" width="41.5703125" customWidth="1"/>
    <col min="579" max="579" width="63.85546875" customWidth="1"/>
    <col min="580" max="580" width="45.42578125" customWidth="1"/>
    <col min="581" max="581" width="41.85546875" customWidth="1"/>
    <col min="582" max="582" width="55.140625" customWidth="1"/>
    <col min="583" max="583" width="26.140625" customWidth="1"/>
    <col min="584" max="584" width="40.140625" customWidth="1"/>
    <col min="585" max="585" width="41.42578125" customWidth="1"/>
    <col min="586" max="586" width="36.42578125" customWidth="1"/>
    <col min="587" max="587" width="39.42578125" customWidth="1"/>
    <col min="588" max="588" width="46.42578125" customWidth="1"/>
    <col min="589" max="589" width="22.7109375" customWidth="1"/>
    <col min="590" max="590" width="32.85546875" customWidth="1"/>
    <col min="591" max="591" width="42.28515625" customWidth="1"/>
    <col min="592" max="592" width="51.85546875" customWidth="1"/>
    <col min="593" max="593" width="25.5703125" customWidth="1"/>
    <col min="594" max="594" width="43.28515625" customWidth="1"/>
    <col min="595" max="595" width="50.5703125" customWidth="1"/>
    <col min="596" max="596" width="20.5703125" customWidth="1"/>
    <col min="597" max="597" width="33" customWidth="1"/>
    <col min="598" max="598" width="40.28515625" customWidth="1"/>
    <col min="599" max="599" width="53.28515625" customWidth="1"/>
    <col min="600" max="600" width="27" customWidth="1"/>
    <col min="601" max="601" width="40" customWidth="1"/>
    <col min="602" max="602" width="38.5703125" customWidth="1"/>
    <col min="603" max="603" width="38" customWidth="1"/>
    <col min="604" max="604" width="48.5703125" customWidth="1"/>
    <col min="605" max="605" width="40.85546875" customWidth="1"/>
    <col min="606" max="606" width="38.85546875" customWidth="1"/>
    <col min="607" max="607" width="56.140625" customWidth="1"/>
    <col min="608" max="608" width="57.5703125" customWidth="1"/>
    <col min="609" max="609" width="27.5703125" customWidth="1"/>
    <col min="610" max="610" width="47.7109375" customWidth="1"/>
    <col min="611" max="611" width="31.7109375" customWidth="1"/>
    <col min="612" max="612" width="55.7109375" customWidth="1"/>
    <col min="613" max="613" width="66.42578125" customWidth="1"/>
    <col min="614" max="614" width="47.85546875" customWidth="1"/>
    <col min="615" max="615" width="38.7109375" customWidth="1"/>
    <col min="616" max="616" width="52.5703125" customWidth="1"/>
    <col min="617" max="617" width="63.7109375" customWidth="1"/>
    <col min="618" max="618" width="41.85546875" customWidth="1"/>
    <col min="619" max="619" width="73.42578125" customWidth="1"/>
    <col min="620" max="620" width="49.28515625" customWidth="1"/>
    <col min="621" max="621" width="38.28515625" customWidth="1"/>
    <col min="622" max="622" width="42.28515625" customWidth="1"/>
    <col min="623" max="623" width="33.140625" customWidth="1"/>
    <col min="624" max="624" width="31.42578125" customWidth="1"/>
    <col min="625" max="625" width="40.5703125" customWidth="1"/>
    <col min="626" max="626" width="71.28515625" customWidth="1"/>
    <col min="627" max="629" width="73.42578125" customWidth="1"/>
    <col min="630" max="630" width="71.5703125" customWidth="1"/>
    <col min="631" max="631" width="47.42578125" customWidth="1"/>
    <col min="632" max="632" width="32.7109375" customWidth="1"/>
    <col min="633" max="633" width="31" customWidth="1"/>
    <col min="634" max="634" width="45.28515625" customWidth="1"/>
    <col min="635" max="635" width="51.28515625" customWidth="1"/>
    <col min="636" max="636" width="53" customWidth="1"/>
    <col min="637" max="637" width="18.140625" customWidth="1"/>
    <col min="638" max="644" width="73.42578125" customWidth="1"/>
    <col min="645" max="645" width="61.42578125" customWidth="1"/>
    <col min="646" max="646" width="29.7109375" customWidth="1"/>
    <col min="647" max="647" width="64" customWidth="1"/>
    <col min="648" max="648" width="68.28515625" customWidth="1"/>
    <col min="649" max="649" width="50.140625" customWidth="1"/>
    <col min="650" max="650" width="64.5703125" customWidth="1"/>
    <col min="651" max="651" width="71.5703125" customWidth="1"/>
    <col min="652" max="652" width="71.42578125" customWidth="1"/>
    <col min="653" max="653" width="71.5703125" customWidth="1"/>
    <col min="654" max="654" width="45.5703125" customWidth="1"/>
    <col min="655" max="656" width="73.42578125" customWidth="1"/>
    <col min="657" max="657" width="65" customWidth="1"/>
    <col min="658" max="658" width="61.7109375" customWidth="1"/>
    <col min="659" max="659" width="71.85546875" customWidth="1"/>
    <col min="660" max="660" width="70.140625" customWidth="1"/>
    <col min="661" max="661" width="67.28515625" customWidth="1"/>
    <col min="662" max="665" width="73.42578125" customWidth="1"/>
    <col min="666" max="666" width="69.28515625" customWidth="1"/>
    <col min="667" max="667" width="71.5703125" customWidth="1"/>
    <col min="668" max="669" width="73.42578125" customWidth="1"/>
    <col min="670" max="670" width="66.5703125" customWidth="1"/>
    <col min="671" max="671" width="72.7109375" customWidth="1"/>
    <col min="672" max="677" width="73.42578125" customWidth="1"/>
    <col min="678" max="678" width="65.7109375" customWidth="1"/>
    <col min="679" max="679" width="61.140625" customWidth="1"/>
    <col min="680" max="681" width="73.42578125" customWidth="1"/>
    <col min="682" max="682" width="67.7109375" customWidth="1"/>
    <col min="683" max="683" width="67.85546875" customWidth="1"/>
    <col min="684" max="685" width="73.42578125" customWidth="1"/>
    <col min="686" max="686" width="65.42578125" customWidth="1"/>
    <col min="687" max="687" width="67.5703125" customWidth="1"/>
    <col min="688" max="688" width="65.5703125" customWidth="1"/>
    <col min="689" max="689" width="65.42578125" customWidth="1"/>
    <col min="690" max="690" width="73.42578125" customWidth="1"/>
    <col min="691" max="691" width="67.42578125" customWidth="1"/>
    <col min="692" max="692" width="61.28515625" customWidth="1"/>
    <col min="693" max="693" width="37.28515625" customWidth="1"/>
    <col min="694" max="694" width="62.42578125" customWidth="1"/>
    <col min="695" max="695" width="31.85546875" customWidth="1"/>
    <col min="696" max="696" width="50.85546875" customWidth="1"/>
    <col min="697" max="697" width="57" customWidth="1"/>
    <col min="698" max="698" width="33.85546875" customWidth="1"/>
    <col min="699" max="699" width="53.85546875" customWidth="1"/>
    <col min="700" max="700" width="27.28515625" customWidth="1"/>
    <col min="701" max="701" width="73.42578125" customWidth="1"/>
    <col min="702" max="702" width="67.42578125" customWidth="1"/>
    <col min="703" max="703" width="42.42578125" customWidth="1"/>
    <col min="704" max="704" width="39.140625" customWidth="1"/>
    <col min="705" max="705" width="49.42578125" customWidth="1"/>
    <col min="706" max="706" width="62.42578125" customWidth="1"/>
    <col min="707" max="707" width="33.85546875" customWidth="1"/>
    <col min="708" max="708" width="20.5703125" customWidth="1"/>
    <col min="709" max="709" width="48.140625" customWidth="1"/>
    <col min="710" max="710" width="41.5703125" customWidth="1"/>
    <col min="711" max="711" width="29.5703125" customWidth="1"/>
    <col min="712" max="712" width="54" customWidth="1"/>
    <col min="713" max="713" width="57.140625" customWidth="1"/>
    <col min="714" max="714" width="33.85546875" customWidth="1"/>
    <col min="715" max="715" width="29.5703125" customWidth="1"/>
    <col min="716" max="716" width="29.7109375" customWidth="1"/>
    <col min="717" max="717" width="55.85546875" customWidth="1"/>
    <col min="718" max="718" width="44.28515625" customWidth="1"/>
    <col min="719" max="719" width="48.85546875" customWidth="1"/>
    <col min="720" max="720" width="66" customWidth="1"/>
    <col min="721" max="721" width="54" customWidth="1"/>
    <col min="722" max="722" width="69" customWidth="1"/>
    <col min="723" max="723" width="51.7109375" customWidth="1"/>
    <col min="724" max="724" width="68.5703125" customWidth="1"/>
    <col min="725" max="725" width="56.5703125" customWidth="1"/>
    <col min="726" max="726" width="65" customWidth="1"/>
    <col min="727" max="727" width="66.42578125" customWidth="1"/>
    <col min="728" max="728" width="49.140625" customWidth="1"/>
    <col min="729" max="729" width="45" customWidth="1"/>
    <col min="730" max="730" width="52.42578125" customWidth="1"/>
    <col min="731" max="731" width="48.140625" customWidth="1"/>
    <col min="732" max="732" width="46.140625" customWidth="1"/>
    <col min="733" max="733" width="36.42578125" customWidth="1"/>
    <col min="734" max="734" width="67.5703125" customWidth="1"/>
    <col min="735" max="735" width="44.7109375" customWidth="1"/>
    <col min="736" max="736" width="58.140625" customWidth="1"/>
    <col min="737" max="737" width="30.5703125" customWidth="1"/>
    <col min="738" max="738" width="54.5703125" customWidth="1"/>
    <col min="739" max="739" width="45.85546875" customWidth="1"/>
    <col min="740" max="740" width="53" customWidth="1"/>
    <col min="741" max="741" width="52.7109375" customWidth="1"/>
    <col min="742" max="742" width="43.7109375" customWidth="1"/>
    <col min="743" max="743" width="36.28515625" customWidth="1"/>
    <col min="744" max="744" width="67.42578125" customWidth="1"/>
    <col min="745" max="745" width="47.5703125" customWidth="1"/>
    <col min="746" max="746" width="50.140625" customWidth="1"/>
    <col min="747" max="747" width="46.42578125" customWidth="1"/>
  </cols>
  <sheetData>
    <row r="1" spans="1:747" x14ac:dyDescent="0.25">
      <c r="A1" s="2" t="s">
        <v>3064</v>
      </c>
      <c r="B1" s="3" t="s">
        <v>2513</v>
      </c>
      <c r="C1" s="4" t="s">
        <v>2515</v>
      </c>
      <c r="D1" s="3" t="s">
        <v>2517</v>
      </c>
      <c r="E1" s="4" t="s">
        <v>2519</v>
      </c>
      <c r="F1" s="3" t="s">
        <v>2521</v>
      </c>
      <c r="G1" s="4" t="s">
        <v>2523</v>
      </c>
      <c r="H1" s="3" t="s">
        <v>2525</v>
      </c>
      <c r="I1" s="4" t="s">
        <v>2527</v>
      </c>
      <c r="J1" s="3" t="s">
        <v>2529</v>
      </c>
      <c r="K1" s="4" t="s">
        <v>2531</v>
      </c>
      <c r="L1" s="3" t="s">
        <v>2533</v>
      </c>
      <c r="M1" s="4" t="s">
        <v>2535</v>
      </c>
      <c r="N1" s="3" t="s">
        <v>2537</v>
      </c>
      <c r="O1" s="4" t="s">
        <v>2539</v>
      </c>
      <c r="P1" s="3" t="s">
        <v>2541</v>
      </c>
      <c r="Q1" s="4" t="s">
        <v>2543</v>
      </c>
      <c r="R1" s="3" t="s">
        <v>2545</v>
      </c>
      <c r="S1" s="4" t="s">
        <v>2549</v>
      </c>
      <c r="T1" s="3" t="s">
        <v>2551</v>
      </c>
      <c r="U1" s="4" t="s">
        <v>2553</v>
      </c>
      <c r="V1" s="3" t="s">
        <v>2555</v>
      </c>
      <c r="W1" s="4" t="s">
        <v>2559</v>
      </c>
      <c r="X1" s="3" t="s">
        <v>2561</v>
      </c>
      <c r="Y1" s="4" t="s">
        <v>2563</v>
      </c>
      <c r="Z1" s="3" t="s">
        <v>2565</v>
      </c>
      <c r="AA1" s="4" t="s">
        <v>2567</v>
      </c>
      <c r="AB1" s="3" t="s">
        <v>2569</v>
      </c>
      <c r="AC1" s="4" t="s">
        <v>2573</v>
      </c>
      <c r="AD1" s="3" t="s">
        <v>2575</v>
      </c>
      <c r="AE1" s="4" t="s">
        <v>2577</v>
      </c>
      <c r="AF1" s="3" t="s">
        <v>2579</v>
      </c>
      <c r="AG1" s="4" t="s">
        <v>2581</v>
      </c>
      <c r="AH1" s="3" t="s">
        <v>2583</v>
      </c>
      <c r="AI1" s="4" t="s">
        <v>2587</v>
      </c>
      <c r="AJ1" s="3" t="s">
        <v>2589</v>
      </c>
      <c r="AK1" s="4" t="s">
        <v>2591</v>
      </c>
      <c r="AL1" s="3" t="s">
        <v>2593</v>
      </c>
      <c r="AM1" s="4" t="s">
        <v>2595</v>
      </c>
      <c r="AN1" s="3" t="s">
        <v>2597</v>
      </c>
      <c r="AO1" s="4" t="s">
        <v>2601</v>
      </c>
      <c r="AP1" s="3" t="s">
        <v>2603</v>
      </c>
      <c r="AQ1" s="4" t="s">
        <v>2605</v>
      </c>
      <c r="AR1" s="3" t="s">
        <v>2607</v>
      </c>
      <c r="AS1" s="4" t="s">
        <v>2609</v>
      </c>
      <c r="AT1" s="3" t="s">
        <v>2611</v>
      </c>
      <c r="AU1" s="4" t="s">
        <v>2613</v>
      </c>
      <c r="AV1" s="3" t="s">
        <v>2615</v>
      </c>
      <c r="AW1" s="4" t="s">
        <v>2617</v>
      </c>
      <c r="AX1" s="3" t="s">
        <v>2619</v>
      </c>
      <c r="AY1" s="4" t="s">
        <v>2621</v>
      </c>
      <c r="AZ1" s="3" t="s">
        <v>2623</v>
      </c>
      <c r="BA1" s="4" t="s">
        <v>2625</v>
      </c>
      <c r="BB1" s="3" t="s">
        <v>2627</v>
      </c>
      <c r="BC1" s="4" t="s">
        <v>2629</v>
      </c>
      <c r="BD1" s="3" t="s">
        <v>2631</v>
      </c>
      <c r="BE1" s="4" t="s">
        <v>2633</v>
      </c>
      <c r="BF1" s="3" t="s">
        <v>2635</v>
      </c>
      <c r="BG1" s="4" t="s">
        <v>2641</v>
      </c>
      <c r="BH1" s="3" t="s">
        <v>2645</v>
      </c>
      <c r="BI1" s="4" t="s">
        <v>2651</v>
      </c>
      <c r="BJ1" s="3" t="s">
        <v>2653</v>
      </c>
      <c r="BK1" s="4" t="s">
        <v>2655</v>
      </c>
      <c r="BL1" s="3" t="s">
        <v>2657</v>
      </c>
      <c r="BM1" s="4" t="s">
        <v>2661</v>
      </c>
      <c r="BN1" s="3" t="s">
        <v>2663</v>
      </c>
      <c r="BO1" s="4" t="s">
        <v>2665</v>
      </c>
      <c r="BP1" s="3" t="s">
        <v>2667</v>
      </c>
      <c r="BQ1" s="4" t="s">
        <v>2669</v>
      </c>
      <c r="BR1" s="3" t="s">
        <v>2671</v>
      </c>
      <c r="BS1" s="4" t="s">
        <v>2673</v>
      </c>
      <c r="BT1" s="3" t="s">
        <v>2675</v>
      </c>
      <c r="BU1" s="4" t="s">
        <v>2677</v>
      </c>
      <c r="BV1" s="3" t="s">
        <v>2685</v>
      </c>
      <c r="BW1" s="4" t="s">
        <v>2687</v>
      </c>
      <c r="BX1" s="3" t="s">
        <v>2691</v>
      </c>
      <c r="BY1" s="4" t="s">
        <v>2693</v>
      </c>
      <c r="BZ1" s="3" t="s">
        <v>2695</v>
      </c>
      <c r="CA1" s="4" t="s">
        <v>2697</v>
      </c>
      <c r="CB1" s="3" t="s">
        <v>2699</v>
      </c>
      <c r="CC1" s="4" t="s">
        <v>2701</v>
      </c>
      <c r="CD1" s="3" t="s">
        <v>2703</v>
      </c>
      <c r="CE1" s="4" t="s">
        <v>2705</v>
      </c>
      <c r="CF1" s="3" t="s">
        <v>2707</v>
      </c>
      <c r="CG1" s="4" t="s">
        <v>2709</v>
      </c>
      <c r="CH1" s="3" t="s">
        <v>2711</v>
      </c>
      <c r="CI1" s="4" t="s">
        <v>2713</v>
      </c>
      <c r="CJ1" s="3" t="s">
        <v>2715</v>
      </c>
      <c r="CK1" s="4" t="s">
        <v>2717</v>
      </c>
      <c r="CL1" s="3" t="s">
        <v>2719</v>
      </c>
      <c r="CM1" s="4" t="s">
        <v>2721</v>
      </c>
      <c r="CN1" s="3" t="s">
        <v>2723</v>
      </c>
      <c r="CO1" s="4" t="s">
        <v>2725</v>
      </c>
      <c r="CP1" s="3" t="s">
        <v>2727</v>
      </c>
      <c r="CQ1" s="4" t="s">
        <v>2733</v>
      </c>
      <c r="CR1" s="3" t="s">
        <v>2735</v>
      </c>
      <c r="CS1" s="4" t="s">
        <v>2737</v>
      </c>
      <c r="CT1" s="3" t="s">
        <v>2739</v>
      </c>
      <c r="CU1" s="4" t="s">
        <v>2741</v>
      </c>
      <c r="CV1" s="3" t="s">
        <v>2743</v>
      </c>
      <c r="CW1" s="4" t="s">
        <v>2745</v>
      </c>
      <c r="CX1" s="3" t="s">
        <v>2747</v>
      </c>
      <c r="CY1" s="4" t="s">
        <v>2749</v>
      </c>
      <c r="CZ1" s="3" t="s">
        <v>2753</v>
      </c>
      <c r="DA1" s="4" t="s">
        <v>2755</v>
      </c>
      <c r="DB1" s="3" t="s">
        <v>2759</v>
      </c>
      <c r="DC1" s="4" t="s">
        <v>2761</v>
      </c>
      <c r="DD1" s="3" t="s">
        <v>2763</v>
      </c>
      <c r="DE1" s="4" t="s">
        <v>2765</v>
      </c>
      <c r="DF1" s="3" t="s">
        <v>2767</v>
      </c>
      <c r="DG1" s="4" t="s">
        <v>2771</v>
      </c>
      <c r="DH1" s="3" t="s">
        <v>2773</v>
      </c>
      <c r="DI1" s="4" t="s">
        <v>2777</v>
      </c>
      <c r="DJ1" s="3" t="s">
        <v>2779</v>
      </c>
      <c r="DK1" s="4" t="s">
        <v>2781</v>
      </c>
      <c r="DL1" s="3" t="s">
        <v>2783</v>
      </c>
      <c r="DM1" s="4" t="s">
        <v>2785</v>
      </c>
      <c r="DN1" s="3" t="s">
        <v>2787</v>
      </c>
      <c r="DO1" s="4" t="s">
        <v>2789</v>
      </c>
      <c r="DP1" s="3" t="s">
        <v>2791</v>
      </c>
      <c r="DQ1" s="4" t="s">
        <v>2793</v>
      </c>
      <c r="DR1" s="3" t="s">
        <v>2795</v>
      </c>
      <c r="DS1" s="4" t="s">
        <v>2797</v>
      </c>
      <c r="DT1" s="3" t="s">
        <v>2803</v>
      </c>
      <c r="DU1" s="4" t="s">
        <v>2805</v>
      </c>
      <c r="DV1" s="3" t="s">
        <v>2807</v>
      </c>
      <c r="DW1" s="4" t="s">
        <v>2809</v>
      </c>
      <c r="DX1" s="3" t="s">
        <v>2811</v>
      </c>
      <c r="DY1" s="4" t="s">
        <v>2813</v>
      </c>
      <c r="DZ1" s="3" t="s">
        <v>2815</v>
      </c>
      <c r="EA1" s="4" t="s">
        <v>2817</v>
      </c>
      <c r="EB1" s="3" t="s">
        <v>2821</v>
      </c>
      <c r="EC1" s="4" t="s">
        <v>2823</v>
      </c>
      <c r="ED1" s="3" t="s">
        <v>2827</v>
      </c>
      <c r="EE1" s="4" t="s">
        <v>2829</v>
      </c>
      <c r="EF1" s="3" t="s">
        <v>2831</v>
      </c>
      <c r="EG1" s="4" t="s">
        <v>2833</v>
      </c>
      <c r="EH1" s="3" t="s">
        <v>2835</v>
      </c>
      <c r="EI1" s="4" t="s">
        <v>2837</v>
      </c>
      <c r="EJ1" s="3" t="s">
        <v>2839</v>
      </c>
      <c r="EK1" s="4" t="s">
        <v>2841</v>
      </c>
      <c r="EL1" s="3" t="s">
        <v>2843</v>
      </c>
      <c r="EM1" s="4" t="s">
        <v>2845</v>
      </c>
      <c r="EN1" s="3" t="s">
        <v>2847</v>
      </c>
      <c r="EO1" s="4" t="s">
        <v>2849</v>
      </c>
      <c r="EP1" s="3" t="s">
        <v>2851</v>
      </c>
      <c r="EQ1" s="4" t="s">
        <v>2853</v>
      </c>
      <c r="ER1" s="3" t="s">
        <v>2855</v>
      </c>
      <c r="ES1" s="4" t="s">
        <v>2857</v>
      </c>
      <c r="ET1" s="3" t="s">
        <v>2859</v>
      </c>
      <c r="EU1" s="4" t="s">
        <v>2861</v>
      </c>
      <c r="EV1" s="3" t="s">
        <v>2863</v>
      </c>
      <c r="EW1" s="4" t="s">
        <v>2865</v>
      </c>
      <c r="EX1" s="3" t="s">
        <v>2867</v>
      </c>
      <c r="EY1" s="4" t="s">
        <v>2869</v>
      </c>
      <c r="EZ1" s="3" t="s">
        <v>2871</v>
      </c>
      <c r="FA1" s="4" t="s">
        <v>2873</v>
      </c>
      <c r="FB1" s="3" t="s">
        <v>2875</v>
      </c>
      <c r="FC1" s="4" t="s">
        <v>2877</v>
      </c>
      <c r="FD1" s="3" t="s">
        <v>2879</v>
      </c>
      <c r="FE1" s="4" t="s">
        <v>2881</v>
      </c>
      <c r="FF1" s="3" t="s">
        <v>2883</v>
      </c>
      <c r="FG1" s="4" t="s">
        <v>2887</v>
      </c>
      <c r="FH1" s="3" t="s">
        <v>2889</v>
      </c>
      <c r="FI1" s="4" t="s">
        <v>2511</v>
      </c>
      <c r="FJ1" s="3" t="s">
        <v>2547</v>
      </c>
      <c r="FK1" s="4" t="s">
        <v>2557</v>
      </c>
      <c r="FL1" s="3" t="s">
        <v>2571</v>
      </c>
      <c r="FM1" s="4" t="s">
        <v>2585</v>
      </c>
      <c r="FN1" s="3" t="s">
        <v>2599</v>
      </c>
      <c r="FO1" s="4" t="s">
        <v>2637</v>
      </c>
      <c r="FP1" s="3" t="s">
        <v>2639</v>
      </c>
      <c r="FQ1" s="4" t="s">
        <v>2643</v>
      </c>
      <c r="FR1" s="3" t="s">
        <v>2647</v>
      </c>
      <c r="FS1" s="4" t="s">
        <v>2649</v>
      </c>
      <c r="FT1" s="3" t="s">
        <v>2659</v>
      </c>
      <c r="FU1" s="4" t="s">
        <v>2679</v>
      </c>
      <c r="FV1" s="3" t="s">
        <v>2689</v>
      </c>
      <c r="FW1" s="4" t="s">
        <v>2729</v>
      </c>
      <c r="FX1" s="3" t="s">
        <v>2731</v>
      </c>
      <c r="FY1" s="4" t="s">
        <v>2751</v>
      </c>
      <c r="FZ1" s="3" t="s">
        <v>2757</v>
      </c>
      <c r="GA1" s="4" t="s">
        <v>2769</v>
      </c>
      <c r="GB1" s="3" t="s">
        <v>2775</v>
      </c>
      <c r="GC1" s="4" t="s">
        <v>2799</v>
      </c>
      <c r="GD1" s="3" t="s">
        <v>2801</v>
      </c>
      <c r="GE1" s="4" t="s">
        <v>2819</v>
      </c>
      <c r="GF1" s="3" t="s">
        <v>2825</v>
      </c>
      <c r="GG1" s="4" t="s">
        <v>2885</v>
      </c>
      <c r="GH1" s="3" t="s">
        <v>2907</v>
      </c>
      <c r="GI1" s="4" t="s">
        <v>2909</v>
      </c>
      <c r="GJ1" s="3" t="s">
        <v>2911</v>
      </c>
      <c r="GK1" s="4" t="s">
        <v>2913</v>
      </c>
      <c r="GL1" s="3" t="s">
        <v>2915</v>
      </c>
      <c r="GM1" s="4" t="s">
        <v>2917</v>
      </c>
      <c r="GN1" s="3" t="s">
        <v>2919</v>
      </c>
      <c r="GO1" s="4" t="s">
        <v>2921</v>
      </c>
      <c r="GP1" s="3" t="s">
        <v>2923</v>
      </c>
      <c r="GQ1" s="4" t="s">
        <v>2945</v>
      </c>
      <c r="GR1" s="3" t="s">
        <v>2947</v>
      </c>
      <c r="GS1" s="4" t="s">
        <v>2949</v>
      </c>
      <c r="GT1" s="3" t="s">
        <v>2951</v>
      </c>
      <c r="GU1" s="4" t="s">
        <v>2973</v>
      </c>
      <c r="GV1" s="3" t="s">
        <v>2975</v>
      </c>
      <c r="GW1" s="4" t="s">
        <v>2977</v>
      </c>
      <c r="GX1" s="3" t="s">
        <v>2979</v>
      </c>
      <c r="GY1" s="4" t="s">
        <v>2985</v>
      </c>
      <c r="GZ1" s="3" t="s">
        <v>2987</v>
      </c>
      <c r="HA1" s="4" t="s">
        <v>2997</v>
      </c>
      <c r="HB1" s="3" t="s">
        <v>2999</v>
      </c>
      <c r="HC1" s="4" t="s">
        <v>3001</v>
      </c>
      <c r="HD1" s="3" t="s">
        <v>3003</v>
      </c>
      <c r="HE1" s="4" t="s">
        <v>3005</v>
      </c>
      <c r="HF1" s="3" t="s">
        <v>3021</v>
      </c>
      <c r="HG1" s="4" t="s">
        <v>3023</v>
      </c>
      <c r="HH1" s="3" t="s">
        <v>3025</v>
      </c>
      <c r="HI1" s="4" t="s">
        <v>3027</v>
      </c>
      <c r="HJ1" s="3" t="s">
        <v>3029</v>
      </c>
      <c r="HK1" s="4" t="s">
        <v>3031</v>
      </c>
      <c r="HL1" s="3" t="s">
        <v>3033</v>
      </c>
      <c r="HM1" s="4" t="s">
        <v>3035</v>
      </c>
      <c r="HN1" s="3" t="s">
        <v>3047</v>
      </c>
      <c r="HO1" s="4" t="s">
        <v>3049</v>
      </c>
      <c r="HP1" s="3" t="s">
        <v>3051</v>
      </c>
      <c r="HQ1" s="4" t="s">
        <v>3053</v>
      </c>
      <c r="HR1" s="3" t="s">
        <v>3055</v>
      </c>
      <c r="HS1" s="4" t="s">
        <v>3057</v>
      </c>
      <c r="HT1" s="3" t="s">
        <v>2499</v>
      </c>
      <c r="HU1" s="4" t="s">
        <v>2501</v>
      </c>
      <c r="HV1" s="3" t="s">
        <v>2503</v>
      </c>
      <c r="HW1" s="4" t="s">
        <v>2505</v>
      </c>
      <c r="HX1" s="3" t="s">
        <v>2507</v>
      </c>
      <c r="HY1" s="4" t="s">
        <v>2509</v>
      </c>
      <c r="HZ1" s="3" t="s">
        <v>2683</v>
      </c>
      <c r="IA1" s="4" t="s">
        <v>2891</v>
      </c>
      <c r="IB1" s="3" t="s">
        <v>2925</v>
      </c>
      <c r="IC1" s="4" t="s">
        <v>2927</v>
      </c>
      <c r="ID1" s="3" t="s">
        <v>2933</v>
      </c>
      <c r="IE1" s="4" t="s">
        <v>2953</v>
      </c>
      <c r="IF1" s="3" t="s">
        <v>2955</v>
      </c>
      <c r="IG1" s="4" t="s">
        <v>2959</v>
      </c>
      <c r="IH1" s="3" t="s">
        <v>2983</v>
      </c>
      <c r="II1" s="4" t="s">
        <v>2989</v>
      </c>
      <c r="IJ1" s="3" t="s">
        <v>2991</v>
      </c>
      <c r="IK1" s="4" t="s">
        <v>2993</v>
      </c>
      <c r="IL1" s="3" t="s">
        <v>3037</v>
      </c>
      <c r="IM1" s="4" t="s">
        <v>3039</v>
      </c>
      <c r="IN1" s="3" t="s">
        <v>3041</v>
      </c>
      <c r="IO1" s="4" t="s">
        <v>3043</v>
      </c>
      <c r="IP1" s="3" t="s">
        <v>2893</v>
      </c>
      <c r="IQ1" s="4" t="s">
        <v>2895</v>
      </c>
      <c r="IR1" s="3" t="s">
        <v>2897</v>
      </c>
      <c r="IS1" s="4" t="s">
        <v>2899</v>
      </c>
      <c r="IT1" s="3" t="s">
        <v>2901</v>
      </c>
      <c r="IU1" s="4" t="s">
        <v>2903</v>
      </c>
      <c r="IV1" s="3" t="s">
        <v>2905</v>
      </c>
      <c r="IW1" s="4" t="s">
        <v>2929</v>
      </c>
      <c r="IX1" s="3" t="s">
        <v>2931</v>
      </c>
      <c r="IY1" s="4" t="s">
        <v>2935</v>
      </c>
      <c r="IZ1" s="3" t="s">
        <v>2937</v>
      </c>
      <c r="JA1" s="4" t="s">
        <v>2939</v>
      </c>
      <c r="JB1" s="3" t="s">
        <v>2941</v>
      </c>
      <c r="JC1" s="4" t="s">
        <v>2943</v>
      </c>
      <c r="JD1" s="3" t="s">
        <v>2957</v>
      </c>
      <c r="JE1" s="4" t="s">
        <v>2961</v>
      </c>
      <c r="JF1" s="3" t="s">
        <v>2965</v>
      </c>
      <c r="JG1" s="4" t="s">
        <v>2967</v>
      </c>
      <c r="JH1" s="3" t="s">
        <v>2969</v>
      </c>
      <c r="JI1" s="4" t="s">
        <v>2971</v>
      </c>
      <c r="JJ1" s="3" t="s">
        <v>2981</v>
      </c>
      <c r="JK1" s="4" t="s">
        <v>2995</v>
      </c>
      <c r="JL1" s="3" t="s">
        <v>3009</v>
      </c>
      <c r="JM1" s="4" t="s">
        <v>3011</v>
      </c>
      <c r="JN1" s="3" t="s">
        <v>3013</v>
      </c>
      <c r="JO1" s="4" t="s">
        <v>3015</v>
      </c>
      <c r="JP1" s="3" t="s">
        <v>3017</v>
      </c>
      <c r="JQ1" s="4" t="s">
        <v>3019</v>
      </c>
      <c r="JR1" s="3" t="s">
        <v>3045</v>
      </c>
      <c r="JS1" s="4" t="s">
        <v>2963</v>
      </c>
      <c r="JT1" s="3" t="s">
        <v>2433</v>
      </c>
      <c r="JU1" s="4" t="s">
        <v>2435</v>
      </c>
      <c r="JV1" s="3" t="s">
        <v>2437</v>
      </c>
      <c r="JW1" s="4" t="s">
        <v>2439</v>
      </c>
      <c r="JX1" s="3" t="s">
        <v>2449</v>
      </c>
      <c r="JY1" s="4" t="s">
        <v>2451</v>
      </c>
      <c r="JZ1" s="3" t="s">
        <v>2453</v>
      </c>
      <c r="KA1" s="4" t="s">
        <v>2465</v>
      </c>
      <c r="KB1" s="3" t="s">
        <v>2467</v>
      </c>
      <c r="KC1" s="4" t="s">
        <v>2469</v>
      </c>
      <c r="KD1" s="3" t="s">
        <v>2475</v>
      </c>
      <c r="KE1" s="4" t="s">
        <v>2495</v>
      </c>
      <c r="KF1" s="3" t="s">
        <v>2415</v>
      </c>
      <c r="KG1" s="4" t="s">
        <v>2417</v>
      </c>
      <c r="KH1" s="3" t="s">
        <v>2473</v>
      </c>
      <c r="KI1" s="4" t="s">
        <v>2423</v>
      </c>
      <c r="KJ1" s="3" t="s">
        <v>2455</v>
      </c>
      <c r="KK1" s="4" t="s">
        <v>2491</v>
      </c>
      <c r="KL1" s="3" t="s">
        <v>2421</v>
      </c>
      <c r="KM1" s="4" t="s">
        <v>2497</v>
      </c>
      <c r="KN1" s="3" t="s">
        <v>3007</v>
      </c>
      <c r="KO1" s="4" t="s">
        <v>2413</v>
      </c>
      <c r="KP1" s="3" t="s">
        <v>2425</v>
      </c>
      <c r="KQ1" s="4" t="s">
        <v>2215</v>
      </c>
      <c r="KR1" s="3" t="s">
        <v>2229</v>
      </c>
      <c r="KS1" s="4" t="s">
        <v>2231</v>
      </c>
      <c r="KT1" s="3" t="s">
        <v>2233</v>
      </c>
      <c r="KU1" s="4" t="s">
        <v>2235</v>
      </c>
      <c r="KV1" s="3" t="s">
        <v>2237</v>
      </c>
      <c r="KW1" s="4" t="s">
        <v>2255</v>
      </c>
      <c r="KX1" s="3" t="s">
        <v>2267</v>
      </c>
      <c r="KY1" s="4" t="s">
        <v>2269</v>
      </c>
      <c r="KZ1" s="3" t="s">
        <v>2271</v>
      </c>
      <c r="LA1" s="4" t="s">
        <v>2273</v>
      </c>
      <c r="LB1" s="3" t="s">
        <v>2277</v>
      </c>
      <c r="LC1" s="4" t="s">
        <v>2279</v>
      </c>
      <c r="LD1" s="3" t="s">
        <v>2281</v>
      </c>
      <c r="LE1" s="4" t="s">
        <v>2283</v>
      </c>
      <c r="LF1" s="3" t="s">
        <v>2285</v>
      </c>
      <c r="LG1" s="4" t="s">
        <v>2287</v>
      </c>
      <c r="LH1" s="3" t="s">
        <v>2289</v>
      </c>
      <c r="LI1" s="4" t="s">
        <v>2291</v>
      </c>
      <c r="LJ1" s="3" t="s">
        <v>2293</v>
      </c>
      <c r="LK1" s="4" t="s">
        <v>2295</v>
      </c>
      <c r="LL1" s="3" t="s">
        <v>2297</v>
      </c>
      <c r="LM1" s="4" t="s">
        <v>2299</v>
      </c>
      <c r="LN1" s="3" t="s">
        <v>2301</v>
      </c>
      <c r="LO1" s="4" t="s">
        <v>2303</v>
      </c>
      <c r="LP1" s="3" t="s">
        <v>2305</v>
      </c>
      <c r="LQ1" s="4" t="s">
        <v>2307</v>
      </c>
      <c r="LR1" s="3" t="s">
        <v>2309</v>
      </c>
      <c r="LS1" s="4" t="s">
        <v>2311</v>
      </c>
      <c r="LT1" s="3" t="s">
        <v>2313</v>
      </c>
      <c r="LU1" s="4" t="s">
        <v>2315</v>
      </c>
      <c r="LV1" s="3" t="s">
        <v>2317</v>
      </c>
      <c r="LW1" s="4" t="s">
        <v>2319</v>
      </c>
      <c r="LX1" s="3" t="s">
        <v>2321</v>
      </c>
      <c r="LY1" s="4" t="s">
        <v>2333</v>
      </c>
      <c r="LZ1" s="3" t="s">
        <v>2335</v>
      </c>
      <c r="MA1" s="4" t="s">
        <v>2337</v>
      </c>
      <c r="MB1" s="3" t="s">
        <v>2339</v>
      </c>
      <c r="MC1" s="4" t="s">
        <v>2341</v>
      </c>
      <c r="MD1" s="3" t="s">
        <v>2343</v>
      </c>
      <c r="ME1" s="4" t="s">
        <v>2345</v>
      </c>
      <c r="MF1" s="3" t="s">
        <v>2347</v>
      </c>
      <c r="MG1" s="4" t="s">
        <v>2349</v>
      </c>
      <c r="MH1" s="3" t="s">
        <v>2351</v>
      </c>
      <c r="MI1" s="4" t="s">
        <v>2353</v>
      </c>
      <c r="MJ1" s="3" t="s">
        <v>2355</v>
      </c>
      <c r="MK1" s="4" t="s">
        <v>2357</v>
      </c>
      <c r="ML1" s="3" t="s">
        <v>2359</v>
      </c>
      <c r="MM1" s="4" t="s">
        <v>2361</v>
      </c>
      <c r="MN1" s="3" t="s">
        <v>2363</v>
      </c>
      <c r="MO1" s="4" t="s">
        <v>2365</v>
      </c>
      <c r="MP1" s="3" t="s">
        <v>2367</v>
      </c>
      <c r="MQ1" s="4" t="s">
        <v>2371</v>
      </c>
      <c r="MR1" s="3" t="s">
        <v>2375</v>
      </c>
      <c r="MS1" s="4" t="s">
        <v>2377</v>
      </c>
      <c r="MT1" s="3" t="s">
        <v>2379</v>
      </c>
      <c r="MU1" s="4" t="s">
        <v>2387</v>
      </c>
      <c r="MV1" s="3" t="s">
        <v>2389</v>
      </c>
      <c r="MW1" s="4" t="s">
        <v>2391</v>
      </c>
      <c r="MX1" s="3" t="s">
        <v>2393</v>
      </c>
      <c r="MY1" s="4" t="s">
        <v>2395</v>
      </c>
      <c r="MZ1" s="3" t="s">
        <v>2397</v>
      </c>
      <c r="NA1" s="4" t="s">
        <v>2409</v>
      </c>
      <c r="NB1" s="3" t="s">
        <v>1997</v>
      </c>
      <c r="NC1" s="4" t="s">
        <v>1999</v>
      </c>
      <c r="ND1" s="3" t="s">
        <v>2253</v>
      </c>
      <c r="NE1" s="4" t="s">
        <v>2323</v>
      </c>
      <c r="NF1" s="3" t="s">
        <v>2369</v>
      </c>
      <c r="NG1" s="4" t="s">
        <v>2381</v>
      </c>
      <c r="NH1" s="3" t="s">
        <v>2427</v>
      </c>
      <c r="NI1" s="4" t="s">
        <v>2429</v>
      </c>
      <c r="NJ1" s="3" t="s">
        <v>2443</v>
      </c>
      <c r="NK1" s="4" t="s">
        <v>2445</v>
      </c>
      <c r="NL1" s="3" t="s">
        <v>2447</v>
      </c>
      <c r="NM1" s="4" t="s">
        <v>2457</v>
      </c>
      <c r="NN1" s="3" t="s">
        <v>2459</v>
      </c>
      <c r="NO1" s="4" t="s">
        <v>2461</v>
      </c>
      <c r="NP1" s="3" t="s">
        <v>2463</v>
      </c>
      <c r="NQ1" s="4" t="s">
        <v>2477</v>
      </c>
      <c r="NR1" s="3" t="s">
        <v>2217</v>
      </c>
      <c r="NS1" s="4" t="s">
        <v>2219</v>
      </c>
      <c r="NT1" s="3" t="s">
        <v>2221</v>
      </c>
      <c r="NU1" s="4" t="s">
        <v>2223</v>
      </c>
      <c r="NV1" s="3" t="s">
        <v>2225</v>
      </c>
      <c r="NW1" s="4" t="s">
        <v>2227</v>
      </c>
      <c r="NX1" s="3" t="s">
        <v>2239</v>
      </c>
      <c r="NY1" s="4" t="s">
        <v>2241</v>
      </c>
      <c r="NZ1" s="3" t="s">
        <v>2243</v>
      </c>
      <c r="OA1" s="4" t="s">
        <v>2245</v>
      </c>
      <c r="OB1" s="3" t="s">
        <v>2247</v>
      </c>
      <c r="OC1" s="4" t="s">
        <v>2249</v>
      </c>
      <c r="OD1" s="3" t="s">
        <v>2251</v>
      </c>
      <c r="OE1" s="4" t="s">
        <v>2257</v>
      </c>
      <c r="OF1" s="3" t="s">
        <v>2259</v>
      </c>
      <c r="OG1" s="4" t="s">
        <v>2261</v>
      </c>
      <c r="OH1" s="3" t="s">
        <v>2263</v>
      </c>
      <c r="OI1" s="4" t="s">
        <v>2275</v>
      </c>
      <c r="OJ1" s="3" t="s">
        <v>2325</v>
      </c>
      <c r="OK1" s="4" t="s">
        <v>2327</v>
      </c>
      <c r="OL1" s="3" t="s">
        <v>2329</v>
      </c>
      <c r="OM1" s="4" t="s">
        <v>2331</v>
      </c>
      <c r="ON1" s="3" t="s">
        <v>2385</v>
      </c>
      <c r="OO1" s="4" t="s">
        <v>2471</v>
      </c>
      <c r="OP1" s="3" t="s">
        <v>2039</v>
      </c>
      <c r="OQ1" s="4" t="s">
        <v>2067</v>
      </c>
      <c r="OR1" s="3" t="s">
        <v>2139</v>
      </c>
      <c r="OS1" s="4" t="s">
        <v>2411</v>
      </c>
      <c r="OT1" s="3" t="s">
        <v>2441</v>
      </c>
      <c r="OU1" s="4" t="s">
        <v>1965</v>
      </c>
      <c r="OV1" s="3" t="s">
        <v>1969</v>
      </c>
      <c r="OW1" s="4" t="s">
        <v>1975</v>
      </c>
      <c r="OX1" s="3" t="s">
        <v>1977</v>
      </c>
      <c r="OY1" s="4" t="s">
        <v>1983</v>
      </c>
      <c r="OZ1" s="3" t="s">
        <v>1985</v>
      </c>
      <c r="PA1" s="4" t="s">
        <v>1987</v>
      </c>
      <c r="PB1" s="3" t="s">
        <v>1989</v>
      </c>
      <c r="PC1" s="4" t="s">
        <v>2005</v>
      </c>
      <c r="PD1" s="3" t="s">
        <v>2063</v>
      </c>
      <c r="PE1" s="4" t="s">
        <v>1967</v>
      </c>
      <c r="PF1" s="3" t="s">
        <v>2015</v>
      </c>
      <c r="PG1" s="4" t="s">
        <v>2383</v>
      </c>
      <c r="PH1" s="3" t="s">
        <v>2419</v>
      </c>
      <c r="PI1" s="4" t="s">
        <v>1935</v>
      </c>
      <c r="PJ1" s="3" t="s">
        <v>1937</v>
      </c>
      <c r="PK1" s="4" t="s">
        <v>1939</v>
      </c>
      <c r="PL1" s="3" t="s">
        <v>1941</v>
      </c>
      <c r="PM1" s="4" t="s">
        <v>1947</v>
      </c>
      <c r="PN1" s="3" t="s">
        <v>2493</v>
      </c>
      <c r="PO1" s="4" t="s">
        <v>1795</v>
      </c>
      <c r="PP1" s="3" t="s">
        <v>1797</v>
      </c>
      <c r="PQ1" s="4" t="s">
        <v>1799</v>
      </c>
      <c r="PR1" s="3" t="s">
        <v>1803</v>
      </c>
      <c r="PS1" s="4" t="s">
        <v>1807</v>
      </c>
      <c r="PT1" s="3" t="s">
        <v>1811</v>
      </c>
      <c r="PU1" s="4" t="s">
        <v>1813</v>
      </c>
      <c r="PV1" s="3" t="s">
        <v>1815</v>
      </c>
      <c r="PW1" s="4" t="s">
        <v>1817</v>
      </c>
      <c r="PX1" s="3" t="s">
        <v>1819</v>
      </c>
      <c r="PY1" s="4" t="s">
        <v>1821</v>
      </c>
      <c r="PZ1" s="3" t="s">
        <v>1823</v>
      </c>
      <c r="QA1" s="4" t="s">
        <v>1825</v>
      </c>
      <c r="QB1" s="3" t="s">
        <v>1827</v>
      </c>
      <c r="QC1" s="4" t="s">
        <v>1829</v>
      </c>
      <c r="QD1" s="3" t="s">
        <v>1831</v>
      </c>
      <c r="QE1" s="4" t="s">
        <v>1833</v>
      </c>
      <c r="QF1" s="3" t="s">
        <v>1835</v>
      </c>
      <c r="QG1" s="4" t="s">
        <v>1837</v>
      </c>
      <c r="QH1" s="3" t="s">
        <v>1839</v>
      </c>
      <c r="QI1" s="4" t="s">
        <v>1841</v>
      </c>
      <c r="QJ1" s="3" t="s">
        <v>1843</v>
      </c>
      <c r="QK1" s="4" t="s">
        <v>1845</v>
      </c>
      <c r="QL1" s="3" t="s">
        <v>1847</v>
      </c>
      <c r="QM1" s="4" t="s">
        <v>1849</v>
      </c>
      <c r="QN1" s="3" t="s">
        <v>1851</v>
      </c>
      <c r="QO1" s="4" t="s">
        <v>1853</v>
      </c>
      <c r="QP1" s="3" t="s">
        <v>1855</v>
      </c>
      <c r="QQ1" s="4" t="s">
        <v>1859</v>
      </c>
      <c r="QR1" s="3" t="s">
        <v>1861</v>
      </c>
      <c r="QS1" s="4" t="s">
        <v>1863</v>
      </c>
      <c r="QT1" s="3" t="s">
        <v>1865</v>
      </c>
      <c r="QU1" s="4" t="s">
        <v>1867</v>
      </c>
      <c r="QV1" s="3" t="s">
        <v>1869</v>
      </c>
      <c r="QW1" s="4" t="s">
        <v>1871</v>
      </c>
      <c r="QX1" s="3" t="s">
        <v>1873</v>
      </c>
      <c r="QY1" s="4" t="s">
        <v>1875</v>
      </c>
      <c r="QZ1" s="3" t="s">
        <v>1877</v>
      </c>
      <c r="RA1" s="4" t="s">
        <v>1879</v>
      </c>
      <c r="RB1" s="3" t="s">
        <v>1881</v>
      </c>
      <c r="RC1" s="4" t="s">
        <v>1883</v>
      </c>
      <c r="RD1" s="3" t="s">
        <v>1887</v>
      </c>
      <c r="RE1" s="4" t="s">
        <v>1889</v>
      </c>
      <c r="RF1" s="3" t="s">
        <v>1891</v>
      </c>
      <c r="RG1" s="4" t="s">
        <v>1895</v>
      </c>
      <c r="RH1" s="3" t="s">
        <v>1897</v>
      </c>
      <c r="RI1" s="4" t="s">
        <v>1899</v>
      </c>
      <c r="RJ1" s="3" t="s">
        <v>1901</v>
      </c>
      <c r="RK1" s="4" t="s">
        <v>1905</v>
      </c>
      <c r="RL1" s="3" t="s">
        <v>1907</v>
      </c>
      <c r="RM1" s="4" t="s">
        <v>1909</v>
      </c>
      <c r="RN1" s="3" t="s">
        <v>1917</v>
      </c>
      <c r="RO1" s="4" t="s">
        <v>1919</v>
      </c>
      <c r="RP1" s="3" t="s">
        <v>1921</v>
      </c>
      <c r="RQ1" s="4" t="s">
        <v>1949</v>
      </c>
      <c r="RR1" s="3" t="s">
        <v>2007</v>
      </c>
      <c r="RS1" s="4" t="s">
        <v>2085</v>
      </c>
      <c r="RT1" s="3" t="s">
        <v>2087</v>
      </c>
      <c r="RU1" s="4" t="s">
        <v>2125</v>
      </c>
      <c r="RV1" s="3" t="s">
        <v>2161</v>
      </c>
      <c r="RW1" s="4" t="s">
        <v>2265</v>
      </c>
      <c r="RX1" s="3" t="s">
        <v>1809</v>
      </c>
      <c r="RY1" s="4" t="s">
        <v>1885</v>
      </c>
      <c r="RZ1" s="3" t="s">
        <v>1959</v>
      </c>
      <c r="SA1" s="4" t="s">
        <v>2179</v>
      </c>
      <c r="SB1" s="3" t="s">
        <v>2399</v>
      </c>
      <c r="SC1" s="4" t="s">
        <v>2401</v>
      </c>
      <c r="SD1" s="3" t="s">
        <v>2403</v>
      </c>
      <c r="SE1" s="4" t="s">
        <v>2405</v>
      </c>
      <c r="SF1" s="3" t="s">
        <v>1805</v>
      </c>
      <c r="SG1" s="4" t="s">
        <v>1857</v>
      </c>
      <c r="SH1" s="3" t="s">
        <v>1903</v>
      </c>
      <c r="SI1" s="4" t="s">
        <v>2029</v>
      </c>
      <c r="SJ1" s="3" t="s">
        <v>2035</v>
      </c>
      <c r="SK1" s="4" t="s">
        <v>2041</v>
      </c>
      <c r="SL1" s="3" t="s">
        <v>2053</v>
      </c>
      <c r="SM1" s="4" t="s">
        <v>2057</v>
      </c>
      <c r="SN1" s="3" t="s">
        <v>2059</v>
      </c>
      <c r="SO1" s="4" t="s">
        <v>2061</v>
      </c>
      <c r="SP1" s="3" t="s">
        <v>2131</v>
      </c>
      <c r="SQ1" s="4" t="s">
        <v>2133</v>
      </c>
      <c r="SR1" s="3" t="s">
        <v>2177</v>
      </c>
      <c r="SS1" s="4" t="s">
        <v>2183</v>
      </c>
      <c r="ST1" s="3" t="s">
        <v>2187</v>
      </c>
      <c r="SU1" s="4" t="s">
        <v>2205</v>
      </c>
      <c r="SV1" s="3" t="s">
        <v>1761</v>
      </c>
      <c r="SW1" s="4" t="s">
        <v>1771</v>
      </c>
      <c r="SX1" s="3" t="s">
        <v>1773</v>
      </c>
      <c r="SY1" s="4" t="s">
        <v>1783</v>
      </c>
      <c r="SZ1" s="3" t="s">
        <v>1785</v>
      </c>
      <c r="TA1" s="4" t="s">
        <v>1789</v>
      </c>
      <c r="TB1" s="3" t="s">
        <v>1893</v>
      </c>
      <c r="TC1" s="4" t="s">
        <v>1915</v>
      </c>
      <c r="TD1" s="3" t="s">
        <v>2105</v>
      </c>
      <c r="TE1" s="4" t="s">
        <v>2127</v>
      </c>
      <c r="TF1" s="3" t="s">
        <v>2129</v>
      </c>
      <c r="TG1" s="4" t="s">
        <v>2163</v>
      </c>
      <c r="TH1" s="3" t="s">
        <v>2181</v>
      </c>
      <c r="TI1" s="4" t="s">
        <v>2185</v>
      </c>
      <c r="TJ1" s="3" t="s">
        <v>2195</v>
      </c>
      <c r="TK1" s="4" t="s">
        <v>2207</v>
      </c>
      <c r="TL1" s="3" t="s">
        <v>2209</v>
      </c>
      <c r="TM1" s="4" t="s">
        <v>2211</v>
      </c>
      <c r="TN1" s="3" t="s">
        <v>1765</v>
      </c>
      <c r="TO1" s="4" t="s">
        <v>1911</v>
      </c>
      <c r="TP1" s="3" t="s">
        <v>1923</v>
      </c>
      <c r="TQ1" s="4" t="s">
        <v>2003</v>
      </c>
      <c r="TR1" s="3" t="s">
        <v>1751</v>
      </c>
      <c r="TS1" s="4" t="s">
        <v>1753</v>
      </c>
      <c r="TT1" s="3" t="s">
        <v>1755</v>
      </c>
      <c r="TU1" s="4" t="s">
        <v>1757</v>
      </c>
      <c r="TV1" s="3" t="s">
        <v>1759</v>
      </c>
      <c r="TW1" s="4" t="s">
        <v>1767</v>
      </c>
      <c r="TX1" s="3" t="s">
        <v>1769</v>
      </c>
      <c r="TY1" s="4" t="s">
        <v>1777</v>
      </c>
      <c r="TZ1" s="3" t="s">
        <v>1779</v>
      </c>
      <c r="UA1" s="4" t="s">
        <v>1781</v>
      </c>
      <c r="UB1" s="3" t="s">
        <v>1787</v>
      </c>
      <c r="UC1" s="4" t="s">
        <v>1971</v>
      </c>
      <c r="UD1" s="3" t="s">
        <v>1979</v>
      </c>
      <c r="UE1" s="4" t="s">
        <v>2013</v>
      </c>
      <c r="UF1" s="3" t="s">
        <v>2037</v>
      </c>
      <c r="UG1" s="4" t="s">
        <v>2137</v>
      </c>
      <c r="UH1" s="3" t="s">
        <v>1749</v>
      </c>
      <c r="UI1" s="4" t="s">
        <v>2001</v>
      </c>
      <c r="UJ1" s="3" t="s">
        <v>2019</v>
      </c>
      <c r="UK1" s="4" t="s">
        <v>2021</v>
      </c>
      <c r="UL1" s="3" t="s">
        <v>2045</v>
      </c>
      <c r="UM1" s="4" t="s">
        <v>1775</v>
      </c>
      <c r="UN1" s="3" t="s">
        <v>1791</v>
      </c>
      <c r="UO1" s="4" t="s">
        <v>1953</v>
      </c>
      <c r="UP1" s="3" t="s">
        <v>2197</v>
      </c>
      <c r="UQ1" s="4" t="s">
        <v>2407</v>
      </c>
      <c r="UR1" s="3" t="s">
        <v>1927</v>
      </c>
      <c r="US1" s="4" t="s">
        <v>1973</v>
      </c>
      <c r="UT1" s="3" t="s">
        <v>1991</v>
      </c>
      <c r="UU1" s="4" t="s">
        <v>1993</v>
      </c>
      <c r="UV1" s="3" t="s">
        <v>1995</v>
      </c>
      <c r="UW1" s="4" t="s">
        <v>2167</v>
      </c>
      <c r="UX1" s="3" t="s">
        <v>1731</v>
      </c>
      <c r="UY1" s="4" t="s">
        <v>1741</v>
      </c>
      <c r="UZ1" s="3" t="s">
        <v>2165</v>
      </c>
      <c r="VA1" s="4" t="s">
        <v>1981</v>
      </c>
      <c r="VB1" s="3" t="s">
        <v>2011</v>
      </c>
      <c r="VC1" s="4" t="s">
        <v>2069</v>
      </c>
      <c r="VD1" s="3" t="s">
        <v>2071</v>
      </c>
      <c r="VE1" s="4" t="s">
        <v>2073</v>
      </c>
      <c r="VF1" s="3" t="s">
        <v>2075</v>
      </c>
      <c r="VG1" s="4" t="s">
        <v>2077</v>
      </c>
      <c r="VH1" s="3" t="s">
        <v>2083</v>
      </c>
      <c r="VI1" s="4" t="s">
        <v>2089</v>
      </c>
      <c r="VJ1" s="3" t="s">
        <v>2091</v>
      </c>
      <c r="VK1" s="4" t="s">
        <v>2093</v>
      </c>
      <c r="VL1" s="3" t="s">
        <v>2095</v>
      </c>
      <c r="VM1" s="4" t="s">
        <v>2097</v>
      </c>
      <c r="VN1" s="3" t="s">
        <v>2099</v>
      </c>
      <c r="VO1" s="4" t="s">
        <v>2101</v>
      </c>
      <c r="VP1" s="3" t="s">
        <v>2103</v>
      </c>
      <c r="VQ1" s="4" t="s">
        <v>2107</v>
      </c>
      <c r="VR1" s="3" t="s">
        <v>2109</v>
      </c>
      <c r="VS1" s="4" t="s">
        <v>2111</v>
      </c>
      <c r="VT1" s="3" t="s">
        <v>2113</v>
      </c>
      <c r="VU1" s="4" t="s">
        <v>2115</v>
      </c>
      <c r="VV1" s="3" t="s">
        <v>2123</v>
      </c>
      <c r="VW1" s="4" t="s">
        <v>2135</v>
      </c>
      <c r="VX1" s="3" t="s">
        <v>2141</v>
      </c>
      <c r="VY1" s="4" t="s">
        <v>2143</v>
      </c>
      <c r="VZ1" s="3" t="s">
        <v>2145</v>
      </c>
      <c r="WA1" s="4" t="s">
        <v>2147</v>
      </c>
      <c r="WB1" s="3" t="s">
        <v>2149</v>
      </c>
      <c r="WC1" s="4" t="s">
        <v>2153</v>
      </c>
      <c r="WD1" s="3" t="s">
        <v>2155</v>
      </c>
      <c r="WE1" s="4" t="s">
        <v>2157</v>
      </c>
      <c r="WF1" s="3" t="s">
        <v>2159</v>
      </c>
      <c r="WG1" s="4" t="s">
        <v>2681</v>
      </c>
      <c r="WH1" s="3" t="s">
        <v>1721</v>
      </c>
      <c r="WI1" s="4" t="s">
        <v>1725</v>
      </c>
      <c r="WJ1" s="3" t="s">
        <v>1747</v>
      </c>
      <c r="WK1" s="4" t="s">
        <v>1961</v>
      </c>
      <c r="WL1" s="3" t="s">
        <v>2027</v>
      </c>
      <c r="WM1" s="4" t="s">
        <v>2213</v>
      </c>
      <c r="WN1" s="3" t="s">
        <v>2373</v>
      </c>
      <c r="WO1" s="4" t="s">
        <v>1437</v>
      </c>
      <c r="WP1" s="3" t="s">
        <v>1439</v>
      </c>
      <c r="WQ1" s="4" t="s">
        <v>1441</v>
      </c>
      <c r="WR1" s="3" t="s">
        <v>1443</v>
      </c>
      <c r="WS1" s="4" t="s">
        <v>1469</v>
      </c>
      <c r="WT1" s="3" t="s">
        <v>1471</v>
      </c>
      <c r="WU1" s="4" t="s">
        <v>1477</v>
      </c>
      <c r="WV1" s="3" t="s">
        <v>1485</v>
      </c>
      <c r="WW1" s="4" t="s">
        <v>1487</v>
      </c>
      <c r="WX1" s="3" t="s">
        <v>1489</v>
      </c>
      <c r="WY1" s="4" t="s">
        <v>1491</v>
      </c>
      <c r="WZ1" s="3" t="s">
        <v>1493</v>
      </c>
      <c r="XA1" s="4" t="s">
        <v>1505</v>
      </c>
      <c r="XB1" s="3" t="s">
        <v>1507</v>
      </c>
      <c r="XC1" s="4" t="s">
        <v>1509</v>
      </c>
      <c r="XD1" s="3" t="s">
        <v>1517</v>
      </c>
      <c r="XE1" s="4" t="s">
        <v>1525</v>
      </c>
      <c r="XF1" s="3" t="s">
        <v>1527</v>
      </c>
      <c r="XG1" s="4" t="s">
        <v>1545</v>
      </c>
      <c r="XH1" s="3" t="s">
        <v>1547</v>
      </c>
      <c r="XI1" s="4" t="s">
        <v>1549</v>
      </c>
      <c r="XJ1" s="3" t="s">
        <v>1551</v>
      </c>
      <c r="XK1" s="4" t="s">
        <v>1561</v>
      </c>
      <c r="XL1" s="3" t="s">
        <v>1563</v>
      </c>
      <c r="XM1" s="4" t="s">
        <v>1567</v>
      </c>
      <c r="XN1" s="3" t="s">
        <v>1569</v>
      </c>
      <c r="XO1" s="4" t="s">
        <v>1571</v>
      </c>
      <c r="XP1" s="3" t="s">
        <v>1573</v>
      </c>
      <c r="XQ1" s="4" t="s">
        <v>1619</v>
      </c>
      <c r="XR1" s="3" t="s">
        <v>1621</v>
      </c>
      <c r="XS1" s="4" t="s">
        <v>1623</v>
      </c>
      <c r="XT1" s="3" t="s">
        <v>1633</v>
      </c>
      <c r="XU1" s="4" t="s">
        <v>1727</v>
      </c>
      <c r="XV1" s="3" t="s">
        <v>2043</v>
      </c>
      <c r="XW1" s="4" t="s">
        <v>1325</v>
      </c>
      <c r="XX1" s="3" t="s">
        <v>1327</v>
      </c>
      <c r="XY1" s="4" t="s">
        <v>1329</v>
      </c>
      <c r="XZ1" s="3" t="s">
        <v>1333</v>
      </c>
      <c r="YA1" s="4" t="s">
        <v>1335</v>
      </c>
      <c r="YB1" s="3" t="s">
        <v>1337</v>
      </c>
      <c r="YC1" s="4" t="s">
        <v>1339</v>
      </c>
      <c r="YD1" s="3" t="s">
        <v>1341</v>
      </c>
      <c r="YE1" s="4" t="s">
        <v>1343</v>
      </c>
      <c r="YF1" s="3" t="s">
        <v>1345</v>
      </c>
      <c r="YG1" s="4" t="s">
        <v>1347</v>
      </c>
      <c r="YH1" s="3" t="s">
        <v>1349</v>
      </c>
      <c r="YI1" s="4" t="s">
        <v>1351</v>
      </c>
      <c r="YJ1" s="3" t="s">
        <v>1353</v>
      </c>
      <c r="YK1" s="4" t="s">
        <v>1355</v>
      </c>
      <c r="YL1" s="3" t="s">
        <v>1357</v>
      </c>
      <c r="YM1" s="4" t="s">
        <v>1359</v>
      </c>
      <c r="YN1" s="3" t="s">
        <v>1361</v>
      </c>
      <c r="YO1" s="4" t="s">
        <v>1363</v>
      </c>
      <c r="YP1" s="3" t="s">
        <v>1365</v>
      </c>
      <c r="YQ1" s="4" t="s">
        <v>1367</v>
      </c>
      <c r="YR1" s="3" t="s">
        <v>1369</v>
      </c>
      <c r="YS1" s="4" t="s">
        <v>1371</v>
      </c>
      <c r="YT1" s="3" t="s">
        <v>1379</v>
      </c>
      <c r="YU1" s="4" t="s">
        <v>1381</v>
      </c>
      <c r="YV1" s="3" t="s">
        <v>1383</v>
      </c>
      <c r="YW1" s="4" t="s">
        <v>1385</v>
      </c>
      <c r="YX1" s="3" t="s">
        <v>1387</v>
      </c>
      <c r="YY1" s="4" t="s">
        <v>1389</v>
      </c>
      <c r="YZ1" s="3" t="s">
        <v>1391</v>
      </c>
      <c r="ZA1" s="4" t="s">
        <v>1393</v>
      </c>
      <c r="ZB1" s="3" t="s">
        <v>1395</v>
      </c>
      <c r="ZC1" s="4" t="s">
        <v>1397</v>
      </c>
      <c r="ZD1" s="3" t="s">
        <v>1403</v>
      </c>
      <c r="ZE1" s="4" t="s">
        <v>1405</v>
      </c>
      <c r="ZF1" s="3" t="s">
        <v>1407</v>
      </c>
      <c r="ZG1" s="4" t="s">
        <v>1409</v>
      </c>
      <c r="ZH1" s="3" t="s">
        <v>1411</v>
      </c>
      <c r="ZI1" s="4" t="s">
        <v>1413</v>
      </c>
      <c r="ZJ1" s="3" t="s">
        <v>1415</v>
      </c>
      <c r="ZK1" s="4" t="s">
        <v>1417</v>
      </c>
      <c r="ZL1" s="3" t="s">
        <v>1419</v>
      </c>
      <c r="ZM1" s="4" t="s">
        <v>1421</v>
      </c>
      <c r="ZN1" s="3" t="s">
        <v>1423</v>
      </c>
      <c r="ZO1" s="4" t="s">
        <v>1427</v>
      </c>
      <c r="ZP1" s="3" t="s">
        <v>1429</v>
      </c>
      <c r="ZQ1" s="4" t="s">
        <v>1431</v>
      </c>
      <c r="ZR1" s="3" t="s">
        <v>1433</v>
      </c>
      <c r="ZS1" s="4" t="s">
        <v>1435</v>
      </c>
      <c r="ZT1" s="3" t="s">
        <v>1449</v>
      </c>
      <c r="ZU1" s="4" t="s">
        <v>1451</v>
      </c>
      <c r="ZV1" s="3" t="s">
        <v>1453</v>
      </c>
      <c r="ZW1" s="4" t="s">
        <v>1483</v>
      </c>
      <c r="ZX1" s="3" t="s">
        <v>1501</v>
      </c>
      <c r="ZY1" s="4" t="s">
        <v>1557</v>
      </c>
      <c r="ZZ1" s="3" t="s">
        <v>1585</v>
      </c>
      <c r="AAA1" s="4" t="s">
        <v>1587</v>
      </c>
      <c r="AAB1" s="3" t="s">
        <v>1589</v>
      </c>
      <c r="AAC1" s="4" t="s">
        <v>1591</v>
      </c>
      <c r="AAD1" s="3" t="s">
        <v>1593</v>
      </c>
      <c r="AAE1" s="4" t="s">
        <v>1595</v>
      </c>
      <c r="AAF1" s="3" t="s">
        <v>1597</v>
      </c>
      <c r="AAG1" s="4" t="s">
        <v>1601</v>
      </c>
      <c r="AAH1" s="3" t="s">
        <v>1603</v>
      </c>
      <c r="AAI1" s="4" t="s">
        <v>1605</v>
      </c>
      <c r="AAJ1" s="3" t="s">
        <v>1607</v>
      </c>
      <c r="AAK1" s="4" t="s">
        <v>1609</v>
      </c>
      <c r="AAL1" s="3" t="s">
        <v>1611</v>
      </c>
      <c r="AAM1" s="4" t="s">
        <v>1745</v>
      </c>
      <c r="AAN1" s="3" t="s">
        <v>2009</v>
      </c>
      <c r="AAO1" s="4" t="s">
        <v>2017</v>
      </c>
      <c r="AAP1" s="3" t="s">
        <v>2117</v>
      </c>
      <c r="AAQ1" s="4" t="s">
        <v>2151</v>
      </c>
      <c r="AAR1" s="3" t="s">
        <v>1445</v>
      </c>
      <c r="AAS1" s="4" t="s">
        <v>1447</v>
      </c>
      <c r="AAT1" s="3" t="s">
        <v>1473</v>
      </c>
      <c r="AAU1" s="4" t="s">
        <v>1475</v>
      </c>
      <c r="AAV1" s="3" t="s">
        <v>1495</v>
      </c>
      <c r="AAW1" s="4" t="s">
        <v>1497</v>
      </c>
      <c r="AAX1" s="3" t="s">
        <v>1543</v>
      </c>
      <c r="AAY1" s="4" t="s">
        <v>1553</v>
      </c>
      <c r="AAZ1" s="3" t="s">
        <v>1555</v>
      </c>
      <c r="ABA1" s="4" t="s">
        <v>1637</v>
      </c>
      <c r="ABB1" s="3" t="s">
        <v>2175</v>
      </c>
      <c r="ABC1" s="4" t="s">
        <v>1317</v>
      </c>
      <c r="ABD1" s="3" t="s">
        <v>1321</v>
      </c>
      <c r="ABE1" s="4" t="s">
        <v>1323</v>
      </c>
      <c r="ABF1" s="3" t="s">
        <v>1457</v>
      </c>
      <c r="ABG1" s="4" t="s">
        <v>1635</v>
      </c>
      <c r="ABH1" s="3" t="s">
        <v>1723</v>
      </c>
      <c r="ABI1" s="4" t="s">
        <v>1793</v>
      </c>
      <c r="ABJ1" s="3" t="s">
        <v>2055</v>
      </c>
      <c r="ABK1" s="4" t="s">
        <v>2169</v>
      </c>
      <c r="ABL1" s="3" t="s">
        <v>2189</v>
      </c>
      <c r="ABM1" s="4" t="s">
        <v>2203</v>
      </c>
      <c r="ABN1" s="3" t="s">
        <v>1287</v>
      </c>
      <c r="ABO1" s="4" t="s">
        <v>1291</v>
      </c>
      <c r="ABP1" s="3" t="s">
        <v>1295</v>
      </c>
      <c r="ABQ1" s="4" t="s">
        <v>1297</v>
      </c>
      <c r="ABR1" s="3" t="s">
        <v>2049</v>
      </c>
      <c r="ABS1" s="4" t="s">
        <v>2199</v>
      </c>
    </row>
    <row r="2" spans="1:747" x14ac:dyDescent="0.25">
      <c r="A2" s="5">
        <v>1960</v>
      </c>
      <c r="B2" s="6">
        <v>49.792013679999997</v>
      </c>
      <c r="C2" s="7">
        <v>85.056837090000002</v>
      </c>
      <c r="D2" s="6">
        <v>0.45006063099999999</v>
      </c>
      <c r="E2" s="7">
        <v>3.639141763</v>
      </c>
      <c r="F2" s="6">
        <v>4.2192010580000003</v>
      </c>
      <c r="G2" s="7">
        <v>2.166610554</v>
      </c>
      <c r="H2" s="6">
        <v>3.5518223409999998</v>
      </c>
      <c r="I2" s="7">
        <v>4.9719381340000002</v>
      </c>
      <c r="J2" s="6">
        <v>6.602214773</v>
      </c>
      <c r="K2" s="7">
        <v>7.5987024910000001</v>
      </c>
      <c r="L2" s="6">
        <v>53.568941109999997</v>
      </c>
      <c r="M2" s="7">
        <v>8.3384734080000005</v>
      </c>
      <c r="N2" s="6">
        <v>13.974927989999999</v>
      </c>
      <c r="O2" s="7">
        <v>43.367170629999997</v>
      </c>
      <c r="P2" s="6">
        <v>17.783922539999999</v>
      </c>
      <c r="Q2" s="7">
        <v>-2954</v>
      </c>
      <c r="R2" s="6">
        <v>61675492328</v>
      </c>
      <c r="S2" s="7">
        <v>197400000</v>
      </c>
      <c r="T2" s="6">
        <v>754.66512739999996</v>
      </c>
      <c r="U2" s="7">
        <v>20297834751</v>
      </c>
      <c r="V2" s="6">
        <v>1324200000</v>
      </c>
      <c r="W2" s="7">
        <v>906840607.20000005</v>
      </c>
      <c r="X2" s="6">
        <v>27.648825779999999</v>
      </c>
      <c r="Y2" s="7">
        <v>405000000</v>
      </c>
      <c r="Z2" s="6">
        <v>-1.959311851</v>
      </c>
      <c r="AA2" s="7">
        <v>21.825505190000001</v>
      </c>
      <c r="AB2" s="6">
        <v>319700000</v>
      </c>
      <c r="AC2" s="7">
        <v>484720375.19999999</v>
      </c>
      <c r="AD2" s="6">
        <v>22811546768</v>
      </c>
      <c r="AE2" s="7">
        <v>835625765.29999995</v>
      </c>
      <c r="AF2" s="6">
        <v>1493500000</v>
      </c>
      <c r="AG2" s="7">
        <v>593102000000</v>
      </c>
      <c r="AH2" s="6">
        <v>3639423007</v>
      </c>
      <c r="AI2" s="7">
        <v>31322862220</v>
      </c>
      <c r="AJ2" s="6">
        <v>15.57209175</v>
      </c>
      <c r="AK2" s="7">
        <v>228100000</v>
      </c>
      <c r="AL2" s="6">
        <v>568000000</v>
      </c>
      <c r="AM2" s="7">
        <v>29.384703040000002</v>
      </c>
      <c r="AN2" s="6">
        <v>37.863999999999997</v>
      </c>
      <c r="AO2" s="7">
        <v>50.207986320000003</v>
      </c>
      <c r="AP2" s="6">
        <v>26896479</v>
      </c>
      <c r="AQ2" s="7">
        <v>78.322356439999993</v>
      </c>
      <c r="AR2" s="6">
        <v>0.186390429</v>
      </c>
      <c r="AS2" s="7">
        <v>0.93720977699999997</v>
      </c>
      <c r="AT2" s="6">
        <v>3.063888253</v>
      </c>
      <c r="AU2" s="7">
        <v>1.4902274150000001</v>
      </c>
      <c r="AV2" s="6">
        <v>2.8297792670000002</v>
      </c>
      <c r="AW2" s="7">
        <v>4.2395612229999999</v>
      </c>
      <c r="AX2" s="6">
        <v>5.7757484799999999</v>
      </c>
      <c r="AY2" s="7">
        <v>7.494090441</v>
      </c>
      <c r="AZ2" s="6">
        <v>54.037452260000002</v>
      </c>
      <c r="BA2" s="7">
        <v>54.509877449999998</v>
      </c>
      <c r="BB2" s="6">
        <v>11.608320109999999</v>
      </c>
      <c r="BC2" s="7">
        <v>42.323405970000003</v>
      </c>
      <c r="BD2" s="6">
        <v>41.270921489999999</v>
      </c>
      <c r="BE2" s="7">
        <v>0.34824201500000002</v>
      </c>
      <c r="BF2" s="6">
        <v>13.476242490000001</v>
      </c>
      <c r="BG2" s="7">
        <v>4206270175</v>
      </c>
      <c r="BH2" s="6">
        <v>0</v>
      </c>
      <c r="BI2" s="7">
        <v>1732703047</v>
      </c>
      <c r="BJ2" s="6">
        <v>21.559257240000001</v>
      </c>
      <c r="BK2" s="7">
        <v>315800000</v>
      </c>
      <c r="BL2" s="6">
        <v>-28700000</v>
      </c>
      <c r="BM2" s="7">
        <v>15.435554339999999</v>
      </c>
      <c r="BN2" s="6">
        <v>226100000</v>
      </c>
      <c r="BO2" s="7">
        <v>164540743.5</v>
      </c>
      <c r="BP2" s="6">
        <v>1753804656</v>
      </c>
      <c r="BQ2" s="7">
        <v>633002000000</v>
      </c>
      <c r="BR2" s="6">
        <v>0.23593914999999999</v>
      </c>
      <c r="BS2" s="7">
        <v>34263054467</v>
      </c>
      <c r="BT2" s="6">
        <v>568957000000</v>
      </c>
      <c r="BU2" s="7">
        <v>1039300000</v>
      </c>
      <c r="BV2" s="6">
        <v>62.136000000000003</v>
      </c>
      <c r="BW2" s="7">
        <v>13392299</v>
      </c>
      <c r="BX2" s="6">
        <v>0.68717852999999995</v>
      </c>
      <c r="BY2" s="7">
        <v>978801</v>
      </c>
      <c r="BZ2" s="6">
        <v>565048</v>
      </c>
      <c r="CA2" s="7">
        <v>2.4209511159999999</v>
      </c>
      <c r="CB2" s="6">
        <v>3.7655522690000001</v>
      </c>
      <c r="CC2" s="7">
        <v>5.1207714639999997</v>
      </c>
      <c r="CD2" s="6">
        <v>6.7602473170000001</v>
      </c>
      <c r="CE2" s="7">
        <v>7.4525407269999997</v>
      </c>
      <c r="CF2" s="6">
        <v>7234046</v>
      </c>
      <c r="CG2" s="7">
        <v>8.1043481820000007</v>
      </c>
      <c r="CH2" s="6">
        <v>13.341346890000001</v>
      </c>
      <c r="CI2" s="7">
        <v>5856381</v>
      </c>
      <c r="CJ2" s="6">
        <v>16.884558689999999</v>
      </c>
      <c r="CK2" s="7">
        <v>140600000</v>
      </c>
      <c r="CL2" s="6">
        <v>566847168.60000002</v>
      </c>
      <c r="CM2" s="7">
        <v>54.460660070000003</v>
      </c>
      <c r="CN2" s="6">
        <v>3802527967</v>
      </c>
      <c r="CO2" s="7">
        <v>0.41760387599999998</v>
      </c>
      <c r="CP2" s="6">
        <v>84487039096</v>
      </c>
      <c r="CQ2" s="7">
        <v>41.691698529999996</v>
      </c>
      <c r="CR2" s="6">
        <v>-82413950.049999997</v>
      </c>
      <c r="CS2" s="7">
        <v>5722541356</v>
      </c>
      <c r="CT2" s="6">
        <v>39900201434</v>
      </c>
      <c r="CU2" s="7">
        <v>649261118.70000005</v>
      </c>
      <c r="CV2" s="6">
        <v>11.523757509999999</v>
      </c>
      <c r="CW2" s="7">
        <v>168800000</v>
      </c>
      <c r="CX2" s="6">
        <v>5.2167739040000001</v>
      </c>
      <c r="CY2" s="7">
        <v>17.4631349</v>
      </c>
      <c r="CZ2" s="6">
        <v>266967600</v>
      </c>
      <c r="DA2" s="7">
        <v>19.273857370000002</v>
      </c>
      <c r="DB2" s="6">
        <v>1162984313</v>
      </c>
      <c r="DC2" s="7">
        <v>92819609618</v>
      </c>
      <c r="DD2" s="6">
        <v>918039715.39999998</v>
      </c>
      <c r="DE2" s="7">
        <v>1955351085</v>
      </c>
      <c r="DF2" s="6">
        <v>57300000</v>
      </c>
      <c r="DG2" s="7">
        <v>101.9593119</v>
      </c>
      <c r="DH2" s="6">
        <v>4288684125</v>
      </c>
      <c r="DI2" s="7">
        <v>70.951665759999997</v>
      </c>
      <c r="DJ2" s="6">
        <v>1164.571103</v>
      </c>
      <c r="DK2" s="7">
        <v>24144593575</v>
      </c>
      <c r="DL2" s="6">
        <v>655004251.10000002</v>
      </c>
      <c r="DM2" s="7">
        <v>153000000</v>
      </c>
      <c r="DN2" s="6">
        <v>0.33282904699999999</v>
      </c>
      <c r="DO2" s="7">
        <v>33.110322230000001</v>
      </c>
      <c r="DP2" s="6">
        <v>52900000</v>
      </c>
      <c r="DQ2" s="7">
        <v>90000000</v>
      </c>
      <c r="DR2" s="6">
        <v>5183989</v>
      </c>
      <c r="DS2" s="7">
        <v>17.4631349</v>
      </c>
      <c r="DT2" s="6">
        <v>3680160</v>
      </c>
      <c r="DU2" s="7">
        <v>0.34824199900000002</v>
      </c>
      <c r="DV2" s="6">
        <v>403742208.30000001</v>
      </c>
      <c r="DW2" s="7">
        <v>412439000000</v>
      </c>
      <c r="DX2" s="6">
        <v>13041.224749999999</v>
      </c>
      <c r="DY2" s="7">
        <v>156.38739090000001</v>
      </c>
      <c r="DZ2" s="6">
        <v>350763000000</v>
      </c>
      <c r="EA2" s="7">
        <v>1464800000</v>
      </c>
      <c r="EB2" s="6">
        <v>41.193336969999997</v>
      </c>
      <c r="EC2" s="7">
        <v>603400000</v>
      </c>
      <c r="ED2" s="6">
        <v>17.790824690000001</v>
      </c>
      <c r="EE2" s="7">
        <v>1.2087207090000001</v>
      </c>
      <c r="EF2" s="6">
        <v>485000000</v>
      </c>
      <c r="EG2" s="7">
        <v>569600000</v>
      </c>
      <c r="EH2" s="6">
        <v>16.930638999999999</v>
      </c>
      <c r="EI2" s="7">
        <v>36.136390480000003</v>
      </c>
      <c r="EJ2" s="6">
        <v>668000000</v>
      </c>
      <c r="EK2" s="7">
        <v>10184083</v>
      </c>
      <c r="EL2" s="6">
        <v>16712396</v>
      </c>
      <c r="EM2" s="7">
        <v>13504180</v>
      </c>
      <c r="EN2" s="6">
        <v>6.7344806430000004</v>
      </c>
      <c r="EO2" s="7">
        <v>0.40167862100000001</v>
      </c>
      <c r="EP2" s="6">
        <v>1.263618041</v>
      </c>
      <c r="EQ2" s="7">
        <v>413753</v>
      </c>
      <c r="ER2" s="6">
        <v>1.866725865</v>
      </c>
      <c r="ES2" s="7">
        <v>3.0866060819999999</v>
      </c>
      <c r="ET2" s="6">
        <v>4.3846394249999996</v>
      </c>
      <c r="EU2" s="7">
        <v>5.958708283</v>
      </c>
      <c r="EV2" s="6">
        <v>7.4555125840000001</v>
      </c>
      <c r="EW2" s="7">
        <v>14534172</v>
      </c>
      <c r="EX2" s="6">
        <v>7300126</v>
      </c>
      <c r="EY2" s="7">
        <v>11.04501591</v>
      </c>
      <c r="EZ2" s="6">
        <v>11383506</v>
      </c>
      <c r="FA2" s="7">
        <v>5527125</v>
      </c>
      <c r="FB2" s="6">
        <v>19.866193339999999</v>
      </c>
      <c r="FC2" s="7">
        <v>291000000</v>
      </c>
      <c r="FD2" s="6">
        <v>36218405551</v>
      </c>
      <c r="FE2" s="7">
        <v>86.523757509999996</v>
      </c>
      <c r="FF2" s="6">
        <v>1267400000</v>
      </c>
      <c r="FG2" s="7">
        <v>2984418756</v>
      </c>
      <c r="FH2" s="6">
        <v>2132166792</v>
      </c>
      <c r="FI2" s="7"/>
      <c r="FJ2" s="6"/>
      <c r="FK2" s="7"/>
      <c r="FL2" s="6"/>
      <c r="FM2" s="7"/>
      <c r="FN2" s="6"/>
      <c r="FO2" s="7"/>
      <c r="FP2" s="6"/>
      <c r="FQ2" s="7"/>
      <c r="FR2" s="6"/>
      <c r="FS2" s="7"/>
      <c r="FT2" s="6"/>
      <c r="FU2" s="7"/>
      <c r="FV2" s="6"/>
      <c r="FW2" s="7"/>
      <c r="FX2" s="6"/>
      <c r="FY2" s="7"/>
      <c r="FZ2" s="6"/>
      <c r="GA2" s="7"/>
      <c r="GB2" s="6"/>
      <c r="GC2" s="7"/>
      <c r="GD2" s="6"/>
      <c r="GE2" s="7"/>
      <c r="GF2" s="6"/>
      <c r="GG2" s="7"/>
      <c r="GH2" s="6">
        <v>48.102756999999997</v>
      </c>
      <c r="GI2" s="7">
        <v>47.255000000000003</v>
      </c>
      <c r="GJ2" s="6">
        <v>334.07</v>
      </c>
      <c r="GK2" s="7">
        <v>318.3</v>
      </c>
      <c r="GL2" s="6">
        <v>321.8</v>
      </c>
      <c r="GM2" s="7">
        <v>86441</v>
      </c>
      <c r="GN2" s="6">
        <v>262443</v>
      </c>
      <c r="GO2" s="7">
        <v>178410003.69999999</v>
      </c>
      <c r="GP2" s="6">
        <v>178410003.69999999</v>
      </c>
      <c r="GQ2" s="7">
        <v>43.555</v>
      </c>
      <c r="GR2" s="6">
        <v>213.4</v>
      </c>
      <c r="GS2" s="7">
        <v>21.364000000000001</v>
      </c>
      <c r="GT2" s="6">
        <v>158.88</v>
      </c>
      <c r="GU2" s="7">
        <v>1.0589999999999999</v>
      </c>
      <c r="GV2" s="6">
        <v>6.7939999999999996</v>
      </c>
      <c r="GW2" s="7">
        <v>218.4</v>
      </c>
      <c r="GX2" s="6">
        <v>198.22</v>
      </c>
      <c r="GY2" s="7">
        <v>-2690000.057</v>
      </c>
      <c r="GZ2" s="6">
        <v>7820000</v>
      </c>
      <c r="HA2" s="7">
        <v>88500</v>
      </c>
      <c r="HB2" s="6">
        <v>60549999.240000002</v>
      </c>
      <c r="HC2" s="7">
        <v>110660000</v>
      </c>
      <c r="HD2" s="6">
        <v>4600</v>
      </c>
      <c r="HE2" s="7">
        <v>83900</v>
      </c>
      <c r="HF2" s="6">
        <v>36.808430000000001</v>
      </c>
      <c r="HG2" s="7">
        <v>45.372999999999998</v>
      </c>
      <c r="HH2" s="6">
        <v>208.1</v>
      </c>
      <c r="HI2" s="7">
        <v>47.405000000000001</v>
      </c>
      <c r="HJ2" s="6">
        <v>391369</v>
      </c>
      <c r="HK2" s="7">
        <v>6.6332103790000003</v>
      </c>
      <c r="HL2" s="6">
        <v>27.478929279999999</v>
      </c>
      <c r="HM2" s="7">
        <v>1568579956</v>
      </c>
      <c r="HN2" s="6">
        <v>67.5</v>
      </c>
      <c r="HO2" s="7">
        <v>314.7</v>
      </c>
      <c r="HP2" s="6">
        <v>1642670044</v>
      </c>
      <c r="HQ2" s="7">
        <v>170889999.19999999</v>
      </c>
      <c r="HR2" s="6">
        <v>29999.999329999999</v>
      </c>
      <c r="HS2" s="7">
        <v>113000000</v>
      </c>
      <c r="HT2" s="6"/>
      <c r="HU2" s="7"/>
      <c r="HV2" s="6"/>
      <c r="HW2" s="7"/>
      <c r="HX2" s="6"/>
      <c r="HY2" s="7"/>
      <c r="HZ2" s="6">
        <v>0.81563560700000004</v>
      </c>
      <c r="IA2" s="7">
        <v>220503</v>
      </c>
      <c r="IB2" s="6"/>
      <c r="IC2" s="7"/>
      <c r="ID2" s="6"/>
      <c r="IE2" s="7"/>
      <c r="IF2" s="6"/>
      <c r="IG2" s="7"/>
      <c r="IH2" s="6"/>
      <c r="II2" s="7"/>
      <c r="IJ2" s="6"/>
      <c r="IK2" s="7"/>
      <c r="IL2" s="6"/>
      <c r="IM2" s="7"/>
      <c r="IN2" s="6"/>
      <c r="IO2" s="7"/>
      <c r="IP2" s="6">
        <v>566800000</v>
      </c>
      <c r="IQ2" s="7">
        <v>5.0282286520000001</v>
      </c>
      <c r="IR2" s="6">
        <v>21.57727594</v>
      </c>
      <c r="IS2" s="7">
        <v>3.8855421689999998</v>
      </c>
      <c r="IT2" s="6">
        <v>5.0753012049999997</v>
      </c>
      <c r="IU2" s="7">
        <v>2.981927711</v>
      </c>
      <c r="IV2" s="6">
        <v>8.2981927710000001</v>
      </c>
      <c r="IW2" s="7"/>
      <c r="IX2" s="6"/>
      <c r="IY2" s="7">
        <v>2.59350741</v>
      </c>
      <c r="IZ2" s="6">
        <v>1.0762173610000001</v>
      </c>
      <c r="JA2" s="7">
        <v>21.987951809999998</v>
      </c>
      <c r="JB2" s="6">
        <v>0.37650602399999999</v>
      </c>
      <c r="JC2" s="7">
        <v>63.237951809999998</v>
      </c>
      <c r="JD2" s="6"/>
      <c r="JE2" s="7">
        <v>37.138320399999998</v>
      </c>
      <c r="JF2" s="6">
        <v>36.256175020000001</v>
      </c>
      <c r="JG2" s="7">
        <v>664000000</v>
      </c>
      <c r="JH2" s="6">
        <v>3.8855421689999998</v>
      </c>
      <c r="JI2" s="7">
        <v>10.88855422</v>
      </c>
      <c r="JJ2" s="6"/>
      <c r="JK2" s="7"/>
      <c r="JL2" s="6">
        <v>5.0282286520000001</v>
      </c>
      <c r="JM2" s="7">
        <v>7.8510938599999998</v>
      </c>
      <c r="JN2" s="6">
        <v>8.345095272</v>
      </c>
      <c r="JO2" s="7">
        <v>9.2978122790000004</v>
      </c>
      <c r="JP2" s="6">
        <v>1.5963855419999999</v>
      </c>
      <c r="JQ2" s="7">
        <v>0.85843373499999998</v>
      </c>
      <c r="JR2" s="6"/>
      <c r="JS2" s="7">
        <v>1.711362032</v>
      </c>
      <c r="JT2" s="6"/>
      <c r="JU2" s="7"/>
      <c r="JV2" s="6"/>
      <c r="JW2" s="7"/>
      <c r="JX2" s="6"/>
      <c r="JY2" s="7"/>
      <c r="JZ2" s="6"/>
      <c r="KA2" s="7"/>
      <c r="KB2" s="6"/>
      <c r="KC2" s="7"/>
      <c r="KD2" s="6"/>
      <c r="KE2" s="7"/>
      <c r="KF2" s="6"/>
      <c r="KG2" s="7"/>
      <c r="KH2" s="6"/>
      <c r="KI2" s="7"/>
      <c r="KJ2" s="6"/>
      <c r="KK2" s="7"/>
      <c r="KL2" s="6"/>
      <c r="KM2" s="7"/>
      <c r="KN2" s="6"/>
      <c r="KO2" s="7"/>
      <c r="KP2" s="6"/>
      <c r="KQ2" s="7"/>
      <c r="KR2" s="6"/>
      <c r="KS2" s="7"/>
      <c r="KT2" s="6"/>
      <c r="KU2" s="7"/>
      <c r="KV2" s="6"/>
      <c r="KW2" s="7"/>
      <c r="KX2" s="6"/>
      <c r="KY2" s="7"/>
      <c r="KZ2" s="6"/>
      <c r="LA2" s="7"/>
      <c r="LB2" s="6"/>
      <c r="LC2" s="7"/>
      <c r="LD2" s="6"/>
      <c r="LE2" s="7"/>
      <c r="LF2" s="6"/>
      <c r="LG2" s="7"/>
      <c r="LH2" s="6"/>
      <c r="LI2" s="7"/>
      <c r="LJ2" s="6"/>
      <c r="LK2" s="7"/>
      <c r="LL2" s="6"/>
      <c r="LM2" s="7"/>
      <c r="LN2" s="6"/>
      <c r="LO2" s="7"/>
      <c r="LP2" s="6"/>
      <c r="LQ2" s="7"/>
      <c r="LR2" s="6"/>
      <c r="LS2" s="7"/>
      <c r="LT2" s="6"/>
      <c r="LU2" s="7"/>
      <c r="LV2" s="6"/>
      <c r="LW2" s="7"/>
      <c r="LX2" s="6"/>
      <c r="LY2" s="7"/>
      <c r="LZ2" s="6"/>
      <c r="MA2" s="7"/>
      <c r="MB2" s="6"/>
      <c r="MC2" s="7"/>
      <c r="MD2" s="6"/>
      <c r="ME2" s="7"/>
      <c r="MF2" s="6"/>
      <c r="MG2" s="7"/>
      <c r="MH2" s="6"/>
      <c r="MI2" s="7"/>
      <c r="MJ2" s="6"/>
      <c r="MK2" s="7"/>
      <c r="ML2" s="6"/>
      <c r="MM2" s="7"/>
      <c r="MN2" s="6"/>
      <c r="MO2" s="7"/>
      <c r="MP2" s="6"/>
      <c r="MQ2" s="7"/>
      <c r="MR2" s="6"/>
      <c r="MS2" s="7"/>
      <c r="MT2" s="6"/>
      <c r="MU2" s="7"/>
      <c r="MV2" s="6"/>
      <c r="MW2" s="7"/>
      <c r="MX2" s="6"/>
      <c r="MY2" s="7"/>
      <c r="MZ2" s="6"/>
      <c r="NA2" s="7"/>
      <c r="NB2" s="6"/>
      <c r="NC2" s="7"/>
      <c r="ND2" s="6"/>
      <c r="NE2" s="7"/>
      <c r="NF2" s="6"/>
      <c r="NG2" s="7"/>
      <c r="NH2" s="6"/>
      <c r="NI2" s="7"/>
      <c r="NJ2" s="6"/>
      <c r="NK2" s="7"/>
      <c r="NL2" s="6"/>
      <c r="NM2" s="7"/>
      <c r="NN2" s="6"/>
      <c r="NO2" s="7"/>
      <c r="NP2" s="6"/>
      <c r="NQ2" s="7"/>
      <c r="NR2" s="6"/>
      <c r="NS2" s="7"/>
      <c r="NT2" s="6"/>
      <c r="NU2" s="7"/>
      <c r="NV2" s="6"/>
      <c r="NW2" s="7"/>
      <c r="NX2" s="6"/>
      <c r="NY2" s="7"/>
      <c r="NZ2" s="6"/>
      <c r="OA2" s="7"/>
      <c r="OB2" s="6"/>
      <c r="OC2" s="7"/>
      <c r="OD2" s="6"/>
      <c r="OE2" s="7"/>
      <c r="OF2" s="6"/>
      <c r="OG2" s="7"/>
      <c r="OH2" s="6"/>
      <c r="OI2" s="7"/>
      <c r="OJ2" s="6"/>
      <c r="OK2" s="7"/>
      <c r="OL2" s="6"/>
      <c r="OM2" s="7"/>
      <c r="ON2" s="6"/>
      <c r="OO2" s="7">
        <v>0</v>
      </c>
      <c r="OP2" s="6"/>
      <c r="OQ2" s="7"/>
      <c r="OR2" s="6"/>
      <c r="OS2" s="7"/>
      <c r="OT2" s="6">
        <v>0</v>
      </c>
      <c r="OU2" s="7"/>
      <c r="OV2" s="6"/>
      <c r="OW2" s="7"/>
      <c r="OX2" s="6"/>
      <c r="OY2" s="7"/>
      <c r="OZ2" s="6"/>
      <c r="PA2" s="7"/>
      <c r="PB2" s="6"/>
      <c r="PC2" s="7"/>
      <c r="PD2" s="6"/>
      <c r="PE2" s="7"/>
      <c r="PF2" s="6"/>
      <c r="PG2" s="7"/>
      <c r="PH2" s="6"/>
      <c r="PI2" s="7"/>
      <c r="PJ2" s="6"/>
      <c r="PK2" s="7"/>
      <c r="PL2" s="6"/>
      <c r="PM2" s="7"/>
      <c r="PN2" s="6"/>
      <c r="PO2" s="7"/>
      <c r="PP2" s="6"/>
      <c r="PQ2" s="7"/>
      <c r="PR2" s="6"/>
      <c r="PS2" s="7"/>
      <c r="PT2" s="6"/>
      <c r="PU2" s="7"/>
      <c r="PV2" s="6"/>
      <c r="PW2" s="7"/>
      <c r="PX2" s="6"/>
      <c r="PY2" s="7"/>
      <c r="PZ2" s="6"/>
      <c r="QA2" s="7"/>
      <c r="QB2" s="6"/>
      <c r="QC2" s="7"/>
      <c r="QD2" s="6"/>
      <c r="QE2" s="7"/>
      <c r="QF2" s="6"/>
      <c r="QG2" s="7"/>
      <c r="QH2" s="6"/>
      <c r="QI2" s="7"/>
      <c r="QJ2" s="6"/>
      <c r="QK2" s="7"/>
      <c r="QL2" s="6"/>
      <c r="QM2" s="7"/>
      <c r="QN2" s="6"/>
      <c r="QO2" s="7"/>
      <c r="QP2" s="6"/>
      <c r="QQ2" s="7"/>
      <c r="QR2" s="6"/>
      <c r="QS2" s="7"/>
      <c r="QT2" s="6"/>
      <c r="QU2" s="7"/>
      <c r="QV2" s="6"/>
      <c r="QW2" s="7"/>
      <c r="QX2" s="6"/>
      <c r="QY2" s="7"/>
      <c r="QZ2" s="6"/>
      <c r="RA2" s="7"/>
      <c r="RB2" s="6"/>
      <c r="RC2" s="7"/>
      <c r="RD2" s="6"/>
      <c r="RE2" s="7"/>
      <c r="RF2" s="6"/>
      <c r="RG2" s="7"/>
      <c r="RH2" s="6"/>
      <c r="RI2" s="7"/>
      <c r="RJ2" s="6"/>
      <c r="RK2" s="7"/>
      <c r="RL2" s="6"/>
      <c r="RM2" s="7"/>
      <c r="RN2" s="6"/>
      <c r="RO2" s="7"/>
      <c r="RP2" s="6"/>
      <c r="RQ2" s="7"/>
      <c r="RR2" s="6"/>
      <c r="RS2" s="7"/>
      <c r="RT2" s="6"/>
      <c r="RU2" s="7"/>
      <c r="RV2" s="6"/>
      <c r="RW2" s="7"/>
      <c r="RX2" s="6"/>
      <c r="RY2" s="7"/>
      <c r="RZ2" s="6"/>
      <c r="SA2" s="7"/>
      <c r="SB2" s="6">
        <v>46.52</v>
      </c>
      <c r="SC2" s="7">
        <v>5.8631921819999997</v>
      </c>
      <c r="SD2" s="6">
        <v>89.03</v>
      </c>
      <c r="SE2" s="7">
        <v>5.22</v>
      </c>
      <c r="SF2" s="6"/>
      <c r="SG2" s="7"/>
      <c r="SH2" s="6"/>
      <c r="SI2" s="7"/>
      <c r="SJ2" s="6"/>
      <c r="SK2" s="7"/>
      <c r="SL2" s="6"/>
      <c r="SM2" s="7"/>
      <c r="SN2" s="6"/>
      <c r="SO2" s="7"/>
      <c r="SP2" s="6"/>
      <c r="SQ2" s="7"/>
      <c r="SR2" s="6"/>
      <c r="SS2" s="7"/>
      <c r="ST2" s="6"/>
      <c r="SU2" s="7"/>
      <c r="SV2" s="6"/>
      <c r="SW2" s="7"/>
      <c r="SX2" s="6"/>
      <c r="SY2" s="7"/>
      <c r="SZ2" s="6"/>
      <c r="TA2" s="7"/>
      <c r="TB2" s="6"/>
      <c r="TC2" s="7"/>
      <c r="TD2" s="6"/>
      <c r="TE2" s="7"/>
      <c r="TF2" s="6"/>
      <c r="TG2" s="7"/>
      <c r="TH2" s="6"/>
      <c r="TI2" s="7"/>
      <c r="TJ2" s="6"/>
      <c r="TK2" s="7"/>
      <c r="TL2" s="6"/>
      <c r="TM2" s="7"/>
      <c r="TN2" s="6"/>
      <c r="TO2" s="7"/>
      <c r="TP2" s="6"/>
      <c r="TQ2" s="7"/>
      <c r="TR2" s="6"/>
      <c r="TS2" s="7"/>
      <c r="TT2" s="6"/>
      <c r="TU2" s="7"/>
      <c r="TV2" s="6"/>
      <c r="TW2" s="7"/>
      <c r="TX2" s="6"/>
      <c r="TY2" s="7"/>
      <c r="TZ2" s="6"/>
      <c r="UA2" s="7"/>
      <c r="UB2" s="6"/>
      <c r="UC2" s="7"/>
      <c r="UD2" s="6"/>
      <c r="UE2" s="7"/>
      <c r="UF2" s="6"/>
      <c r="UG2" s="7"/>
      <c r="UH2" s="6"/>
      <c r="UI2" s="7">
        <v>76.760000000000005</v>
      </c>
      <c r="UJ2" s="6">
        <v>43.42</v>
      </c>
      <c r="UK2" s="7">
        <v>8.02</v>
      </c>
      <c r="UL2" s="6"/>
      <c r="UM2" s="7"/>
      <c r="UN2" s="6"/>
      <c r="UO2" s="7"/>
      <c r="UP2" s="6"/>
      <c r="UQ2" s="7"/>
      <c r="UR2" s="6"/>
      <c r="US2" s="7"/>
      <c r="UT2" s="6"/>
      <c r="UU2" s="7"/>
      <c r="UV2" s="6"/>
      <c r="UW2" s="7"/>
      <c r="UX2" s="6"/>
      <c r="UY2" s="7"/>
      <c r="UZ2" s="6"/>
      <c r="VA2" s="7"/>
      <c r="VB2" s="6"/>
      <c r="VC2" s="7"/>
      <c r="VD2" s="6"/>
      <c r="VE2" s="7"/>
      <c r="VF2" s="6"/>
      <c r="VG2" s="7"/>
      <c r="VH2" s="6"/>
      <c r="VI2" s="7"/>
      <c r="VJ2" s="6"/>
      <c r="VK2" s="7"/>
      <c r="VL2" s="6"/>
      <c r="VM2" s="7"/>
      <c r="VN2" s="6"/>
      <c r="VO2" s="7"/>
      <c r="VP2" s="6"/>
      <c r="VQ2" s="7"/>
      <c r="VR2" s="6"/>
      <c r="VS2" s="7"/>
      <c r="VT2" s="6"/>
      <c r="VU2" s="7"/>
      <c r="VV2" s="6"/>
      <c r="VW2" s="7"/>
      <c r="VX2" s="6"/>
      <c r="VY2" s="7"/>
      <c r="VZ2" s="6"/>
      <c r="WA2" s="7"/>
      <c r="WB2" s="6"/>
      <c r="WC2" s="7"/>
      <c r="WD2" s="6"/>
      <c r="WE2" s="7"/>
      <c r="WF2" s="6"/>
      <c r="WG2" s="7"/>
      <c r="WH2" s="6"/>
      <c r="WI2" s="7"/>
      <c r="WJ2" s="6"/>
      <c r="WK2" s="7"/>
      <c r="WL2" s="6"/>
      <c r="WM2" s="7">
        <v>2.1469793319999999</v>
      </c>
      <c r="WN2" s="6"/>
      <c r="WO2" s="7"/>
      <c r="WP2" s="6"/>
      <c r="WQ2" s="7"/>
      <c r="WR2" s="6"/>
      <c r="WS2" s="7"/>
      <c r="WT2" s="6"/>
      <c r="WU2" s="7"/>
      <c r="WV2" s="6"/>
      <c r="WW2" s="7"/>
      <c r="WX2" s="6"/>
      <c r="WY2" s="7"/>
      <c r="WZ2" s="6"/>
      <c r="XA2" s="7"/>
      <c r="XB2" s="6"/>
      <c r="XC2" s="7"/>
      <c r="XD2" s="6"/>
      <c r="XE2" s="7"/>
      <c r="XF2" s="6"/>
      <c r="XG2" s="7"/>
      <c r="XH2" s="6"/>
      <c r="XI2" s="7"/>
      <c r="XJ2" s="6"/>
      <c r="XK2" s="7"/>
      <c r="XL2" s="6"/>
      <c r="XM2" s="7"/>
      <c r="XN2" s="6"/>
      <c r="XO2" s="7"/>
      <c r="XP2" s="6"/>
      <c r="XQ2" s="7"/>
      <c r="XR2" s="6"/>
      <c r="XS2" s="7"/>
      <c r="XT2" s="6"/>
      <c r="XU2" s="7"/>
      <c r="XV2" s="6"/>
      <c r="XW2" s="7"/>
      <c r="XX2" s="6"/>
      <c r="XY2" s="7"/>
      <c r="XZ2" s="6"/>
      <c r="YA2" s="7"/>
      <c r="YB2" s="6"/>
      <c r="YC2" s="7"/>
      <c r="YD2" s="6"/>
      <c r="YE2" s="7"/>
      <c r="YF2" s="6"/>
      <c r="YG2" s="7"/>
      <c r="YH2" s="6"/>
      <c r="YI2" s="7"/>
      <c r="YJ2" s="6"/>
      <c r="YK2" s="7"/>
      <c r="YL2" s="6"/>
      <c r="YM2" s="7"/>
      <c r="YN2" s="6"/>
      <c r="YO2" s="7"/>
      <c r="YP2" s="6"/>
      <c r="YQ2" s="7"/>
      <c r="YR2" s="6"/>
      <c r="YS2" s="7"/>
      <c r="YT2" s="6"/>
      <c r="YU2" s="7"/>
      <c r="YV2" s="6"/>
      <c r="YW2" s="7"/>
      <c r="YX2" s="6"/>
      <c r="YY2" s="7"/>
      <c r="YZ2" s="6"/>
      <c r="ZA2" s="7"/>
      <c r="ZB2" s="6"/>
      <c r="ZC2" s="7"/>
      <c r="ZD2" s="6"/>
      <c r="ZE2" s="7"/>
      <c r="ZF2" s="6"/>
      <c r="ZG2" s="7"/>
      <c r="ZH2" s="6"/>
      <c r="ZI2" s="7"/>
      <c r="ZJ2" s="6"/>
      <c r="ZK2" s="7"/>
      <c r="ZL2" s="6"/>
      <c r="ZM2" s="7"/>
      <c r="ZN2" s="6"/>
      <c r="ZO2" s="7"/>
      <c r="ZP2" s="6"/>
      <c r="ZQ2" s="7"/>
      <c r="ZR2" s="6"/>
      <c r="ZS2" s="7"/>
      <c r="ZT2" s="6"/>
      <c r="ZU2" s="7"/>
      <c r="ZV2" s="6"/>
      <c r="ZW2" s="7"/>
      <c r="ZX2" s="6"/>
      <c r="ZY2" s="7"/>
      <c r="ZZ2" s="6"/>
      <c r="AAA2" s="7"/>
      <c r="AAB2" s="6"/>
      <c r="AAC2" s="7"/>
      <c r="AAD2" s="6"/>
      <c r="AAE2" s="7"/>
      <c r="AAF2" s="6"/>
      <c r="AAG2" s="7"/>
      <c r="AAH2" s="6"/>
      <c r="AAI2" s="7"/>
      <c r="AAJ2" s="6"/>
      <c r="AAK2" s="7"/>
      <c r="AAL2" s="6"/>
      <c r="AAM2" s="7"/>
      <c r="AAN2" s="6"/>
      <c r="AAO2" s="7"/>
      <c r="AAP2" s="6"/>
      <c r="AAQ2" s="7"/>
      <c r="AAR2" s="6"/>
      <c r="AAS2" s="7"/>
      <c r="AAT2" s="6"/>
      <c r="AAU2" s="7"/>
      <c r="AAV2" s="6"/>
      <c r="AAW2" s="7"/>
      <c r="AAX2" s="6"/>
      <c r="AAY2" s="7"/>
      <c r="AAZ2" s="6"/>
      <c r="ABA2" s="7"/>
      <c r="ABB2" s="6"/>
      <c r="ABC2" s="7"/>
      <c r="ABD2" s="6"/>
      <c r="ABE2" s="7"/>
      <c r="ABF2" s="6"/>
      <c r="ABG2" s="7"/>
      <c r="ABH2" s="6"/>
      <c r="ABI2" s="7"/>
      <c r="ABJ2" s="6"/>
      <c r="ABK2" s="7"/>
      <c r="ABL2" s="6"/>
      <c r="ABM2" s="7"/>
      <c r="ABN2" s="6"/>
      <c r="ABO2" s="7"/>
      <c r="ABP2" s="6"/>
      <c r="ABQ2" s="7"/>
      <c r="ABR2" s="6"/>
      <c r="ABS2" s="7"/>
    </row>
    <row r="3" spans="1:747" x14ac:dyDescent="0.25">
      <c r="A3" s="5">
        <v>1961</v>
      </c>
      <c r="B3" s="6">
        <v>49.809113099999998</v>
      </c>
      <c r="C3" s="7">
        <v>85.411554580000001</v>
      </c>
      <c r="D3" s="6">
        <v>0.45782415100000001</v>
      </c>
      <c r="E3" s="7">
        <v>3.6825830810000002</v>
      </c>
      <c r="F3" s="6">
        <v>4.2807293189999998</v>
      </c>
      <c r="G3" s="7">
        <v>2.1746484760000002</v>
      </c>
      <c r="H3" s="6">
        <v>3.5535853959999999</v>
      </c>
      <c r="I3" s="7">
        <v>4.9636416250000002</v>
      </c>
      <c r="J3" s="6">
        <v>6.5870250099999996</v>
      </c>
      <c r="K3" s="7">
        <v>7.3639502050000001</v>
      </c>
      <c r="L3" s="6">
        <v>53.465098210000001</v>
      </c>
      <c r="M3" s="7">
        <v>8.6413685910000009</v>
      </c>
      <c r="N3" s="6">
        <v>14.081498010000001</v>
      </c>
      <c r="O3" s="7">
        <v>43.445915190000001</v>
      </c>
      <c r="P3" s="6">
        <v>17.61518899</v>
      </c>
      <c r="Q3" s="7">
        <v>23184</v>
      </c>
      <c r="R3" s="6">
        <v>60160676343</v>
      </c>
      <c r="S3" s="7">
        <v>218700000</v>
      </c>
      <c r="T3" s="6">
        <v>773.35995270000001</v>
      </c>
      <c r="U3" s="7">
        <v>21345429172</v>
      </c>
      <c r="V3" s="6">
        <v>1411000000</v>
      </c>
      <c r="W3" s="7">
        <v>991264653.5</v>
      </c>
      <c r="X3" s="6">
        <v>27.153079479999999</v>
      </c>
      <c r="Y3" s="7">
        <v>425000000</v>
      </c>
      <c r="Z3" s="6">
        <v>-2.0955788399999999</v>
      </c>
      <c r="AA3" s="7">
        <v>19.741886019999999</v>
      </c>
      <c r="AB3" s="6">
        <v>309000000</v>
      </c>
      <c r="AC3" s="7">
        <v>637487697.20000005</v>
      </c>
      <c r="AD3" s="6">
        <v>21275098945</v>
      </c>
      <c r="AE3" s="7">
        <v>793126585.5</v>
      </c>
      <c r="AF3" s="6">
        <v>1598000000</v>
      </c>
      <c r="AG3" s="7">
        <v>618257000000</v>
      </c>
      <c r="AH3" s="6">
        <v>3866563893</v>
      </c>
      <c r="AI3" s="7">
        <v>32558537531</v>
      </c>
      <c r="AJ3" s="6">
        <v>16.349348330000002</v>
      </c>
      <c r="AK3" s="7">
        <v>255900000</v>
      </c>
      <c r="AL3" s="6">
        <v>485000000</v>
      </c>
      <c r="AM3" s="7">
        <v>26.365115469999999</v>
      </c>
      <c r="AN3" s="6">
        <v>38.271999999999998</v>
      </c>
      <c r="AO3" s="7">
        <v>50.190886900000002</v>
      </c>
      <c r="AP3" s="6">
        <v>27600898</v>
      </c>
      <c r="AQ3" s="7">
        <v>78.58362004</v>
      </c>
      <c r="AR3" s="6">
        <v>0.19304294</v>
      </c>
      <c r="AS3" s="7">
        <v>0.938946277</v>
      </c>
      <c r="AT3" s="6">
        <v>3.0889866050000001</v>
      </c>
      <c r="AU3" s="7">
        <v>1.499173238</v>
      </c>
      <c r="AV3" s="6">
        <v>2.8391550780000001</v>
      </c>
      <c r="AW3" s="7">
        <v>4.2298763340000001</v>
      </c>
      <c r="AX3" s="6">
        <v>5.7568411140000002</v>
      </c>
      <c r="AY3" s="7">
        <v>7.3550063809999999</v>
      </c>
      <c r="AZ3" s="6">
        <v>53.934071279999998</v>
      </c>
      <c r="BA3" s="7">
        <v>54.406638899999997</v>
      </c>
      <c r="BB3" s="6">
        <v>11.749228179999999</v>
      </c>
      <c r="BC3" s="7">
        <v>42.383345640000002</v>
      </c>
      <c r="BD3" s="6">
        <v>41.312631779999997</v>
      </c>
      <c r="BE3" s="7">
        <v>0.34824201500000002</v>
      </c>
      <c r="BF3" s="6">
        <v>13.972655250000001</v>
      </c>
      <c r="BG3" s="7">
        <v>4494575422</v>
      </c>
      <c r="BH3" s="6">
        <v>0</v>
      </c>
      <c r="BI3" s="7">
        <v>1840099623</v>
      </c>
      <c r="BJ3" s="6">
        <v>22.054689499999999</v>
      </c>
      <c r="BK3" s="7">
        <v>345200000</v>
      </c>
      <c r="BL3" s="6">
        <v>-32800000</v>
      </c>
      <c r="BM3" s="7">
        <v>16.068234090000001</v>
      </c>
      <c r="BN3" s="6">
        <v>251500000</v>
      </c>
      <c r="BO3" s="7">
        <v>84711203.010000005</v>
      </c>
      <c r="BP3" s="6">
        <v>1635678981</v>
      </c>
      <c r="BQ3" s="7">
        <v>662163000000</v>
      </c>
      <c r="BR3" s="6">
        <v>0.241330293</v>
      </c>
      <c r="BS3" s="7">
        <v>35716236482</v>
      </c>
      <c r="BT3" s="6">
        <v>591403000000</v>
      </c>
      <c r="BU3" s="7">
        <v>1090600000</v>
      </c>
      <c r="BV3" s="6">
        <v>61.728000000000002</v>
      </c>
      <c r="BW3" s="7">
        <v>13747763</v>
      </c>
      <c r="BX3" s="6">
        <v>0.70621673900000004</v>
      </c>
      <c r="BY3" s="7">
        <v>1016426</v>
      </c>
      <c r="BZ3" s="6">
        <v>588505</v>
      </c>
      <c r="CA3" s="7">
        <v>2.432839526</v>
      </c>
      <c r="CB3" s="6">
        <v>3.7618703409999998</v>
      </c>
      <c r="CC3" s="7">
        <v>5.1239501699999996</v>
      </c>
      <c r="CD3" s="6">
        <v>6.7228976349999998</v>
      </c>
      <c r="CE3" s="7">
        <v>7.2189274440000002</v>
      </c>
      <c r="CF3" s="6">
        <v>7406592</v>
      </c>
      <c r="CG3" s="7">
        <v>8.4144492599999996</v>
      </c>
      <c r="CH3" s="6">
        <v>13.43514263</v>
      </c>
      <c r="CI3" s="7">
        <v>6018621</v>
      </c>
      <c r="CJ3" s="6">
        <v>16.705067459999999</v>
      </c>
      <c r="CK3" s="7">
        <v>154200000</v>
      </c>
      <c r="CL3" s="6">
        <v>628011528.79999995</v>
      </c>
      <c r="CM3" s="7">
        <v>56.708299850000003</v>
      </c>
      <c r="CN3" s="6">
        <v>4051779914</v>
      </c>
      <c r="CO3" s="7">
        <v>0.42432718000000003</v>
      </c>
      <c r="CP3" s="6">
        <v>81435775288</v>
      </c>
      <c r="CQ3" s="7">
        <v>37.388193200000003</v>
      </c>
      <c r="CR3" s="6">
        <v>-94187371.480000004</v>
      </c>
      <c r="CS3" s="7">
        <v>5616932992</v>
      </c>
      <c r="CT3" s="6">
        <v>43906104010</v>
      </c>
      <c r="CU3" s="7">
        <v>722198900.29999995</v>
      </c>
      <c r="CV3" s="6">
        <v>14.18349093</v>
      </c>
      <c r="CW3" s="7">
        <v>222000000</v>
      </c>
      <c r="CX3" s="6">
        <v>7.6349388129999998</v>
      </c>
      <c r="CY3" s="7">
        <v>16.758241760000001</v>
      </c>
      <c r="CZ3" s="6">
        <v>203625200</v>
      </c>
      <c r="DA3" s="7">
        <v>19.617731280000001</v>
      </c>
      <c r="DB3" s="6">
        <v>1220415637</v>
      </c>
      <c r="DC3" s="7">
        <v>91106642158</v>
      </c>
      <c r="DD3" s="6">
        <v>887313957</v>
      </c>
      <c r="DE3" s="7">
        <v>2151664528</v>
      </c>
      <c r="DF3" s="6">
        <v>29500000</v>
      </c>
      <c r="DG3" s="7">
        <v>102.0955788</v>
      </c>
      <c r="DH3" s="6">
        <v>4588762794</v>
      </c>
      <c r="DI3" s="7">
        <v>69.677996419999999</v>
      </c>
      <c r="DJ3" s="6">
        <v>1179.6187769999999</v>
      </c>
      <c r="DK3" s="7">
        <v>26854376983</v>
      </c>
      <c r="DL3" s="6">
        <v>734833791.60000002</v>
      </c>
      <c r="DM3" s="7">
        <v>545000000</v>
      </c>
      <c r="DN3" s="6">
        <v>0.69360675500000002</v>
      </c>
      <c r="DO3" s="7">
        <v>34.589828779999998</v>
      </c>
      <c r="DP3" s="6">
        <v>27200000</v>
      </c>
      <c r="DQ3" s="7">
        <v>29000000</v>
      </c>
      <c r="DR3" s="6">
        <v>5414670</v>
      </c>
      <c r="DS3" s="7">
        <v>16.758241760000001</v>
      </c>
      <c r="DT3" s="6">
        <v>3862355</v>
      </c>
      <c r="DU3" s="7">
        <v>0.34824199900000002</v>
      </c>
      <c r="DV3" s="6">
        <v>442795508.60000002</v>
      </c>
      <c r="DW3" s="7">
        <v>429027000000</v>
      </c>
      <c r="DX3" s="6">
        <v>13364.286469999999</v>
      </c>
      <c r="DY3" s="7">
        <v>162.8416373</v>
      </c>
      <c r="DZ3" s="6">
        <v>368866000000</v>
      </c>
      <c r="EA3" s="7">
        <v>1565200000</v>
      </c>
      <c r="EB3" s="6">
        <v>40.940454889999998</v>
      </c>
      <c r="EC3" s="7">
        <v>640800000</v>
      </c>
      <c r="ED3" s="6">
        <v>18.98798876</v>
      </c>
      <c r="EE3" s="7">
        <v>1.2171044769999999</v>
      </c>
      <c r="EF3" s="6">
        <v>541400000</v>
      </c>
      <c r="EG3" s="7">
        <v>633600000</v>
      </c>
      <c r="EH3" s="6">
        <v>16.630462560000002</v>
      </c>
      <c r="EI3" s="7">
        <v>36.563503699999998</v>
      </c>
      <c r="EJ3" s="6">
        <v>700000000</v>
      </c>
      <c r="EK3" s="7">
        <v>10563416</v>
      </c>
      <c r="EL3" s="6">
        <v>17037482</v>
      </c>
      <c r="EM3" s="7">
        <v>13853135</v>
      </c>
      <c r="EN3" s="6">
        <v>6.8279345390000001</v>
      </c>
      <c r="EO3" s="7">
        <v>0.42169407599999997</v>
      </c>
      <c r="EP3" s="6">
        <v>1.281601279</v>
      </c>
      <c r="EQ3" s="7">
        <v>427921</v>
      </c>
      <c r="ER3" s="6">
        <v>1.8712172250000001</v>
      </c>
      <c r="ES3" s="7">
        <v>3.1039196379999998</v>
      </c>
      <c r="ET3" s="6">
        <v>4.3785888789999996</v>
      </c>
      <c r="EU3" s="7">
        <v>5.946953186</v>
      </c>
      <c r="EV3" s="6">
        <v>7.30224282</v>
      </c>
      <c r="EW3" s="7">
        <v>14886288</v>
      </c>
      <c r="EX3" s="6">
        <v>7479696</v>
      </c>
      <c r="EY3" s="7">
        <v>11.17242169</v>
      </c>
      <c r="EZ3" s="6">
        <v>11698184</v>
      </c>
      <c r="FA3" s="7">
        <v>5679563</v>
      </c>
      <c r="FB3" s="6">
        <v>17.646307180000001</v>
      </c>
      <c r="FC3" s="7">
        <v>276200000</v>
      </c>
      <c r="FD3" s="6">
        <v>37867901011</v>
      </c>
      <c r="FE3" s="7">
        <v>86.027344749999997</v>
      </c>
      <c r="FF3" s="6">
        <v>1346500000</v>
      </c>
      <c r="FG3" s="7">
        <v>3131730102</v>
      </c>
      <c r="FH3" s="6">
        <v>2371463021</v>
      </c>
      <c r="FI3" s="7">
        <v>3.657069956</v>
      </c>
      <c r="FJ3" s="6">
        <v>1254553557</v>
      </c>
      <c r="FK3" s="7">
        <v>79552868494</v>
      </c>
      <c r="FL3" s="6">
        <v>10.03980539</v>
      </c>
      <c r="FM3" s="7">
        <v>1.292121485</v>
      </c>
      <c r="FN3" s="6">
        <v>1.9265021010000001</v>
      </c>
      <c r="FO3" s="7">
        <v>2.477234551</v>
      </c>
      <c r="FP3" s="6">
        <v>5.1611141429999998</v>
      </c>
      <c r="FQ3" s="7">
        <v>21398705251</v>
      </c>
      <c r="FR3" s="6">
        <v>1.6099714380000001</v>
      </c>
      <c r="FS3" s="7">
        <v>141831000000</v>
      </c>
      <c r="FT3" s="6">
        <v>-1.8454801380000001</v>
      </c>
      <c r="FU3" s="7">
        <v>11.22314774</v>
      </c>
      <c r="FV3" s="6">
        <v>2.585292258</v>
      </c>
      <c r="FW3" s="7">
        <v>8315535640</v>
      </c>
      <c r="FX3" s="6">
        <v>8671332639</v>
      </c>
      <c r="FY3" s="7">
        <v>7.546391753</v>
      </c>
      <c r="FZ3" s="6">
        <v>156713000000</v>
      </c>
      <c r="GA3" s="7">
        <v>-6.735395187</v>
      </c>
      <c r="GB3" s="6">
        <v>4.2412506370000003</v>
      </c>
      <c r="GC3" s="7">
        <v>11.62886598</v>
      </c>
      <c r="GD3" s="6">
        <v>1.3402061860000001</v>
      </c>
      <c r="GE3" s="7">
        <v>367612000000</v>
      </c>
      <c r="GF3" s="6">
        <v>4626072061</v>
      </c>
      <c r="GG3" s="7">
        <v>3.9449629559999999</v>
      </c>
      <c r="GH3" s="6">
        <v>48.956682999999998</v>
      </c>
      <c r="GI3" s="7">
        <v>47.817</v>
      </c>
      <c r="GJ3" s="6">
        <v>332.01499999999999</v>
      </c>
      <c r="GK3" s="7">
        <v>308</v>
      </c>
      <c r="GL3" s="6">
        <v>312</v>
      </c>
      <c r="GM3" s="7">
        <v>85963</v>
      </c>
      <c r="GN3" s="6">
        <v>256739</v>
      </c>
      <c r="GO3" s="7">
        <v>117769996.59999999</v>
      </c>
      <c r="GP3" s="6">
        <v>117769996.59999999</v>
      </c>
      <c r="GQ3" s="7">
        <v>44.274000000000001</v>
      </c>
      <c r="GR3" s="6">
        <v>206.3</v>
      </c>
      <c r="GS3" s="7">
        <v>20.738</v>
      </c>
      <c r="GT3" s="6">
        <v>154.553</v>
      </c>
      <c r="GU3" s="7">
        <v>1.06</v>
      </c>
      <c r="GV3" s="6">
        <v>6.7789999999999999</v>
      </c>
      <c r="GW3" s="7">
        <v>210.9</v>
      </c>
      <c r="GX3" s="6">
        <v>200.22499999999999</v>
      </c>
      <c r="GY3" s="7">
        <v>-4679999.8279999997</v>
      </c>
      <c r="GZ3" s="6">
        <v>8650000</v>
      </c>
      <c r="HA3" s="7">
        <v>92000</v>
      </c>
      <c r="HB3" s="6">
        <v>-50000.000749999999</v>
      </c>
      <c r="HC3" s="7">
        <v>103320000</v>
      </c>
      <c r="HD3" s="6">
        <v>5200</v>
      </c>
      <c r="HE3" s="7">
        <v>86800</v>
      </c>
      <c r="HF3" s="6">
        <v>37.486767</v>
      </c>
      <c r="HG3" s="7">
        <v>46.024000000000001</v>
      </c>
      <c r="HH3" s="6">
        <v>201.6</v>
      </c>
      <c r="HI3" s="7">
        <v>46.793999999999997</v>
      </c>
      <c r="HJ3" s="6">
        <v>382660</v>
      </c>
      <c r="HK3" s="7">
        <v>4.2668900350000003</v>
      </c>
      <c r="HL3" s="6">
        <v>16.307141510000001</v>
      </c>
      <c r="HM3" s="7">
        <v>802210022</v>
      </c>
      <c r="HN3" s="6">
        <v>66.3</v>
      </c>
      <c r="HO3" s="7">
        <v>304.39999999999998</v>
      </c>
      <c r="HP3" s="6">
        <v>839190002.39999998</v>
      </c>
      <c r="HQ3" s="7">
        <v>110320000.2</v>
      </c>
      <c r="HR3" s="6">
        <v>39999.999109999997</v>
      </c>
      <c r="HS3" s="7">
        <v>115000000</v>
      </c>
      <c r="HT3" s="6"/>
      <c r="HU3" s="7"/>
      <c r="HV3" s="6"/>
      <c r="HW3" s="7"/>
      <c r="HX3" s="6"/>
      <c r="HY3" s="7"/>
      <c r="HZ3" s="6">
        <v>0.82793499999999998</v>
      </c>
      <c r="IA3" s="7">
        <v>220503</v>
      </c>
      <c r="IB3" s="6">
        <v>1001450</v>
      </c>
      <c r="IC3" s="7">
        <v>5008966</v>
      </c>
      <c r="ID3" s="6">
        <v>96.950380150000001</v>
      </c>
      <c r="IE3" s="7">
        <v>17.77</v>
      </c>
      <c r="IF3" s="6">
        <v>6.9315384999999993E-2</v>
      </c>
      <c r="IG3" s="7">
        <v>183.37105009999999</v>
      </c>
      <c r="IH3" s="6">
        <v>27.727056109999999</v>
      </c>
      <c r="II3" s="7">
        <v>16.079999999999998</v>
      </c>
      <c r="IJ3" s="6">
        <v>1723824</v>
      </c>
      <c r="IK3" s="7">
        <v>2.5797378069999999</v>
      </c>
      <c r="IL3" s="6">
        <v>2905.7</v>
      </c>
      <c r="IM3" s="7">
        <v>18.93</v>
      </c>
      <c r="IN3" s="6">
        <v>995450</v>
      </c>
      <c r="IO3" s="7">
        <v>2.510422422</v>
      </c>
      <c r="IP3" s="6">
        <v>484300000</v>
      </c>
      <c r="IQ3" s="7">
        <v>7.5366508359999997</v>
      </c>
      <c r="IR3" s="6">
        <v>14.1647739</v>
      </c>
      <c r="IS3" s="7">
        <v>2.7015313490000001</v>
      </c>
      <c r="IT3" s="6">
        <v>6.0531638250000004</v>
      </c>
      <c r="IU3" s="7">
        <v>2.730424733</v>
      </c>
      <c r="IV3" s="6">
        <v>6.2554175089999999</v>
      </c>
      <c r="IW3" s="7">
        <v>18.100000000000001</v>
      </c>
      <c r="IX3" s="6">
        <v>9.0540532000000007E-2</v>
      </c>
      <c r="IY3" s="7">
        <v>2.973363618</v>
      </c>
      <c r="IZ3" s="6">
        <v>0.76398926300000003</v>
      </c>
      <c r="JA3" s="7">
        <v>24.357122220000001</v>
      </c>
      <c r="JB3" s="6">
        <v>1.4735625539999999</v>
      </c>
      <c r="JC3" s="7">
        <v>60.835018779999999</v>
      </c>
      <c r="JD3" s="6">
        <v>2499000</v>
      </c>
      <c r="JE3" s="7">
        <v>40.305595709999999</v>
      </c>
      <c r="JF3" s="6">
        <v>37.992979560000002</v>
      </c>
      <c r="JG3" s="7">
        <v>692200000</v>
      </c>
      <c r="JH3" s="6">
        <v>2.7015313490000001</v>
      </c>
      <c r="JI3" s="7">
        <v>12.106327650000001</v>
      </c>
      <c r="JJ3" s="6">
        <v>36.23070525</v>
      </c>
      <c r="JK3" s="7">
        <v>1</v>
      </c>
      <c r="JL3" s="6">
        <v>7.5366508359999997</v>
      </c>
      <c r="JM3" s="7">
        <v>5.368573198</v>
      </c>
      <c r="JN3" s="6">
        <v>3.0146603349999999</v>
      </c>
      <c r="JO3" s="7">
        <v>12.595498660000001</v>
      </c>
      <c r="JP3" s="6">
        <v>1.3868824040000001</v>
      </c>
      <c r="JQ3" s="7">
        <v>0.46229413499999999</v>
      </c>
      <c r="JR3" s="6">
        <v>25680</v>
      </c>
      <c r="JS3" s="7">
        <v>2.0441874869999999</v>
      </c>
      <c r="JT3" s="6"/>
      <c r="JU3" s="7"/>
      <c r="JV3" s="6"/>
      <c r="JW3" s="7"/>
      <c r="JX3" s="6"/>
      <c r="JY3" s="7"/>
      <c r="JZ3" s="6"/>
      <c r="KA3" s="7"/>
      <c r="KB3" s="6"/>
      <c r="KC3" s="7"/>
      <c r="KD3" s="6"/>
      <c r="KE3" s="7"/>
      <c r="KF3" s="6"/>
      <c r="KG3" s="7"/>
      <c r="KH3" s="6"/>
      <c r="KI3" s="7"/>
      <c r="KJ3" s="6"/>
      <c r="KK3" s="7"/>
      <c r="KL3" s="6"/>
      <c r="KM3" s="7"/>
      <c r="KN3" s="6">
        <v>9999.9997760000006</v>
      </c>
      <c r="KO3" s="7"/>
      <c r="KP3" s="6"/>
      <c r="KQ3" s="7"/>
      <c r="KR3" s="6"/>
      <c r="KS3" s="7"/>
      <c r="KT3" s="6"/>
      <c r="KU3" s="7"/>
      <c r="KV3" s="6"/>
      <c r="KW3" s="7"/>
      <c r="KX3" s="6"/>
      <c r="KY3" s="7"/>
      <c r="KZ3" s="6"/>
      <c r="LA3" s="7"/>
      <c r="LB3" s="6"/>
      <c r="LC3" s="7"/>
      <c r="LD3" s="6"/>
      <c r="LE3" s="7"/>
      <c r="LF3" s="6"/>
      <c r="LG3" s="7"/>
      <c r="LH3" s="6"/>
      <c r="LI3" s="7"/>
      <c r="LJ3" s="6"/>
      <c r="LK3" s="7"/>
      <c r="LL3" s="6"/>
      <c r="LM3" s="7"/>
      <c r="LN3" s="6"/>
      <c r="LO3" s="7"/>
      <c r="LP3" s="6"/>
      <c r="LQ3" s="7"/>
      <c r="LR3" s="6"/>
      <c r="LS3" s="7"/>
      <c r="LT3" s="6"/>
      <c r="LU3" s="7"/>
      <c r="LV3" s="6"/>
      <c r="LW3" s="7"/>
      <c r="LX3" s="6"/>
      <c r="LY3" s="7"/>
      <c r="LZ3" s="6"/>
      <c r="MA3" s="7"/>
      <c r="MB3" s="6"/>
      <c r="MC3" s="7"/>
      <c r="MD3" s="6"/>
      <c r="ME3" s="7"/>
      <c r="MF3" s="6"/>
      <c r="MG3" s="7"/>
      <c r="MH3" s="6"/>
      <c r="MI3" s="7"/>
      <c r="MJ3" s="6"/>
      <c r="MK3" s="7"/>
      <c r="ML3" s="6"/>
      <c r="MM3" s="7"/>
      <c r="MN3" s="6"/>
      <c r="MO3" s="7"/>
      <c r="MP3" s="6"/>
      <c r="MQ3" s="7"/>
      <c r="MR3" s="6"/>
      <c r="MS3" s="7"/>
      <c r="MT3" s="6"/>
      <c r="MU3" s="7"/>
      <c r="MV3" s="6"/>
      <c r="MW3" s="7"/>
      <c r="MX3" s="6"/>
      <c r="MY3" s="7"/>
      <c r="MZ3" s="6"/>
      <c r="NA3" s="7"/>
      <c r="NB3" s="6"/>
      <c r="NC3" s="7"/>
      <c r="ND3" s="6"/>
      <c r="NE3" s="7"/>
      <c r="NF3" s="6"/>
      <c r="NG3" s="7"/>
      <c r="NH3" s="6"/>
      <c r="NI3" s="7"/>
      <c r="NJ3" s="6"/>
      <c r="NK3" s="7"/>
      <c r="NL3" s="6"/>
      <c r="NM3" s="7"/>
      <c r="NN3" s="6"/>
      <c r="NO3" s="7"/>
      <c r="NP3" s="6"/>
      <c r="NQ3" s="7"/>
      <c r="NR3" s="6"/>
      <c r="NS3" s="7"/>
      <c r="NT3" s="6"/>
      <c r="NU3" s="7"/>
      <c r="NV3" s="6"/>
      <c r="NW3" s="7"/>
      <c r="NX3" s="6"/>
      <c r="NY3" s="7"/>
      <c r="NZ3" s="6"/>
      <c r="OA3" s="7"/>
      <c r="OB3" s="6"/>
      <c r="OC3" s="7"/>
      <c r="OD3" s="6"/>
      <c r="OE3" s="7"/>
      <c r="OF3" s="6"/>
      <c r="OG3" s="7"/>
      <c r="OH3" s="6"/>
      <c r="OI3" s="7"/>
      <c r="OJ3" s="6"/>
      <c r="OK3" s="7"/>
      <c r="OL3" s="6"/>
      <c r="OM3" s="7"/>
      <c r="ON3" s="6"/>
      <c r="OO3" s="7"/>
      <c r="OP3" s="6"/>
      <c r="OQ3" s="7"/>
      <c r="OR3" s="6"/>
      <c r="OS3" s="7"/>
      <c r="OT3" s="6"/>
      <c r="OU3" s="7"/>
      <c r="OV3" s="6"/>
      <c r="OW3" s="7"/>
      <c r="OX3" s="6"/>
      <c r="OY3" s="7"/>
      <c r="OZ3" s="6"/>
      <c r="PA3" s="7"/>
      <c r="PB3" s="6"/>
      <c r="PC3" s="7"/>
      <c r="PD3" s="6"/>
      <c r="PE3" s="7"/>
      <c r="PF3" s="6"/>
      <c r="PG3" s="7"/>
      <c r="PH3" s="6"/>
      <c r="PI3" s="7"/>
      <c r="PJ3" s="6"/>
      <c r="PK3" s="7"/>
      <c r="PL3" s="6"/>
      <c r="PM3" s="7"/>
      <c r="PN3" s="6"/>
      <c r="PO3" s="7"/>
      <c r="PP3" s="6"/>
      <c r="PQ3" s="7"/>
      <c r="PR3" s="6"/>
      <c r="PS3" s="7"/>
      <c r="PT3" s="6"/>
      <c r="PU3" s="7"/>
      <c r="PV3" s="6"/>
      <c r="PW3" s="7"/>
      <c r="PX3" s="6"/>
      <c r="PY3" s="7"/>
      <c r="PZ3" s="6"/>
      <c r="QA3" s="7"/>
      <c r="QB3" s="6"/>
      <c r="QC3" s="7"/>
      <c r="QD3" s="6"/>
      <c r="QE3" s="7"/>
      <c r="QF3" s="6"/>
      <c r="QG3" s="7"/>
      <c r="QH3" s="6"/>
      <c r="QI3" s="7"/>
      <c r="QJ3" s="6"/>
      <c r="QK3" s="7"/>
      <c r="QL3" s="6"/>
      <c r="QM3" s="7"/>
      <c r="QN3" s="6"/>
      <c r="QO3" s="7"/>
      <c r="QP3" s="6"/>
      <c r="QQ3" s="7"/>
      <c r="QR3" s="6"/>
      <c r="QS3" s="7"/>
      <c r="QT3" s="6"/>
      <c r="QU3" s="7"/>
      <c r="QV3" s="6"/>
      <c r="QW3" s="7"/>
      <c r="QX3" s="6"/>
      <c r="QY3" s="7"/>
      <c r="QZ3" s="6"/>
      <c r="RA3" s="7"/>
      <c r="RB3" s="6"/>
      <c r="RC3" s="7"/>
      <c r="RD3" s="6"/>
      <c r="RE3" s="7"/>
      <c r="RF3" s="6"/>
      <c r="RG3" s="7"/>
      <c r="RH3" s="6"/>
      <c r="RI3" s="7"/>
      <c r="RJ3" s="6"/>
      <c r="RK3" s="7"/>
      <c r="RL3" s="6"/>
      <c r="RM3" s="7"/>
      <c r="RN3" s="6"/>
      <c r="RO3" s="7"/>
      <c r="RP3" s="6"/>
      <c r="RQ3" s="7"/>
      <c r="RR3" s="6"/>
      <c r="RS3" s="7"/>
      <c r="RT3" s="6"/>
      <c r="RU3" s="7"/>
      <c r="RV3" s="6"/>
      <c r="RW3" s="7"/>
      <c r="RX3" s="6"/>
      <c r="RY3" s="7"/>
      <c r="RZ3" s="6"/>
      <c r="SA3" s="7"/>
      <c r="SB3" s="6"/>
      <c r="SC3" s="7"/>
      <c r="SD3" s="6"/>
      <c r="SE3" s="7"/>
      <c r="SF3" s="6"/>
      <c r="SG3" s="7"/>
      <c r="SH3" s="6"/>
      <c r="SI3" s="7"/>
      <c r="SJ3" s="6"/>
      <c r="SK3" s="7"/>
      <c r="SL3" s="6"/>
      <c r="SM3" s="7"/>
      <c r="SN3" s="6"/>
      <c r="SO3" s="7"/>
      <c r="SP3" s="6"/>
      <c r="SQ3" s="7"/>
      <c r="SR3" s="6"/>
      <c r="SS3" s="7"/>
      <c r="ST3" s="6"/>
      <c r="SU3" s="7"/>
      <c r="SV3" s="6"/>
      <c r="SW3" s="7"/>
      <c r="SX3" s="6"/>
      <c r="SY3" s="7"/>
      <c r="SZ3" s="6"/>
      <c r="TA3" s="7"/>
      <c r="TB3" s="6"/>
      <c r="TC3" s="7"/>
      <c r="TD3" s="6"/>
      <c r="TE3" s="7"/>
      <c r="TF3" s="6"/>
      <c r="TG3" s="7"/>
      <c r="TH3" s="6"/>
      <c r="TI3" s="7"/>
      <c r="TJ3" s="6"/>
      <c r="TK3" s="7"/>
      <c r="TL3" s="6"/>
      <c r="TM3" s="7"/>
      <c r="TN3" s="6"/>
      <c r="TO3" s="7"/>
      <c r="TP3" s="6"/>
      <c r="TQ3" s="7"/>
      <c r="TR3" s="6"/>
      <c r="TS3" s="7"/>
      <c r="TT3" s="6"/>
      <c r="TU3" s="7"/>
      <c r="TV3" s="6"/>
      <c r="TW3" s="7"/>
      <c r="TX3" s="6"/>
      <c r="TY3" s="7"/>
      <c r="TZ3" s="6"/>
      <c r="UA3" s="7"/>
      <c r="UB3" s="6"/>
      <c r="UC3" s="7"/>
      <c r="UD3" s="6"/>
      <c r="UE3" s="7"/>
      <c r="UF3" s="6"/>
      <c r="UG3" s="7"/>
      <c r="UH3" s="6"/>
      <c r="UI3" s="7"/>
      <c r="UJ3" s="6"/>
      <c r="UK3" s="7"/>
      <c r="UL3" s="6"/>
      <c r="UM3" s="7"/>
      <c r="UN3" s="6"/>
      <c r="UO3" s="7"/>
      <c r="UP3" s="6"/>
      <c r="UQ3" s="7"/>
      <c r="UR3" s="6"/>
      <c r="US3" s="7"/>
      <c r="UT3" s="6"/>
      <c r="UU3" s="7"/>
      <c r="UV3" s="6"/>
      <c r="UW3" s="7"/>
      <c r="UX3" s="6"/>
      <c r="UY3" s="7"/>
      <c r="UZ3" s="6"/>
      <c r="VA3" s="7"/>
      <c r="VB3" s="6"/>
      <c r="VC3" s="7"/>
      <c r="VD3" s="6"/>
      <c r="VE3" s="7"/>
      <c r="VF3" s="6"/>
      <c r="VG3" s="7"/>
      <c r="VH3" s="6"/>
      <c r="VI3" s="7"/>
      <c r="VJ3" s="6"/>
      <c r="VK3" s="7"/>
      <c r="VL3" s="6"/>
      <c r="VM3" s="7"/>
      <c r="VN3" s="6"/>
      <c r="VO3" s="7"/>
      <c r="VP3" s="6"/>
      <c r="VQ3" s="7"/>
      <c r="VR3" s="6"/>
      <c r="VS3" s="7"/>
      <c r="VT3" s="6"/>
      <c r="VU3" s="7"/>
      <c r="VV3" s="6"/>
      <c r="VW3" s="7"/>
      <c r="VX3" s="6"/>
      <c r="VY3" s="7"/>
      <c r="VZ3" s="6"/>
      <c r="WA3" s="7"/>
      <c r="WB3" s="6"/>
      <c r="WC3" s="7"/>
      <c r="WD3" s="6"/>
      <c r="WE3" s="7"/>
      <c r="WF3" s="6"/>
      <c r="WG3" s="7">
        <v>0</v>
      </c>
      <c r="WH3" s="6"/>
      <c r="WI3" s="7"/>
      <c r="WJ3" s="6"/>
      <c r="WK3" s="7"/>
      <c r="WL3" s="6"/>
      <c r="WM3" s="7"/>
      <c r="WN3" s="6"/>
      <c r="WO3" s="7"/>
      <c r="WP3" s="6"/>
      <c r="WQ3" s="7"/>
      <c r="WR3" s="6"/>
      <c r="WS3" s="7"/>
      <c r="WT3" s="6"/>
      <c r="WU3" s="7"/>
      <c r="WV3" s="6"/>
      <c r="WW3" s="7"/>
      <c r="WX3" s="6"/>
      <c r="WY3" s="7"/>
      <c r="WZ3" s="6"/>
      <c r="XA3" s="7"/>
      <c r="XB3" s="6"/>
      <c r="XC3" s="7"/>
      <c r="XD3" s="6"/>
      <c r="XE3" s="7"/>
      <c r="XF3" s="6"/>
      <c r="XG3" s="7"/>
      <c r="XH3" s="6"/>
      <c r="XI3" s="7"/>
      <c r="XJ3" s="6"/>
      <c r="XK3" s="7"/>
      <c r="XL3" s="6"/>
      <c r="XM3" s="7"/>
      <c r="XN3" s="6"/>
      <c r="XO3" s="7"/>
      <c r="XP3" s="6"/>
      <c r="XQ3" s="7"/>
      <c r="XR3" s="6"/>
      <c r="XS3" s="7"/>
      <c r="XT3" s="6"/>
      <c r="XU3" s="7"/>
      <c r="XV3" s="6"/>
      <c r="XW3" s="7"/>
      <c r="XX3" s="6"/>
      <c r="XY3" s="7"/>
      <c r="XZ3" s="6"/>
      <c r="YA3" s="7"/>
      <c r="YB3" s="6"/>
      <c r="YC3" s="7"/>
      <c r="YD3" s="6"/>
      <c r="YE3" s="7"/>
      <c r="YF3" s="6"/>
      <c r="YG3" s="7"/>
      <c r="YH3" s="6"/>
      <c r="YI3" s="7"/>
      <c r="YJ3" s="6"/>
      <c r="YK3" s="7"/>
      <c r="YL3" s="6"/>
      <c r="YM3" s="7"/>
      <c r="YN3" s="6"/>
      <c r="YO3" s="7"/>
      <c r="YP3" s="6"/>
      <c r="YQ3" s="7"/>
      <c r="YR3" s="6"/>
      <c r="YS3" s="7"/>
      <c r="YT3" s="6"/>
      <c r="YU3" s="7"/>
      <c r="YV3" s="6"/>
      <c r="YW3" s="7"/>
      <c r="YX3" s="6"/>
      <c r="YY3" s="7"/>
      <c r="YZ3" s="6"/>
      <c r="ZA3" s="7"/>
      <c r="ZB3" s="6"/>
      <c r="ZC3" s="7"/>
      <c r="ZD3" s="6"/>
      <c r="ZE3" s="7"/>
      <c r="ZF3" s="6"/>
      <c r="ZG3" s="7"/>
      <c r="ZH3" s="6"/>
      <c r="ZI3" s="7"/>
      <c r="ZJ3" s="6"/>
      <c r="ZK3" s="7"/>
      <c r="ZL3" s="6"/>
      <c r="ZM3" s="7"/>
      <c r="ZN3" s="6"/>
      <c r="ZO3" s="7"/>
      <c r="ZP3" s="6"/>
      <c r="ZQ3" s="7"/>
      <c r="ZR3" s="6"/>
      <c r="ZS3" s="7"/>
      <c r="ZT3" s="6"/>
      <c r="ZU3" s="7"/>
      <c r="ZV3" s="6"/>
      <c r="ZW3" s="7"/>
      <c r="ZX3" s="6"/>
      <c r="ZY3" s="7"/>
      <c r="ZZ3" s="6"/>
      <c r="AAA3" s="7"/>
      <c r="AAB3" s="6"/>
      <c r="AAC3" s="7"/>
      <c r="AAD3" s="6"/>
      <c r="AAE3" s="7"/>
      <c r="AAF3" s="6"/>
      <c r="AAG3" s="7"/>
      <c r="AAH3" s="6"/>
      <c r="AAI3" s="7"/>
      <c r="AAJ3" s="6"/>
      <c r="AAK3" s="7"/>
      <c r="AAL3" s="6"/>
      <c r="AAM3" s="7"/>
      <c r="AAN3" s="6"/>
      <c r="AAO3" s="7"/>
      <c r="AAP3" s="6"/>
      <c r="AAQ3" s="7"/>
      <c r="AAR3" s="6"/>
      <c r="AAS3" s="7"/>
      <c r="AAT3" s="6"/>
      <c r="AAU3" s="7"/>
      <c r="AAV3" s="6"/>
      <c r="AAW3" s="7"/>
      <c r="AAX3" s="6"/>
      <c r="AAY3" s="7"/>
      <c r="AAZ3" s="6"/>
      <c r="ABA3" s="7"/>
      <c r="ABB3" s="6"/>
      <c r="ABC3" s="7"/>
      <c r="ABD3" s="6"/>
      <c r="ABE3" s="7"/>
      <c r="ABF3" s="6"/>
      <c r="ABG3" s="7"/>
      <c r="ABH3" s="6"/>
      <c r="ABI3" s="7"/>
      <c r="ABJ3" s="6"/>
      <c r="ABK3" s="7"/>
      <c r="ABL3" s="6"/>
      <c r="ABM3" s="7"/>
      <c r="ABN3" s="6"/>
      <c r="ABO3" s="7"/>
      <c r="ABP3" s="6"/>
      <c r="ABQ3" s="7"/>
      <c r="ABR3" s="6"/>
      <c r="ABS3" s="7"/>
    </row>
    <row r="4" spans="1:747" x14ac:dyDescent="0.25">
      <c r="A4" s="5">
        <v>1962</v>
      </c>
      <c r="B4" s="6">
        <v>49.815349269999999</v>
      </c>
      <c r="C4" s="7">
        <v>85.323481770000001</v>
      </c>
      <c r="D4" s="6">
        <v>0.46546506300000001</v>
      </c>
      <c r="E4" s="7">
        <v>3.7208438959999999</v>
      </c>
      <c r="F4" s="6">
        <v>4.3326058109999996</v>
      </c>
      <c r="G4" s="7">
        <v>2.1769789679999998</v>
      </c>
      <c r="H4" s="6">
        <v>3.5493917339999999</v>
      </c>
      <c r="I4" s="7">
        <v>4.9565668839999999</v>
      </c>
      <c r="J4" s="6">
        <v>6.5901563699999999</v>
      </c>
      <c r="K4" s="7">
        <v>7.1731005029999997</v>
      </c>
      <c r="L4" s="6">
        <v>53.496792839999998</v>
      </c>
      <c r="M4" s="7">
        <v>9.0486202949999992</v>
      </c>
      <c r="N4" s="6">
        <v>14.121984149999999</v>
      </c>
      <c r="O4" s="7">
        <v>43.389623290000003</v>
      </c>
      <c r="P4" s="6">
        <v>17.455818860000001</v>
      </c>
      <c r="Q4" s="7">
        <v>25696</v>
      </c>
      <c r="R4" s="6">
        <v>51269445519</v>
      </c>
      <c r="S4" s="7">
        <v>218700000</v>
      </c>
      <c r="T4" s="6">
        <v>782.46412899999996</v>
      </c>
      <c r="U4" s="7">
        <v>22172696194</v>
      </c>
      <c r="V4" s="6">
        <v>1470600000</v>
      </c>
      <c r="W4" s="7">
        <v>999038266.60000002</v>
      </c>
      <c r="X4" s="6">
        <v>24.627825770000001</v>
      </c>
      <c r="Y4" s="7">
        <v>402000000</v>
      </c>
      <c r="Z4" s="6">
        <v>-4.4660907920000001</v>
      </c>
      <c r="AA4" s="7">
        <v>19.518470870000002</v>
      </c>
      <c r="AB4" s="6">
        <v>318600000</v>
      </c>
      <c r="AC4" s="7">
        <v>610646997.89999998</v>
      </c>
      <c r="AD4" s="6">
        <v>19550514653</v>
      </c>
      <c r="AE4" s="7">
        <v>607433066.39999998</v>
      </c>
      <c r="AF4" s="6">
        <v>1705200000</v>
      </c>
      <c r="AG4" s="7">
        <v>650123000000</v>
      </c>
      <c r="AH4" s="6">
        <v>3494779742</v>
      </c>
      <c r="AI4" s="7">
        <v>34390953602</v>
      </c>
      <c r="AJ4" s="6">
        <v>15.138148620000001</v>
      </c>
      <c r="AK4" s="7">
        <v>247100000</v>
      </c>
      <c r="AL4" s="6">
        <v>401000000</v>
      </c>
      <c r="AM4" s="7">
        <v>28.348675369999999</v>
      </c>
      <c r="AN4" s="6">
        <v>38.624000000000002</v>
      </c>
      <c r="AO4" s="7">
        <v>50.184650730000001</v>
      </c>
      <c r="AP4" s="6">
        <v>28337013</v>
      </c>
      <c r="AQ4" s="7">
        <v>78.427884430000006</v>
      </c>
      <c r="AR4" s="6">
        <v>0.199499593</v>
      </c>
      <c r="AS4" s="7">
        <v>0.93701275299999998</v>
      </c>
      <c r="AT4" s="6">
        <v>3.1135838690000002</v>
      </c>
      <c r="AU4" s="7">
        <v>1.5116064600000001</v>
      </c>
      <c r="AV4" s="6">
        <v>2.8509550529999999</v>
      </c>
      <c r="AW4" s="7">
        <v>4.2201682869999999</v>
      </c>
      <c r="AX4" s="6">
        <v>5.7345277499999998</v>
      </c>
      <c r="AY4" s="7">
        <v>7.1963269939999996</v>
      </c>
      <c r="AZ4" s="6">
        <v>53.959702</v>
      </c>
      <c r="BA4" s="7">
        <v>54.42604291</v>
      </c>
      <c r="BB4" s="6">
        <v>11.811820279999999</v>
      </c>
      <c r="BC4" s="7">
        <v>42.319454110000002</v>
      </c>
      <c r="BD4" s="6">
        <v>41.241351280000003</v>
      </c>
      <c r="BE4" s="7">
        <v>0.40448901100000001</v>
      </c>
      <c r="BF4" s="6">
        <v>13.39827238</v>
      </c>
      <c r="BG4" s="7">
        <v>4035461922</v>
      </c>
      <c r="BH4" s="6">
        <v>0</v>
      </c>
      <c r="BI4" s="7">
        <v>1642813482</v>
      </c>
      <c r="BJ4" s="6">
        <v>24.75647859</v>
      </c>
      <c r="BK4" s="7">
        <v>404100000</v>
      </c>
      <c r="BL4" s="6">
        <v>-72900000</v>
      </c>
      <c r="BM4" s="7">
        <v>17.864363170000001</v>
      </c>
      <c r="BN4" s="6">
        <v>291600000</v>
      </c>
      <c r="BO4" s="7">
        <v>110262575.3</v>
      </c>
      <c r="BP4" s="6">
        <v>1503088939</v>
      </c>
      <c r="BQ4" s="7">
        <v>700523000000</v>
      </c>
      <c r="BR4" s="6">
        <v>0.24341802200000001</v>
      </c>
      <c r="BS4" s="7">
        <v>37557118511</v>
      </c>
      <c r="BT4" s="6">
        <v>624687000000</v>
      </c>
      <c r="BU4" s="7">
        <v>1166500000</v>
      </c>
      <c r="BV4" s="6">
        <v>61.375999999999998</v>
      </c>
      <c r="BW4" s="7">
        <v>14116182</v>
      </c>
      <c r="BX4" s="6">
        <v>0.72519965799999997</v>
      </c>
      <c r="BY4" s="7">
        <v>1054376</v>
      </c>
      <c r="BZ4" s="6">
        <v>611599</v>
      </c>
      <c r="CA4" s="7">
        <v>2.4494088569999999</v>
      </c>
      <c r="CB4" s="6">
        <v>3.7519246970000002</v>
      </c>
      <c r="CC4" s="7">
        <v>5.1289401459999997</v>
      </c>
      <c r="CD4" s="6">
        <v>6.6921320050000004</v>
      </c>
      <c r="CE4" s="7">
        <v>7.026503591</v>
      </c>
      <c r="CF4" s="6">
        <v>7607688</v>
      </c>
      <c r="CG4" s="7">
        <v>8.8157799610000005</v>
      </c>
      <c r="CH4" s="6">
        <v>13.46968371</v>
      </c>
      <c r="CI4" s="7">
        <v>6170365</v>
      </c>
      <c r="CJ4" s="6">
        <v>16.53446791</v>
      </c>
      <c r="CK4" s="7">
        <v>161700000</v>
      </c>
      <c r="CL4" s="6">
        <v>540682179.89999998</v>
      </c>
      <c r="CM4" s="7">
        <v>57.603107289999997</v>
      </c>
      <c r="CN4" s="6">
        <v>3635698280</v>
      </c>
      <c r="CO4" s="7">
        <v>0.426007629</v>
      </c>
      <c r="CP4" s="6">
        <v>70819960172</v>
      </c>
      <c r="CQ4" s="7">
        <v>34.570850950000001</v>
      </c>
      <c r="CR4" s="6">
        <v>-180227393.30000001</v>
      </c>
      <c r="CS4" s="7">
        <v>5661682299</v>
      </c>
      <c r="CT4" s="6">
        <v>50400254442</v>
      </c>
      <c r="CU4" s="7">
        <v>720909573.29999995</v>
      </c>
      <c r="CV4" s="6">
        <v>15.132022299999999</v>
      </c>
      <c r="CW4" s="7">
        <v>247000000</v>
      </c>
      <c r="CX4" s="6">
        <v>6.3947246849999999</v>
      </c>
      <c r="CY4" s="7">
        <v>17.833731539999999</v>
      </c>
      <c r="CZ4" s="6">
        <v>223227760</v>
      </c>
      <c r="DA4" s="7">
        <v>19.990748499999999</v>
      </c>
      <c r="DB4" s="6">
        <v>993846531</v>
      </c>
      <c r="DC4" s="7">
        <v>91832475827</v>
      </c>
      <c r="DD4" s="6">
        <v>787660459.70000005</v>
      </c>
      <c r="DE4" s="7">
        <v>2469917160</v>
      </c>
      <c r="DF4" s="6">
        <v>44600000</v>
      </c>
      <c r="DG4" s="7">
        <v>104.4660908</v>
      </c>
      <c r="DH4" s="6">
        <v>4215689315</v>
      </c>
      <c r="DI4" s="7">
        <v>71.463578999999996</v>
      </c>
      <c r="DJ4" s="6">
        <v>1213.640746</v>
      </c>
      <c r="DK4" s="7">
        <v>25435974731</v>
      </c>
      <c r="DL4" s="6">
        <v>610894223.39999998</v>
      </c>
      <c r="DM4" s="7">
        <v>686000000</v>
      </c>
      <c r="DN4" s="6">
        <v>-3.0030765879999999</v>
      </c>
      <c r="DO4" s="7">
        <v>35.373399499999998</v>
      </c>
      <c r="DP4" s="6">
        <v>-29700000</v>
      </c>
      <c r="DQ4" s="7">
        <v>49000000</v>
      </c>
      <c r="DR4" s="6">
        <v>5664781</v>
      </c>
      <c r="DS4" s="7">
        <v>17.833731539999999</v>
      </c>
      <c r="DT4" s="6">
        <v>4064782</v>
      </c>
      <c r="DU4" s="7">
        <v>0.404489125</v>
      </c>
      <c r="DV4" s="6">
        <v>399763642</v>
      </c>
      <c r="DW4" s="7">
        <v>434432000000</v>
      </c>
      <c r="DX4" s="6">
        <v>13521.614009999999</v>
      </c>
      <c r="DY4" s="7">
        <v>142.40957299999999</v>
      </c>
      <c r="DZ4" s="6">
        <v>383162000000</v>
      </c>
      <c r="EA4" s="7">
        <v>1632300000</v>
      </c>
      <c r="EB4" s="6">
        <v>40.709428410000001</v>
      </c>
      <c r="EC4" s="7">
        <v>664500000</v>
      </c>
      <c r="ED4" s="6">
        <v>21.086810020000001</v>
      </c>
      <c r="EE4" s="7">
        <v>1.1805538980000001</v>
      </c>
      <c r="EF4" s="6">
        <v>577400000</v>
      </c>
      <c r="EG4" s="7">
        <v>740400000</v>
      </c>
      <c r="EH4" s="6">
        <v>17.110825219999999</v>
      </c>
      <c r="EI4" s="7">
        <v>37.138634949999997</v>
      </c>
      <c r="EJ4" s="6">
        <v>743000000</v>
      </c>
      <c r="EK4" s="7">
        <v>10944888</v>
      </c>
      <c r="EL4" s="6">
        <v>17392125</v>
      </c>
      <c r="EM4" s="7">
        <v>14220831</v>
      </c>
      <c r="EN4" s="6">
        <v>6.895597338</v>
      </c>
      <c r="EO4" s="7">
        <v>0.43988524800000001</v>
      </c>
      <c r="EP4" s="6">
        <v>1.2964341669999999</v>
      </c>
      <c r="EQ4" s="7">
        <v>442777</v>
      </c>
      <c r="ER4" s="6">
        <v>1.871086738</v>
      </c>
      <c r="ES4" s="7">
        <v>3.1196715629999998</v>
      </c>
      <c r="ET4" s="6">
        <v>4.3764066079999999</v>
      </c>
      <c r="EU4" s="7">
        <v>5.9294328289999996</v>
      </c>
      <c r="EV4" s="6">
        <v>7.1358426499999998</v>
      </c>
      <c r="EW4" s="7">
        <v>15290568</v>
      </c>
      <c r="EX4" s="6">
        <v>7682879</v>
      </c>
      <c r="EY4" s="7">
        <v>11.23719966</v>
      </c>
      <c r="EZ4" s="6">
        <v>11992069</v>
      </c>
      <c r="FA4" s="7">
        <v>5821704</v>
      </c>
      <c r="FB4" s="6">
        <v>15.052380080000001</v>
      </c>
      <c r="FC4" s="7">
        <v>245700000</v>
      </c>
      <c r="FD4" s="6">
        <v>40027035670</v>
      </c>
      <c r="FE4" s="7">
        <v>86.601727620000005</v>
      </c>
      <c r="FF4" s="6">
        <v>1413600000</v>
      </c>
      <c r="FG4" s="7">
        <v>2883885519</v>
      </c>
      <c r="FH4" s="6">
        <v>2246206401</v>
      </c>
      <c r="FI4" s="7">
        <v>3.547578712</v>
      </c>
      <c r="FJ4" s="6">
        <v>1546896896</v>
      </c>
      <c r="FK4" s="7">
        <v>86958993679</v>
      </c>
      <c r="FL4" s="6">
        <v>14.79099678</v>
      </c>
      <c r="FM4" s="7">
        <v>2.884149549</v>
      </c>
      <c r="FN4" s="6">
        <v>2.060177704</v>
      </c>
      <c r="FO4" s="7">
        <v>1.17722365</v>
      </c>
      <c r="FP4" s="6">
        <v>3.8756167239999999</v>
      </c>
      <c r="FQ4" s="7">
        <v>22213849996</v>
      </c>
      <c r="FR4" s="6">
        <v>0.39602686999999998</v>
      </c>
      <c r="FS4" s="7">
        <v>150622000000</v>
      </c>
      <c r="FT4" s="6">
        <v>0.79668578700000003</v>
      </c>
      <c r="FU4" s="7">
        <v>-5.2818289280000004</v>
      </c>
      <c r="FV4" s="6">
        <v>2.6320521549999998</v>
      </c>
      <c r="FW4" s="7">
        <v>8830950013</v>
      </c>
      <c r="FX4" s="6">
        <v>8622088034</v>
      </c>
      <c r="FY4" s="7">
        <v>8.6811968969999995</v>
      </c>
      <c r="FZ4" s="6">
        <v>155823000000</v>
      </c>
      <c r="GA4" s="7">
        <v>-8.1061164340000005</v>
      </c>
      <c r="GB4" s="6">
        <v>5.1541881500000004</v>
      </c>
      <c r="GC4" s="7">
        <v>6.6494274100000004</v>
      </c>
      <c r="GD4" s="6">
        <v>5.3195419279999996</v>
      </c>
      <c r="GE4" s="7">
        <v>381615000000</v>
      </c>
      <c r="GF4" s="6">
        <v>5056745014</v>
      </c>
      <c r="GG4" s="7">
        <v>5.6280662770000003</v>
      </c>
      <c r="GH4" s="6">
        <v>49.857072000000002</v>
      </c>
      <c r="GI4" s="7">
        <v>48.654000000000003</v>
      </c>
      <c r="GJ4" s="6">
        <v>328.23200000000003</v>
      </c>
      <c r="GK4" s="7">
        <v>298</v>
      </c>
      <c r="GL4" s="6">
        <v>302.2</v>
      </c>
      <c r="GM4" s="7">
        <v>85544</v>
      </c>
      <c r="GN4" s="6">
        <v>251646</v>
      </c>
      <c r="GO4" s="7">
        <v>188039993.30000001</v>
      </c>
      <c r="GP4" s="6">
        <v>188039993.30000001</v>
      </c>
      <c r="GQ4" s="7">
        <v>45.072000000000003</v>
      </c>
      <c r="GR4" s="6">
        <v>199.3</v>
      </c>
      <c r="GS4" s="7">
        <v>20.024000000000001</v>
      </c>
      <c r="GT4" s="6">
        <v>147.131</v>
      </c>
      <c r="GU4" s="7">
        <v>1.06</v>
      </c>
      <c r="GV4" s="6">
        <v>6.7549999999999999</v>
      </c>
      <c r="GW4" s="7">
        <v>203.4</v>
      </c>
      <c r="GX4" s="6">
        <v>197.16900000000001</v>
      </c>
      <c r="GY4" s="7">
        <v>3200000.048</v>
      </c>
      <c r="GZ4" s="6">
        <v>9960000</v>
      </c>
      <c r="HA4" s="7">
        <v>118000</v>
      </c>
      <c r="HB4" s="6">
        <v>-550000.01190000004</v>
      </c>
      <c r="HC4" s="7">
        <v>170870000</v>
      </c>
      <c r="HD4" s="6">
        <v>5200</v>
      </c>
      <c r="HE4" s="7">
        <v>112800</v>
      </c>
      <c r="HF4" s="6">
        <v>38.076723999999999</v>
      </c>
      <c r="HG4" s="7">
        <v>46.843000000000004</v>
      </c>
      <c r="HH4" s="6">
        <v>195</v>
      </c>
      <c r="HI4" s="7">
        <v>46.167999999999999</v>
      </c>
      <c r="HJ4" s="6">
        <v>374737</v>
      </c>
      <c r="HK4" s="7">
        <v>6.635843844</v>
      </c>
      <c r="HL4" s="6">
        <v>26.083714279999999</v>
      </c>
      <c r="HM4" s="7">
        <v>1262439941</v>
      </c>
      <c r="HN4" s="6">
        <v>65.099999999999994</v>
      </c>
      <c r="HO4" s="7">
        <v>294.10000000000002</v>
      </c>
      <c r="HP4" s="6">
        <v>1322180054</v>
      </c>
      <c r="HQ4" s="7">
        <v>179680000</v>
      </c>
      <c r="HR4" s="6">
        <v>29999.999329999999</v>
      </c>
      <c r="HS4" s="7">
        <v>177000000</v>
      </c>
      <c r="HT4" s="6">
        <v>6.1982101419999998</v>
      </c>
      <c r="HU4" s="7">
        <v>6.67547918</v>
      </c>
      <c r="HV4" s="6">
        <v>-0.56790123400000003</v>
      </c>
      <c r="HW4" s="7">
        <v>249697766.80000001</v>
      </c>
      <c r="HX4" s="6">
        <v>9.3096896759999996</v>
      </c>
      <c r="HY4" s="7">
        <v>101000000</v>
      </c>
      <c r="HZ4" s="6">
        <v>0.82793499999999998</v>
      </c>
      <c r="IA4" s="7">
        <v>220503</v>
      </c>
      <c r="IB4" s="6">
        <v>1001450</v>
      </c>
      <c r="IC4" s="7">
        <v>6439933</v>
      </c>
      <c r="ID4" s="6">
        <v>98.217016029999996</v>
      </c>
      <c r="IE4" s="7">
        <v>18.47</v>
      </c>
      <c r="IF4" s="6">
        <v>7.2329096999999995E-2</v>
      </c>
      <c r="IG4" s="7">
        <v>169.91040960000001</v>
      </c>
      <c r="IH4" s="6">
        <v>28.466535740000001</v>
      </c>
      <c r="II4" s="7">
        <v>18.53</v>
      </c>
      <c r="IJ4" s="6">
        <v>1975708</v>
      </c>
      <c r="IK4" s="7">
        <v>2.5164498470000001</v>
      </c>
      <c r="IL4" s="6">
        <v>3259.6</v>
      </c>
      <c r="IM4" s="7">
        <v>23.12</v>
      </c>
      <c r="IN4" s="6">
        <v>995450</v>
      </c>
      <c r="IO4" s="7">
        <v>2.4441207490000001</v>
      </c>
      <c r="IP4" s="6">
        <v>414000000</v>
      </c>
      <c r="IQ4" s="7">
        <v>4.2270531399999998</v>
      </c>
      <c r="IR4" s="6">
        <v>16.038647340000001</v>
      </c>
      <c r="IS4" s="7">
        <v>0.645501251</v>
      </c>
      <c r="IT4" s="6">
        <v>4.6765907000000002</v>
      </c>
      <c r="IU4" s="7">
        <v>2.542484521</v>
      </c>
      <c r="IV4" s="6">
        <v>5.3352654460000002</v>
      </c>
      <c r="IW4" s="7">
        <v>18.100000000000001</v>
      </c>
      <c r="IX4" s="6">
        <v>8.5859437999999996E-2</v>
      </c>
      <c r="IY4" s="7">
        <v>3.671497585</v>
      </c>
      <c r="IZ4" s="6">
        <v>0.77294686000000001</v>
      </c>
      <c r="JA4" s="7">
        <v>20.774601499999999</v>
      </c>
      <c r="JB4" s="6">
        <v>1.1460940589999999</v>
      </c>
      <c r="JC4" s="7">
        <v>68.238703729999997</v>
      </c>
      <c r="JD4" s="6">
        <v>2433000</v>
      </c>
      <c r="JE4" s="7">
        <v>36.714975850000002</v>
      </c>
      <c r="JF4" s="6">
        <v>43.019323669999999</v>
      </c>
      <c r="JG4" s="7">
        <v>759100000</v>
      </c>
      <c r="JH4" s="6">
        <v>0.645501251</v>
      </c>
      <c r="JI4" s="7">
        <v>10.341193519999999</v>
      </c>
      <c r="JJ4" s="6">
        <v>35.289534570000001</v>
      </c>
      <c r="JK4" s="7">
        <v>1</v>
      </c>
      <c r="JL4" s="6">
        <v>4.2270531399999998</v>
      </c>
      <c r="JM4" s="7">
        <v>4.9033816430000003</v>
      </c>
      <c r="JN4" s="6">
        <v>4.6618357489999998</v>
      </c>
      <c r="JO4" s="7">
        <v>9.9033816429999995</v>
      </c>
      <c r="JP4" s="6">
        <v>1.106573574</v>
      </c>
      <c r="JQ4" s="7">
        <v>0.86945066500000001</v>
      </c>
      <c r="JR4" s="6">
        <v>25050</v>
      </c>
      <c r="JS4" s="7">
        <v>2.0289855069999998</v>
      </c>
      <c r="JT4" s="6"/>
      <c r="JU4" s="7"/>
      <c r="JV4" s="6"/>
      <c r="JW4" s="7"/>
      <c r="JX4" s="6"/>
      <c r="JY4" s="7"/>
      <c r="JZ4" s="6"/>
      <c r="KA4" s="7"/>
      <c r="KB4" s="6"/>
      <c r="KC4" s="7"/>
      <c r="KD4" s="6"/>
      <c r="KE4" s="7"/>
      <c r="KF4" s="6"/>
      <c r="KG4" s="7"/>
      <c r="KH4" s="6"/>
      <c r="KI4" s="7"/>
      <c r="KJ4" s="6"/>
      <c r="KK4" s="7"/>
      <c r="KL4" s="6"/>
      <c r="KM4" s="7"/>
      <c r="KN4" s="6"/>
      <c r="KO4" s="7"/>
      <c r="KP4" s="6"/>
      <c r="KQ4" s="7"/>
      <c r="KR4" s="6"/>
      <c r="KS4" s="7"/>
      <c r="KT4" s="6"/>
      <c r="KU4" s="7"/>
      <c r="KV4" s="6"/>
      <c r="KW4" s="7"/>
      <c r="KX4" s="6"/>
      <c r="KY4" s="7"/>
      <c r="KZ4" s="6"/>
      <c r="LA4" s="7"/>
      <c r="LB4" s="6"/>
      <c r="LC4" s="7"/>
      <c r="LD4" s="6"/>
      <c r="LE4" s="7"/>
      <c r="LF4" s="6"/>
      <c r="LG4" s="7"/>
      <c r="LH4" s="6"/>
      <c r="LI4" s="7"/>
      <c r="LJ4" s="6"/>
      <c r="LK4" s="7"/>
      <c r="LL4" s="6"/>
      <c r="LM4" s="7"/>
      <c r="LN4" s="6"/>
      <c r="LO4" s="7"/>
      <c r="LP4" s="6"/>
      <c r="LQ4" s="7"/>
      <c r="LR4" s="6"/>
      <c r="LS4" s="7"/>
      <c r="LT4" s="6"/>
      <c r="LU4" s="7"/>
      <c r="LV4" s="6"/>
      <c r="LW4" s="7"/>
      <c r="LX4" s="6"/>
      <c r="LY4" s="7"/>
      <c r="LZ4" s="6"/>
      <c r="MA4" s="7"/>
      <c r="MB4" s="6"/>
      <c r="MC4" s="7"/>
      <c r="MD4" s="6"/>
      <c r="ME4" s="7"/>
      <c r="MF4" s="6"/>
      <c r="MG4" s="7"/>
      <c r="MH4" s="6"/>
      <c r="MI4" s="7"/>
      <c r="MJ4" s="6"/>
      <c r="MK4" s="7"/>
      <c r="ML4" s="6"/>
      <c r="MM4" s="7"/>
      <c r="MN4" s="6"/>
      <c r="MO4" s="7"/>
      <c r="MP4" s="6"/>
      <c r="MQ4" s="7"/>
      <c r="MR4" s="6"/>
      <c r="MS4" s="7"/>
      <c r="MT4" s="6"/>
      <c r="MU4" s="7"/>
      <c r="MV4" s="6"/>
      <c r="MW4" s="7"/>
      <c r="MX4" s="6"/>
      <c r="MY4" s="7"/>
      <c r="MZ4" s="6"/>
      <c r="NA4" s="7"/>
      <c r="NB4" s="6"/>
      <c r="NC4" s="7"/>
      <c r="ND4" s="6"/>
      <c r="NE4" s="7"/>
      <c r="NF4" s="6"/>
      <c r="NG4" s="7"/>
      <c r="NH4" s="6"/>
      <c r="NI4" s="7"/>
      <c r="NJ4" s="6"/>
      <c r="NK4" s="7"/>
      <c r="NL4" s="6"/>
      <c r="NM4" s="7"/>
      <c r="NN4" s="6"/>
      <c r="NO4" s="7"/>
      <c r="NP4" s="6"/>
      <c r="NQ4" s="7"/>
      <c r="NR4" s="6"/>
      <c r="NS4" s="7"/>
      <c r="NT4" s="6"/>
      <c r="NU4" s="7"/>
      <c r="NV4" s="6"/>
      <c r="NW4" s="7"/>
      <c r="NX4" s="6"/>
      <c r="NY4" s="7"/>
      <c r="NZ4" s="6"/>
      <c r="OA4" s="7"/>
      <c r="OB4" s="6"/>
      <c r="OC4" s="7"/>
      <c r="OD4" s="6"/>
      <c r="OE4" s="7"/>
      <c r="OF4" s="6"/>
      <c r="OG4" s="7"/>
      <c r="OH4" s="6"/>
      <c r="OI4" s="7"/>
      <c r="OJ4" s="6"/>
      <c r="OK4" s="7"/>
      <c r="OL4" s="6"/>
      <c r="OM4" s="7"/>
      <c r="ON4" s="6"/>
      <c r="OO4" s="7"/>
      <c r="OP4" s="6"/>
      <c r="OQ4" s="7"/>
      <c r="OR4" s="6"/>
      <c r="OS4" s="7"/>
      <c r="OT4" s="6"/>
      <c r="OU4" s="7"/>
      <c r="OV4" s="6"/>
      <c r="OW4" s="7"/>
      <c r="OX4" s="6"/>
      <c r="OY4" s="7"/>
      <c r="OZ4" s="6"/>
      <c r="PA4" s="7"/>
      <c r="PB4" s="6"/>
      <c r="PC4" s="7"/>
      <c r="PD4" s="6"/>
      <c r="PE4" s="7"/>
      <c r="PF4" s="6"/>
      <c r="PG4" s="7"/>
      <c r="PH4" s="6"/>
      <c r="PI4" s="7"/>
      <c r="PJ4" s="6"/>
      <c r="PK4" s="7"/>
      <c r="PL4" s="6"/>
      <c r="PM4" s="7"/>
      <c r="PN4" s="6"/>
      <c r="PO4" s="7"/>
      <c r="PP4" s="6"/>
      <c r="PQ4" s="7"/>
      <c r="PR4" s="6"/>
      <c r="PS4" s="7"/>
      <c r="PT4" s="6"/>
      <c r="PU4" s="7"/>
      <c r="PV4" s="6"/>
      <c r="PW4" s="7"/>
      <c r="PX4" s="6"/>
      <c r="PY4" s="7"/>
      <c r="PZ4" s="6"/>
      <c r="QA4" s="7"/>
      <c r="QB4" s="6"/>
      <c r="QC4" s="7"/>
      <c r="QD4" s="6"/>
      <c r="QE4" s="7"/>
      <c r="QF4" s="6"/>
      <c r="QG4" s="7"/>
      <c r="QH4" s="6"/>
      <c r="QI4" s="7"/>
      <c r="QJ4" s="6"/>
      <c r="QK4" s="7"/>
      <c r="QL4" s="6"/>
      <c r="QM4" s="7"/>
      <c r="QN4" s="6"/>
      <c r="QO4" s="7"/>
      <c r="QP4" s="6"/>
      <c r="QQ4" s="7"/>
      <c r="QR4" s="6"/>
      <c r="QS4" s="7"/>
      <c r="QT4" s="6"/>
      <c r="QU4" s="7"/>
      <c r="QV4" s="6"/>
      <c r="QW4" s="7"/>
      <c r="QX4" s="6"/>
      <c r="QY4" s="7"/>
      <c r="QZ4" s="6"/>
      <c r="RA4" s="7"/>
      <c r="RB4" s="6"/>
      <c r="RC4" s="7"/>
      <c r="RD4" s="6"/>
      <c r="RE4" s="7"/>
      <c r="RF4" s="6"/>
      <c r="RG4" s="7"/>
      <c r="RH4" s="6"/>
      <c r="RI4" s="7"/>
      <c r="RJ4" s="6"/>
      <c r="RK4" s="7"/>
      <c r="RL4" s="6"/>
      <c r="RM4" s="7"/>
      <c r="RN4" s="6"/>
      <c r="RO4" s="7"/>
      <c r="RP4" s="6"/>
      <c r="RQ4" s="7"/>
      <c r="RR4" s="6"/>
      <c r="RS4" s="7"/>
      <c r="RT4" s="6"/>
      <c r="RU4" s="7"/>
      <c r="RV4" s="6"/>
      <c r="RW4" s="7"/>
      <c r="RX4" s="6"/>
      <c r="RY4" s="7"/>
      <c r="RZ4" s="6"/>
      <c r="SA4" s="7"/>
      <c r="SB4" s="6"/>
      <c r="SC4" s="7"/>
      <c r="SD4" s="6"/>
      <c r="SE4" s="7"/>
      <c r="SF4" s="6"/>
      <c r="SG4" s="7"/>
      <c r="SH4" s="6"/>
      <c r="SI4" s="7"/>
      <c r="SJ4" s="6"/>
      <c r="SK4" s="7"/>
      <c r="SL4" s="6"/>
      <c r="SM4" s="7"/>
      <c r="SN4" s="6"/>
      <c r="SO4" s="7"/>
      <c r="SP4" s="6"/>
      <c r="SQ4" s="7"/>
      <c r="SR4" s="6"/>
      <c r="SS4" s="7"/>
      <c r="ST4" s="6"/>
      <c r="SU4" s="7"/>
      <c r="SV4" s="6"/>
      <c r="SW4" s="7"/>
      <c r="SX4" s="6"/>
      <c r="SY4" s="7"/>
      <c r="SZ4" s="6"/>
      <c r="TA4" s="7"/>
      <c r="TB4" s="6"/>
      <c r="TC4" s="7"/>
      <c r="TD4" s="6"/>
      <c r="TE4" s="7"/>
      <c r="TF4" s="6"/>
      <c r="TG4" s="7"/>
      <c r="TH4" s="6"/>
      <c r="TI4" s="7"/>
      <c r="TJ4" s="6"/>
      <c r="TK4" s="7"/>
      <c r="TL4" s="6"/>
      <c r="TM4" s="7"/>
      <c r="TN4" s="6"/>
      <c r="TO4" s="7"/>
      <c r="TP4" s="6"/>
      <c r="TQ4" s="7"/>
      <c r="TR4" s="6"/>
      <c r="TS4" s="7"/>
      <c r="TT4" s="6"/>
      <c r="TU4" s="7"/>
      <c r="TV4" s="6"/>
      <c r="TW4" s="7"/>
      <c r="TX4" s="6"/>
      <c r="TY4" s="7"/>
      <c r="TZ4" s="6"/>
      <c r="UA4" s="7"/>
      <c r="UB4" s="6"/>
      <c r="UC4" s="7"/>
      <c r="UD4" s="6"/>
      <c r="UE4" s="7"/>
      <c r="UF4" s="6"/>
      <c r="UG4" s="7"/>
      <c r="UH4" s="6"/>
      <c r="UI4" s="7"/>
      <c r="UJ4" s="6"/>
      <c r="UK4" s="7"/>
      <c r="UL4" s="6"/>
      <c r="UM4" s="7"/>
      <c r="UN4" s="6"/>
      <c r="UO4" s="7"/>
      <c r="UP4" s="6"/>
      <c r="UQ4" s="7"/>
      <c r="UR4" s="6"/>
      <c r="US4" s="7"/>
      <c r="UT4" s="6"/>
      <c r="UU4" s="7"/>
      <c r="UV4" s="6"/>
      <c r="UW4" s="7"/>
      <c r="UX4" s="6"/>
      <c r="UY4" s="7"/>
      <c r="UZ4" s="6"/>
      <c r="VA4" s="7"/>
      <c r="VB4" s="6"/>
      <c r="VC4" s="7"/>
      <c r="VD4" s="6"/>
      <c r="VE4" s="7"/>
      <c r="VF4" s="6"/>
      <c r="VG4" s="7"/>
      <c r="VH4" s="6"/>
      <c r="VI4" s="7"/>
      <c r="VJ4" s="6"/>
      <c r="VK4" s="7"/>
      <c r="VL4" s="6"/>
      <c r="VM4" s="7"/>
      <c r="VN4" s="6"/>
      <c r="VO4" s="7"/>
      <c r="VP4" s="6"/>
      <c r="VQ4" s="7"/>
      <c r="VR4" s="6"/>
      <c r="VS4" s="7"/>
      <c r="VT4" s="6"/>
      <c r="VU4" s="7"/>
      <c r="VV4" s="6"/>
      <c r="VW4" s="7"/>
      <c r="VX4" s="6"/>
      <c r="VY4" s="7"/>
      <c r="VZ4" s="6"/>
      <c r="WA4" s="7"/>
      <c r="WB4" s="6"/>
      <c r="WC4" s="7"/>
      <c r="WD4" s="6"/>
      <c r="WE4" s="7"/>
      <c r="WF4" s="6"/>
      <c r="WG4" s="7">
        <v>7000000</v>
      </c>
      <c r="WH4" s="6"/>
      <c r="WI4" s="7"/>
      <c r="WJ4" s="6"/>
      <c r="WK4" s="7"/>
      <c r="WL4" s="6"/>
      <c r="WM4" s="7"/>
      <c r="WN4" s="6"/>
      <c r="WO4" s="7"/>
      <c r="WP4" s="6"/>
      <c r="WQ4" s="7"/>
      <c r="WR4" s="6"/>
      <c r="WS4" s="7"/>
      <c r="WT4" s="6"/>
      <c r="WU4" s="7"/>
      <c r="WV4" s="6"/>
      <c r="WW4" s="7"/>
      <c r="WX4" s="6"/>
      <c r="WY4" s="7"/>
      <c r="WZ4" s="6"/>
      <c r="XA4" s="7"/>
      <c r="XB4" s="6"/>
      <c r="XC4" s="7"/>
      <c r="XD4" s="6"/>
      <c r="XE4" s="7"/>
      <c r="XF4" s="6"/>
      <c r="XG4" s="7"/>
      <c r="XH4" s="6"/>
      <c r="XI4" s="7"/>
      <c r="XJ4" s="6"/>
      <c r="XK4" s="7"/>
      <c r="XL4" s="6"/>
      <c r="XM4" s="7"/>
      <c r="XN4" s="6"/>
      <c r="XO4" s="7"/>
      <c r="XP4" s="6"/>
      <c r="XQ4" s="7"/>
      <c r="XR4" s="6"/>
      <c r="XS4" s="7"/>
      <c r="XT4" s="6"/>
      <c r="XU4" s="7"/>
      <c r="XV4" s="6"/>
      <c r="XW4" s="7"/>
      <c r="XX4" s="6"/>
      <c r="XY4" s="7"/>
      <c r="XZ4" s="6"/>
      <c r="YA4" s="7"/>
      <c r="YB4" s="6"/>
      <c r="YC4" s="7"/>
      <c r="YD4" s="6"/>
      <c r="YE4" s="7"/>
      <c r="YF4" s="6"/>
      <c r="YG4" s="7"/>
      <c r="YH4" s="6"/>
      <c r="YI4" s="7"/>
      <c r="YJ4" s="6"/>
      <c r="YK4" s="7"/>
      <c r="YL4" s="6"/>
      <c r="YM4" s="7"/>
      <c r="YN4" s="6"/>
      <c r="YO4" s="7"/>
      <c r="YP4" s="6"/>
      <c r="YQ4" s="7"/>
      <c r="YR4" s="6"/>
      <c r="YS4" s="7"/>
      <c r="YT4" s="6"/>
      <c r="YU4" s="7"/>
      <c r="YV4" s="6"/>
      <c r="YW4" s="7"/>
      <c r="YX4" s="6"/>
      <c r="YY4" s="7"/>
      <c r="YZ4" s="6"/>
      <c r="ZA4" s="7"/>
      <c r="ZB4" s="6"/>
      <c r="ZC4" s="7"/>
      <c r="ZD4" s="6"/>
      <c r="ZE4" s="7"/>
      <c r="ZF4" s="6"/>
      <c r="ZG4" s="7"/>
      <c r="ZH4" s="6"/>
      <c r="ZI4" s="7"/>
      <c r="ZJ4" s="6"/>
      <c r="ZK4" s="7"/>
      <c r="ZL4" s="6"/>
      <c r="ZM4" s="7"/>
      <c r="ZN4" s="6"/>
      <c r="ZO4" s="7"/>
      <c r="ZP4" s="6"/>
      <c r="ZQ4" s="7"/>
      <c r="ZR4" s="6"/>
      <c r="ZS4" s="7"/>
      <c r="ZT4" s="6"/>
      <c r="ZU4" s="7"/>
      <c r="ZV4" s="6"/>
      <c r="ZW4" s="7"/>
      <c r="ZX4" s="6"/>
      <c r="ZY4" s="7"/>
      <c r="ZZ4" s="6"/>
      <c r="AAA4" s="7"/>
      <c r="AAB4" s="6"/>
      <c r="AAC4" s="7"/>
      <c r="AAD4" s="6"/>
      <c r="AAE4" s="7"/>
      <c r="AAF4" s="6"/>
      <c r="AAG4" s="7"/>
      <c r="AAH4" s="6"/>
      <c r="AAI4" s="7"/>
      <c r="AAJ4" s="6"/>
      <c r="AAK4" s="7"/>
      <c r="AAL4" s="6"/>
      <c r="AAM4" s="7"/>
      <c r="AAN4" s="6"/>
      <c r="AAO4" s="7"/>
      <c r="AAP4" s="6"/>
      <c r="AAQ4" s="7"/>
      <c r="AAR4" s="6"/>
      <c r="AAS4" s="7"/>
      <c r="AAT4" s="6"/>
      <c r="AAU4" s="7"/>
      <c r="AAV4" s="6"/>
      <c r="AAW4" s="7"/>
      <c r="AAX4" s="6"/>
      <c r="AAY4" s="7"/>
      <c r="AAZ4" s="6"/>
      <c r="ABA4" s="7"/>
      <c r="ABB4" s="6"/>
      <c r="ABC4" s="7"/>
      <c r="ABD4" s="6"/>
      <c r="ABE4" s="7"/>
      <c r="ABF4" s="6"/>
      <c r="ABG4" s="7"/>
      <c r="ABH4" s="6"/>
      <c r="ABI4" s="7"/>
      <c r="ABJ4" s="6"/>
      <c r="ABK4" s="7"/>
      <c r="ABL4" s="6"/>
      <c r="ABM4" s="7"/>
      <c r="ABN4" s="6"/>
      <c r="ABO4" s="7"/>
      <c r="ABP4" s="6"/>
      <c r="ABQ4" s="7"/>
      <c r="ABR4" s="6"/>
      <c r="ABS4" s="7"/>
    </row>
    <row r="5" spans="1:747" x14ac:dyDescent="0.25">
      <c r="A5" s="5">
        <v>1963</v>
      </c>
      <c r="B5" s="6">
        <v>49.819968600000003</v>
      </c>
      <c r="C5" s="7">
        <v>85.090314320000004</v>
      </c>
      <c r="D5" s="6">
        <v>0.472177976</v>
      </c>
      <c r="E5" s="7">
        <v>3.754748449</v>
      </c>
      <c r="F5" s="6">
        <v>4.376954316</v>
      </c>
      <c r="G5" s="7">
        <v>2.176666489</v>
      </c>
      <c r="H5" s="6">
        <v>3.54123207</v>
      </c>
      <c r="I5" s="7">
        <v>4.9488368820000002</v>
      </c>
      <c r="J5" s="6">
        <v>6.5899070909999997</v>
      </c>
      <c r="K5" s="7">
        <v>7.0646401579999996</v>
      </c>
      <c r="L5" s="6">
        <v>53.586274959999997</v>
      </c>
      <c r="M5" s="7">
        <v>9.4731896689999999</v>
      </c>
      <c r="N5" s="6">
        <v>14.108301859999999</v>
      </c>
      <c r="O5" s="7">
        <v>43.276717869999999</v>
      </c>
      <c r="P5" s="6">
        <v>17.319482000000001</v>
      </c>
      <c r="Q5" s="7">
        <v>25109</v>
      </c>
      <c r="R5" s="6">
        <v>58731917923</v>
      </c>
      <c r="S5" s="7">
        <v>230100000</v>
      </c>
      <c r="T5" s="6">
        <v>842.32611229999998</v>
      </c>
      <c r="U5" s="7">
        <v>24504840916</v>
      </c>
      <c r="V5" s="6">
        <v>1630200000</v>
      </c>
      <c r="W5" s="7">
        <v>1048799028</v>
      </c>
      <c r="X5" s="6">
        <v>24.421862130000001</v>
      </c>
      <c r="Y5" s="7">
        <v>444600000</v>
      </c>
      <c r="Z5" s="6">
        <v>-5.8280692119999999</v>
      </c>
      <c r="AA5" s="7">
        <v>23.58692667</v>
      </c>
      <c r="AB5" s="6">
        <v>429400000</v>
      </c>
      <c r="AC5" s="7">
        <v>678499371.10000002</v>
      </c>
      <c r="AD5" s="6">
        <v>24050111851</v>
      </c>
      <c r="AE5" s="7">
        <v>743589310.79999995</v>
      </c>
      <c r="AF5" s="6">
        <v>1926600000</v>
      </c>
      <c r="AG5" s="7">
        <v>696783000000</v>
      </c>
      <c r="AH5" s="6">
        <v>3657916610</v>
      </c>
      <c r="AI5" s="7">
        <v>36585030740</v>
      </c>
      <c r="AJ5" s="6">
        <v>17.47871464</v>
      </c>
      <c r="AK5" s="7">
        <v>318200000</v>
      </c>
      <c r="AL5" s="6">
        <v>522000000</v>
      </c>
      <c r="AM5" s="7">
        <v>34.343200809999999</v>
      </c>
      <c r="AN5" s="6">
        <v>38.976999999999997</v>
      </c>
      <c r="AO5" s="7">
        <v>50.180031399999997</v>
      </c>
      <c r="AP5" s="6">
        <v>29091869</v>
      </c>
      <c r="AQ5" s="7">
        <v>78.140635669999995</v>
      </c>
      <c r="AR5" s="6">
        <v>0.20531830100000001</v>
      </c>
      <c r="AS5" s="7">
        <v>0.93415956600000005</v>
      </c>
      <c r="AT5" s="6">
        <v>3.13700717</v>
      </c>
      <c r="AU5" s="7">
        <v>1.5253513270000001</v>
      </c>
      <c r="AV5" s="6">
        <v>2.8635782399999998</v>
      </c>
      <c r="AW5" s="7">
        <v>4.2111692529999996</v>
      </c>
      <c r="AX5" s="6">
        <v>5.7110587260000001</v>
      </c>
      <c r="AY5" s="7">
        <v>7.0059963789999999</v>
      </c>
      <c r="AZ5" s="6">
        <v>54.02768038</v>
      </c>
      <c r="BA5" s="7">
        <v>54.472275959999997</v>
      </c>
      <c r="BB5" s="6">
        <v>11.848934010000001</v>
      </c>
      <c r="BC5" s="7">
        <v>42.217571169999999</v>
      </c>
      <c r="BD5" s="6">
        <v>41.15076972</v>
      </c>
      <c r="BE5" s="7">
        <v>0.43478301200000002</v>
      </c>
      <c r="BF5" s="6">
        <v>12.63938478</v>
      </c>
      <c r="BG5" s="7">
        <v>4187146119</v>
      </c>
      <c r="BH5" s="6">
        <v>0</v>
      </c>
      <c r="BI5" s="7">
        <v>1678078445</v>
      </c>
      <c r="BJ5" s="6">
        <v>25.048063719999998</v>
      </c>
      <c r="BK5" s="7">
        <v>456000000</v>
      </c>
      <c r="BL5" s="6">
        <v>-106100000</v>
      </c>
      <c r="BM5" s="7">
        <v>18.467454</v>
      </c>
      <c r="BN5" s="6">
        <v>336200000</v>
      </c>
      <c r="BO5" s="7">
        <v>94759912.170000002</v>
      </c>
      <c r="BP5" s="6">
        <v>1849028414</v>
      </c>
      <c r="BQ5" s="7">
        <v>753572000000</v>
      </c>
      <c r="BR5" s="6">
        <v>0.25566248800000002</v>
      </c>
      <c r="BS5" s="7">
        <v>40252634754</v>
      </c>
      <c r="BT5" s="6">
        <v>664541000000</v>
      </c>
      <c r="BU5" s="7">
        <v>1272200000</v>
      </c>
      <c r="BV5" s="6">
        <v>61.023000000000003</v>
      </c>
      <c r="BW5" s="7">
        <v>14493560</v>
      </c>
      <c r="BX5" s="6">
        <v>0.74307485500000003</v>
      </c>
      <c r="BY5" s="7">
        <v>1092327</v>
      </c>
      <c r="BZ5" s="6">
        <v>634376</v>
      </c>
      <c r="CA5" s="7">
        <v>2.469100069</v>
      </c>
      <c r="CB5" s="6">
        <v>3.7389985619999999</v>
      </c>
      <c r="CC5" s="7">
        <v>5.133728359</v>
      </c>
      <c r="CD5" s="6">
        <v>6.6544382469999999</v>
      </c>
      <c r="CE5" s="7">
        <v>6.918372712</v>
      </c>
      <c r="CF5" s="6">
        <v>7822690</v>
      </c>
      <c r="CG5" s="7">
        <v>9.1957427989999996</v>
      </c>
      <c r="CH5" s="6">
        <v>13.45094304</v>
      </c>
      <c r="CI5" s="7">
        <v>6317669</v>
      </c>
      <c r="CJ5" s="6">
        <v>16.386012130000001</v>
      </c>
      <c r="CK5" s="7">
        <v>190300000</v>
      </c>
      <c r="CL5" s="6">
        <v>529229509.5</v>
      </c>
      <c r="CM5" s="7">
        <v>62.57762263</v>
      </c>
      <c r="CN5" s="6">
        <v>3749456525</v>
      </c>
      <c r="CO5" s="7">
        <v>0.42990718</v>
      </c>
      <c r="CP5" s="6">
        <v>82782029774</v>
      </c>
      <c r="CQ5" s="7">
        <v>41.345784129999998</v>
      </c>
      <c r="CR5" s="6">
        <v>-244029773.80000001</v>
      </c>
      <c r="CS5" s="7">
        <v>6778624997</v>
      </c>
      <c r="CT5" s="6">
        <v>56788521986</v>
      </c>
      <c r="CU5" s="7">
        <v>773259283.29999995</v>
      </c>
      <c r="CV5" s="6">
        <v>16.204339470000001</v>
      </c>
      <c r="CW5" s="7">
        <v>295000000</v>
      </c>
      <c r="CX5" s="6">
        <v>7.3250290539999998</v>
      </c>
      <c r="CY5" s="7">
        <v>17.418291679999999</v>
      </c>
      <c r="CZ5" s="6">
        <v>216277440</v>
      </c>
      <c r="DA5" s="7">
        <v>20.373269929999999</v>
      </c>
      <c r="DB5" s="6">
        <v>1022579052</v>
      </c>
      <c r="DC5" s="7">
        <v>109949000000</v>
      </c>
      <c r="DD5" s="6">
        <v>987619084.60000002</v>
      </c>
      <c r="DE5" s="7">
        <v>2782980889</v>
      </c>
      <c r="DF5" s="6">
        <v>41200000</v>
      </c>
      <c r="DG5" s="7">
        <v>105.8280692</v>
      </c>
      <c r="DH5" s="6">
        <v>4431175893</v>
      </c>
      <c r="DI5" s="7">
        <v>69.881900580000007</v>
      </c>
      <c r="DJ5" s="6">
        <v>1257.5689359999999</v>
      </c>
      <c r="DK5" s="7">
        <v>32242188526</v>
      </c>
      <c r="DL5" s="6">
        <v>731859321.70000005</v>
      </c>
      <c r="DM5" s="7">
        <v>737000000</v>
      </c>
      <c r="DN5" s="6">
        <v>0.74664570799999996</v>
      </c>
      <c r="DO5" s="7">
        <v>37.835759410000001</v>
      </c>
      <c r="DP5" s="6">
        <v>-28800000</v>
      </c>
      <c r="DQ5" s="7">
        <v>42000000</v>
      </c>
      <c r="DR5" s="6">
        <v>5926965</v>
      </c>
      <c r="DS5" s="7">
        <v>17.418291679999999</v>
      </c>
      <c r="DT5" s="6">
        <v>4277817</v>
      </c>
      <c r="DU5" s="7">
        <v>0.43478260899999999</v>
      </c>
      <c r="DV5" s="6">
        <v>437689594.30000001</v>
      </c>
      <c r="DW5" s="7">
        <v>482195000000</v>
      </c>
      <c r="DX5" s="6">
        <v>14556.077579999999</v>
      </c>
      <c r="DY5" s="7">
        <v>143.9283987</v>
      </c>
      <c r="DZ5" s="6">
        <v>423464000000</v>
      </c>
      <c r="EA5" s="7">
        <v>1820500000</v>
      </c>
      <c r="EB5" s="6">
        <v>40.07690195</v>
      </c>
      <c r="EC5" s="7">
        <v>729600000</v>
      </c>
      <c r="ED5" s="6">
        <v>25.536940399999999</v>
      </c>
      <c r="EE5" s="7">
        <v>1.1893684529999999</v>
      </c>
      <c r="EF5" s="6">
        <v>688800000</v>
      </c>
      <c r="EG5" s="7">
        <v>891800000</v>
      </c>
      <c r="EH5" s="6">
        <v>16.918429</v>
      </c>
      <c r="EI5" s="7">
        <v>37.726121689999999</v>
      </c>
      <c r="EJ5" s="6">
        <v>916000000</v>
      </c>
      <c r="EK5" s="7">
        <v>11339138</v>
      </c>
      <c r="EL5" s="6">
        <v>17752731</v>
      </c>
      <c r="EM5" s="7">
        <v>14598309</v>
      </c>
      <c r="EN5" s="6">
        <v>6.9496786479999999</v>
      </c>
      <c r="EO5" s="7">
        <v>0.456464802</v>
      </c>
      <c r="EP5" s="6">
        <v>1.308036121</v>
      </c>
      <c r="EQ5" s="7">
        <v>457950</v>
      </c>
      <c r="ER5" s="6">
        <v>1.8693785380000001</v>
      </c>
      <c r="ES5" s="7">
        <v>3.132836239</v>
      </c>
      <c r="ET5" s="6">
        <v>4.3777581220000004</v>
      </c>
      <c r="EU5" s="7">
        <v>5.9073685139999998</v>
      </c>
      <c r="EV5" s="6">
        <v>6.9439323399999999</v>
      </c>
      <c r="EW5" s="7">
        <v>15717662</v>
      </c>
      <c r="EX5" s="6">
        <v>7894972</v>
      </c>
      <c r="EY5" s="7">
        <v>11.31381455</v>
      </c>
      <c r="EZ5" s="6">
        <v>12281881</v>
      </c>
      <c r="FA5" s="7">
        <v>5964211</v>
      </c>
      <c r="FB5" s="6">
        <v>17.758857460000002</v>
      </c>
      <c r="FC5" s="7">
        <v>323300000</v>
      </c>
      <c r="FD5" s="6">
        <v>43035615643</v>
      </c>
      <c r="FE5" s="7">
        <v>87.36061522</v>
      </c>
      <c r="FF5" s="6">
        <v>1590400000</v>
      </c>
      <c r="FG5" s="7">
        <v>2926057288</v>
      </c>
      <c r="FH5" s="6">
        <v>2847251227</v>
      </c>
      <c r="FI5" s="7">
        <v>3.538778336</v>
      </c>
      <c r="FJ5" s="6">
        <v>4284980608</v>
      </c>
      <c r="FK5" s="7">
        <v>101796000000</v>
      </c>
      <c r="FL5" s="6">
        <v>12.675070030000001</v>
      </c>
      <c r="FM5" s="7">
        <v>3.6195381379999998</v>
      </c>
      <c r="FN5" s="6">
        <v>2.0521845679999999</v>
      </c>
      <c r="FO5" s="7">
        <v>7.6504444329999997</v>
      </c>
      <c r="FP5" s="6">
        <v>10.518092619999999</v>
      </c>
      <c r="FQ5" s="7">
        <v>24400410287</v>
      </c>
      <c r="FR5" s="6">
        <v>0.91537110899999996</v>
      </c>
      <c r="FS5" s="7">
        <v>156192000000</v>
      </c>
      <c r="FT5" s="6">
        <v>19.728106230000002</v>
      </c>
      <c r="FU5" s="7">
        <v>26.758218889999998</v>
      </c>
      <c r="FV5" s="6">
        <v>2.6289889350000002</v>
      </c>
      <c r="FW5" s="7">
        <v>9157562865</v>
      </c>
      <c r="FX5" s="6">
        <v>7986190307</v>
      </c>
      <c r="FY5" s="7">
        <v>20.904052650000001</v>
      </c>
      <c r="FZ5" s="6">
        <v>144331000000</v>
      </c>
      <c r="GA5" s="7">
        <v>23.015236569999999</v>
      </c>
      <c r="GB5" s="6">
        <v>7.1771114230000004</v>
      </c>
      <c r="GC5" s="7">
        <v>19.293384140000001</v>
      </c>
      <c r="GD5" s="6">
        <v>4.502944233</v>
      </c>
      <c r="GE5" s="7">
        <v>419179000000</v>
      </c>
      <c r="GF5" s="6">
        <v>5919555795</v>
      </c>
      <c r="GG5" s="7">
        <v>6.3798089569999998</v>
      </c>
      <c r="GH5" s="6">
        <v>50.679279999999999</v>
      </c>
      <c r="GI5" s="7">
        <v>49.5</v>
      </c>
      <c r="GJ5" s="6">
        <v>323.98599999999999</v>
      </c>
      <c r="GK5" s="7">
        <v>288.3</v>
      </c>
      <c r="GL5" s="6">
        <v>292.60000000000002</v>
      </c>
      <c r="GM5" s="7">
        <v>85391</v>
      </c>
      <c r="GN5" s="6">
        <v>247020</v>
      </c>
      <c r="GO5" s="7">
        <v>207089996.30000001</v>
      </c>
      <c r="GP5" s="6">
        <v>207089996.30000001</v>
      </c>
      <c r="GQ5" s="7">
        <v>45.88</v>
      </c>
      <c r="GR5" s="6">
        <v>192.6</v>
      </c>
      <c r="GS5" s="7">
        <v>19.349</v>
      </c>
      <c r="GT5" s="6">
        <v>148.16800000000001</v>
      </c>
      <c r="GU5" s="7">
        <v>1.0609999999999999</v>
      </c>
      <c r="GV5" s="6">
        <v>6.718</v>
      </c>
      <c r="GW5" s="7">
        <v>196.4</v>
      </c>
      <c r="GX5" s="6">
        <v>194.386</v>
      </c>
      <c r="GY5" s="7">
        <v>10859999.66</v>
      </c>
      <c r="GZ5" s="6">
        <v>9170000</v>
      </c>
      <c r="HA5" s="7">
        <v>115000</v>
      </c>
      <c r="HB5" s="6">
        <v>8130000.1140000001</v>
      </c>
      <c r="HC5" s="7">
        <v>142090000</v>
      </c>
      <c r="HD5" s="6">
        <v>6000</v>
      </c>
      <c r="HE5" s="7">
        <v>109000</v>
      </c>
      <c r="HF5" s="6">
        <v>38.602997000000002</v>
      </c>
      <c r="HG5" s="7">
        <v>47.671999999999997</v>
      </c>
      <c r="HH5" s="6">
        <v>188.8</v>
      </c>
      <c r="HI5" s="7">
        <v>45.685000000000002</v>
      </c>
      <c r="HJ5" s="6">
        <v>367515</v>
      </c>
      <c r="HK5" s="7">
        <v>7.118483736</v>
      </c>
      <c r="HL5" s="6">
        <v>26.781443280000001</v>
      </c>
      <c r="HM5" s="7">
        <v>1427560059</v>
      </c>
      <c r="HN5" s="6">
        <v>64</v>
      </c>
      <c r="HO5" s="7">
        <v>284.2</v>
      </c>
      <c r="HP5" s="6">
        <v>1501540039</v>
      </c>
      <c r="HQ5" s="7">
        <v>199019999.5</v>
      </c>
      <c r="HR5" s="6">
        <v>50000.000749999999</v>
      </c>
      <c r="HS5" s="7">
        <v>174000000</v>
      </c>
      <c r="HT5" s="6">
        <v>3.6985018730000001</v>
      </c>
      <c r="HU5" s="7">
        <v>8.6646884269999997</v>
      </c>
      <c r="HV5" s="6">
        <v>-7.3752172839999997</v>
      </c>
      <c r="HW5" s="7">
        <v>335799697.80000001</v>
      </c>
      <c r="HX5" s="6">
        <v>17.062572419999999</v>
      </c>
      <c r="HY5" s="7">
        <v>146000000</v>
      </c>
      <c r="HZ5" s="6">
        <v>0.82793499999999998</v>
      </c>
      <c r="IA5" s="7">
        <v>220503</v>
      </c>
      <c r="IB5" s="6">
        <v>1001450</v>
      </c>
      <c r="IC5" s="7">
        <v>6442362</v>
      </c>
      <c r="ID5" s="6">
        <v>114.4293411</v>
      </c>
      <c r="IE5" s="7">
        <v>17.670000000000002</v>
      </c>
      <c r="IF5" s="6">
        <v>7.7351951000000002E-2</v>
      </c>
      <c r="IG5" s="7">
        <v>189.36186259999999</v>
      </c>
      <c r="IH5" s="6">
        <v>29.224842030000001</v>
      </c>
      <c r="II5" s="7">
        <v>19.059999999999999</v>
      </c>
      <c r="IJ5" s="6">
        <v>1944683</v>
      </c>
      <c r="IK5" s="7">
        <v>2.5013812849999999</v>
      </c>
      <c r="IL5" s="6">
        <v>3312.8</v>
      </c>
      <c r="IM5" s="7">
        <v>24.08</v>
      </c>
      <c r="IN5" s="6">
        <v>995450</v>
      </c>
      <c r="IO5" s="7">
        <v>2.424029333</v>
      </c>
      <c r="IP5" s="6">
        <v>521600000</v>
      </c>
      <c r="IQ5" s="7">
        <v>5.1572085889999997</v>
      </c>
      <c r="IR5" s="6">
        <v>14.033742330000001</v>
      </c>
      <c r="IS5" s="7">
        <v>0.40379788300000002</v>
      </c>
      <c r="IT5" s="6">
        <v>3.5250463820000002</v>
      </c>
      <c r="IU5" s="7">
        <v>2.1717778019999998</v>
      </c>
      <c r="IV5" s="6">
        <v>6.7445159879999999</v>
      </c>
      <c r="IW5" s="7">
        <v>18.100000000000001</v>
      </c>
      <c r="IX5" s="6">
        <v>8.2944138000000001E-2</v>
      </c>
      <c r="IY5" s="7">
        <v>1.2269938650000001</v>
      </c>
      <c r="IZ5" s="6">
        <v>0.95858895700000002</v>
      </c>
      <c r="JA5" s="7">
        <v>16.948597620000001</v>
      </c>
      <c r="JB5" s="6">
        <v>1.2004801919999999</v>
      </c>
      <c r="JC5" s="7">
        <v>73.731310710000002</v>
      </c>
      <c r="JD5" s="6">
        <v>2413000</v>
      </c>
      <c r="JE5" s="7">
        <v>41.506901839999998</v>
      </c>
      <c r="JF5" s="6">
        <v>39.302147239999996</v>
      </c>
      <c r="JG5" s="7">
        <v>916300000</v>
      </c>
      <c r="JH5" s="6">
        <v>0.40379788300000002</v>
      </c>
      <c r="JI5" s="7">
        <v>8.9162937899999992</v>
      </c>
      <c r="JJ5" s="6">
        <v>34.373865770000002</v>
      </c>
      <c r="JK5" s="7">
        <v>1</v>
      </c>
      <c r="JL5" s="6">
        <v>5.1572085889999997</v>
      </c>
      <c r="JM5" s="7">
        <v>6.7101226990000002</v>
      </c>
      <c r="JN5" s="6">
        <v>3.1441717790000001</v>
      </c>
      <c r="JO5" s="7">
        <v>7.4769938649999999</v>
      </c>
      <c r="JP5" s="6">
        <v>1.5387973370000001</v>
      </c>
      <c r="JQ5" s="7">
        <v>0.48019207699999999</v>
      </c>
      <c r="JR5" s="6">
        <v>24900</v>
      </c>
      <c r="JS5" s="7">
        <v>1.9938650309999999</v>
      </c>
      <c r="JT5" s="6"/>
      <c r="JU5" s="7"/>
      <c r="JV5" s="6"/>
      <c r="JW5" s="7"/>
      <c r="JX5" s="6"/>
      <c r="JY5" s="7"/>
      <c r="JZ5" s="6"/>
      <c r="KA5" s="7"/>
      <c r="KB5" s="6"/>
      <c r="KC5" s="7"/>
      <c r="KD5" s="6"/>
      <c r="KE5" s="7">
        <v>5989999.7709999997</v>
      </c>
      <c r="KF5" s="6"/>
      <c r="KG5" s="7"/>
      <c r="KH5" s="6"/>
      <c r="KI5" s="7"/>
      <c r="KJ5" s="6"/>
      <c r="KK5" s="7"/>
      <c r="KL5" s="6"/>
      <c r="KM5" s="7">
        <v>-39999.999109999997</v>
      </c>
      <c r="KN5" s="6"/>
      <c r="KO5" s="7"/>
      <c r="KP5" s="6"/>
      <c r="KQ5" s="7"/>
      <c r="KR5" s="6"/>
      <c r="KS5" s="7"/>
      <c r="KT5" s="6"/>
      <c r="KU5" s="7"/>
      <c r="KV5" s="6"/>
      <c r="KW5" s="7"/>
      <c r="KX5" s="6"/>
      <c r="KY5" s="7"/>
      <c r="KZ5" s="6"/>
      <c r="LA5" s="7"/>
      <c r="LB5" s="6"/>
      <c r="LC5" s="7"/>
      <c r="LD5" s="6"/>
      <c r="LE5" s="7"/>
      <c r="LF5" s="6"/>
      <c r="LG5" s="7"/>
      <c r="LH5" s="6"/>
      <c r="LI5" s="7"/>
      <c r="LJ5" s="6"/>
      <c r="LK5" s="7"/>
      <c r="LL5" s="6"/>
      <c r="LM5" s="7"/>
      <c r="LN5" s="6"/>
      <c r="LO5" s="7"/>
      <c r="LP5" s="6"/>
      <c r="LQ5" s="7"/>
      <c r="LR5" s="6"/>
      <c r="LS5" s="7"/>
      <c r="LT5" s="6"/>
      <c r="LU5" s="7"/>
      <c r="LV5" s="6"/>
      <c r="LW5" s="7"/>
      <c r="LX5" s="6"/>
      <c r="LY5" s="7"/>
      <c r="LZ5" s="6"/>
      <c r="MA5" s="7"/>
      <c r="MB5" s="6"/>
      <c r="MC5" s="7"/>
      <c r="MD5" s="6"/>
      <c r="ME5" s="7"/>
      <c r="MF5" s="6"/>
      <c r="MG5" s="7"/>
      <c r="MH5" s="6"/>
      <c r="MI5" s="7"/>
      <c r="MJ5" s="6"/>
      <c r="MK5" s="7"/>
      <c r="ML5" s="6"/>
      <c r="MM5" s="7"/>
      <c r="MN5" s="6"/>
      <c r="MO5" s="7"/>
      <c r="MP5" s="6"/>
      <c r="MQ5" s="7"/>
      <c r="MR5" s="6"/>
      <c r="MS5" s="7"/>
      <c r="MT5" s="6"/>
      <c r="MU5" s="7"/>
      <c r="MV5" s="6"/>
      <c r="MW5" s="7"/>
      <c r="MX5" s="6"/>
      <c r="MY5" s="7"/>
      <c r="MZ5" s="6"/>
      <c r="NA5" s="7"/>
      <c r="NB5" s="6"/>
      <c r="NC5" s="7"/>
      <c r="ND5" s="6"/>
      <c r="NE5" s="7"/>
      <c r="NF5" s="6"/>
      <c r="NG5" s="7"/>
      <c r="NH5" s="6"/>
      <c r="NI5" s="7"/>
      <c r="NJ5" s="6"/>
      <c r="NK5" s="7"/>
      <c r="NL5" s="6"/>
      <c r="NM5" s="7"/>
      <c r="NN5" s="6"/>
      <c r="NO5" s="7"/>
      <c r="NP5" s="6"/>
      <c r="NQ5" s="7"/>
      <c r="NR5" s="6"/>
      <c r="NS5" s="7"/>
      <c r="NT5" s="6"/>
      <c r="NU5" s="7"/>
      <c r="NV5" s="6"/>
      <c r="NW5" s="7"/>
      <c r="NX5" s="6"/>
      <c r="NY5" s="7"/>
      <c r="NZ5" s="6"/>
      <c r="OA5" s="7"/>
      <c r="OB5" s="6"/>
      <c r="OC5" s="7"/>
      <c r="OD5" s="6"/>
      <c r="OE5" s="7"/>
      <c r="OF5" s="6"/>
      <c r="OG5" s="7"/>
      <c r="OH5" s="6"/>
      <c r="OI5" s="7"/>
      <c r="OJ5" s="6"/>
      <c r="OK5" s="7"/>
      <c r="OL5" s="6"/>
      <c r="OM5" s="7"/>
      <c r="ON5" s="6"/>
      <c r="OO5" s="7"/>
      <c r="OP5" s="6"/>
      <c r="OQ5" s="7"/>
      <c r="OR5" s="6"/>
      <c r="OS5" s="7"/>
      <c r="OT5" s="6"/>
      <c r="OU5" s="7"/>
      <c r="OV5" s="6"/>
      <c r="OW5" s="7"/>
      <c r="OX5" s="6"/>
      <c r="OY5" s="7"/>
      <c r="OZ5" s="6"/>
      <c r="PA5" s="7"/>
      <c r="PB5" s="6"/>
      <c r="PC5" s="7"/>
      <c r="PD5" s="6"/>
      <c r="PE5" s="7"/>
      <c r="PF5" s="6"/>
      <c r="PG5" s="7"/>
      <c r="PH5" s="6"/>
      <c r="PI5" s="7"/>
      <c r="PJ5" s="6"/>
      <c r="PK5" s="7"/>
      <c r="PL5" s="6"/>
      <c r="PM5" s="7"/>
      <c r="PN5" s="6">
        <v>29999.999329999999</v>
      </c>
      <c r="PO5" s="7"/>
      <c r="PP5" s="6"/>
      <c r="PQ5" s="7"/>
      <c r="PR5" s="6"/>
      <c r="PS5" s="7"/>
      <c r="PT5" s="6"/>
      <c r="PU5" s="7"/>
      <c r="PV5" s="6"/>
      <c r="PW5" s="7"/>
      <c r="PX5" s="6"/>
      <c r="PY5" s="7"/>
      <c r="PZ5" s="6"/>
      <c r="QA5" s="7"/>
      <c r="QB5" s="6"/>
      <c r="QC5" s="7"/>
      <c r="QD5" s="6"/>
      <c r="QE5" s="7"/>
      <c r="QF5" s="6"/>
      <c r="QG5" s="7"/>
      <c r="QH5" s="6"/>
      <c r="QI5" s="7"/>
      <c r="QJ5" s="6"/>
      <c r="QK5" s="7"/>
      <c r="QL5" s="6"/>
      <c r="QM5" s="7"/>
      <c r="QN5" s="6"/>
      <c r="QO5" s="7"/>
      <c r="QP5" s="6"/>
      <c r="QQ5" s="7"/>
      <c r="QR5" s="6"/>
      <c r="QS5" s="7"/>
      <c r="QT5" s="6"/>
      <c r="QU5" s="7"/>
      <c r="QV5" s="6"/>
      <c r="QW5" s="7"/>
      <c r="QX5" s="6"/>
      <c r="QY5" s="7"/>
      <c r="QZ5" s="6"/>
      <c r="RA5" s="7"/>
      <c r="RB5" s="6"/>
      <c r="RC5" s="7"/>
      <c r="RD5" s="6"/>
      <c r="RE5" s="7"/>
      <c r="RF5" s="6"/>
      <c r="RG5" s="7"/>
      <c r="RH5" s="6"/>
      <c r="RI5" s="7"/>
      <c r="RJ5" s="6"/>
      <c r="RK5" s="7"/>
      <c r="RL5" s="6"/>
      <c r="RM5" s="7"/>
      <c r="RN5" s="6"/>
      <c r="RO5" s="7"/>
      <c r="RP5" s="6"/>
      <c r="RQ5" s="7"/>
      <c r="RR5" s="6"/>
      <c r="RS5" s="7"/>
      <c r="RT5" s="6"/>
      <c r="RU5" s="7"/>
      <c r="RV5" s="6"/>
      <c r="RW5" s="7"/>
      <c r="RX5" s="6"/>
      <c r="RY5" s="7"/>
      <c r="RZ5" s="6"/>
      <c r="SA5" s="7"/>
      <c r="SB5" s="6"/>
      <c r="SC5" s="7"/>
      <c r="SD5" s="6"/>
      <c r="SE5" s="7"/>
      <c r="SF5" s="6"/>
      <c r="SG5" s="7"/>
      <c r="SH5" s="6"/>
      <c r="SI5" s="7"/>
      <c r="SJ5" s="6"/>
      <c r="SK5" s="7"/>
      <c r="SL5" s="6"/>
      <c r="SM5" s="7"/>
      <c r="SN5" s="6"/>
      <c r="SO5" s="7"/>
      <c r="SP5" s="6"/>
      <c r="SQ5" s="7"/>
      <c r="SR5" s="6"/>
      <c r="SS5" s="7"/>
      <c r="ST5" s="6"/>
      <c r="SU5" s="7"/>
      <c r="SV5" s="6"/>
      <c r="SW5" s="7"/>
      <c r="SX5" s="6"/>
      <c r="SY5" s="7"/>
      <c r="SZ5" s="6"/>
      <c r="TA5" s="7"/>
      <c r="TB5" s="6"/>
      <c r="TC5" s="7"/>
      <c r="TD5" s="6"/>
      <c r="TE5" s="7"/>
      <c r="TF5" s="6"/>
      <c r="TG5" s="7"/>
      <c r="TH5" s="6"/>
      <c r="TI5" s="7"/>
      <c r="TJ5" s="6"/>
      <c r="TK5" s="7"/>
      <c r="TL5" s="6"/>
      <c r="TM5" s="7"/>
      <c r="TN5" s="6"/>
      <c r="TO5" s="7"/>
      <c r="TP5" s="6"/>
      <c r="TQ5" s="7"/>
      <c r="TR5" s="6"/>
      <c r="TS5" s="7"/>
      <c r="TT5" s="6"/>
      <c r="TU5" s="7"/>
      <c r="TV5" s="6"/>
      <c r="TW5" s="7"/>
      <c r="TX5" s="6"/>
      <c r="TY5" s="7"/>
      <c r="TZ5" s="6"/>
      <c r="UA5" s="7"/>
      <c r="UB5" s="6"/>
      <c r="UC5" s="7"/>
      <c r="UD5" s="6"/>
      <c r="UE5" s="7"/>
      <c r="UF5" s="6"/>
      <c r="UG5" s="7"/>
      <c r="UH5" s="6"/>
      <c r="UI5" s="7"/>
      <c r="UJ5" s="6"/>
      <c r="UK5" s="7"/>
      <c r="UL5" s="6"/>
      <c r="UM5" s="7"/>
      <c r="UN5" s="6"/>
      <c r="UO5" s="7"/>
      <c r="UP5" s="6"/>
      <c r="UQ5" s="7"/>
      <c r="UR5" s="6"/>
      <c r="US5" s="7"/>
      <c r="UT5" s="6"/>
      <c r="UU5" s="7"/>
      <c r="UV5" s="6"/>
      <c r="UW5" s="7"/>
      <c r="UX5" s="6"/>
      <c r="UY5" s="7"/>
      <c r="UZ5" s="6"/>
      <c r="VA5" s="7"/>
      <c r="VB5" s="6"/>
      <c r="VC5" s="7"/>
      <c r="VD5" s="6"/>
      <c r="VE5" s="7"/>
      <c r="VF5" s="6"/>
      <c r="VG5" s="7"/>
      <c r="VH5" s="6"/>
      <c r="VI5" s="7"/>
      <c r="VJ5" s="6"/>
      <c r="VK5" s="7"/>
      <c r="VL5" s="6"/>
      <c r="VM5" s="7"/>
      <c r="VN5" s="6"/>
      <c r="VO5" s="7"/>
      <c r="VP5" s="6"/>
      <c r="VQ5" s="7"/>
      <c r="VR5" s="6"/>
      <c r="VS5" s="7"/>
      <c r="VT5" s="6"/>
      <c r="VU5" s="7"/>
      <c r="VV5" s="6"/>
      <c r="VW5" s="7"/>
      <c r="VX5" s="6"/>
      <c r="VY5" s="7"/>
      <c r="VZ5" s="6"/>
      <c r="WA5" s="7"/>
      <c r="WB5" s="6"/>
      <c r="WC5" s="7"/>
      <c r="WD5" s="6"/>
      <c r="WE5" s="7"/>
      <c r="WF5" s="6"/>
      <c r="WG5" s="7">
        <v>8000000</v>
      </c>
      <c r="WH5" s="6"/>
      <c r="WI5" s="7"/>
      <c r="WJ5" s="6"/>
      <c r="WK5" s="7"/>
      <c r="WL5" s="6"/>
      <c r="WM5" s="7"/>
      <c r="WN5" s="6"/>
      <c r="WO5" s="7"/>
      <c r="WP5" s="6"/>
      <c r="WQ5" s="7"/>
      <c r="WR5" s="6"/>
      <c r="WS5" s="7"/>
      <c r="WT5" s="6"/>
      <c r="WU5" s="7"/>
      <c r="WV5" s="6"/>
      <c r="WW5" s="7"/>
      <c r="WX5" s="6"/>
      <c r="WY5" s="7"/>
      <c r="WZ5" s="6"/>
      <c r="XA5" s="7"/>
      <c r="XB5" s="6"/>
      <c r="XC5" s="7"/>
      <c r="XD5" s="6"/>
      <c r="XE5" s="7"/>
      <c r="XF5" s="6"/>
      <c r="XG5" s="7"/>
      <c r="XH5" s="6"/>
      <c r="XI5" s="7"/>
      <c r="XJ5" s="6"/>
      <c r="XK5" s="7"/>
      <c r="XL5" s="6"/>
      <c r="XM5" s="7"/>
      <c r="XN5" s="6"/>
      <c r="XO5" s="7"/>
      <c r="XP5" s="6"/>
      <c r="XQ5" s="7"/>
      <c r="XR5" s="6"/>
      <c r="XS5" s="7"/>
      <c r="XT5" s="6"/>
      <c r="XU5" s="7"/>
      <c r="XV5" s="6"/>
      <c r="XW5" s="7"/>
      <c r="XX5" s="6"/>
      <c r="XY5" s="7"/>
      <c r="XZ5" s="6"/>
      <c r="YA5" s="7"/>
      <c r="YB5" s="6"/>
      <c r="YC5" s="7"/>
      <c r="YD5" s="6"/>
      <c r="YE5" s="7"/>
      <c r="YF5" s="6"/>
      <c r="YG5" s="7"/>
      <c r="YH5" s="6"/>
      <c r="YI5" s="7"/>
      <c r="YJ5" s="6"/>
      <c r="YK5" s="7"/>
      <c r="YL5" s="6"/>
      <c r="YM5" s="7"/>
      <c r="YN5" s="6"/>
      <c r="YO5" s="7"/>
      <c r="YP5" s="6"/>
      <c r="YQ5" s="7"/>
      <c r="YR5" s="6"/>
      <c r="YS5" s="7"/>
      <c r="YT5" s="6"/>
      <c r="YU5" s="7"/>
      <c r="YV5" s="6"/>
      <c r="YW5" s="7"/>
      <c r="YX5" s="6"/>
      <c r="YY5" s="7"/>
      <c r="YZ5" s="6"/>
      <c r="ZA5" s="7"/>
      <c r="ZB5" s="6"/>
      <c r="ZC5" s="7"/>
      <c r="ZD5" s="6"/>
      <c r="ZE5" s="7"/>
      <c r="ZF5" s="6"/>
      <c r="ZG5" s="7"/>
      <c r="ZH5" s="6"/>
      <c r="ZI5" s="7"/>
      <c r="ZJ5" s="6"/>
      <c r="ZK5" s="7"/>
      <c r="ZL5" s="6"/>
      <c r="ZM5" s="7"/>
      <c r="ZN5" s="6"/>
      <c r="ZO5" s="7"/>
      <c r="ZP5" s="6"/>
      <c r="ZQ5" s="7"/>
      <c r="ZR5" s="6"/>
      <c r="ZS5" s="7"/>
      <c r="ZT5" s="6"/>
      <c r="ZU5" s="7"/>
      <c r="ZV5" s="6"/>
      <c r="ZW5" s="7"/>
      <c r="ZX5" s="6"/>
      <c r="ZY5" s="7"/>
      <c r="ZZ5" s="6"/>
      <c r="AAA5" s="7"/>
      <c r="AAB5" s="6"/>
      <c r="AAC5" s="7"/>
      <c r="AAD5" s="6"/>
      <c r="AAE5" s="7"/>
      <c r="AAF5" s="6"/>
      <c r="AAG5" s="7"/>
      <c r="AAH5" s="6"/>
      <c r="AAI5" s="7"/>
      <c r="AAJ5" s="6"/>
      <c r="AAK5" s="7"/>
      <c r="AAL5" s="6"/>
      <c r="AAM5" s="7"/>
      <c r="AAN5" s="6"/>
      <c r="AAO5" s="7"/>
      <c r="AAP5" s="6"/>
      <c r="AAQ5" s="7"/>
      <c r="AAR5" s="6"/>
      <c r="AAS5" s="7"/>
      <c r="AAT5" s="6"/>
      <c r="AAU5" s="7"/>
      <c r="AAV5" s="6"/>
      <c r="AAW5" s="7"/>
      <c r="AAX5" s="6"/>
      <c r="AAY5" s="7"/>
      <c r="AAZ5" s="6"/>
      <c r="ABA5" s="7"/>
      <c r="ABB5" s="6"/>
      <c r="ABC5" s="7"/>
      <c r="ABD5" s="6"/>
      <c r="ABE5" s="7"/>
      <c r="ABF5" s="6"/>
      <c r="ABG5" s="7"/>
      <c r="ABH5" s="6"/>
      <c r="ABI5" s="7"/>
      <c r="ABJ5" s="6"/>
      <c r="ABK5" s="7"/>
      <c r="ABL5" s="6"/>
      <c r="ABM5" s="7"/>
      <c r="ABN5" s="6"/>
      <c r="ABO5" s="7"/>
      <c r="ABP5" s="6"/>
      <c r="ABQ5" s="7"/>
      <c r="ABR5" s="6"/>
      <c r="ABS5" s="7"/>
    </row>
    <row r="6" spans="1:747" x14ac:dyDescent="0.25">
      <c r="A6" s="5">
        <v>1964</v>
      </c>
      <c r="B6" s="6">
        <v>49.824744170000002</v>
      </c>
      <c r="C6" s="7">
        <v>84.946668279999997</v>
      </c>
      <c r="D6" s="6">
        <v>0.47677545599999999</v>
      </c>
      <c r="E6" s="7">
        <v>3.7856156329999999</v>
      </c>
      <c r="F6" s="6">
        <v>4.4174881570000002</v>
      </c>
      <c r="G6" s="7">
        <v>2.1783110639999999</v>
      </c>
      <c r="H6" s="6">
        <v>3.5325083469999998</v>
      </c>
      <c r="I6" s="7">
        <v>4.9394463230000003</v>
      </c>
      <c r="J6" s="6">
        <v>6.5587487690000001</v>
      </c>
      <c r="K6" s="7">
        <v>7.0770780029999996</v>
      </c>
      <c r="L6" s="6">
        <v>53.66441348</v>
      </c>
      <c r="M6" s="7">
        <v>9.8179953859999998</v>
      </c>
      <c r="N6" s="6">
        <v>14.05775231</v>
      </c>
      <c r="O6" s="7">
        <v>43.177429289999999</v>
      </c>
      <c r="P6" s="6">
        <v>17.199439550000001</v>
      </c>
      <c r="Q6" s="7">
        <v>20596</v>
      </c>
      <c r="R6" s="6">
        <v>61881562429</v>
      </c>
      <c r="S6" s="7">
        <v>264700000</v>
      </c>
      <c r="T6" s="6">
        <v>915.12863289999996</v>
      </c>
      <c r="U6" s="7">
        <v>27324754469</v>
      </c>
      <c r="V6" s="6">
        <v>1797100000</v>
      </c>
      <c r="W6" s="7">
        <v>1179208907</v>
      </c>
      <c r="X6" s="6">
        <v>23.199023199999999</v>
      </c>
      <c r="Y6" s="7">
        <v>475000000</v>
      </c>
      <c r="Z6" s="6">
        <v>-6.4761904760000002</v>
      </c>
      <c r="AA6" s="7">
        <v>24.874236870000001</v>
      </c>
      <c r="AB6" s="6">
        <v>509300000</v>
      </c>
      <c r="AC6" s="7">
        <v>841799219.79999995</v>
      </c>
      <c r="AD6" s="6">
        <v>27773646118</v>
      </c>
      <c r="AE6" s="7">
        <v>866409197</v>
      </c>
      <c r="AF6" s="6">
        <v>2180100000</v>
      </c>
      <c r="AG6" s="7">
        <v>744525000000</v>
      </c>
      <c r="AH6" s="6">
        <v>4100436200</v>
      </c>
      <c r="AI6" s="7">
        <v>38800204774</v>
      </c>
      <c r="AJ6" s="6">
        <v>19.62393162</v>
      </c>
      <c r="AK6" s="7">
        <v>401800000</v>
      </c>
      <c r="AL6" s="6">
        <v>539000000</v>
      </c>
      <c r="AM6" s="7">
        <v>31.6823567</v>
      </c>
      <c r="AN6" s="6">
        <v>39.331000000000003</v>
      </c>
      <c r="AO6" s="7">
        <v>50.175255829999998</v>
      </c>
      <c r="AP6" s="6">
        <v>29858922</v>
      </c>
      <c r="AQ6" s="7">
        <v>77.945298410000007</v>
      </c>
      <c r="AR6" s="6">
        <v>0.210695778</v>
      </c>
      <c r="AS6" s="7">
        <v>0.934060585</v>
      </c>
      <c r="AT6" s="6">
        <v>3.1581572310000001</v>
      </c>
      <c r="AU6" s="7">
        <v>1.536625412</v>
      </c>
      <c r="AV6" s="6">
        <v>2.8730110729999998</v>
      </c>
      <c r="AW6" s="7">
        <v>4.2037031560000004</v>
      </c>
      <c r="AX6" s="6">
        <v>5.6936018429999997</v>
      </c>
      <c r="AY6" s="7">
        <v>6.7900095120000001</v>
      </c>
      <c r="AZ6" s="6">
        <v>54.069642129999998</v>
      </c>
      <c r="BA6" s="7">
        <v>54.477721539999997</v>
      </c>
      <c r="BB6" s="6">
        <v>11.920237439999999</v>
      </c>
      <c r="BC6" s="7">
        <v>42.144742229999999</v>
      </c>
      <c r="BD6" s="6">
        <v>41.104790299999998</v>
      </c>
      <c r="BE6" s="7">
        <v>0.43478301200000002</v>
      </c>
      <c r="BF6" s="6">
        <v>12.927960929999999</v>
      </c>
      <c r="BG6" s="7">
        <v>4709245635</v>
      </c>
      <c r="BH6" s="6">
        <v>0</v>
      </c>
      <c r="BI6" s="7">
        <v>1861618275</v>
      </c>
      <c r="BJ6" s="6">
        <v>25.040293040000002</v>
      </c>
      <c r="BK6" s="7">
        <v>512700000</v>
      </c>
      <c r="BL6" s="6">
        <v>-132600000</v>
      </c>
      <c r="BM6" s="7">
        <v>19.4041514</v>
      </c>
      <c r="BN6" s="6">
        <v>397300000</v>
      </c>
      <c r="BO6" s="7">
        <v>71989933.280000001</v>
      </c>
      <c r="BP6" s="6">
        <v>2135302370</v>
      </c>
      <c r="BQ6" s="7">
        <v>810208000000</v>
      </c>
      <c r="BR6" s="6">
        <v>0.26907915599999999</v>
      </c>
      <c r="BS6" s="7">
        <v>43010647272</v>
      </c>
      <c r="BT6" s="6">
        <v>704778000000</v>
      </c>
      <c r="BU6" s="7">
        <v>1381000000</v>
      </c>
      <c r="BV6" s="6">
        <v>60.668999999999997</v>
      </c>
      <c r="BW6" s="7">
        <v>14877131</v>
      </c>
      <c r="BX6" s="6">
        <v>0.75836194499999998</v>
      </c>
      <c r="BY6" s="7">
        <v>1130344</v>
      </c>
      <c r="BZ6" s="6">
        <v>657196</v>
      </c>
      <c r="CA6" s="7">
        <v>2.4887157339999999</v>
      </c>
      <c r="CB6" s="6">
        <v>3.728830512</v>
      </c>
      <c r="CC6" s="7">
        <v>5.1363061869999997</v>
      </c>
      <c r="CD6" s="6">
        <v>6.5924673250000003</v>
      </c>
      <c r="CE6" s="7">
        <v>6.9356215250000002</v>
      </c>
      <c r="CF6" s="6">
        <v>8039890</v>
      </c>
      <c r="CG6" s="7">
        <v>9.4588600449999998</v>
      </c>
      <c r="CH6" s="6">
        <v>13.39403074</v>
      </c>
      <c r="CI6" s="7">
        <v>6468752</v>
      </c>
      <c r="CJ6" s="6">
        <v>16.252206149999999</v>
      </c>
      <c r="CK6" s="7">
        <v>250400000</v>
      </c>
      <c r="CL6" s="6">
        <v>608809435.70000005</v>
      </c>
      <c r="CM6" s="7">
        <v>68.572468889999996</v>
      </c>
      <c r="CN6" s="6">
        <v>4133326169</v>
      </c>
      <c r="CO6" s="7">
        <v>0.43361424900000001</v>
      </c>
      <c r="CP6" s="6">
        <v>89655208547</v>
      </c>
      <c r="CQ6" s="7">
        <v>43.272283270000003</v>
      </c>
      <c r="CR6" s="6">
        <v>-304979717.30000001</v>
      </c>
      <c r="CS6" s="7">
        <v>7473134239</v>
      </c>
      <c r="CT6" s="6">
        <v>65682684535</v>
      </c>
      <c r="CU6" s="7">
        <v>913789153.10000002</v>
      </c>
      <c r="CV6" s="6">
        <v>17.875457879999999</v>
      </c>
      <c r="CW6" s="7">
        <v>366000000</v>
      </c>
      <c r="CX6" s="6">
        <v>8.2278443219999993</v>
      </c>
      <c r="CY6" s="7">
        <v>16.07326007</v>
      </c>
      <c r="CZ6" s="6">
        <v>223742480</v>
      </c>
      <c r="DA6" s="7">
        <v>20.771717750000001</v>
      </c>
      <c r="DB6" s="6">
        <v>1092498987</v>
      </c>
      <c r="DC6" s="7">
        <v>121214000000</v>
      </c>
      <c r="DD6" s="6">
        <v>1171388914</v>
      </c>
      <c r="DE6" s="7">
        <v>3218848623</v>
      </c>
      <c r="DF6" s="6">
        <v>31300000</v>
      </c>
      <c r="DG6" s="7">
        <v>106.4761905</v>
      </c>
      <c r="DH6" s="6">
        <v>5014225353</v>
      </c>
      <c r="DI6" s="7">
        <v>67.448107449999995</v>
      </c>
      <c r="DJ6" s="6">
        <v>1299.450957</v>
      </c>
      <c r="DK6" s="7">
        <v>39747018357</v>
      </c>
      <c r="DL6" s="6">
        <v>924139143.5</v>
      </c>
      <c r="DM6" s="7">
        <v>844000000</v>
      </c>
      <c r="DN6" s="6">
        <v>3.6609829490000001</v>
      </c>
      <c r="DO6" s="7">
        <v>39.091575089999999</v>
      </c>
      <c r="DP6" s="6">
        <v>-53756564.219999999</v>
      </c>
      <c r="DQ6" s="7">
        <v>84000000</v>
      </c>
      <c r="DR6" s="6">
        <v>6202211</v>
      </c>
      <c r="DS6" s="7">
        <v>16.07326007</v>
      </c>
      <c r="DT6" s="6">
        <v>4502334</v>
      </c>
      <c r="DU6" s="7">
        <v>0.43478260899999999</v>
      </c>
      <c r="DV6" s="6">
        <v>575919466.20000005</v>
      </c>
      <c r="DW6" s="7">
        <v>534075000000</v>
      </c>
      <c r="DX6" s="6">
        <v>15814.16411</v>
      </c>
      <c r="DY6" s="7">
        <v>157.71653230000001</v>
      </c>
      <c r="DZ6" s="6">
        <v>472194000000</v>
      </c>
      <c r="EA6" s="7">
        <v>2047500000</v>
      </c>
      <c r="EB6" s="6">
        <v>39.53113553</v>
      </c>
      <c r="EC6" s="7">
        <v>809400000</v>
      </c>
      <c r="ED6" s="6">
        <v>27.216437809999999</v>
      </c>
      <c r="EE6" s="7">
        <v>1.232911029</v>
      </c>
      <c r="EF6" s="6">
        <v>800400000</v>
      </c>
      <c r="EG6" s="7">
        <v>1011156564</v>
      </c>
      <c r="EH6" s="6">
        <v>15.780219779999999</v>
      </c>
      <c r="EI6" s="7">
        <v>38.33792313</v>
      </c>
      <c r="EJ6" s="6">
        <v>953000000</v>
      </c>
      <c r="EK6" s="7">
        <v>11743813</v>
      </c>
      <c r="EL6" s="6">
        <v>18115109</v>
      </c>
      <c r="EM6" s="7">
        <v>14981791</v>
      </c>
      <c r="EN6" s="6">
        <v>7.0013698690000004</v>
      </c>
      <c r="EO6" s="7">
        <v>0.47203657700000001</v>
      </c>
      <c r="EP6" s="6">
        <v>1.316120696</v>
      </c>
      <c r="EQ6" s="7">
        <v>473149</v>
      </c>
      <c r="ER6" s="6">
        <v>1.8709689389999999</v>
      </c>
      <c r="ES6" s="7">
        <v>3.1415667439999999</v>
      </c>
      <c r="ET6" s="6">
        <v>4.382020969</v>
      </c>
      <c r="EU6" s="7">
        <v>5.8852274680000001</v>
      </c>
      <c r="EV6" s="6">
        <v>6.7281050359999997</v>
      </c>
      <c r="EW6" s="7">
        <v>16144612</v>
      </c>
      <c r="EX6" s="6">
        <v>8104722</v>
      </c>
      <c r="EY6" s="7">
        <v>11.4585534</v>
      </c>
      <c r="EZ6" s="6">
        <v>12583966</v>
      </c>
      <c r="FA6" s="7">
        <v>6115214</v>
      </c>
      <c r="FB6" s="6">
        <v>18.398046399999998</v>
      </c>
      <c r="FC6" s="7">
        <v>376700000</v>
      </c>
      <c r="FD6" s="6">
        <v>46229495895</v>
      </c>
      <c r="FE6" s="7">
        <v>87.072039070000002</v>
      </c>
      <c r="FF6" s="6">
        <v>1782800000</v>
      </c>
      <c r="FG6" s="7">
        <v>3176297056</v>
      </c>
      <c r="FH6" s="6">
        <v>3509989612</v>
      </c>
      <c r="FI6" s="7">
        <v>3.5066267419999999</v>
      </c>
      <c r="FJ6" s="6">
        <v>14049107618</v>
      </c>
      <c r="FK6" s="7">
        <v>109832000000</v>
      </c>
      <c r="FL6" s="6">
        <v>15.661901800000001</v>
      </c>
      <c r="FM6" s="7">
        <v>3.330395668</v>
      </c>
      <c r="FN6" s="6">
        <v>2.0206978200000001</v>
      </c>
      <c r="FO6" s="7">
        <v>8.6430326050000001</v>
      </c>
      <c r="FP6" s="6">
        <v>11.507577469999999</v>
      </c>
      <c r="FQ6" s="7">
        <v>26668639144</v>
      </c>
      <c r="FR6" s="6">
        <v>0.86229513999999996</v>
      </c>
      <c r="FS6" s="7">
        <v>169496000000</v>
      </c>
      <c r="FT6" s="6">
        <v>10.245576979999999</v>
      </c>
      <c r="FU6" s="7">
        <v>23.2764281</v>
      </c>
      <c r="FV6" s="6">
        <v>2.602497032</v>
      </c>
      <c r="FW6" s="7">
        <v>9937574992</v>
      </c>
      <c r="FX6" s="6">
        <v>9129521574</v>
      </c>
      <c r="FY6" s="7">
        <v>13.40832814</v>
      </c>
      <c r="FZ6" s="6">
        <v>164993000000</v>
      </c>
      <c r="GA6" s="7">
        <v>15.482398959999999</v>
      </c>
      <c r="GB6" s="6">
        <v>6.8517564999999996</v>
      </c>
      <c r="GC6" s="7">
        <v>16.202090590000001</v>
      </c>
      <c r="GD6" s="6">
        <v>1.7421602789999999</v>
      </c>
      <c r="GE6" s="7">
        <v>458145000000</v>
      </c>
      <c r="GF6" s="6">
        <v>6386850598</v>
      </c>
      <c r="GG6" s="7">
        <v>6.0548644869999997</v>
      </c>
      <c r="GH6" s="6">
        <v>51.408960999999998</v>
      </c>
      <c r="GI6" s="7">
        <v>50.313000000000002</v>
      </c>
      <c r="GJ6" s="6">
        <v>319.846</v>
      </c>
      <c r="GK6" s="7">
        <v>279.2</v>
      </c>
      <c r="GL6" s="6">
        <v>283.7</v>
      </c>
      <c r="GM6" s="7">
        <v>85034</v>
      </c>
      <c r="GN6" s="6">
        <v>242618</v>
      </c>
      <c r="GO6" s="7">
        <v>235300003.09999999</v>
      </c>
      <c r="GP6" s="6">
        <v>235300003.09999999</v>
      </c>
      <c r="GQ6" s="7">
        <v>46.658000000000001</v>
      </c>
      <c r="GR6" s="6">
        <v>186.4</v>
      </c>
      <c r="GS6" s="7">
        <v>18.704999999999998</v>
      </c>
      <c r="GT6" s="6">
        <v>146.41300000000001</v>
      </c>
      <c r="GU6" s="7">
        <v>1.0609999999999999</v>
      </c>
      <c r="GV6" s="6">
        <v>6.6429999999999998</v>
      </c>
      <c r="GW6" s="7">
        <v>189.6</v>
      </c>
      <c r="GX6" s="6">
        <v>190.56899999999999</v>
      </c>
      <c r="GY6" s="7">
        <v>21620000.84</v>
      </c>
      <c r="GZ6" s="6">
        <v>10120000</v>
      </c>
      <c r="HA6" s="7">
        <v>135000</v>
      </c>
      <c r="HB6" s="6">
        <v>16600000.380000001</v>
      </c>
      <c r="HC6" s="7">
        <v>173990000</v>
      </c>
      <c r="HD6" s="6">
        <v>7000</v>
      </c>
      <c r="HE6" s="7">
        <v>128000</v>
      </c>
      <c r="HF6" s="6">
        <v>39.048554000000003</v>
      </c>
      <c r="HG6" s="7">
        <v>48.47</v>
      </c>
      <c r="HH6" s="6">
        <v>182.9</v>
      </c>
      <c r="HI6" s="7">
        <v>45.014000000000003</v>
      </c>
      <c r="HJ6" s="6">
        <v>360968</v>
      </c>
      <c r="HK6" s="7">
        <v>7.8803917649999997</v>
      </c>
      <c r="HL6" s="6">
        <v>25.74992297</v>
      </c>
      <c r="HM6" s="7">
        <v>1607050049</v>
      </c>
      <c r="HN6" s="6">
        <v>63</v>
      </c>
      <c r="HO6" s="7">
        <v>274.7</v>
      </c>
      <c r="HP6" s="6">
        <v>1688349976</v>
      </c>
      <c r="HQ6" s="7">
        <v>226180001.09999999</v>
      </c>
      <c r="HR6" s="6">
        <v>59999.998659999997</v>
      </c>
      <c r="HS6" s="7">
        <v>185000000</v>
      </c>
      <c r="HT6" s="6">
        <v>8.5176824680000003</v>
      </c>
      <c r="HU6" s="7">
        <v>10.328389830000001</v>
      </c>
      <c r="HV6" s="6">
        <v>14.31635389</v>
      </c>
      <c r="HW6" s="7">
        <v>448499596.39999998</v>
      </c>
      <c r="HX6" s="6">
        <v>7.8940856239999997</v>
      </c>
      <c r="HY6" s="7">
        <v>195000000</v>
      </c>
      <c r="HZ6" s="6">
        <v>0.82793499999999998</v>
      </c>
      <c r="IA6" s="7">
        <v>220503</v>
      </c>
      <c r="IB6" s="6">
        <v>1001450</v>
      </c>
      <c r="IC6" s="7">
        <v>6351907</v>
      </c>
      <c r="ID6" s="6">
        <v>125.79273329999999</v>
      </c>
      <c r="IE6" s="7">
        <v>18.23</v>
      </c>
      <c r="IF6" s="6">
        <v>8.4383947000000001E-2</v>
      </c>
      <c r="IG6" s="7">
        <v>174.63601969999999</v>
      </c>
      <c r="IH6" s="6">
        <v>29.99540107</v>
      </c>
      <c r="II6" s="7">
        <v>18.93</v>
      </c>
      <c r="IJ6" s="6">
        <v>1907398</v>
      </c>
      <c r="IK6" s="7">
        <v>2.5174544179999998</v>
      </c>
      <c r="IL6" s="6">
        <v>3330.1</v>
      </c>
      <c r="IM6" s="7">
        <v>24.11</v>
      </c>
      <c r="IN6" s="6">
        <v>995450</v>
      </c>
      <c r="IO6" s="7">
        <v>2.4330704710000002</v>
      </c>
      <c r="IP6" s="6">
        <v>538000000</v>
      </c>
      <c r="IQ6" s="7">
        <v>4.8884758359999996</v>
      </c>
      <c r="IR6" s="6">
        <v>15.39033457</v>
      </c>
      <c r="IS6" s="7">
        <v>1.773161263</v>
      </c>
      <c r="IT6" s="6">
        <v>3.735179939</v>
      </c>
      <c r="IU6" s="7">
        <v>1.878082048</v>
      </c>
      <c r="IV6" s="6">
        <v>7.638233134</v>
      </c>
      <c r="IW6" s="7">
        <v>18.100000000000001</v>
      </c>
      <c r="IX6" s="6">
        <v>8.1114783999999995E-2</v>
      </c>
      <c r="IY6" s="7">
        <v>1.840148699</v>
      </c>
      <c r="IZ6" s="6">
        <v>1.5985130110000001</v>
      </c>
      <c r="JA6" s="7">
        <v>18.067359140000001</v>
      </c>
      <c r="JB6" s="6">
        <v>0.77641380800000004</v>
      </c>
      <c r="JC6" s="7">
        <v>72.489770219999997</v>
      </c>
      <c r="JD6" s="6">
        <v>2422000</v>
      </c>
      <c r="JE6" s="7">
        <v>40.706319700000002</v>
      </c>
      <c r="JF6" s="6">
        <v>39.01486989</v>
      </c>
      <c r="JG6" s="7">
        <v>953100000</v>
      </c>
      <c r="JH6" s="6">
        <v>1.773161263</v>
      </c>
      <c r="JI6" s="7">
        <v>7.6697093690000004</v>
      </c>
      <c r="JJ6" s="6">
        <v>33.490827299999999</v>
      </c>
      <c r="JK6" s="7">
        <v>1</v>
      </c>
      <c r="JL6" s="6">
        <v>4.8884758359999996</v>
      </c>
      <c r="JM6" s="7">
        <v>6.3940520449999996</v>
      </c>
      <c r="JN6" s="6">
        <v>3.1226765799999998</v>
      </c>
      <c r="JO6" s="7">
        <v>7.862453532</v>
      </c>
      <c r="JP6" s="6">
        <v>0.79739796500000004</v>
      </c>
      <c r="JQ6" s="7">
        <v>0.48263560999999999</v>
      </c>
      <c r="JR6" s="6">
        <v>25060</v>
      </c>
      <c r="JS6" s="7">
        <v>2.4349442379999999</v>
      </c>
      <c r="JT6" s="6"/>
      <c r="JU6" s="7"/>
      <c r="JV6" s="6"/>
      <c r="JW6" s="7"/>
      <c r="JX6" s="6"/>
      <c r="JY6" s="7"/>
      <c r="JZ6" s="6"/>
      <c r="KA6" s="7"/>
      <c r="KB6" s="6"/>
      <c r="KC6" s="7"/>
      <c r="KD6" s="6"/>
      <c r="KE6" s="7">
        <v>2309999.943</v>
      </c>
      <c r="KF6" s="6"/>
      <c r="KG6" s="7"/>
      <c r="KH6" s="6"/>
      <c r="KI6" s="7"/>
      <c r="KJ6" s="6"/>
      <c r="KK6" s="7">
        <v>470</v>
      </c>
      <c r="KL6" s="6"/>
      <c r="KM6" s="7">
        <v>589999.97380000004</v>
      </c>
      <c r="KN6" s="6"/>
      <c r="KO6" s="7"/>
      <c r="KP6" s="6"/>
      <c r="KQ6" s="7"/>
      <c r="KR6" s="6"/>
      <c r="KS6" s="7"/>
      <c r="KT6" s="6"/>
      <c r="KU6" s="7"/>
      <c r="KV6" s="6"/>
      <c r="KW6" s="7"/>
      <c r="KX6" s="6"/>
      <c r="KY6" s="7"/>
      <c r="KZ6" s="6"/>
      <c r="LA6" s="7"/>
      <c r="LB6" s="6"/>
      <c r="LC6" s="7"/>
      <c r="LD6" s="6"/>
      <c r="LE6" s="7"/>
      <c r="LF6" s="6"/>
      <c r="LG6" s="7"/>
      <c r="LH6" s="6"/>
      <c r="LI6" s="7"/>
      <c r="LJ6" s="6"/>
      <c r="LK6" s="7"/>
      <c r="LL6" s="6"/>
      <c r="LM6" s="7"/>
      <c r="LN6" s="6"/>
      <c r="LO6" s="7"/>
      <c r="LP6" s="6"/>
      <c r="LQ6" s="7"/>
      <c r="LR6" s="6"/>
      <c r="LS6" s="7"/>
      <c r="LT6" s="6"/>
      <c r="LU6" s="7"/>
      <c r="LV6" s="6"/>
      <c r="LW6" s="7"/>
      <c r="LX6" s="6"/>
      <c r="LY6" s="7"/>
      <c r="LZ6" s="6"/>
      <c r="MA6" s="7"/>
      <c r="MB6" s="6"/>
      <c r="MC6" s="7"/>
      <c r="MD6" s="6"/>
      <c r="ME6" s="7"/>
      <c r="MF6" s="6"/>
      <c r="MG6" s="7"/>
      <c r="MH6" s="6"/>
      <c r="MI6" s="7"/>
      <c r="MJ6" s="6"/>
      <c r="MK6" s="7"/>
      <c r="ML6" s="6"/>
      <c r="MM6" s="7"/>
      <c r="MN6" s="6"/>
      <c r="MO6" s="7"/>
      <c r="MP6" s="6"/>
      <c r="MQ6" s="7"/>
      <c r="MR6" s="6"/>
      <c r="MS6" s="7"/>
      <c r="MT6" s="6"/>
      <c r="MU6" s="7"/>
      <c r="MV6" s="6"/>
      <c r="MW6" s="7"/>
      <c r="MX6" s="6"/>
      <c r="MY6" s="7"/>
      <c r="MZ6" s="6"/>
      <c r="NA6" s="7"/>
      <c r="NB6" s="6"/>
      <c r="NC6" s="7"/>
      <c r="ND6" s="6"/>
      <c r="NE6" s="7"/>
      <c r="NF6" s="6"/>
      <c r="NG6" s="7"/>
      <c r="NH6" s="6"/>
      <c r="NI6" s="7"/>
      <c r="NJ6" s="6"/>
      <c r="NK6" s="7"/>
      <c r="NL6" s="6"/>
      <c r="NM6" s="7"/>
      <c r="NN6" s="6"/>
      <c r="NO6" s="7"/>
      <c r="NP6" s="6"/>
      <c r="NQ6" s="7"/>
      <c r="NR6" s="6"/>
      <c r="NS6" s="7"/>
      <c r="NT6" s="6"/>
      <c r="NU6" s="7"/>
      <c r="NV6" s="6"/>
      <c r="NW6" s="7"/>
      <c r="NX6" s="6"/>
      <c r="NY6" s="7"/>
      <c r="NZ6" s="6"/>
      <c r="OA6" s="7"/>
      <c r="OB6" s="6"/>
      <c r="OC6" s="7"/>
      <c r="OD6" s="6"/>
      <c r="OE6" s="7"/>
      <c r="OF6" s="6"/>
      <c r="OG6" s="7"/>
      <c r="OH6" s="6"/>
      <c r="OI6" s="7"/>
      <c r="OJ6" s="6"/>
      <c r="OK6" s="7"/>
      <c r="OL6" s="6"/>
      <c r="OM6" s="7"/>
      <c r="ON6" s="6"/>
      <c r="OO6" s="7"/>
      <c r="OP6" s="6"/>
      <c r="OQ6" s="7"/>
      <c r="OR6" s="6"/>
      <c r="OS6" s="7"/>
      <c r="OT6" s="6"/>
      <c r="OU6" s="7"/>
      <c r="OV6" s="6"/>
      <c r="OW6" s="7"/>
      <c r="OX6" s="6"/>
      <c r="OY6" s="7"/>
      <c r="OZ6" s="6"/>
      <c r="PA6" s="7"/>
      <c r="PB6" s="6"/>
      <c r="PC6" s="7"/>
      <c r="PD6" s="6"/>
      <c r="PE6" s="7"/>
      <c r="PF6" s="6"/>
      <c r="PG6" s="7"/>
      <c r="PH6" s="6"/>
      <c r="PI6" s="7"/>
      <c r="PJ6" s="6"/>
      <c r="PK6" s="7"/>
      <c r="PL6" s="6"/>
      <c r="PM6" s="7"/>
      <c r="PN6" s="6"/>
      <c r="PO6" s="7"/>
      <c r="PP6" s="6"/>
      <c r="PQ6" s="7"/>
      <c r="PR6" s="6"/>
      <c r="PS6" s="7"/>
      <c r="PT6" s="6"/>
      <c r="PU6" s="7"/>
      <c r="PV6" s="6"/>
      <c r="PW6" s="7"/>
      <c r="PX6" s="6"/>
      <c r="PY6" s="7"/>
      <c r="PZ6" s="6"/>
      <c r="QA6" s="7"/>
      <c r="QB6" s="6"/>
      <c r="QC6" s="7"/>
      <c r="QD6" s="6"/>
      <c r="QE6" s="7"/>
      <c r="QF6" s="6"/>
      <c r="QG6" s="7"/>
      <c r="QH6" s="6"/>
      <c r="QI6" s="7"/>
      <c r="QJ6" s="6"/>
      <c r="QK6" s="7"/>
      <c r="QL6" s="6"/>
      <c r="QM6" s="7"/>
      <c r="QN6" s="6"/>
      <c r="QO6" s="7"/>
      <c r="QP6" s="6"/>
      <c r="QQ6" s="7"/>
      <c r="QR6" s="6"/>
      <c r="QS6" s="7"/>
      <c r="QT6" s="6"/>
      <c r="QU6" s="7"/>
      <c r="QV6" s="6"/>
      <c r="QW6" s="7"/>
      <c r="QX6" s="6"/>
      <c r="QY6" s="7"/>
      <c r="QZ6" s="6"/>
      <c r="RA6" s="7"/>
      <c r="RB6" s="6"/>
      <c r="RC6" s="7"/>
      <c r="RD6" s="6"/>
      <c r="RE6" s="7"/>
      <c r="RF6" s="6"/>
      <c r="RG6" s="7"/>
      <c r="RH6" s="6"/>
      <c r="RI6" s="7"/>
      <c r="RJ6" s="6"/>
      <c r="RK6" s="7"/>
      <c r="RL6" s="6"/>
      <c r="RM6" s="7"/>
      <c r="RN6" s="6"/>
      <c r="RO6" s="7"/>
      <c r="RP6" s="6"/>
      <c r="RQ6" s="7"/>
      <c r="RR6" s="6"/>
      <c r="RS6" s="7"/>
      <c r="RT6" s="6"/>
      <c r="RU6" s="7"/>
      <c r="RV6" s="6"/>
      <c r="RW6" s="7"/>
      <c r="RX6" s="6"/>
      <c r="RY6" s="7"/>
      <c r="RZ6" s="6"/>
      <c r="SA6" s="7"/>
      <c r="SB6" s="6"/>
      <c r="SC6" s="7"/>
      <c r="SD6" s="6"/>
      <c r="SE6" s="7"/>
      <c r="SF6" s="6"/>
      <c r="SG6" s="7"/>
      <c r="SH6" s="6"/>
      <c r="SI6" s="7"/>
      <c r="SJ6" s="6"/>
      <c r="SK6" s="7"/>
      <c r="SL6" s="6"/>
      <c r="SM6" s="7"/>
      <c r="SN6" s="6"/>
      <c r="SO6" s="7"/>
      <c r="SP6" s="6"/>
      <c r="SQ6" s="7"/>
      <c r="SR6" s="6"/>
      <c r="SS6" s="7"/>
      <c r="ST6" s="6"/>
      <c r="SU6" s="7"/>
      <c r="SV6" s="6"/>
      <c r="SW6" s="7"/>
      <c r="SX6" s="6"/>
      <c r="SY6" s="7"/>
      <c r="SZ6" s="6"/>
      <c r="TA6" s="7"/>
      <c r="TB6" s="6"/>
      <c r="TC6" s="7"/>
      <c r="TD6" s="6"/>
      <c r="TE6" s="7"/>
      <c r="TF6" s="6"/>
      <c r="TG6" s="7"/>
      <c r="TH6" s="6"/>
      <c r="TI6" s="7"/>
      <c r="TJ6" s="6"/>
      <c r="TK6" s="7"/>
      <c r="TL6" s="6"/>
      <c r="TM6" s="7"/>
      <c r="TN6" s="6"/>
      <c r="TO6" s="7"/>
      <c r="TP6" s="6"/>
      <c r="TQ6" s="7"/>
      <c r="TR6" s="6"/>
      <c r="TS6" s="7"/>
      <c r="TT6" s="6"/>
      <c r="TU6" s="7"/>
      <c r="TV6" s="6"/>
      <c r="TW6" s="7"/>
      <c r="TX6" s="6"/>
      <c r="TY6" s="7"/>
      <c r="TZ6" s="6"/>
      <c r="UA6" s="7"/>
      <c r="UB6" s="6"/>
      <c r="UC6" s="7"/>
      <c r="UD6" s="6"/>
      <c r="UE6" s="7"/>
      <c r="UF6" s="6"/>
      <c r="UG6" s="7"/>
      <c r="UH6" s="6"/>
      <c r="UI6" s="7"/>
      <c r="UJ6" s="6"/>
      <c r="UK6" s="7"/>
      <c r="UL6" s="6"/>
      <c r="UM6" s="7"/>
      <c r="UN6" s="6"/>
      <c r="UO6" s="7"/>
      <c r="UP6" s="6"/>
      <c r="UQ6" s="7"/>
      <c r="UR6" s="6"/>
      <c r="US6" s="7"/>
      <c r="UT6" s="6"/>
      <c r="UU6" s="7"/>
      <c r="UV6" s="6"/>
      <c r="UW6" s="7"/>
      <c r="UX6" s="6"/>
      <c r="UY6" s="7"/>
      <c r="UZ6" s="6"/>
      <c r="VA6" s="7"/>
      <c r="VB6" s="6"/>
      <c r="VC6" s="7"/>
      <c r="VD6" s="6"/>
      <c r="VE6" s="7"/>
      <c r="VF6" s="6"/>
      <c r="VG6" s="7"/>
      <c r="VH6" s="6"/>
      <c r="VI6" s="7"/>
      <c r="VJ6" s="6"/>
      <c r="VK6" s="7"/>
      <c r="VL6" s="6"/>
      <c r="VM6" s="7"/>
      <c r="VN6" s="6"/>
      <c r="VO6" s="7"/>
      <c r="VP6" s="6"/>
      <c r="VQ6" s="7"/>
      <c r="VR6" s="6"/>
      <c r="VS6" s="7"/>
      <c r="VT6" s="6"/>
      <c r="VU6" s="7"/>
      <c r="VV6" s="6"/>
      <c r="VW6" s="7"/>
      <c r="VX6" s="6"/>
      <c r="VY6" s="7"/>
      <c r="VZ6" s="6"/>
      <c r="WA6" s="7"/>
      <c r="WB6" s="6"/>
      <c r="WC6" s="7"/>
      <c r="WD6" s="6"/>
      <c r="WE6" s="7"/>
      <c r="WF6" s="6"/>
      <c r="WG6" s="7">
        <v>1000000</v>
      </c>
      <c r="WH6" s="6"/>
      <c r="WI6" s="7"/>
      <c r="WJ6" s="6"/>
      <c r="WK6" s="7"/>
      <c r="WL6" s="6"/>
      <c r="WM6" s="7"/>
      <c r="WN6" s="6"/>
      <c r="WO6" s="7"/>
      <c r="WP6" s="6"/>
      <c r="WQ6" s="7"/>
      <c r="WR6" s="6"/>
      <c r="WS6" s="7"/>
      <c r="WT6" s="6"/>
      <c r="WU6" s="7"/>
      <c r="WV6" s="6"/>
      <c r="WW6" s="7"/>
      <c r="WX6" s="6"/>
      <c r="WY6" s="7"/>
      <c r="WZ6" s="6"/>
      <c r="XA6" s="7"/>
      <c r="XB6" s="6"/>
      <c r="XC6" s="7"/>
      <c r="XD6" s="6"/>
      <c r="XE6" s="7"/>
      <c r="XF6" s="6"/>
      <c r="XG6" s="7"/>
      <c r="XH6" s="6"/>
      <c r="XI6" s="7"/>
      <c r="XJ6" s="6"/>
      <c r="XK6" s="7"/>
      <c r="XL6" s="6"/>
      <c r="XM6" s="7"/>
      <c r="XN6" s="6"/>
      <c r="XO6" s="7"/>
      <c r="XP6" s="6"/>
      <c r="XQ6" s="7"/>
      <c r="XR6" s="6"/>
      <c r="XS6" s="7"/>
      <c r="XT6" s="6"/>
      <c r="XU6" s="7"/>
      <c r="XV6" s="6"/>
      <c r="XW6" s="7"/>
      <c r="XX6" s="6"/>
      <c r="XY6" s="7"/>
      <c r="XZ6" s="6"/>
      <c r="YA6" s="7"/>
      <c r="YB6" s="6"/>
      <c r="YC6" s="7"/>
      <c r="YD6" s="6"/>
      <c r="YE6" s="7"/>
      <c r="YF6" s="6"/>
      <c r="YG6" s="7"/>
      <c r="YH6" s="6"/>
      <c r="YI6" s="7"/>
      <c r="YJ6" s="6"/>
      <c r="YK6" s="7"/>
      <c r="YL6" s="6"/>
      <c r="YM6" s="7"/>
      <c r="YN6" s="6"/>
      <c r="YO6" s="7"/>
      <c r="YP6" s="6"/>
      <c r="YQ6" s="7"/>
      <c r="YR6" s="6"/>
      <c r="YS6" s="7"/>
      <c r="YT6" s="6"/>
      <c r="YU6" s="7"/>
      <c r="YV6" s="6"/>
      <c r="YW6" s="7"/>
      <c r="YX6" s="6"/>
      <c r="YY6" s="7"/>
      <c r="YZ6" s="6"/>
      <c r="ZA6" s="7"/>
      <c r="ZB6" s="6"/>
      <c r="ZC6" s="7"/>
      <c r="ZD6" s="6"/>
      <c r="ZE6" s="7"/>
      <c r="ZF6" s="6"/>
      <c r="ZG6" s="7"/>
      <c r="ZH6" s="6"/>
      <c r="ZI6" s="7"/>
      <c r="ZJ6" s="6"/>
      <c r="ZK6" s="7"/>
      <c r="ZL6" s="6"/>
      <c r="ZM6" s="7"/>
      <c r="ZN6" s="6"/>
      <c r="ZO6" s="7"/>
      <c r="ZP6" s="6"/>
      <c r="ZQ6" s="7"/>
      <c r="ZR6" s="6"/>
      <c r="ZS6" s="7"/>
      <c r="ZT6" s="6"/>
      <c r="ZU6" s="7"/>
      <c r="ZV6" s="6"/>
      <c r="ZW6" s="7"/>
      <c r="ZX6" s="6"/>
      <c r="ZY6" s="7"/>
      <c r="ZZ6" s="6"/>
      <c r="AAA6" s="7"/>
      <c r="AAB6" s="6"/>
      <c r="AAC6" s="7"/>
      <c r="AAD6" s="6"/>
      <c r="AAE6" s="7"/>
      <c r="AAF6" s="6"/>
      <c r="AAG6" s="7"/>
      <c r="AAH6" s="6"/>
      <c r="AAI6" s="7"/>
      <c r="AAJ6" s="6"/>
      <c r="AAK6" s="7"/>
      <c r="AAL6" s="6"/>
      <c r="AAM6" s="7"/>
      <c r="AAN6" s="6"/>
      <c r="AAO6" s="7"/>
      <c r="AAP6" s="6"/>
      <c r="AAQ6" s="7"/>
      <c r="AAR6" s="6"/>
      <c r="AAS6" s="7"/>
      <c r="AAT6" s="6"/>
      <c r="AAU6" s="7"/>
      <c r="AAV6" s="6"/>
      <c r="AAW6" s="7"/>
      <c r="AAX6" s="6"/>
      <c r="AAY6" s="7"/>
      <c r="AAZ6" s="6"/>
      <c r="ABA6" s="7"/>
      <c r="ABB6" s="6"/>
      <c r="ABC6" s="7"/>
      <c r="ABD6" s="6"/>
      <c r="ABE6" s="7"/>
      <c r="ABF6" s="6"/>
      <c r="ABG6" s="7"/>
      <c r="ABH6" s="6"/>
      <c r="ABI6" s="7"/>
      <c r="ABJ6" s="6"/>
      <c r="ABK6" s="7"/>
      <c r="ABL6" s="6"/>
      <c r="ABM6" s="7"/>
      <c r="ABN6" s="6"/>
      <c r="ABO6" s="7"/>
      <c r="ABP6" s="6"/>
      <c r="ABQ6" s="7"/>
      <c r="ABR6" s="6"/>
      <c r="ABS6" s="7"/>
    </row>
    <row r="7" spans="1:747" x14ac:dyDescent="0.25">
      <c r="A7" s="5">
        <v>1965</v>
      </c>
      <c r="B7" s="6">
        <v>49.830550440000003</v>
      </c>
      <c r="C7" s="7">
        <v>84.805483809999998</v>
      </c>
      <c r="D7" s="6">
        <v>0.479579329</v>
      </c>
      <c r="E7" s="7">
        <v>3.815097985</v>
      </c>
      <c r="F7" s="6">
        <v>4.4566139930000004</v>
      </c>
      <c r="G7" s="7">
        <v>2.1833681189999998</v>
      </c>
      <c r="H7" s="6">
        <v>3.5256331830000001</v>
      </c>
      <c r="I7" s="7">
        <v>4.930287259</v>
      </c>
      <c r="J7" s="6">
        <v>6.4820243900000003</v>
      </c>
      <c r="K7" s="7">
        <v>7.2222130389999997</v>
      </c>
      <c r="L7" s="6">
        <v>53.721569299999999</v>
      </c>
      <c r="M7" s="7">
        <v>10.041276180000001</v>
      </c>
      <c r="N7" s="6">
        <v>13.99881678</v>
      </c>
      <c r="O7" s="7">
        <v>43.100515229999999</v>
      </c>
      <c r="P7" s="6">
        <v>17.067185420000001</v>
      </c>
      <c r="Q7" s="7">
        <v>17605</v>
      </c>
      <c r="R7" s="6">
        <v>66187589930</v>
      </c>
      <c r="S7" s="7">
        <v>314400000</v>
      </c>
      <c r="T7" s="6">
        <v>935.95421350000004</v>
      </c>
      <c r="U7" s="7">
        <v>28667504460</v>
      </c>
      <c r="V7" s="6">
        <v>1997300000</v>
      </c>
      <c r="W7" s="7">
        <v>1191131498</v>
      </c>
      <c r="X7" s="6">
        <v>25.694107259999999</v>
      </c>
      <c r="Y7" s="7">
        <v>582100000</v>
      </c>
      <c r="Z7" s="6">
        <v>-3.001544913</v>
      </c>
      <c r="AA7" s="7">
        <v>20.132421099999998</v>
      </c>
      <c r="AB7" s="6">
        <v>456100000</v>
      </c>
      <c r="AC7" s="7">
        <v>782874617.70000005</v>
      </c>
      <c r="AD7" s="6">
        <v>27789324155</v>
      </c>
      <c r="AE7" s="7">
        <v>847750109.20000005</v>
      </c>
      <c r="AF7" s="6">
        <v>2333600000</v>
      </c>
      <c r="AG7" s="7">
        <v>784738000000</v>
      </c>
      <c r="AH7" s="6">
        <v>4261904762</v>
      </c>
      <c r="AI7" s="7">
        <v>40958115806</v>
      </c>
      <c r="AJ7" s="6">
        <v>19.03774001</v>
      </c>
      <c r="AK7" s="7">
        <v>431300000</v>
      </c>
      <c r="AL7" s="6">
        <v>605000000</v>
      </c>
      <c r="AM7" s="7">
        <v>31.09928051</v>
      </c>
      <c r="AN7" s="6">
        <v>39.686</v>
      </c>
      <c r="AO7" s="7">
        <v>50.169449559999997</v>
      </c>
      <c r="AP7" s="6">
        <v>30629174</v>
      </c>
      <c r="AQ7" s="7">
        <v>77.754973289999995</v>
      </c>
      <c r="AR7" s="6">
        <v>0.21570641300000001</v>
      </c>
      <c r="AS7" s="7">
        <v>0.93759550000000003</v>
      </c>
      <c r="AT7" s="6">
        <v>3.1779154740000002</v>
      </c>
      <c r="AU7" s="7">
        <v>1.545034233</v>
      </c>
      <c r="AV7" s="6">
        <v>2.8787286980000002</v>
      </c>
      <c r="AW7" s="7">
        <v>4.1985878620000001</v>
      </c>
      <c r="AX7" s="6">
        <v>5.6806929469999998</v>
      </c>
      <c r="AY7" s="7">
        <v>6.5787576190000001</v>
      </c>
      <c r="AZ7" s="6">
        <v>54.110948270000002</v>
      </c>
      <c r="BA7" s="7">
        <v>54.502975429999999</v>
      </c>
      <c r="BB7" s="6">
        <v>12.034513029999999</v>
      </c>
      <c r="BC7" s="7">
        <v>42.07395374</v>
      </c>
      <c r="BD7" s="6">
        <v>41.04041058</v>
      </c>
      <c r="BE7" s="7">
        <v>0.45779999999999998</v>
      </c>
      <c r="BF7" s="6">
        <v>13.87773119</v>
      </c>
      <c r="BG7" s="7">
        <v>4948667540</v>
      </c>
      <c r="BH7" s="6">
        <v>-100000</v>
      </c>
      <c r="BI7" s="7">
        <v>1900174749</v>
      </c>
      <c r="BJ7" s="6">
        <v>24.069741780000001</v>
      </c>
      <c r="BK7" s="7">
        <v>545300000</v>
      </c>
      <c r="BL7" s="6">
        <v>-68000000</v>
      </c>
      <c r="BM7" s="7">
        <v>16.883690130000002</v>
      </c>
      <c r="BN7" s="6">
        <v>382500000</v>
      </c>
      <c r="BO7" s="7">
        <v>52643075.579999998</v>
      </c>
      <c r="BP7" s="6">
        <v>2136507734</v>
      </c>
      <c r="BQ7" s="7">
        <v>846609000000</v>
      </c>
      <c r="BR7" s="6">
        <v>0.275640828</v>
      </c>
      <c r="BS7" s="7">
        <v>45333726549</v>
      </c>
      <c r="BT7" s="6">
        <v>743975000000</v>
      </c>
      <c r="BU7" s="7">
        <v>1519800000</v>
      </c>
      <c r="BV7" s="6">
        <v>60.314</v>
      </c>
      <c r="BW7" s="7">
        <v>15262686</v>
      </c>
      <c r="BX7" s="6">
        <v>0.77055572000000006</v>
      </c>
      <c r="BY7" s="7">
        <v>1168533</v>
      </c>
      <c r="BZ7" s="6">
        <v>680199</v>
      </c>
      <c r="CA7" s="7">
        <v>2.5067606059999998</v>
      </c>
      <c r="CB7" s="6">
        <v>3.7245148069999998</v>
      </c>
      <c r="CC7" s="7">
        <v>5.1373821099999999</v>
      </c>
      <c r="CD7" s="6">
        <v>6.4950461539999997</v>
      </c>
      <c r="CE7" s="7">
        <v>7.091418902</v>
      </c>
      <c r="CF7" s="6">
        <v>8255119</v>
      </c>
      <c r="CG7" s="7">
        <v>9.6335533600000005</v>
      </c>
      <c r="CH7" s="6">
        <v>13.32478766</v>
      </c>
      <c r="CI7" s="7">
        <v>6623035</v>
      </c>
      <c r="CJ7" s="6">
        <v>16.1067128</v>
      </c>
      <c r="CK7" s="7">
        <v>268200000</v>
      </c>
      <c r="CL7" s="6">
        <v>686762778.5</v>
      </c>
      <c r="CM7" s="7">
        <v>73.965429169999993</v>
      </c>
      <c r="CN7" s="6">
        <v>4362822193</v>
      </c>
      <c r="CO7" s="7">
        <v>0.45730934899999998</v>
      </c>
      <c r="CP7" s="6">
        <v>93976914085</v>
      </c>
      <c r="CQ7" s="7">
        <v>37.263297289999997</v>
      </c>
      <c r="CR7" s="6">
        <v>-148536478.80000001</v>
      </c>
      <c r="CS7" s="7">
        <v>6809054526</v>
      </c>
      <c r="CT7" s="6">
        <v>61870900587</v>
      </c>
      <c r="CU7" s="7">
        <v>835517693.29999995</v>
      </c>
      <c r="CV7" s="6">
        <v>15.81990731</v>
      </c>
      <c r="CW7" s="7">
        <v>358400000</v>
      </c>
      <c r="CX7" s="6">
        <v>9.6030514829999998</v>
      </c>
      <c r="CY7" s="7">
        <v>14.89737365</v>
      </c>
      <c r="CZ7" s="6">
        <v>193777600</v>
      </c>
      <c r="DA7" s="7">
        <v>21.188912899999998</v>
      </c>
      <c r="DB7" s="6">
        <v>1271515946</v>
      </c>
      <c r="DC7" s="7">
        <v>110443000000</v>
      </c>
      <c r="DD7" s="6">
        <v>996286588</v>
      </c>
      <c r="DE7" s="7">
        <v>3032048166</v>
      </c>
      <c r="DF7" s="6">
        <v>24100000</v>
      </c>
      <c r="DG7" s="7">
        <v>103.0059589</v>
      </c>
      <c r="DH7" s="6">
        <v>5097422455</v>
      </c>
      <c r="DI7" s="7">
        <v>67.084528800000001</v>
      </c>
      <c r="DJ7" s="6">
        <v>1337.2256070000001</v>
      </c>
      <c r="DK7" s="7">
        <v>40763187135</v>
      </c>
      <c r="DL7" s="6">
        <v>942114460.5</v>
      </c>
      <c r="DM7" s="7">
        <v>950000000</v>
      </c>
      <c r="DN7" s="6">
        <v>14.83900446</v>
      </c>
      <c r="DO7" s="7">
        <v>37.603178110000002</v>
      </c>
      <c r="DP7" s="6">
        <v>-64186993.729999997</v>
      </c>
      <c r="DQ7" s="7">
        <v>54000000</v>
      </c>
      <c r="DR7" s="6">
        <v>6489989</v>
      </c>
      <c r="DS7" s="7">
        <v>14.89737365</v>
      </c>
      <c r="DT7" s="6">
        <v>4737968</v>
      </c>
      <c r="DU7" s="7">
        <v>0.43478260899999999</v>
      </c>
      <c r="DV7" s="6">
        <v>585845347.29999995</v>
      </c>
      <c r="DW7" s="7">
        <v>561585000000</v>
      </c>
      <c r="DX7" s="6">
        <v>16174.04701</v>
      </c>
      <c r="DY7" s="7">
        <v>161.5671236</v>
      </c>
      <c r="DZ7" s="6">
        <v>495398000000</v>
      </c>
      <c r="EA7" s="7">
        <v>2265500000</v>
      </c>
      <c r="EB7" s="6">
        <v>38.397704699999998</v>
      </c>
      <c r="EC7" s="7">
        <v>869900000</v>
      </c>
      <c r="ED7" s="6">
        <v>27.56067066</v>
      </c>
      <c r="EE7" s="7">
        <v>1.4158627509999999</v>
      </c>
      <c r="EF7" s="6">
        <v>851900000</v>
      </c>
      <c r="EG7" s="7">
        <v>1085486994</v>
      </c>
      <c r="EH7" s="6">
        <v>14.676671819999999</v>
      </c>
      <c r="EI7" s="7">
        <v>38.97799629</v>
      </c>
      <c r="EJ7" s="6">
        <v>934000000</v>
      </c>
      <c r="EK7" s="7">
        <v>12155494</v>
      </c>
      <c r="EL7" s="6">
        <v>18473680</v>
      </c>
      <c r="EM7" s="7">
        <v>15366488</v>
      </c>
      <c r="EN7" s="6">
        <v>7.0505105190000004</v>
      </c>
      <c r="EO7" s="7">
        <v>0.48670332300000002</v>
      </c>
      <c r="EP7" s="6">
        <v>1.3217725899999999</v>
      </c>
      <c r="EQ7" s="7">
        <v>488334</v>
      </c>
      <c r="ER7" s="6">
        <v>1.8775823599999999</v>
      </c>
      <c r="ES7" s="7">
        <v>3.1467233220000002</v>
      </c>
      <c r="ET7" s="6">
        <v>4.3890734570000003</v>
      </c>
      <c r="EU7" s="7">
        <v>5.8620841710000002</v>
      </c>
      <c r="EV7" s="6">
        <v>6.516418539</v>
      </c>
      <c r="EW7" s="7">
        <v>16573736</v>
      </c>
      <c r="EX7" s="6">
        <v>8318618</v>
      </c>
      <c r="EY7" s="7">
        <v>11.608910120000001</v>
      </c>
      <c r="EZ7" s="6">
        <v>12886904</v>
      </c>
      <c r="FA7" s="7">
        <v>6263869</v>
      </c>
      <c r="FB7" s="6">
        <v>17.130876189999999</v>
      </c>
      <c r="FC7" s="7">
        <v>388100000</v>
      </c>
      <c r="FD7" s="6">
        <v>48365774715</v>
      </c>
      <c r="FE7" s="7">
        <v>86.122268809999994</v>
      </c>
      <c r="FF7" s="6">
        <v>1951100000</v>
      </c>
      <c r="FG7" s="7">
        <v>3319790301</v>
      </c>
      <c r="FH7" s="6">
        <v>3599725698</v>
      </c>
      <c r="FI7" s="7">
        <v>3.4454699930000001</v>
      </c>
      <c r="FJ7" s="6">
        <v>12607812364</v>
      </c>
      <c r="FK7" s="7">
        <v>123209000000</v>
      </c>
      <c r="FL7" s="6">
        <v>-5.8033315400000003</v>
      </c>
      <c r="FM7" s="7">
        <v>2.9069700520000001</v>
      </c>
      <c r="FN7" s="6">
        <v>1.960067494</v>
      </c>
      <c r="FO7" s="7">
        <v>2.275699812</v>
      </c>
      <c r="FP7" s="6">
        <v>4.9140422920000004</v>
      </c>
      <c r="FQ7" s="7">
        <v>28103232259</v>
      </c>
      <c r="FR7" s="6">
        <v>5.4645576790000003</v>
      </c>
      <c r="FS7" s="7">
        <v>185386000000</v>
      </c>
      <c r="FT7" s="6">
        <v>-8.8862275460000006</v>
      </c>
      <c r="FU7" s="7">
        <v>2.5565912110000002</v>
      </c>
      <c r="FV7" s="6">
        <v>2.5469263799999999</v>
      </c>
      <c r="FW7" s="7">
        <v>10869179582</v>
      </c>
      <c r="FX7" s="6">
        <v>9696905068</v>
      </c>
      <c r="FY7" s="7">
        <v>8.3871101330000002</v>
      </c>
      <c r="FZ7" s="6">
        <v>175247000000</v>
      </c>
      <c r="GA7" s="7">
        <v>5.6449328999999999E-2</v>
      </c>
      <c r="GB7" s="6">
        <v>5.4011725569999998</v>
      </c>
      <c r="GC7" s="7">
        <v>6.4342828589999996</v>
      </c>
      <c r="GD7" s="6">
        <v>1.0494752620000001</v>
      </c>
      <c r="GE7" s="7">
        <v>482790000000</v>
      </c>
      <c r="GF7" s="6">
        <v>7164698686</v>
      </c>
      <c r="GG7" s="7">
        <v>5.5615970170000004</v>
      </c>
      <c r="GH7" s="6">
        <v>52.03172</v>
      </c>
      <c r="GI7" s="7">
        <v>50.948999999999998</v>
      </c>
      <c r="GJ7" s="6">
        <v>316.36</v>
      </c>
      <c r="GK7" s="7">
        <v>271</v>
      </c>
      <c r="GL7" s="6">
        <v>275.8</v>
      </c>
      <c r="GM7" s="7">
        <v>84509</v>
      </c>
      <c r="GN7" s="6">
        <v>237493</v>
      </c>
      <c r="GO7" s="7">
        <v>122760002.09999999</v>
      </c>
      <c r="GP7" s="6">
        <v>122760002.09999999</v>
      </c>
      <c r="GQ7" s="7">
        <v>47.33</v>
      </c>
      <c r="GR7" s="6">
        <v>180.8</v>
      </c>
      <c r="GS7" s="7">
        <v>18.126999999999999</v>
      </c>
      <c r="GT7" s="6">
        <v>144.453</v>
      </c>
      <c r="GU7" s="7">
        <v>1.0620000000000001</v>
      </c>
      <c r="GV7" s="6">
        <v>6.5179999999999998</v>
      </c>
      <c r="GW7" s="7">
        <v>183.6</v>
      </c>
      <c r="GX7" s="6">
        <v>189.494</v>
      </c>
      <c r="GY7" s="7">
        <v>9489999.7709999997</v>
      </c>
      <c r="GZ7" s="6">
        <v>9730000</v>
      </c>
      <c r="HA7" s="7">
        <v>102400</v>
      </c>
      <c r="HB7" s="6">
        <v>17280000.690000001</v>
      </c>
      <c r="HC7" s="7">
        <v>76650000</v>
      </c>
      <c r="HD7" s="6">
        <v>6200</v>
      </c>
      <c r="HE7" s="7">
        <v>96200</v>
      </c>
      <c r="HF7" s="6">
        <v>39.399672000000002</v>
      </c>
      <c r="HG7" s="7">
        <v>49.128</v>
      </c>
      <c r="HH7" s="6">
        <v>177.8</v>
      </c>
      <c r="HI7" s="7">
        <v>44.078000000000003</v>
      </c>
      <c r="HJ7" s="6">
        <v>354143</v>
      </c>
      <c r="HK7" s="7">
        <v>4.0079436069999996</v>
      </c>
      <c r="HL7" s="6">
        <v>14.69268731</v>
      </c>
      <c r="HM7" s="7">
        <v>847640014.60000002</v>
      </c>
      <c r="HN7" s="6">
        <v>62.3</v>
      </c>
      <c r="HO7" s="7">
        <v>266.2</v>
      </c>
      <c r="HP7" s="6">
        <v>889869995.10000002</v>
      </c>
      <c r="HQ7" s="7">
        <v>113029998.59999999</v>
      </c>
      <c r="HR7" s="6">
        <v>50000.000749999999</v>
      </c>
      <c r="HS7" s="7">
        <v>85669998.170000002</v>
      </c>
      <c r="HT7" s="6">
        <v>9.3745666389999993</v>
      </c>
      <c r="HU7" s="7">
        <v>10.117434510000001</v>
      </c>
      <c r="HV7" s="6">
        <v>6.2148217639999999</v>
      </c>
      <c r="HW7" s="7">
        <v>515199536.30000001</v>
      </c>
      <c r="HX7" s="6">
        <v>12.178899080000001</v>
      </c>
      <c r="HY7" s="7">
        <v>224000000</v>
      </c>
      <c r="HZ7" s="6"/>
      <c r="IA7" s="7"/>
      <c r="IB7" s="6">
        <v>1001450</v>
      </c>
      <c r="IC7" s="7">
        <v>6137606</v>
      </c>
      <c r="ID7" s="6">
        <v>130.75832689999999</v>
      </c>
      <c r="IE7" s="7">
        <v>18.66</v>
      </c>
      <c r="IF7" s="6">
        <v>9.0411372000000004E-2</v>
      </c>
      <c r="IG7" s="7">
        <v>176.20061580000001</v>
      </c>
      <c r="IH7" s="6">
        <v>30.769173739999999</v>
      </c>
      <c r="II7" s="7">
        <v>19.21</v>
      </c>
      <c r="IJ7" s="6">
        <v>1625595</v>
      </c>
      <c r="IK7" s="7">
        <v>2.68421317</v>
      </c>
      <c r="IL7" s="6">
        <v>3775.6</v>
      </c>
      <c r="IM7" s="7">
        <v>24.56</v>
      </c>
      <c r="IN7" s="6">
        <v>995450</v>
      </c>
      <c r="IO7" s="7">
        <v>2.5938017979999999</v>
      </c>
      <c r="IP7" s="6">
        <v>605200000</v>
      </c>
      <c r="IQ7" s="7">
        <v>4.6596166559999999</v>
      </c>
      <c r="IR7" s="6">
        <v>15.92861864</v>
      </c>
      <c r="IS7" s="7">
        <v>2.7322404370000002</v>
      </c>
      <c r="IT7" s="6">
        <v>6.9752491159999996</v>
      </c>
      <c r="IU7" s="7">
        <v>2.860816458</v>
      </c>
      <c r="IV7" s="6">
        <v>7.4145505199999997</v>
      </c>
      <c r="IW7" s="7">
        <v>18.100000000000001</v>
      </c>
      <c r="IX7" s="6">
        <v>8.4298714999999996E-2</v>
      </c>
      <c r="IY7" s="7">
        <v>0.95836087199999997</v>
      </c>
      <c r="IZ7" s="6">
        <v>1.140118969</v>
      </c>
      <c r="JA7" s="7">
        <v>21.84720883</v>
      </c>
      <c r="JB7" s="6">
        <v>1.8107789560000001</v>
      </c>
      <c r="JC7" s="7">
        <v>62.391513979999999</v>
      </c>
      <c r="JD7" s="6">
        <v>2582000</v>
      </c>
      <c r="JE7" s="7">
        <v>43.787177790000001</v>
      </c>
      <c r="JF7" s="6">
        <v>35.624586909999998</v>
      </c>
      <c r="JG7" s="7">
        <v>933300000</v>
      </c>
      <c r="JH7" s="6">
        <v>2.7322404370000002</v>
      </c>
      <c r="JI7" s="7">
        <v>13.02903675</v>
      </c>
      <c r="JJ7" s="6">
        <v>32.648611420000002</v>
      </c>
      <c r="JK7" s="7">
        <v>1</v>
      </c>
      <c r="JL7" s="6">
        <v>4.6596166559999999</v>
      </c>
      <c r="JM7" s="7">
        <v>4.8578982149999996</v>
      </c>
      <c r="JN7" s="6">
        <v>7.4520819559999998</v>
      </c>
      <c r="JO7" s="7">
        <v>6.5102445470000001</v>
      </c>
      <c r="JP7" s="6">
        <v>0.87860280700000004</v>
      </c>
      <c r="JQ7" s="7">
        <v>0.50358941400000001</v>
      </c>
      <c r="JR7" s="6">
        <v>26720</v>
      </c>
      <c r="JS7" s="7">
        <v>1.5201586250000001</v>
      </c>
      <c r="JT7" s="6">
        <v>-18200000</v>
      </c>
      <c r="JU7" s="7">
        <v>15958.474910000001</v>
      </c>
      <c r="JV7" s="6">
        <v>160</v>
      </c>
      <c r="JW7" s="7">
        <v>4908912189</v>
      </c>
      <c r="JX7" s="6">
        <v>73.371224440000006</v>
      </c>
      <c r="JY7" s="7">
        <v>488795000000</v>
      </c>
      <c r="JZ7" s="6">
        <v>2247300000</v>
      </c>
      <c r="KA7" s="7">
        <v>-39755351.68</v>
      </c>
      <c r="KB7" s="6">
        <v>28298025139</v>
      </c>
      <c r="KC7" s="7">
        <v>5004759595</v>
      </c>
      <c r="KD7" s="6">
        <v>923.89122669999995</v>
      </c>
      <c r="KE7" s="7">
        <v>490000.00949999999</v>
      </c>
      <c r="KF7" s="6"/>
      <c r="KG7" s="7"/>
      <c r="KH7" s="6">
        <v>2.5007577529999998</v>
      </c>
      <c r="KI7" s="7"/>
      <c r="KJ7" s="6">
        <v>39999.999109999997</v>
      </c>
      <c r="KK7" s="7">
        <v>5000</v>
      </c>
      <c r="KL7" s="6"/>
      <c r="KM7" s="7">
        <v>9999.9997760000006</v>
      </c>
      <c r="KN7" s="6"/>
      <c r="KO7" s="7"/>
      <c r="KP7" s="6"/>
      <c r="KQ7" s="7"/>
      <c r="KR7" s="6"/>
      <c r="KS7" s="7"/>
      <c r="KT7" s="6"/>
      <c r="KU7" s="7"/>
      <c r="KV7" s="6"/>
      <c r="KW7" s="7"/>
      <c r="KX7" s="6"/>
      <c r="KY7" s="7"/>
      <c r="KZ7" s="6"/>
      <c r="LA7" s="7"/>
      <c r="LB7" s="6"/>
      <c r="LC7" s="7"/>
      <c r="LD7" s="6"/>
      <c r="LE7" s="7"/>
      <c r="LF7" s="6"/>
      <c r="LG7" s="7"/>
      <c r="LH7" s="6"/>
      <c r="LI7" s="7"/>
      <c r="LJ7" s="6"/>
      <c r="LK7" s="7"/>
      <c r="LL7" s="6"/>
      <c r="LM7" s="7"/>
      <c r="LN7" s="6"/>
      <c r="LO7" s="7"/>
      <c r="LP7" s="6"/>
      <c r="LQ7" s="7"/>
      <c r="LR7" s="6"/>
      <c r="LS7" s="7"/>
      <c r="LT7" s="6"/>
      <c r="LU7" s="7"/>
      <c r="LV7" s="6"/>
      <c r="LW7" s="7"/>
      <c r="LX7" s="6"/>
      <c r="LY7" s="7"/>
      <c r="LZ7" s="6"/>
      <c r="MA7" s="7"/>
      <c r="MB7" s="6"/>
      <c r="MC7" s="7"/>
      <c r="MD7" s="6"/>
      <c r="ME7" s="7"/>
      <c r="MF7" s="6"/>
      <c r="MG7" s="7"/>
      <c r="MH7" s="6"/>
      <c r="MI7" s="7"/>
      <c r="MJ7" s="6"/>
      <c r="MK7" s="7"/>
      <c r="ML7" s="6"/>
      <c r="MM7" s="7"/>
      <c r="MN7" s="6"/>
      <c r="MO7" s="7"/>
      <c r="MP7" s="6"/>
      <c r="MQ7" s="7"/>
      <c r="MR7" s="6"/>
      <c r="MS7" s="7"/>
      <c r="MT7" s="6"/>
      <c r="MU7" s="7"/>
      <c r="MV7" s="6"/>
      <c r="MW7" s="7"/>
      <c r="MX7" s="6"/>
      <c r="MY7" s="7"/>
      <c r="MZ7" s="6"/>
      <c r="NA7" s="7"/>
      <c r="NB7" s="6"/>
      <c r="NC7" s="7"/>
      <c r="ND7" s="6"/>
      <c r="NE7" s="7"/>
      <c r="NF7" s="6"/>
      <c r="NG7" s="7"/>
      <c r="NH7" s="6">
        <v>1.0875714329999999</v>
      </c>
      <c r="NI7" s="7">
        <v>6.5848508990000001</v>
      </c>
      <c r="NJ7" s="6">
        <v>56.827331280000003</v>
      </c>
      <c r="NK7" s="7">
        <v>53.846179339999999</v>
      </c>
      <c r="NL7" s="6">
        <v>28.477625440000001</v>
      </c>
      <c r="NM7" s="7">
        <v>20.656815479999999</v>
      </c>
      <c r="NN7" s="6">
        <v>14.591417549999999</v>
      </c>
      <c r="NO7" s="7">
        <v>2.486993644</v>
      </c>
      <c r="NP7" s="6">
        <v>7.3525204129999997</v>
      </c>
      <c r="NQ7" s="7">
        <v>7.4417646409999998</v>
      </c>
      <c r="NR7" s="6"/>
      <c r="NS7" s="7"/>
      <c r="NT7" s="6"/>
      <c r="NU7" s="7"/>
      <c r="NV7" s="6"/>
      <c r="NW7" s="7"/>
      <c r="NX7" s="6"/>
      <c r="NY7" s="7"/>
      <c r="NZ7" s="6"/>
      <c r="OA7" s="7"/>
      <c r="OB7" s="6"/>
      <c r="OC7" s="7"/>
      <c r="OD7" s="6"/>
      <c r="OE7" s="7"/>
      <c r="OF7" s="6"/>
      <c r="OG7" s="7"/>
      <c r="OH7" s="6"/>
      <c r="OI7" s="7"/>
      <c r="OJ7" s="6"/>
      <c r="OK7" s="7"/>
      <c r="OL7" s="6"/>
      <c r="OM7" s="7"/>
      <c r="ON7" s="6"/>
      <c r="OO7" s="7">
        <v>0</v>
      </c>
      <c r="OP7" s="6"/>
      <c r="OQ7" s="7"/>
      <c r="OR7" s="6"/>
      <c r="OS7" s="7"/>
      <c r="OT7" s="6">
        <v>0</v>
      </c>
      <c r="OU7" s="7"/>
      <c r="OV7" s="6"/>
      <c r="OW7" s="7"/>
      <c r="OX7" s="6"/>
      <c r="OY7" s="7"/>
      <c r="OZ7" s="6"/>
      <c r="PA7" s="7"/>
      <c r="PB7" s="6"/>
      <c r="PC7" s="7"/>
      <c r="PD7" s="6"/>
      <c r="PE7" s="7"/>
      <c r="PF7" s="6"/>
      <c r="PG7" s="7"/>
      <c r="PH7" s="6"/>
      <c r="PI7" s="7"/>
      <c r="PJ7" s="6"/>
      <c r="PK7" s="7"/>
      <c r="PL7" s="6"/>
      <c r="PM7" s="7"/>
      <c r="PN7" s="6"/>
      <c r="PO7" s="7"/>
      <c r="PP7" s="6"/>
      <c r="PQ7" s="7"/>
      <c r="PR7" s="6"/>
      <c r="PS7" s="7"/>
      <c r="PT7" s="6"/>
      <c r="PU7" s="7"/>
      <c r="PV7" s="6"/>
      <c r="PW7" s="7"/>
      <c r="PX7" s="6"/>
      <c r="PY7" s="7"/>
      <c r="PZ7" s="6"/>
      <c r="QA7" s="7"/>
      <c r="QB7" s="6"/>
      <c r="QC7" s="7"/>
      <c r="QD7" s="6"/>
      <c r="QE7" s="7"/>
      <c r="QF7" s="6"/>
      <c r="QG7" s="7"/>
      <c r="QH7" s="6"/>
      <c r="QI7" s="7"/>
      <c r="QJ7" s="6"/>
      <c r="QK7" s="7"/>
      <c r="QL7" s="6"/>
      <c r="QM7" s="7"/>
      <c r="QN7" s="6"/>
      <c r="QO7" s="7"/>
      <c r="QP7" s="6"/>
      <c r="QQ7" s="7"/>
      <c r="QR7" s="6"/>
      <c r="QS7" s="7"/>
      <c r="QT7" s="6"/>
      <c r="QU7" s="7"/>
      <c r="QV7" s="6"/>
      <c r="QW7" s="7"/>
      <c r="QX7" s="6"/>
      <c r="QY7" s="7"/>
      <c r="QZ7" s="6"/>
      <c r="RA7" s="7"/>
      <c r="RB7" s="6"/>
      <c r="RC7" s="7"/>
      <c r="RD7" s="6"/>
      <c r="RE7" s="7"/>
      <c r="RF7" s="6"/>
      <c r="RG7" s="7"/>
      <c r="RH7" s="6"/>
      <c r="RI7" s="7"/>
      <c r="RJ7" s="6"/>
      <c r="RK7" s="7"/>
      <c r="RL7" s="6"/>
      <c r="RM7" s="7"/>
      <c r="RN7" s="6"/>
      <c r="RO7" s="7"/>
      <c r="RP7" s="6"/>
      <c r="RQ7" s="7"/>
      <c r="RR7" s="6"/>
      <c r="RS7" s="7"/>
      <c r="RT7" s="6"/>
      <c r="RU7" s="7"/>
      <c r="RV7" s="6"/>
      <c r="RW7" s="7"/>
      <c r="RX7" s="6"/>
      <c r="RY7" s="7"/>
      <c r="RZ7" s="6"/>
      <c r="SA7" s="7"/>
      <c r="SB7" s="6"/>
      <c r="SC7" s="7"/>
      <c r="SD7" s="6"/>
      <c r="SE7" s="7"/>
      <c r="SF7" s="6"/>
      <c r="SG7" s="7"/>
      <c r="SH7" s="6"/>
      <c r="SI7" s="7"/>
      <c r="SJ7" s="6"/>
      <c r="SK7" s="7"/>
      <c r="SL7" s="6"/>
      <c r="SM7" s="7"/>
      <c r="SN7" s="6"/>
      <c r="SO7" s="7"/>
      <c r="SP7" s="6"/>
      <c r="SQ7" s="7"/>
      <c r="SR7" s="6"/>
      <c r="SS7" s="7"/>
      <c r="ST7" s="6"/>
      <c r="SU7" s="7"/>
      <c r="SV7" s="6"/>
      <c r="SW7" s="7"/>
      <c r="SX7" s="6"/>
      <c r="SY7" s="7"/>
      <c r="SZ7" s="6"/>
      <c r="TA7" s="7"/>
      <c r="TB7" s="6"/>
      <c r="TC7" s="7"/>
      <c r="TD7" s="6"/>
      <c r="TE7" s="7"/>
      <c r="TF7" s="6"/>
      <c r="TG7" s="7"/>
      <c r="TH7" s="6"/>
      <c r="TI7" s="7"/>
      <c r="TJ7" s="6"/>
      <c r="TK7" s="7"/>
      <c r="TL7" s="6"/>
      <c r="TM7" s="7"/>
      <c r="TN7" s="6"/>
      <c r="TO7" s="7"/>
      <c r="TP7" s="6"/>
      <c r="TQ7" s="7"/>
      <c r="TR7" s="6"/>
      <c r="TS7" s="7"/>
      <c r="TT7" s="6"/>
      <c r="TU7" s="7"/>
      <c r="TV7" s="6"/>
      <c r="TW7" s="7"/>
      <c r="TX7" s="6"/>
      <c r="TY7" s="7"/>
      <c r="TZ7" s="6"/>
      <c r="UA7" s="7"/>
      <c r="UB7" s="6"/>
      <c r="UC7" s="7"/>
      <c r="UD7" s="6"/>
      <c r="UE7" s="7"/>
      <c r="UF7" s="6"/>
      <c r="UG7" s="7"/>
      <c r="UH7" s="6"/>
      <c r="UI7" s="7"/>
      <c r="UJ7" s="6"/>
      <c r="UK7" s="7"/>
      <c r="UL7" s="6"/>
      <c r="UM7" s="7"/>
      <c r="UN7" s="6"/>
      <c r="UO7" s="7"/>
      <c r="UP7" s="6"/>
      <c r="UQ7" s="7"/>
      <c r="UR7" s="6"/>
      <c r="US7" s="7"/>
      <c r="UT7" s="6"/>
      <c r="UU7" s="7"/>
      <c r="UV7" s="6"/>
      <c r="UW7" s="7"/>
      <c r="UX7" s="6"/>
      <c r="UY7" s="7"/>
      <c r="UZ7" s="6"/>
      <c r="VA7" s="7"/>
      <c r="VB7" s="6"/>
      <c r="VC7" s="7"/>
      <c r="VD7" s="6"/>
      <c r="VE7" s="7"/>
      <c r="VF7" s="6"/>
      <c r="VG7" s="7"/>
      <c r="VH7" s="6"/>
      <c r="VI7" s="7"/>
      <c r="VJ7" s="6"/>
      <c r="VK7" s="7"/>
      <c r="VL7" s="6"/>
      <c r="VM7" s="7"/>
      <c r="VN7" s="6"/>
      <c r="VO7" s="7"/>
      <c r="VP7" s="6"/>
      <c r="VQ7" s="7"/>
      <c r="VR7" s="6"/>
      <c r="VS7" s="7"/>
      <c r="VT7" s="6"/>
      <c r="VU7" s="7"/>
      <c r="VV7" s="6"/>
      <c r="VW7" s="7"/>
      <c r="VX7" s="6"/>
      <c r="VY7" s="7"/>
      <c r="VZ7" s="6"/>
      <c r="WA7" s="7"/>
      <c r="WB7" s="6"/>
      <c r="WC7" s="7"/>
      <c r="WD7" s="6"/>
      <c r="WE7" s="7"/>
      <c r="WF7" s="6"/>
      <c r="WG7" s="7"/>
      <c r="WH7" s="6"/>
      <c r="WI7" s="7"/>
      <c r="WJ7" s="6"/>
      <c r="WK7" s="7"/>
      <c r="WL7" s="6"/>
      <c r="WM7" s="7"/>
      <c r="WN7" s="6"/>
      <c r="WO7" s="7"/>
      <c r="WP7" s="6"/>
      <c r="WQ7" s="7"/>
      <c r="WR7" s="6"/>
      <c r="WS7" s="7"/>
      <c r="WT7" s="6"/>
      <c r="WU7" s="7"/>
      <c r="WV7" s="6"/>
      <c r="WW7" s="7"/>
      <c r="WX7" s="6"/>
      <c r="WY7" s="7"/>
      <c r="WZ7" s="6"/>
      <c r="XA7" s="7"/>
      <c r="XB7" s="6"/>
      <c r="XC7" s="7"/>
      <c r="XD7" s="6"/>
      <c r="XE7" s="7"/>
      <c r="XF7" s="6"/>
      <c r="XG7" s="7"/>
      <c r="XH7" s="6"/>
      <c r="XI7" s="7"/>
      <c r="XJ7" s="6"/>
      <c r="XK7" s="7"/>
      <c r="XL7" s="6"/>
      <c r="XM7" s="7"/>
      <c r="XN7" s="6"/>
      <c r="XO7" s="7"/>
      <c r="XP7" s="6"/>
      <c r="XQ7" s="7"/>
      <c r="XR7" s="6"/>
      <c r="XS7" s="7"/>
      <c r="XT7" s="6"/>
      <c r="XU7" s="7"/>
      <c r="XV7" s="6"/>
      <c r="XW7" s="7"/>
      <c r="XX7" s="6"/>
      <c r="XY7" s="7"/>
      <c r="XZ7" s="6"/>
      <c r="YA7" s="7"/>
      <c r="YB7" s="6"/>
      <c r="YC7" s="7"/>
      <c r="YD7" s="6"/>
      <c r="YE7" s="7"/>
      <c r="YF7" s="6"/>
      <c r="YG7" s="7"/>
      <c r="YH7" s="6"/>
      <c r="YI7" s="7"/>
      <c r="YJ7" s="6"/>
      <c r="YK7" s="7"/>
      <c r="YL7" s="6"/>
      <c r="YM7" s="7"/>
      <c r="YN7" s="6"/>
      <c r="YO7" s="7"/>
      <c r="YP7" s="6"/>
      <c r="YQ7" s="7"/>
      <c r="YR7" s="6"/>
      <c r="YS7" s="7"/>
      <c r="YT7" s="6"/>
      <c r="YU7" s="7"/>
      <c r="YV7" s="6"/>
      <c r="YW7" s="7"/>
      <c r="YX7" s="6"/>
      <c r="YY7" s="7"/>
      <c r="YZ7" s="6"/>
      <c r="ZA7" s="7"/>
      <c r="ZB7" s="6"/>
      <c r="ZC7" s="7"/>
      <c r="ZD7" s="6"/>
      <c r="ZE7" s="7"/>
      <c r="ZF7" s="6"/>
      <c r="ZG7" s="7"/>
      <c r="ZH7" s="6"/>
      <c r="ZI7" s="7"/>
      <c r="ZJ7" s="6"/>
      <c r="ZK7" s="7"/>
      <c r="ZL7" s="6"/>
      <c r="ZM7" s="7"/>
      <c r="ZN7" s="6"/>
      <c r="ZO7" s="7"/>
      <c r="ZP7" s="6"/>
      <c r="ZQ7" s="7"/>
      <c r="ZR7" s="6"/>
      <c r="ZS7" s="7"/>
      <c r="ZT7" s="6"/>
      <c r="ZU7" s="7"/>
      <c r="ZV7" s="6"/>
      <c r="ZW7" s="7"/>
      <c r="ZX7" s="6"/>
      <c r="ZY7" s="7"/>
      <c r="ZZ7" s="6"/>
      <c r="AAA7" s="7"/>
      <c r="AAB7" s="6"/>
      <c r="AAC7" s="7"/>
      <c r="AAD7" s="6"/>
      <c r="AAE7" s="7"/>
      <c r="AAF7" s="6"/>
      <c r="AAG7" s="7"/>
      <c r="AAH7" s="6"/>
      <c r="AAI7" s="7"/>
      <c r="AAJ7" s="6"/>
      <c r="AAK7" s="7"/>
      <c r="AAL7" s="6"/>
      <c r="AAM7" s="7"/>
      <c r="AAN7" s="6"/>
      <c r="AAO7" s="7"/>
      <c r="AAP7" s="6"/>
      <c r="AAQ7" s="7"/>
      <c r="AAR7" s="6"/>
      <c r="AAS7" s="7"/>
      <c r="AAT7" s="6"/>
      <c r="AAU7" s="7"/>
      <c r="AAV7" s="6"/>
      <c r="AAW7" s="7"/>
      <c r="AAX7" s="6"/>
      <c r="AAY7" s="7"/>
      <c r="AAZ7" s="6"/>
      <c r="ABA7" s="7"/>
      <c r="ABB7" s="6"/>
      <c r="ABC7" s="7"/>
      <c r="ABD7" s="6"/>
      <c r="ABE7" s="7"/>
      <c r="ABF7" s="6"/>
      <c r="ABG7" s="7"/>
      <c r="ABH7" s="6"/>
      <c r="ABI7" s="7"/>
      <c r="ABJ7" s="6"/>
      <c r="ABK7" s="7"/>
      <c r="ABL7" s="6"/>
      <c r="ABM7" s="7"/>
      <c r="ABN7" s="6"/>
      <c r="ABO7" s="7"/>
      <c r="ABP7" s="6"/>
      <c r="ABQ7" s="7"/>
      <c r="ABR7" s="6"/>
      <c r="ABS7" s="7"/>
    </row>
    <row r="8" spans="1:747" x14ac:dyDescent="0.25">
      <c r="A8" s="5">
        <v>1966</v>
      </c>
      <c r="B8" s="6">
        <v>49.840783170000002</v>
      </c>
      <c r="C8" s="7">
        <v>84.55987494</v>
      </c>
      <c r="D8" s="6">
        <v>0.48094761200000002</v>
      </c>
      <c r="E8" s="7">
        <v>3.8424288139999998</v>
      </c>
      <c r="F8" s="6">
        <v>4.4928513800000003</v>
      </c>
      <c r="G8" s="7">
        <v>2.191007902</v>
      </c>
      <c r="H8" s="6">
        <v>3.5194967400000001</v>
      </c>
      <c r="I8" s="7">
        <v>4.918539161</v>
      </c>
      <c r="J8" s="6">
        <v>6.3693105079999999</v>
      </c>
      <c r="K8" s="7">
        <v>7.4842120129999996</v>
      </c>
      <c r="L8" s="6">
        <v>53.782572199999997</v>
      </c>
      <c r="M8" s="7">
        <v>10.168142810000001</v>
      </c>
      <c r="N8" s="6">
        <v>13.9471475</v>
      </c>
      <c r="O8" s="7">
        <v>43.0212924</v>
      </c>
      <c r="P8" s="6">
        <v>16.934370789999999</v>
      </c>
      <c r="Q8" s="7">
        <v>10089</v>
      </c>
      <c r="R8" s="6">
        <v>64429335335</v>
      </c>
      <c r="S8" s="7">
        <v>299400000</v>
      </c>
      <c r="T8" s="6">
        <v>958.85065689999999</v>
      </c>
      <c r="U8" s="7">
        <v>30114182469</v>
      </c>
      <c r="V8" s="6">
        <v>2148000000</v>
      </c>
      <c r="W8" s="7">
        <v>1266350097</v>
      </c>
      <c r="X8" s="6">
        <v>24.884472250000002</v>
      </c>
      <c r="Y8" s="7">
        <v>608500000</v>
      </c>
      <c r="Z8" s="6">
        <v>-4.1508199399999999</v>
      </c>
      <c r="AA8" s="7">
        <v>20.484194169999999</v>
      </c>
      <c r="AB8" s="6">
        <v>500900000</v>
      </c>
      <c r="AC8" s="7">
        <v>814590977.79999995</v>
      </c>
      <c r="AD8" s="6">
        <v>29027889238</v>
      </c>
      <c r="AE8" s="7">
        <v>862076408.39999998</v>
      </c>
      <c r="AF8" s="6">
        <v>2546800000</v>
      </c>
      <c r="AG8" s="7">
        <v>833386000000</v>
      </c>
      <c r="AH8" s="6">
        <v>4631772070</v>
      </c>
      <c r="AI8" s="7">
        <v>43447549481</v>
      </c>
      <c r="AJ8" s="6">
        <v>19.70719339</v>
      </c>
      <c r="AK8" s="7">
        <v>481900000</v>
      </c>
      <c r="AL8" s="6">
        <v>605000000</v>
      </c>
      <c r="AM8" s="7">
        <v>31.754418680000001</v>
      </c>
      <c r="AN8" s="6">
        <v>40.042000000000002</v>
      </c>
      <c r="AO8" s="7">
        <v>50.159216829999998</v>
      </c>
      <c r="AP8" s="6">
        <v>31406541</v>
      </c>
      <c r="AQ8" s="7">
        <v>77.468293020000004</v>
      </c>
      <c r="AR8" s="6">
        <v>0.22038909400000001</v>
      </c>
      <c r="AS8" s="7">
        <v>0.94396561999999995</v>
      </c>
      <c r="AT8" s="6">
        <v>3.1961354069999999</v>
      </c>
      <c r="AU8" s="7">
        <v>1.5508330809999999</v>
      </c>
      <c r="AV8" s="6">
        <v>2.8811183709999999</v>
      </c>
      <c r="AW8" s="7">
        <v>4.1945436740000002</v>
      </c>
      <c r="AX8" s="6">
        <v>5.6732235040000001</v>
      </c>
      <c r="AY8" s="7">
        <v>6.3829775079999997</v>
      </c>
      <c r="AZ8" s="6">
        <v>54.182958990000003</v>
      </c>
      <c r="BA8" s="7">
        <v>54.58590384</v>
      </c>
      <c r="BB8" s="6">
        <v>12.139774109999999</v>
      </c>
      <c r="BC8" s="7">
        <v>41.974612200000003</v>
      </c>
      <c r="BD8" s="6">
        <v>40.921244780000002</v>
      </c>
      <c r="BE8" s="7">
        <v>0.46329999999999999</v>
      </c>
      <c r="BF8" s="6">
        <v>12.243896449999999</v>
      </c>
      <c r="BG8" s="7">
        <v>5278005612</v>
      </c>
      <c r="BH8" s="6">
        <v>0</v>
      </c>
      <c r="BI8" s="7">
        <v>2056550831</v>
      </c>
      <c r="BJ8" s="6">
        <v>23.9929661</v>
      </c>
      <c r="BK8" s="7">
        <v>586700000</v>
      </c>
      <c r="BL8" s="6">
        <v>-101500000</v>
      </c>
      <c r="BM8" s="7">
        <v>16.394716389999999</v>
      </c>
      <c r="BN8" s="6">
        <v>400900000</v>
      </c>
      <c r="BO8" s="7">
        <v>50723073.600000001</v>
      </c>
      <c r="BP8" s="6">
        <v>2231731492</v>
      </c>
      <c r="BQ8" s="7">
        <v>894710000000</v>
      </c>
      <c r="BR8" s="6">
        <v>0.28465080599999998</v>
      </c>
      <c r="BS8" s="7">
        <v>48144105162</v>
      </c>
      <c r="BT8" s="6">
        <v>789194000000</v>
      </c>
      <c r="BU8" s="7">
        <v>1664000000</v>
      </c>
      <c r="BV8" s="6">
        <v>59.957999999999998</v>
      </c>
      <c r="BW8" s="7">
        <v>15653266</v>
      </c>
      <c r="BX8" s="6">
        <v>0.78010873999999997</v>
      </c>
      <c r="BY8" s="7">
        <v>1206774</v>
      </c>
      <c r="BZ8" s="6">
        <v>703278</v>
      </c>
      <c r="CA8" s="7">
        <v>2.5234317709999998</v>
      </c>
      <c r="CB8" s="6">
        <v>3.7243568300000001</v>
      </c>
      <c r="CC8" s="7">
        <v>5.1348324009999997</v>
      </c>
      <c r="CD8" s="6">
        <v>6.3720502039999998</v>
      </c>
      <c r="CE8" s="7">
        <v>7.3696183480000004</v>
      </c>
      <c r="CF8" s="6">
        <v>8472516</v>
      </c>
      <c r="CG8" s="7">
        <v>9.7544241009999997</v>
      </c>
      <c r="CH8" s="6">
        <v>13.256360900000001</v>
      </c>
      <c r="CI8" s="7">
        <v>6777263</v>
      </c>
      <c r="CJ8" s="6">
        <v>15.96035243</v>
      </c>
      <c r="CK8" s="7">
        <v>297300000</v>
      </c>
      <c r="CL8" s="6">
        <v>646233542</v>
      </c>
      <c r="CM8" s="7">
        <v>77.859577090000002</v>
      </c>
      <c r="CN8" s="6">
        <v>4636304770</v>
      </c>
      <c r="CO8" s="7">
        <v>0.46989083300000001</v>
      </c>
      <c r="CP8" s="6">
        <v>93457224573</v>
      </c>
      <c r="CQ8" s="7">
        <v>36.817568399999999</v>
      </c>
      <c r="CR8" s="6">
        <v>-219080509.40000001</v>
      </c>
      <c r="CS8" s="7">
        <v>7226118066</v>
      </c>
      <c r="CT8" s="6">
        <v>61323839002</v>
      </c>
      <c r="CU8" s="7">
        <v>865314051.39999998</v>
      </c>
      <c r="CV8" s="6">
        <v>15.43368912</v>
      </c>
      <c r="CW8" s="7">
        <v>377400000</v>
      </c>
      <c r="CX8" s="6">
        <v>11.90589203</v>
      </c>
      <c r="CY8" s="7">
        <v>13.597513599999999</v>
      </c>
      <c r="CZ8" s="6">
        <v>156816540</v>
      </c>
      <c r="DA8" s="7">
        <v>21.592377840000001</v>
      </c>
      <c r="DB8" s="6">
        <v>1313403842</v>
      </c>
      <c r="DC8" s="7">
        <v>117208000000</v>
      </c>
      <c r="DD8" s="6">
        <v>1081156918</v>
      </c>
      <c r="DE8" s="7">
        <v>3005238841</v>
      </c>
      <c r="DF8" s="6">
        <v>23500000</v>
      </c>
      <c r="DG8" s="7">
        <v>104.1508199</v>
      </c>
      <c r="DH8" s="6">
        <v>5497086121</v>
      </c>
      <c r="DI8" s="7">
        <v>68.048910149999998</v>
      </c>
      <c r="DJ8" s="6">
        <v>1383.3917429999999</v>
      </c>
      <c r="DK8" s="7">
        <v>44192756763</v>
      </c>
      <c r="DL8" s="6">
        <v>1040146773</v>
      </c>
      <c r="DM8" s="7">
        <v>1536000000</v>
      </c>
      <c r="DN8" s="6">
        <v>9.0364406580000001</v>
      </c>
      <c r="DO8" s="7">
        <v>35.373982740000002</v>
      </c>
      <c r="DP8" s="6">
        <v>-108265244.90000001</v>
      </c>
      <c r="DQ8" s="7">
        <v>63000000</v>
      </c>
      <c r="DR8" s="6">
        <v>6781419</v>
      </c>
      <c r="DS8" s="7">
        <v>13.597513599999999</v>
      </c>
      <c r="DT8" s="6">
        <v>4976560</v>
      </c>
      <c r="DU8" s="7">
        <v>0.43478260899999999</v>
      </c>
      <c r="DV8" s="6">
        <v>641700841.79999995</v>
      </c>
      <c r="DW8" s="7">
        <v>584827000000</v>
      </c>
      <c r="DX8" s="6">
        <v>16569.716100000001</v>
      </c>
      <c r="DY8" s="7">
        <v>168.05434289999999</v>
      </c>
      <c r="DZ8" s="6">
        <v>520397000000</v>
      </c>
      <c r="EA8" s="7">
        <v>2445300000</v>
      </c>
      <c r="EB8" s="6">
        <v>38.964544230000001</v>
      </c>
      <c r="EC8" s="7">
        <v>952800000</v>
      </c>
      <c r="ED8" s="6">
        <v>30.072598240000001</v>
      </c>
      <c r="EE8" s="7">
        <v>1.543806349</v>
      </c>
      <c r="EF8" s="6">
        <v>865000000</v>
      </c>
      <c r="EG8" s="7">
        <v>1175065245</v>
      </c>
      <c r="EH8" s="6">
        <v>13.405308140000001</v>
      </c>
      <c r="EI8" s="7">
        <v>39.572490260000002</v>
      </c>
      <c r="EJ8" s="6">
        <v>1071000000</v>
      </c>
      <c r="EK8" s="7">
        <v>12575807</v>
      </c>
      <c r="EL8" s="6">
        <v>18830734</v>
      </c>
      <c r="EM8" s="7">
        <v>15753275</v>
      </c>
      <c r="EN8" s="6">
        <v>7.0915819259999999</v>
      </c>
      <c r="EO8" s="7">
        <v>0.50012245</v>
      </c>
      <c r="EP8" s="6">
        <v>1.324634063</v>
      </c>
      <c r="EQ8" s="7">
        <v>503496</v>
      </c>
      <c r="ER8" s="6">
        <v>1.887986127</v>
      </c>
      <c r="ES8" s="7">
        <v>3.1478509610000001</v>
      </c>
      <c r="ET8" s="6">
        <v>4.3979606430000002</v>
      </c>
      <c r="EU8" s="7">
        <v>5.8387174330000002</v>
      </c>
      <c r="EV8" s="6">
        <v>6.3226611520000002</v>
      </c>
      <c r="EW8" s="7">
        <v>17016993</v>
      </c>
      <c r="EX8" s="6">
        <v>8544477</v>
      </c>
      <c r="EY8" s="7">
        <v>11.704531449999999</v>
      </c>
      <c r="EZ8" s="6">
        <v>13182774</v>
      </c>
      <c r="FA8" s="7">
        <v>6405511</v>
      </c>
      <c r="FB8" s="6">
        <v>16.33337423</v>
      </c>
      <c r="FC8" s="7">
        <v>399400000</v>
      </c>
      <c r="FD8" s="6">
        <v>51149344003</v>
      </c>
      <c r="FE8" s="7">
        <v>87.756103550000006</v>
      </c>
      <c r="FF8" s="6">
        <v>2145900000</v>
      </c>
      <c r="FG8" s="7">
        <v>3591625297</v>
      </c>
      <c r="FH8" s="6">
        <v>3902584988</v>
      </c>
      <c r="FI8" s="7">
        <v>3.3993640219999999</v>
      </c>
      <c r="FJ8" s="6">
        <v>15053737531</v>
      </c>
      <c r="FK8" s="7">
        <v>127164000000</v>
      </c>
      <c r="FL8" s="6">
        <v>-0.88419851599999999</v>
      </c>
      <c r="FM8" s="7">
        <v>3.4523819250000001</v>
      </c>
      <c r="FN8" s="6">
        <v>1.9143305880000001</v>
      </c>
      <c r="FO8" s="7">
        <v>2.4463208920000001</v>
      </c>
      <c r="FP8" s="6">
        <v>5.046403712</v>
      </c>
      <c r="FQ8" s="7">
        <v>29416092983</v>
      </c>
      <c r="FR8" s="6">
        <v>2.7511976210000002</v>
      </c>
      <c r="FS8" s="7">
        <v>197914000000</v>
      </c>
      <c r="FT8" s="6">
        <v>6.1251314409999997</v>
      </c>
      <c r="FU8" s="7">
        <v>8.4133991209999994</v>
      </c>
      <c r="FV8" s="6">
        <v>2.5063229869999999</v>
      </c>
      <c r="FW8" s="7">
        <v>11603713969</v>
      </c>
      <c r="FX8" s="6">
        <v>10212902887</v>
      </c>
      <c r="FY8" s="7">
        <v>13.027145340000001</v>
      </c>
      <c r="FZ8" s="6">
        <v>184573000000</v>
      </c>
      <c r="GA8" s="7">
        <v>4.456981667</v>
      </c>
      <c r="GB8" s="6">
        <v>6.1993108149999996</v>
      </c>
      <c r="GC8" s="7">
        <v>1.5377391709999999</v>
      </c>
      <c r="GD8" s="6">
        <v>-0.58692334800000001</v>
      </c>
      <c r="GE8" s="7">
        <v>505344000000</v>
      </c>
      <c r="GF8" s="6">
        <v>7394683903</v>
      </c>
      <c r="GG8" s="7">
        <v>6.0779985280000002</v>
      </c>
      <c r="GH8" s="6">
        <v>52.540602</v>
      </c>
      <c r="GI8" s="7">
        <v>51.439</v>
      </c>
      <c r="GJ8" s="6">
        <v>320.84500000000003</v>
      </c>
      <c r="GK8" s="7">
        <v>264.10000000000002</v>
      </c>
      <c r="GL8" s="6">
        <v>268.89999999999998</v>
      </c>
      <c r="GM8" s="7">
        <v>85159</v>
      </c>
      <c r="GN8" s="6">
        <v>234222</v>
      </c>
      <c r="GO8" s="7">
        <v>97239997.859999999</v>
      </c>
      <c r="GP8" s="6">
        <v>97239997.859999999</v>
      </c>
      <c r="GQ8" s="7">
        <v>47.607999999999997</v>
      </c>
      <c r="GR8" s="6">
        <v>176.2</v>
      </c>
      <c r="GS8" s="7">
        <v>17.774000000000001</v>
      </c>
      <c r="GT8" s="6">
        <v>150.792</v>
      </c>
      <c r="GU8" s="7">
        <v>1.0629999999999999</v>
      </c>
      <c r="GV8" s="6">
        <v>6.4329999999999998</v>
      </c>
      <c r="GW8" s="7">
        <v>178.7</v>
      </c>
      <c r="GX8" s="6">
        <v>189.58</v>
      </c>
      <c r="GY8" s="7">
        <v>6360000.1339999996</v>
      </c>
      <c r="GZ8" s="6">
        <v>7490000</v>
      </c>
      <c r="HA8" s="7">
        <v>99000</v>
      </c>
      <c r="HB8" s="6">
        <v>6519999.9809999997</v>
      </c>
      <c r="HC8" s="7">
        <v>40080000</v>
      </c>
      <c r="HD8" s="6">
        <v>5900</v>
      </c>
      <c r="HE8" s="7">
        <v>93100</v>
      </c>
      <c r="HF8" s="6">
        <v>39.650486999999998</v>
      </c>
      <c r="HG8" s="7">
        <v>49.503999999999998</v>
      </c>
      <c r="HH8" s="6">
        <v>173.4</v>
      </c>
      <c r="HI8" s="7">
        <v>43.692999999999998</v>
      </c>
      <c r="HJ8" s="6">
        <v>349586</v>
      </c>
      <c r="HK8" s="7">
        <v>3.096170249</v>
      </c>
      <c r="HL8" s="6">
        <v>11.23753829</v>
      </c>
      <c r="HM8" s="7">
        <v>641440002.39999998</v>
      </c>
      <c r="HN8" s="6">
        <v>61.7</v>
      </c>
      <c r="HO8" s="7">
        <v>259.3</v>
      </c>
      <c r="HP8" s="6">
        <v>676000000</v>
      </c>
      <c r="HQ8" s="7">
        <v>72520000.230000004</v>
      </c>
      <c r="HR8" s="6">
        <v>79999.998210000005</v>
      </c>
      <c r="HS8" s="7">
        <v>57090000.149999999</v>
      </c>
      <c r="HT8" s="6">
        <v>6.7579561210000003</v>
      </c>
      <c r="HU8" s="7">
        <v>8.7182688309999996</v>
      </c>
      <c r="HV8" s="6">
        <v>5.3212629720000004</v>
      </c>
      <c r="HW8" s="7">
        <v>481849566.30000001</v>
      </c>
      <c r="HX8" s="6">
        <v>3.2099775099999999</v>
      </c>
      <c r="HY8" s="7">
        <v>209500000</v>
      </c>
      <c r="HZ8" s="6">
        <v>0.82793499999999998</v>
      </c>
      <c r="IA8" s="7">
        <v>220503</v>
      </c>
      <c r="IB8" s="6">
        <v>1001450</v>
      </c>
      <c r="IC8" s="7">
        <v>6480148</v>
      </c>
      <c r="ID8" s="6">
        <v>107.2929556</v>
      </c>
      <c r="IE8" s="7">
        <v>19.07</v>
      </c>
      <c r="IF8" s="6">
        <v>9.7443367000000003E-2</v>
      </c>
      <c r="IG8" s="7">
        <v>137.32147119999999</v>
      </c>
      <c r="IH8" s="6">
        <v>31.550093929999999</v>
      </c>
      <c r="II8" s="7">
        <v>19.91</v>
      </c>
      <c r="IJ8" s="6">
        <v>1817474</v>
      </c>
      <c r="IK8" s="7">
        <v>2.7927068159999999</v>
      </c>
      <c r="IL8" s="6">
        <v>3565.5</v>
      </c>
      <c r="IM8" s="7">
        <v>24.67</v>
      </c>
      <c r="IN8" s="6">
        <v>995450</v>
      </c>
      <c r="IO8" s="7">
        <v>2.695263449</v>
      </c>
      <c r="IP8" s="6">
        <v>605900000</v>
      </c>
      <c r="IQ8" s="7">
        <v>3.647466579</v>
      </c>
      <c r="IR8" s="6">
        <v>17.428618579999998</v>
      </c>
      <c r="IS8" s="7">
        <v>1.682400224</v>
      </c>
      <c r="IT8" s="6">
        <v>4.9817739980000004</v>
      </c>
      <c r="IU8" s="7">
        <v>4.0471072059999997</v>
      </c>
      <c r="IV8" s="6">
        <v>5.9725207960000004</v>
      </c>
      <c r="IW8" s="7">
        <v>18.100000000000001</v>
      </c>
      <c r="IX8" s="6">
        <v>8.5428063999999998E-2</v>
      </c>
      <c r="IY8" s="7">
        <v>2.2445948179999999</v>
      </c>
      <c r="IZ8" s="6">
        <v>1.2213236510000001</v>
      </c>
      <c r="JA8" s="7">
        <v>18.898962520000001</v>
      </c>
      <c r="JB8" s="6">
        <v>3.5330404710000001</v>
      </c>
      <c r="JC8" s="7">
        <v>64.492008600000005</v>
      </c>
      <c r="JD8" s="6">
        <v>2683000</v>
      </c>
      <c r="JE8" s="7">
        <v>45.519062550000001</v>
      </c>
      <c r="JF8" s="6">
        <v>33.404852290000001</v>
      </c>
      <c r="JG8" s="7">
        <v>1069900000</v>
      </c>
      <c r="JH8" s="6">
        <v>1.682400224</v>
      </c>
      <c r="JI8" s="7">
        <v>14.92662866</v>
      </c>
      <c r="JJ8" s="6">
        <v>31.840501</v>
      </c>
      <c r="JK8" s="7">
        <v>1</v>
      </c>
      <c r="JL8" s="6">
        <v>3.647466579</v>
      </c>
      <c r="JM8" s="7">
        <v>7.1794025420000001</v>
      </c>
      <c r="JN8" s="6">
        <v>5.7600264069999998</v>
      </c>
      <c r="JO8" s="7">
        <v>6.0901138799999996</v>
      </c>
      <c r="JP8" s="6">
        <v>1.430040191</v>
      </c>
      <c r="JQ8" s="7">
        <v>0.93466679100000005</v>
      </c>
      <c r="JR8" s="6">
        <v>27800</v>
      </c>
      <c r="JS8" s="7">
        <v>1.0232711670000001</v>
      </c>
      <c r="JT8" s="6">
        <v>-18300000</v>
      </c>
      <c r="JU8" s="7">
        <v>16365.01576</v>
      </c>
      <c r="JV8" s="6">
        <v>170</v>
      </c>
      <c r="JW8" s="7">
        <v>5238506367</v>
      </c>
      <c r="JX8" s="6">
        <v>77.276895920000001</v>
      </c>
      <c r="JY8" s="7">
        <v>513969000000</v>
      </c>
      <c r="JZ8" s="6">
        <v>2427000000</v>
      </c>
      <c r="KA8" s="7">
        <v>-39499244.549999997</v>
      </c>
      <c r="KB8" s="6">
        <v>29755413737</v>
      </c>
      <c r="KC8" s="7">
        <v>5341908928</v>
      </c>
      <c r="KD8" s="6">
        <v>947.42728069999998</v>
      </c>
      <c r="KE8" s="7">
        <v>-769999.98089999997</v>
      </c>
      <c r="KF8" s="6">
        <v>5.1501424230000001</v>
      </c>
      <c r="KG8" s="7">
        <v>2.5474918870000001</v>
      </c>
      <c r="KH8" s="6">
        <v>1.856254265</v>
      </c>
      <c r="KI8" s="7">
        <v>9999.9997760000006</v>
      </c>
      <c r="KJ8" s="6">
        <v>19999.99955</v>
      </c>
      <c r="KK8" s="7"/>
      <c r="KL8" s="6"/>
      <c r="KM8" s="7">
        <v>150000.00599999999</v>
      </c>
      <c r="KN8" s="6"/>
      <c r="KO8" s="7"/>
      <c r="KP8" s="6"/>
      <c r="KQ8" s="7"/>
      <c r="KR8" s="6"/>
      <c r="KS8" s="7"/>
      <c r="KT8" s="6"/>
      <c r="KU8" s="7"/>
      <c r="KV8" s="6"/>
      <c r="KW8" s="7"/>
      <c r="KX8" s="6"/>
      <c r="KY8" s="7"/>
      <c r="KZ8" s="6"/>
      <c r="LA8" s="7"/>
      <c r="LB8" s="6"/>
      <c r="LC8" s="7"/>
      <c r="LD8" s="6"/>
      <c r="LE8" s="7"/>
      <c r="LF8" s="6"/>
      <c r="LG8" s="7"/>
      <c r="LH8" s="6"/>
      <c r="LI8" s="7"/>
      <c r="LJ8" s="6"/>
      <c r="LK8" s="7"/>
      <c r="LL8" s="6"/>
      <c r="LM8" s="7"/>
      <c r="LN8" s="6"/>
      <c r="LO8" s="7"/>
      <c r="LP8" s="6"/>
      <c r="LQ8" s="7"/>
      <c r="LR8" s="6"/>
      <c r="LS8" s="7"/>
      <c r="LT8" s="6"/>
      <c r="LU8" s="7"/>
      <c r="LV8" s="6"/>
      <c r="LW8" s="7"/>
      <c r="LX8" s="6"/>
      <c r="LY8" s="7"/>
      <c r="LZ8" s="6"/>
      <c r="MA8" s="7"/>
      <c r="MB8" s="6"/>
      <c r="MC8" s="7"/>
      <c r="MD8" s="6"/>
      <c r="ME8" s="7"/>
      <c r="MF8" s="6"/>
      <c r="MG8" s="7"/>
      <c r="MH8" s="6"/>
      <c r="MI8" s="7"/>
      <c r="MJ8" s="6"/>
      <c r="MK8" s="7"/>
      <c r="ML8" s="6"/>
      <c r="MM8" s="7"/>
      <c r="MN8" s="6"/>
      <c r="MO8" s="7"/>
      <c r="MP8" s="6"/>
      <c r="MQ8" s="7"/>
      <c r="MR8" s="6"/>
      <c r="MS8" s="7"/>
      <c r="MT8" s="6"/>
      <c r="MU8" s="7"/>
      <c r="MV8" s="6"/>
      <c r="MW8" s="7"/>
      <c r="MX8" s="6"/>
      <c r="MY8" s="7"/>
      <c r="MZ8" s="6"/>
      <c r="NA8" s="7"/>
      <c r="NB8" s="6"/>
      <c r="NC8" s="7"/>
      <c r="ND8" s="6"/>
      <c r="NE8" s="7"/>
      <c r="NF8" s="6"/>
      <c r="NG8" s="7"/>
      <c r="NH8" s="6">
        <v>1.1607206729999999</v>
      </c>
      <c r="NI8" s="7">
        <v>5.8124533649999996</v>
      </c>
      <c r="NJ8" s="6">
        <v>55.785760940000003</v>
      </c>
      <c r="NK8" s="7">
        <v>55.06957482</v>
      </c>
      <c r="NL8" s="6">
        <v>28.576340760000001</v>
      </c>
      <c r="NM8" s="7">
        <v>21.627378310000001</v>
      </c>
      <c r="NN8" s="6">
        <v>15.305711670000001</v>
      </c>
      <c r="NO8" s="7">
        <v>3.0022636600000001</v>
      </c>
      <c r="NP8" s="6">
        <v>6.8760682199999996</v>
      </c>
      <c r="NQ8" s="7">
        <v>6.2026894180000003</v>
      </c>
      <c r="NR8" s="6"/>
      <c r="NS8" s="7"/>
      <c r="NT8" s="6"/>
      <c r="NU8" s="7"/>
      <c r="NV8" s="6"/>
      <c r="NW8" s="7"/>
      <c r="NX8" s="6"/>
      <c r="NY8" s="7"/>
      <c r="NZ8" s="6"/>
      <c r="OA8" s="7"/>
      <c r="OB8" s="6"/>
      <c r="OC8" s="7"/>
      <c r="OD8" s="6"/>
      <c r="OE8" s="7"/>
      <c r="OF8" s="6"/>
      <c r="OG8" s="7"/>
      <c r="OH8" s="6"/>
      <c r="OI8" s="7"/>
      <c r="OJ8" s="6"/>
      <c r="OK8" s="7"/>
      <c r="OL8" s="6"/>
      <c r="OM8" s="7"/>
      <c r="ON8" s="6"/>
      <c r="OO8" s="7"/>
      <c r="OP8" s="6"/>
      <c r="OQ8" s="7"/>
      <c r="OR8" s="6"/>
      <c r="OS8" s="7"/>
      <c r="OT8" s="6"/>
      <c r="OU8" s="7"/>
      <c r="OV8" s="6"/>
      <c r="OW8" s="7"/>
      <c r="OX8" s="6"/>
      <c r="OY8" s="7"/>
      <c r="OZ8" s="6"/>
      <c r="PA8" s="7"/>
      <c r="PB8" s="6"/>
      <c r="PC8" s="7"/>
      <c r="PD8" s="6"/>
      <c r="PE8" s="7"/>
      <c r="PF8" s="6"/>
      <c r="PG8" s="7"/>
      <c r="PH8" s="6">
        <v>3059999.943</v>
      </c>
      <c r="PI8" s="7"/>
      <c r="PJ8" s="6"/>
      <c r="PK8" s="7"/>
      <c r="PL8" s="6"/>
      <c r="PM8" s="7"/>
      <c r="PN8" s="6"/>
      <c r="PO8" s="7"/>
      <c r="PP8" s="6"/>
      <c r="PQ8" s="7"/>
      <c r="PR8" s="6"/>
      <c r="PS8" s="7"/>
      <c r="PT8" s="6"/>
      <c r="PU8" s="7"/>
      <c r="PV8" s="6"/>
      <c r="PW8" s="7"/>
      <c r="PX8" s="6"/>
      <c r="PY8" s="7"/>
      <c r="PZ8" s="6"/>
      <c r="QA8" s="7"/>
      <c r="QB8" s="6"/>
      <c r="QC8" s="7"/>
      <c r="QD8" s="6"/>
      <c r="QE8" s="7"/>
      <c r="QF8" s="6"/>
      <c r="QG8" s="7"/>
      <c r="QH8" s="6"/>
      <c r="QI8" s="7"/>
      <c r="QJ8" s="6"/>
      <c r="QK8" s="7"/>
      <c r="QL8" s="6"/>
      <c r="QM8" s="7"/>
      <c r="QN8" s="6"/>
      <c r="QO8" s="7"/>
      <c r="QP8" s="6"/>
      <c r="QQ8" s="7"/>
      <c r="QR8" s="6"/>
      <c r="QS8" s="7"/>
      <c r="QT8" s="6"/>
      <c r="QU8" s="7"/>
      <c r="QV8" s="6"/>
      <c r="QW8" s="7"/>
      <c r="QX8" s="6"/>
      <c r="QY8" s="7"/>
      <c r="QZ8" s="6"/>
      <c r="RA8" s="7"/>
      <c r="RB8" s="6"/>
      <c r="RC8" s="7"/>
      <c r="RD8" s="6"/>
      <c r="RE8" s="7"/>
      <c r="RF8" s="6"/>
      <c r="RG8" s="7"/>
      <c r="RH8" s="6"/>
      <c r="RI8" s="7"/>
      <c r="RJ8" s="6"/>
      <c r="RK8" s="7"/>
      <c r="RL8" s="6"/>
      <c r="RM8" s="7"/>
      <c r="RN8" s="6"/>
      <c r="RO8" s="7"/>
      <c r="RP8" s="6"/>
      <c r="RQ8" s="7"/>
      <c r="RR8" s="6"/>
      <c r="RS8" s="7"/>
      <c r="RT8" s="6"/>
      <c r="RU8" s="7"/>
      <c r="RV8" s="6"/>
      <c r="RW8" s="7"/>
      <c r="RX8" s="6"/>
      <c r="RY8" s="7"/>
      <c r="RZ8" s="6"/>
      <c r="SA8" s="7"/>
      <c r="SB8" s="6">
        <v>43</v>
      </c>
      <c r="SC8" s="7">
        <v>7.1983236780000004</v>
      </c>
      <c r="SD8" s="6">
        <v>81.13</v>
      </c>
      <c r="SE8" s="7">
        <v>5.84</v>
      </c>
      <c r="SF8" s="6"/>
      <c r="SG8" s="7"/>
      <c r="SH8" s="6"/>
      <c r="SI8" s="7"/>
      <c r="SJ8" s="6"/>
      <c r="SK8" s="7"/>
      <c r="SL8" s="6"/>
      <c r="SM8" s="7"/>
      <c r="SN8" s="6"/>
      <c r="SO8" s="7"/>
      <c r="SP8" s="6"/>
      <c r="SQ8" s="7"/>
      <c r="SR8" s="6"/>
      <c r="SS8" s="7"/>
      <c r="ST8" s="6"/>
      <c r="SU8" s="7"/>
      <c r="SV8" s="6"/>
      <c r="SW8" s="7"/>
      <c r="SX8" s="6"/>
      <c r="SY8" s="7"/>
      <c r="SZ8" s="6"/>
      <c r="TA8" s="7"/>
      <c r="TB8" s="6"/>
      <c r="TC8" s="7"/>
      <c r="TD8" s="6"/>
      <c r="TE8" s="7"/>
      <c r="TF8" s="6"/>
      <c r="TG8" s="7"/>
      <c r="TH8" s="6"/>
      <c r="TI8" s="7"/>
      <c r="TJ8" s="6"/>
      <c r="TK8" s="7"/>
      <c r="TL8" s="6"/>
      <c r="TM8" s="7"/>
      <c r="TN8" s="6"/>
      <c r="TO8" s="7"/>
      <c r="TP8" s="6"/>
      <c r="TQ8" s="7"/>
      <c r="TR8" s="6"/>
      <c r="TS8" s="7"/>
      <c r="TT8" s="6"/>
      <c r="TU8" s="7"/>
      <c r="TV8" s="6"/>
      <c r="TW8" s="7"/>
      <c r="TX8" s="6"/>
      <c r="TY8" s="7"/>
      <c r="TZ8" s="6"/>
      <c r="UA8" s="7"/>
      <c r="UB8" s="6"/>
      <c r="UC8" s="7"/>
      <c r="UD8" s="6"/>
      <c r="UE8" s="7"/>
      <c r="UF8" s="6"/>
      <c r="UG8" s="7"/>
      <c r="UH8" s="6"/>
      <c r="UI8" s="7"/>
      <c r="UJ8" s="6"/>
      <c r="UK8" s="7"/>
      <c r="UL8" s="6"/>
      <c r="UM8" s="7"/>
      <c r="UN8" s="6"/>
      <c r="UO8" s="7"/>
      <c r="UP8" s="6"/>
      <c r="UQ8" s="7"/>
      <c r="UR8" s="6"/>
      <c r="US8" s="7"/>
      <c r="UT8" s="6"/>
      <c r="UU8" s="7"/>
      <c r="UV8" s="6"/>
      <c r="UW8" s="7"/>
      <c r="UX8" s="6"/>
      <c r="UY8" s="7"/>
      <c r="UZ8" s="6"/>
      <c r="VA8" s="7"/>
      <c r="VB8" s="6"/>
      <c r="VC8" s="7"/>
      <c r="VD8" s="6"/>
      <c r="VE8" s="7"/>
      <c r="VF8" s="6"/>
      <c r="VG8" s="7"/>
      <c r="VH8" s="6"/>
      <c r="VI8" s="7"/>
      <c r="VJ8" s="6"/>
      <c r="VK8" s="7"/>
      <c r="VL8" s="6"/>
      <c r="VM8" s="7"/>
      <c r="VN8" s="6"/>
      <c r="VO8" s="7"/>
      <c r="VP8" s="6"/>
      <c r="VQ8" s="7"/>
      <c r="VR8" s="6"/>
      <c r="VS8" s="7"/>
      <c r="VT8" s="6"/>
      <c r="VU8" s="7"/>
      <c r="VV8" s="6"/>
      <c r="VW8" s="7"/>
      <c r="VX8" s="6"/>
      <c r="VY8" s="7"/>
      <c r="VZ8" s="6"/>
      <c r="WA8" s="7"/>
      <c r="WB8" s="6"/>
      <c r="WC8" s="7"/>
      <c r="WD8" s="6"/>
      <c r="WE8" s="7"/>
      <c r="WF8" s="6"/>
      <c r="WG8" s="7">
        <v>13000000</v>
      </c>
      <c r="WH8" s="6"/>
      <c r="WI8" s="7"/>
      <c r="WJ8" s="6"/>
      <c r="WK8" s="7"/>
      <c r="WL8" s="6"/>
      <c r="WM8" s="7"/>
      <c r="WN8" s="6"/>
      <c r="WO8" s="7"/>
      <c r="WP8" s="6"/>
      <c r="WQ8" s="7"/>
      <c r="WR8" s="6"/>
      <c r="WS8" s="7"/>
      <c r="WT8" s="6"/>
      <c r="WU8" s="7"/>
      <c r="WV8" s="6"/>
      <c r="WW8" s="7"/>
      <c r="WX8" s="6"/>
      <c r="WY8" s="7"/>
      <c r="WZ8" s="6"/>
      <c r="XA8" s="7"/>
      <c r="XB8" s="6"/>
      <c r="XC8" s="7"/>
      <c r="XD8" s="6"/>
      <c r="XE8" s="7"/>
      <c r="XF8" s="6"/>
      <c r="XG8" s="7"/>
      <c r="XH8" s="6"/>
      <c r="XI8" s="7"/>
      <c r="XJ8" s="6"/>
      <c r="XK8" s="7"/>
      <c r="XL8" s="6"/>
      <c r="XM8" s="7"/>
      <c r="XN8" s="6"/>
      <c r="XO8" s="7"/>
      <c r="XP8" s="6"/>
      <c r="XQ8" s="7"/>
      <c r="XR8" s="6"/>
      <c r="XS8" s="7"/>
      <c r="XT8" s="6"/>
      <c r="XU8" s="7"/>
      <c r="XV8" s="6"/>
      <c r="XW8" s="7"/>
      <c r="XX8" s="6"/>
      <c r="XY8" s="7"/>
      <c r="XZ8" s="6"/>
      <c r="YA8" s="7"/>
      <c r="YB8" s="6"/>
      <c r="YC8" s="7"/>
      <c r="YD8" s="6"/>
      <c r="YE8" s="7"/>
      <c r="YF8" s="6"/>
      <c r="YG8" s="7"/>
      <c r="YH8" s="6"/>
      <c r="YI8" s="7"/>
      <c r="YJ8" s="6"/>
      <c r="YK8" s="7"/>
      <c r="YL8" s="6"/>
      <c r="YM8" s="7"/>
      <c r="YN8" s="6"/>
      <c r="YO8" s="7"/>
      <c r="YP8" s="6"/>
      <c r="YQ8" s="7"/>
      <c r="YR8" s="6"/>
      <c r="YS8" s="7"/>
      <c r="YT8" s="6"/>
      <c r="YU8" s="7"/>
      <c r="YV8" s="6"/>
      <c r="YW8" s="7"/>
      <c r="YX8" s="6"/>
      <c r="YY8" s="7"/>
      <c r="YZ8" s="6"/>
      <c r="ZA8" s="7"/>
      <c r="ZB8" s="6"/>
      <c r="ZC8" s="7"/>
      <c r="ZD8" s="6"/>
      <c r="ZE8" s="7"/>
      <c r="ZF8" s="6"/>
      <c r="ZG8" s="7"/>
      <c r="ZH8" s="6"/>
      <c r="ZI8" s="7"/>
      <c r="ZJ8" s="6"/>
      <c r="ZK8" s="7"/>
      <c r="ZL8" s="6"/>
      <c r="ZM8" s="7"/>
      <c r="ZN8" s="6"/>
      <c r="ZO8" s="7"/>
      <c r="ZP8" s="6"/>
      <c r="ZQ8" s="7"/>
      <c r="ZR8" s="6"/>
      <c r="ZS8" s="7"/>
      <c r="ZT8" s="6"/>
      <c r="ZU8" s="7"/>
      <c r="ZV8" s="6"/>
      <c r="ZW8" s="7"/>
      <c r="ZX8" s="6"/>
      <c r="ZY8" s="7"/>
      <c r="ZZ8" s="6"/>
      <c r="AAA8" s="7"/>
      <c r="AAB8" s="6"/>
      <c r="AAC8" s="7"/>
      <c r="AAD8" s="6"/>
      <c r="AAE8" s="7"/>
      <c r="AAF8" s="6"/>
      <c r="AAG8" s="7"/>
      <c r="AAH8" s="6"/>
      <c r="AAI8" s="7"/>
      <c r="AAJ8" s="6"/>
      <c r="AAK8" s="7"/>
      <c r="AAL8" s="6"/>
      <c r="AAM8" s="7"/>
      <c r="AAN8" s="6"/>
      <c r="AAO8" s="7"/>
      <c r="AAP8" s="6"/>
      <c r="AAQ8" s="7"/>
      <c r="AAR8" s="6"/>
      <c r="AAS8" s="7"/>
      <c r="AAT8" s="6"/>
      <c r="AAU8" s="7"/>
      <c r="AAV8" s="6"/>
      <c r="AAW8" s="7"/>
      <c r="AAX8" s="6"/>
      <c r="AAY8" s="7"/>
      <c r="AAZ8" s="6"/>
      <c r="ABA8" s="7"/>
      <c r="ABB8" s="6"/>
      <c r="ABC8" s="7"/>
      <c r="ABD8" s="6"/>
      <c r="ABE8" s="7"/>
      <c r="ABF8" s="6"/>
      <c r="ABG8" s="7"/>
      <c r="ABH8" s="6"/>
      <c r="ABI8" s="7"/>
      <c r="ABJ8" s="6"/>
      <c r="ABK8" s="7"/>
      <c r="ABL8" s="6"/>
      <c r="ABM8" s="7"/>
      <c r="ABN8" s="6"/>
      <c r="ABO8" s="7"/>
      <c r="ABP8" s="6"/>
      <c r="ABQ8" s="7"/>
      <c r="ABR8" s="6"/>
      <c r="ABS8" s="7"/>
    </row>
    <row r="9" spans="1:747" x14ac:dyDescent="0.25">
      <c r="A9" s="5">
        <v>1967</v>
      </c>
      <c r="B9" s="6">
        <v>49.85648999</v>
      </c>
      <c r="C9" s="7">
        <v>84.234860530000006</v>
      </c>
      <c r="D9" s="6">
        <v>0.48080183900000001</v>
      </c>
      <c r="E9" s="7">
        <v>3.8665597599999999</v>
      </c>
      <c r="F9" s="6">
        <v>4.5251098389999997</v>
      </c>
      <c r="G9" s="7">
        <v>2.2011584829999999</v>
      </c>
      <c r="H9" s="6">
        <v>3.513020161</v>
      </c>
      <c r="I9" s="7">
        <v>4.9001711739999996</v>
      </c>
      <c r="J9" s="6">
        <v>6.2290573470000004</v>
      </c>
      <c r="K9" s="7">
        <v>7.8294620699999999</v>
      </c>
      <c r="L9" s="6">
        <v>53.861435419999999</v>
      </c>
      <c r="M9" s="7">
        <v>10.23328854</v>
      </c>
      <c r="N9" s="6">
        <v>13.90558079</v>
      </c>
      <c r="O9" s="7">
        <v>42.926785379999998</v>
      </c>
      <c r="P9" s="6">
        <v>16.822811770000001</v>
      </c>
      <c r="Q9" s="7">
        <v>6286</v>
      </c>
      <c r="R9" s="6">
        <v>69796382970</v>
      </c>
      <c r="S9" s="7">
        <v>298600000</v>
      </c>
      <c r="T9" s="6">
        <v>942.86065810000002</v>
      </c>
      <c r="U9" s="7">
        <v>30356681178</v>
      </c>
      <c r="V9" s="6">
        <v>2219000000</v>
      </c>
      <c r="W9" s="7">
        <v>1334586466</v>
      </c>
      <c r="X9" s="6">
        <v>24.155751930000001</v>
      </c>
      <c r="Y9" s="7">
        <v>612300000</v>
      </c>
      <c r="Z9" s="6">
        <v>-2.2881489660000001</v>
      </c>
      <c r="AA9" s="7">
        <v>19.11393404</v>
      </c>
      <c r="AB9" s="6">
        <v>484500000</v>
      </c>
      <c r="AC9" s="7">
        <v>793454223.79999995</v>
      </c>
      <c r="AD9" s="6">
        <v>31003322153</v>
      </c>
      <c r="AE9" s="7">
        <v>943166740.39999998</v>
      </c>
      <c r="AF9" s="6">
        <v>2592800000</v>
      </c>
      <c r="AG9" s="7">
        <v>849545000000</v>
      </c>
      <c r="AH9" s="6">
        <v>4945157010</v>
      </c>
      <c r="AI9" s="7">
        <v>44351702147</v>
      </c>
      <c r="AJ9" s="6">
        <v>19.267792329999999</v>
      </c>
      <c r="AK9" s="7">
        <v>488400000</v>
      </c>
      <c r="AL9" s="6">
        <v>566000000</v>
      </c>
      <c r="AM9" s="7">
        <v>24.22627426</v>
      </c>
      <c r="AN9" s="6">
        <v>40.399000000000001</v>
      </c>
      <c r="AO9" s="7">
        <v>50.14351001</v>
      </c>
      <c r="AP9" s="6">
        <v>32196360</v>
      </c>
      <c r="AQ9" s="7">
        <v>77.111306909999996</v>
      </c>
      <c r="AR9" s="6">
        <v>0.22492340199999999</v>
      </c>
      <c r="AS9" s="7">
        <v>0.95283592399999995</v>
      </c>
      <c r="AT9" s="6">
        <v>3.2117792039999999</v>
      </c>
      <c r="AU9" s="7">
        <v>1.553218038</v>
      </c>
      <c r="AV9" s="6">
        <v>2.8792053709999998</v>
      </c>
      <c r="AW9" s="7">
        <v>4.1899459160000001</v>
      </c>
      <c r="AX9" s="6">
        <v>5.6746169020000004</v>
      </c>
      <c r="AY9" s="7">
        <v>6.2115094500000003</v>
      </c>
      <c r="AZ9" s="6">
        <v>54.278545770000001</v>
      </c>
      <c r="BA9" s="7">
        <v>54.698057400000003</v>
      </c>
      <c r="BB9" s="6">
        <v>12.19839282</v>
      </c>
      <c r="BC9" s="7">
        <v>41.854894469999998</v>
      </c>
      <c r="BD9" s="6">
        <v>40.776832759999998</v>
      </c>
      <c r="BE9" s="7">
        <v>0.45219999999999999</v>
      </c>
      <c r="BF9" s="6">
        <v>11.780022089999999</v>
      </c>
      <c r="BG9" s="7">
        <v>5605484299</v>
      </c>
      <c r="BH9" s="6">
        <v>0</v>
      </c>
      <c r="BI9" s="7">
        <v>2218487395</v>
      </c>
      <c r="BJ9" s="6">
        <v>23.808584499999998</v>
      </c>
      <c r="BK9" s="7">
        <v>603500000</v>
      </c>
      <c r="BL9" s="6">
        <v>-58000000</v>
      </c>
      <c r="BM9" s="7">
        <v>14.068171059999999</v>
      </c>
      <c r="BN9" s="6">
        <v>356600000</v>
      </c>
      <c r="BO9" s="7">
        <v>-4865103.9359999998</v>
      </c>
      <c r="BP9" s="6">
        <v>2383607359</v>
      </c>
      <c r="BQ9" s="7">
        <v>903016000000</v>
      </c>
      <c r="BR9" s="6">
        <v>0.28712671099999998</v>
      </c>
      <c r="BS9" s="7">
        <v>49077578725</v>
      </c>
      <c r="BT9" s="6">
        <v>805617000000</v>
      </c>
      <c r="BU9" s="7">
        <v>1747800000</v>
      </c>
      <c r="BV9" s="6">
        <v>59.600999999999999</v>
      </c>
      <c r="BW9" s="7">
        <v>16051975</v>
      </c>
      <c r="BX9" s="6">
        <v>0.78742335399999996</v>
      </c>
      <c r="BY9" s="7">
        <v>1244892</v>
      </c>
      <c r="BZ9" s="6">
        <v>726370</v>
      </c>
      <c r="CA9" s="7">
        <v>2.538787283</v>
      </c>
      <c r="CB9" s="6">
        <v>3.7271799890000001</v>
      </c>
      <c r="CC9" s="7">
        <v>5.1255281669999997</v>
      </c>
      <c r="CD9" s="6">
        <v>6.2322954030000002</v>
      </c>
      <c r="CE9" s="7">
        <v>7.724628901</v>
      </c>
      <c r="CF9" s="6">
        <v>8695598</v>
      </c>
      <c r="CG9" s="7">
        <v>9.8223614230000003</v>
      </c>
      <c r="CH9" s="6">
        <v>13.193448160000001</v>
      </c>
      <c r="CI9" s="7">
        <v>6930266</v>
      </c>
      <c r="CJ9" s="6">
        <v>15.831824429999999</v>
      </c>
      <c r="CK9" s="7">
        <v>315800000</v>
      </c>
      <c r="CL9" s="6">
        <v>660327288.79999995</v>
      </c>
      <c r="CM9" s="7">
        <v>78.729396739999999</v>
      </c>
      <c r="CN9" s="6">
        <v>4907120743</v>
      </c>
      <c r="CO9" s="7">
        <v>0.48319820400000002</v>
      </c>
      <c r="CP9" s="6">
        <v>100800000000</v>
      </c>
      <c r="CQ9" s="7">
        <v>35.939719109999999</v>
      </c>
      <c r="CR9" s="6">
        <v>-128261831</v>
      </c>
      <c r="CS9" s="7">
        <v>7059650644</v>
      </c>
      <c r="CT9" s="6">
        <v>53470858178</v>
      </c>
      <c r="CU9" s="7">
        <v>788589119.89999998</v>
      </c>
      <c r="CV9" s="6">
        <v>14.154962919999999</v>
      </c>
      <c r="CW9" s="7">
        <v>358800000</v>
      </c>
      <c r="CX9" s="6">
        <v>10.339589549999999</v>
      </c>
      <c r="CY9" s="7">
        <v>12.774183369999999</v>
      </c>
      <c r="CZ9" s="6">
        <v>196019200</v>
      </c>
      <c r="DA9" s="7">
        <v>21.65105621</v>
      </c>
      <c r="DB9" s="6">
        <v>1354046882</v>
      </c>
      <c r="DC9" s="7">
        <v>114508000000</v>
      </c>
      <c r="DD9" s="6">
        <v>1071428571</v>
      </c>
      <c r="DE9" s="7">
        <v>2620395306</v>
      </c>
      <c r="DF9" s="6">
        <v>-2200000</v>
      </c>
      <c r="DG9" s="7">
        <v>102.288149</v>
      </c>
      <c r="DH9" s="6">
        <v>5733746130</v>
      </c>
      <c r="DI9" s="7">
        <v>68.952185580000005</v>
      </c>
      <c r="DJ9" s="6">
        <v>1377.5377759999999</v>
      </c>
      <c r="DK9" s="7">
        <v>43928129477</v>
      </c>
      <c r="DL9" s="6">
        <v>1080053074</v>
      </c>
      <c r="DM9" s="7">
        <v>2240000000</v>
      </c>
      <c r="DN9" s="6">
        <v>0.70189748399999996</v>
      </c>
      <c r="DO9" s="7">
        <v>36.156698749999997</v>
      </c>
      <c r="DP9" s="6">
        <v>-134178289.90000001</v>
      </c>
      <c r="DQ9" s="7">
        <v>102000000</v>
      </c>
      <c r="DR9" s="6">
        <v>6970852</v>
      </c>
      <c r="DS9" s="7">
        <v>12.774183369999999</v>
      </c>
      <c r="DT9" s="6">
        <v>5122042</v>
      </c>
      <c r="DU9" s="7">
        <v>0.43478260899999999</v>
      </c>
      <c r="DV9" s="6">
        <v>698363555.89999998</v>
      </c>
      <c r="DW9" s="7">
        <v>594384000000</v>
      </c>
      <c r="DX9" s="6">
        <v>16293.39597</v>
      </c>
      <c r="DY9" s="7">
        <v>174.10304450000001</v>
      </c>
      <c r="DZ9" s="6">
        <v>524588000000</v>
      </c>
      <c r="EA9" s="7">
        <v>2534800000</v>
      </c>
      <c r="EB9" s="6">
        <v>39.577086950000002</v>
      </c>
      <c r="EC9" s="7">
        <v>1003200000</v>
      </c>
      <c r="ED9" s="6">
        <v>32.258098859999997</v>
      </c>
      <c r="EE9" s="7">
        <v>1.5546422870000001</v>
      </c>
      <c r="EF9" s="6">
        <v>916500000</v>
      </c>
      <c r="EG9" s="7">
        <v>1264278290</v>
      </c>
      <c r="EH9" s="6">
        <v>12.59665457</v>
      </c>
      <c r="EI9" s="7">
        <v>39.379097739999999</v>
      </c>
      <c r="EJ9" s="6">
        <v>792000000</v>
      </c>
      <c r="EK9" s="7">
        <v>13007007</v>
      </c>
      <c r="EL9" s="6">
        <v>19189353</v>
      </c>
      <c r="EM9" s="7">
        <v>16144385</v>
      </c>
      <c r="EN9" s="6">
        <v>7.1235536210000001</v>
      </c>
      <c r="EO9" s="7">
        <v>0.51208028900000002</v>
      </c>
      <c r="EP9" s="6">
        <v>1.3239212</v>
      </c>
      <c r="EQ9" s="7">
        <v>518522</v>
      </c>
      <c r="ER9" s="6">
        <v>1.9016849950000001</v>
      </c>
      <c r="ES9" s="7">
        <v>3.1437439939999998</v>
      </c>
      <c r="ET9" s="6">
        <v>4.4076570019999997</v>
      </c>
      <c r="EU9" s="7">
        <v>5.8177389389999998</v>
      </c>
      <c r="EV9" s="6">
        <v>6.1581363040000001</v>
      </c>
      <c r="EW9" s="7">
        <v>17475716</v>
      </c>
      <c r="EX9" s="6">
        <v>8780119</v>
      </c>
      <c r="EY9" s="7">
        <v>11.751560169999999</v>
      </c>
      <c r="EZ9" s="6">
        <v>13475753</v>
      </c>
      <c r="FA9" s="7">
        <v>6545487</v>
      </c>
      <c r="FB9" s="6">
        <v>16.825785069999998</v>
      </c>
      <c r="FC9" s="7">
        <v>426500000</v>
      </c>
      <c r="FD9" s="6">
        <v>51697974031</v>
      </c>
      <c r="FE9" s="7">
        <v>88.219977909999997</v>
      </c>
      <c r="FF9" s="6">
        <v>2236200000</v>
      </c>
      <c r="FG9" s="7">
        <v>3865103936</v>
      </c>
      <c r="FH9" s="6">
        <v>3879216216</v>
      </c>
      <c r="FI9" s="7">
        <v>3.3713323380000002</v>
      </c>
      <c r="FJ9" s="6">
        <v>16914806775</v>
      </c>
      <c r="FK9" s="7">
        <v>130464000000</v>
      </c>
      <c r="FL9" s="6">
        <v>-12.805755400000001</v>
      </c>
      <c r="FM9" s="7">
        <v>-0.42316044200000003</v>
      </c>
      <c r="FN9" s="6">
        <v>1.886527171</v>
      </c>
      <c r="FO9" s="7">
        <v>-1.6676214069999999</v>
      </c>
      <c r="FP9" s="6">
        <v>0.80526412700000005</v>
      </c>
      <c r="FQ9" s="7">
        <v>29551693620</v>
      </c>
      <c r="FR9" s="6">
        <v>2.8320132930000002</v>
      </c>
      <c r="FS9" s="7">
        <v>212887000000</v>
      </c>
      <c r="FT9" s="6">
        <v>-2.3036908600000001</v>
      </c>
      <c r="FU9" s="7">
        <v>-0.59880239499999999</v>
      </c>
      <c r="FV9" s="6">
        <v>2.4837219359999998</v>
      </c>
      <c r="FW9" s="7">
        <v>12481572139</v>
      </c>
      <c r="FX9" s="6">
        <v>10392752749</v>
      </c>
      <c r="FY9" s="7">
        <v>9.5159589619999991</v>
      </c>
      <c r="FZ9" s="6">
        <v>187823000000</v>
      </c>
      <c r="GA9" s="7">
        <v>6.805293002</v>
      </c>
      <c r="GB9" s="6">
        <v>1.938915596</v>
      </c>
      <c r="GC9" s="7">
        <v>5.9537572250000004</v>
      </c>
      <c r="GD9" s="6">
        <v>-1.005780347</v>
      </c>
      <c r="GE9" s="7">
        <v>507673000000</v>
      </c>
      <c r="GF9" s="6">
        <v>7586582395</v>
      </c>
      <c r="GG9" s="7">
        <v>2.0810210859999998</v>
      </c>
      <c r="GH9" s="6">
        <v>52.894975000000002</v>
      </c>
      <c r="GI9" s="7">
        <v>51.72</v>
      </c>
      <c r="GJ9" s="6">
        <v>335.483</v>
      </c>
      <c r="GK9" s="7">
        <v>258.39999999999998</v>
      </c>
      <c r="GL9" s="6">
        <v>263.5</v>
      </c>
      <c r="GM9" s="7">
        <v>85780</v>
      </c>
      <c r="GN9" s="6">
        <v>232611</v>
      </c>
      <c r="GO9" s="7">
        <v>33000000</v>
      </c>
      <c r="GP9" s="6">
        <v>33000000</v>
      </c>
      <c r="GQ9" s="7">
        <v>47.438000000000002</v>
      </c>
      <c r="GR9" s="6">
        <v>172.3</v>
      </c>
      <c r="GS9" s="7">
        <v>17.63</v>
      </c>
      <c r="GT9" s="6">
        <v>144.422</v>
      </c>
      <c r="GU9" s="7">
        <v>1.0629999999999999</v>
      </c>
      <c r="GV9" s="6">
        <v>6.3570000000000002</v>
      </c>
      <c r="GW9" s="7">
        <v>174.5</v>
      </c>
      <c r="GX9" s="6">
        <v>192.12299999999999</v>
      </c>
      <c r="GY9" s="7">
        <v>8699999.8090000004</v>
      </c>
      <c r="GZ9" s="6">
        <v>8740000</v>
      </c>
      <c r="HA9" s="7">
        <v>80300</v>
      </c>
      <c r="HB9" s="6">
        <v>8350000.3810000001</v>
      </c>
      <c r="HC9" s="7">
        <v>-210000</v>
      </c>
      <c r="HD9" s="6">
        <v>5600</v>
      </c>
      <c r="HE9" s="7">
        <v>74700</v>
      </c>
      <c r="HF9" s="6">
        <v>39.162495</v>
      </c>
      <c r="HG9" s="7">
        <v>49.537999999999997</v>
      </c>
      <c r="HH9" s="6">
        <v>169.9</v>
      </c>
      <c r="HI9" s="7">
        <v>43.122</v>
      </c>
      <c r="HJ9" s="6">
        <v>347162</v>
      </c>
      <c r="HK9" s="7">
        <v>1.024960586</v>
      </c>
      <c r="HL9" s="6">
        <v>4.1846887270000002</v>
      </c>
      <c r="HM9" s="7">
        <v>234070007.30000001</v>
      </c>
      <c r="HN9" s="6">
        <v>61.4</v>
      </c>
      <c r="HO9" s="7">
        <v>253.4</v>
      </c>
      <c r="HP9" s="6">
        <v>247399993.90000001</v>
      </c>
      <c r="HQ9" s="7">
        <v>30760000.399999999</v>
      </c>
      <c r="HR9" s="6">
        <v>70000.0003</v>
      </c>
      <c r="HS9" s="7">
        <v>1629999.9950000001</v>
      </c>
      <c r="HT9" s="6">
        <v>7.5653206669999999</v>
      </c>
      <c r="HU9" s="7">
        <v>8.9076985089999994</v>
      </c>
      <c r="HV9" s="6">
        <v>1.761006292</v>
      </c>
      <c r="HW9" s="7">
        <v>508299542.5</v>
      </c>
      <c r="HX9" s="6">
        <v>2.595087162</v>
      </c>
      <c r="HY9" s="7">
        <v>221000000</v>
      </c>
      <c r="HZ9" s="6">
        <v>0.82793499999999998</v>
      </c>
      <c r="IA9" s="7">
        <v>220503</v>
      </c>
      <c r="IB9" s="6">
        <v>1001450</v>
      </c>
      <c r="IC9" s="7">
        <v>6738727</v>
      </c>
      <c r="ID9" s="6">
        <v>104.21306610000001</v>
      </c>
      <c r="IE9" s="7">
        <v>19.55</v>
      </c>
      <c r="IF9" s="6">
        <v>0.107489075</v>
      </c>
      <c r="IG9" s="7">
        <v>141.54272750000001</v>
      </c>
      <c r="IH9" s="6">
        <v>32.34352303</v>
      </c>
      <c r="II9" s="7">
        <v>19.71</v>
      </c>
      <c r="IJ9" s="6">
        <v>1894358</v>
      </c>
      <c r="IK9" s="7">
        <v>2.8138028030000002</v>
      </c>
      <c r="IL9" s="6">
        <v>3557.3</v>
      </c>
      <c r="IM9" s="7">
        <v>23.95</v>
      </c>
      <c r="IN9" s="6">
        <v>995450</v>
      </c>
      <c r="IO9" s="7">
        <v>2.7063137269999999</v>
      </c>
      <c r="IP9" s="6">
        <v>566600000</v>
      </c>
      <c r="IQ9" s="7">
        <v>3.1768443350000002</v>
      </c>
      <c r="IR9" s="6">
        <v>14.70172962</v>
      </c>
      <c r="IS9" s="7">
        <v>1.920889675</v>
      </c>
      <c r="IT9" s="6">
        <v>6.4830026539999999</v>
      </c>
      <c r="IU9" s="7">
        <v>2.9697965370000001</v>
      </c>
      <c r="IV9" s="6">
        <v>6.0027802350000004</v>
      </c>
      <c r="IW9" s="7">
        <v>18.100000000000001</v>
      </c>
      <c r="IX9" s="6">
        <v>8.3674054999999997E-2</v>
      </c>
      <c r="IY9" s="7">
        <v>2.0296505470000001</v>
      </c>
      <c r="IZ9" s="6">
        <v>1.4825273560000001</v>
      </c>
      <c r="JA9" s="7">
        <v>33.261721219999998</v>
      </c>
      <c r="JB9" s="6">
        <v>1.4912169850000001</v>
      </c>
      <c r="JC9" s="7">
        <v>50.246429929999998</v>
      </c>
      <c r="JD9" s="6">
        <v>2694000</v>
      </c>
      <c r="JE9" s="7">
        <v>45.870102359999997</v>
      </c>
      <c r="JF9" s="6">
        <v>36.25132369</v>
      </c>
      <c r="JG9" s="7">
        <v>791300000</v>
      </c>
      <c r="JH9" s="6">
        <v>1.920889675</v>
      </c>
      <c r="JI9" s="7">
        <v>14.570959179999999</v>
      </c>
      <c r="JJ9" s="6">
        <v>31.059411690000001</v>
      </c>
      <c r="JK9" s="7">
        <v>1</v>
      </c>
      <c r="JL9" s="6">
        <v>3.1768443350000002</v>
      </c>
      <c r="JM9" s="7">
        <v>6.4242852099999999</v>
      </c>
      <c r="JN9" s="6">
        <v>3.512177903</v>
      </c>
      <c r="JO9" s="7">
        <v>5.9830568299999998</v>
      </c>
      <c r="JP9" s="6">
        <v>2.1357260199999999</v>
      </c>
      <c r="JQ9" s="7">
        <v>1.4912169850000001</v>
      </c>
      <c r="JR9" s="6">
        <v>28010</v>
      </c>
      <c r="JS9" s="7">
        <v>1.253088599</v>
      </c>
      <c r="JT9" s="6">
        <v>-11300000</v>
      </c>
      <c r="JU9" s="7">
        <v>16171.16027</v>
      </c>
      <c r="JV9" s="6">
        <v>170</v>
      </c>
      <c r="JW9" s="7">
        <v>5580495356</v>
      </c>
      <c r="JX9" s="6">
        <v>78.378425390000004</v>
      </c>
      <c r="JY9" s="7">
        <v>520652000000</v>
      </c>
      <c r="JZ9" s="6">
        <v>2523500000</v>
      </c>
      <c r="KA9" s="7">
        <v>-24988942.949999999</v>
      </c>
      <c r="KB9" s="6">
        <v>30142371212</v>
      </c>
      <c r="KC9" s="7">
        <v>5534350991</v>
      </c>
      <c r="KD9" s="6">
        <v>936.20431659999997</v>
      </c>
      <c r="KE9" s="7"/>
      <c r="KF9" s="6">
        <v>1.3004607429999999</v>
      </c>
      <c r="KG9" s="7">
        <v>-1.184572615</v>
      </c>
      <c r="KH9" s="6">
        <v>0.59134535399999999</v>
      </c>
      <c r="KI9" s="7">
        <v>50000.000749999999</v>
      </c>
      <c r="KJ9" s="6">
        <v>59999.998659999997</v>
      </c>
      <c r="KK9" s="7"/>
      <c r="KL9" s="6">
        <v>19999.99955</v>
      </c>
      <c r="KM9" s="7">
        <v>-1159999.9669999999</v>
      </c>
      <c r="KN9" s="6"/>
      <c r="KO9" s="7"/>
      <c r="KP9" s="6">
        <v>12800000.189999999</v>
      </c>
      <c r="KQ9" s="7"/>
      <c r="KR9" s="6"/>
      <c r="KS9" s="7"/>
      <c r="KT9" s="6"/>
      <c r="KU9" s="7"/>
      <c r="KV9" s="6"/>
      <c r="KW9" s="7"/>
      <c r="KX9" s="6"/>
      <c r="KY9" s="7"/>
      <c r="KZ9" s="6"/>
      <c r="LA9" s="7"/>
      <c r="LB9" s="6"/>
      <c r="LC9" s="7"/>
      <c r="LD9" s="6"/>
      <c r="LE9" s="7"/>
      <c r="LF9" s="6"/>
      <c r="LG9" s="7"/>
      <c r="LH9" s="6"/>
      <c r="LI9" s="7"/>
      <c r="LJ9" s="6"/>
      <c r="LK9" s="7"/>
      <c r="LL9" s="6"/>
      <c r="LM9" s="7"/>
      <c r="LN9" s="6"/>
      <c r="LO9" s="7"/>
      <c r="LP9" s="6"/>
      <c r="LQ9" s="7"/>
      <c r="LR9" s="6"/>
      <c r="LS9" s="7"/>
      <c r="LT9" s="6"/>
      <c r="LU9" s="7"/>
      <c r="LV9" s="6"/>
      <c r="LW9" s="7"/>
      <c r="LX9" s="6"/>
      <c r="LY9" s="7"/>
      <c r="LZ9" s="6"/>
      <c r="MA9" s="7"/>
      <c r="MB9" s="6"/>
      <c r="MC9" s="7"/>
      <c r="MD9" s="6"/>
      <c r="ME9" s="7"/>
      <c r="MF9" s="6"/>
      <c r="MG9" s="7"/>
      <c r="MH9" s="6"/>
      <c r="MI9" s="7"/>
      <c r="MJ9" s="6"/>
      <c r="MK9" s="7"/>
      <c r="ML9" s="6"/>
      <c r="MM9" s="7"/>
      <c r="MN9" s="6"/>
      <c r="MO9" s="7"/>
      <c r="MP9" s="6"/>
      <c r="MQ9" s="7"/>
      <c r="MR9" s="6"/>
      <c r="MS9" s="7"/>
      <c r="MT9" s="6"/>
      <c r="MU9" s="7"/>
      <c r="MV9" s="6"/>
      <c r="MW9" s="7"/>
      <c r="MX9" s="6"/>
      <c r="MY9" s="7"/>
      <c r="MZ9" s="6"/>
      <c r="NA9" s="7"/>
      <c r="NB9" s="6"/>
      <c r="NC9" s="7"/>
      <c r="ND9" s="6"/>
      <c r="NE9" s="7"/>
      <c r="NF9" s="6"/>
      <c r="NG9" s="7"/>
      <c r="NH9" s="6">
        <v>2.4815165029999999</v>
      </c>
      <c r="NI9" s="7">
        <v>3.7088290449999999</v>
      </c>
      <c r="NJ9" s="6">
        <v>50.591681360000003</v>
      </c>
      <c r="NK9" s="7">
        <v>42.093468090000002</v>
      </c>
      <c r="NL9" s="6">
        <v>41.987825280000003</v>
      </c>
      <c r="NM9" s="7">
        <v>22.434169860000001</v>
      </c>
      <c r="NN9" s="6">
        <v>20.618035290000002</v>
      </c>
      <c r="NO9" s="7">
        <v>2.269810653</v>
      </c>
      <c r="NP9" s="6">
        <v>7.1126293990000002</v>
      </c>
      <c r="NQ9" s="7">
        <v>6.399118724</v>
      </c>
      <c r="NR9" s="6"/>
      <c r="NS9" s="7"/>
      <c r="NT9" s="6"/>
      <c r="NU9" s="7"/>
      <c r="NV9" s="6"/>
      <c r="NW9" s="7"/>
      <c r="NX9" s="6"/>
      <c r="NY9" s="7"/>
      <c r="NZ9" s="6"/>
      <c r="OA9" s="7"/>
      <c r="OB9" s="6"/>
      <c r="OC9" s="7"/>
      <c r="OD9" s="6"/>
      <c r="OE9" s="7"/>
      <c r="OF9" s="6"/>
      <c r="OG9" s="7"/>
      <c r="OH9" s="6"/>
      <c r="OI9" s="7"/>
      <c r="OJ9" s="6"/>
      <c r="OK9" s="7"/>
      <c r="OL9" s="6"/>
      <c r="OM9" s="7"/>
      <c r="ON9" s="6"/>
      <c r="OO9" s="7"/>
      <c r="OP9" s="6"/>
      <c r="OQ9" s="7"/>
      <c r="OR9" s="6"/>
      <c r="OS9" s="7"/>
      <c r="OT9" s="6"/>
      <c r="OU9" s="7"/>
      <c r="OV9" s="6"/>
      <c r="OW9" s="7"/>
      <c r="OX9" s="6"/>
      <c r="OY9" s="7"/>
      <c r="OZ9" s="6"/>
      <c r="PA9" s="7"/>
      <c r="PB9" s="6"/>
      <c r="PC9" s="7"/>
      <c r="PD9" s="6"/>
      <c r="PE9" s="7"/>
      <c r="PF9" s="6"/>
      <c r="PG9" s="7"/>
      <c r="PH9" s="6">
        <v>239999.99460000001</v>
      </c>
      <c r="PI9" s="7"/>
      <c r="PJ9" s="6"/>
      <c r="PK9" s="7"/>
      <c r="PL9" s="6"/>
      <c r="PM9" s="7"/>
      <c r="PN9" s="6"/>
      <c r="PO9" s="7"/>
      <c r="PP9" s="6"/>
      <c r="PQ9" s="7"/>
      <c r="PR9" s="6"/>
      <c r="PS9" s="7"/>
      <c r="PT9" s="6"/>
      <c r="PU9" s="7"/>
      <c r="PV9" s="6"/>
      <c r="PW9" s="7"/>
      <c r="PX9" s="6"/>
      <c r="PY9" s="7"/>
      <c r="PZ9" s="6"/>
      <c r="QA9" s="7"/>
      <c r="QB9" s="6"/>
      <c r="QC9" s="7"/>
      <c r="QD9" s="6"/>
      <c r="QE9" s="7"/>
      <c r="QF9" s="6"/>
      <c r="QG9" s="7"/>
      <c r="QH9" s="6"/>
      <c r="QI9" s="7"/>
      <c r="QJ9" s="6"/>
      <c r="QK9" s="7"/>
      <c r="QL9" s="6"/>
      <c r="QM9" s="7"/>
      <c r="QN9" s="6"/>
      <c r="QO9" s="7"/>
      <c r="QP9" s="6"/>
      <c r="QQ9" s="7"/>
      <c r="QR9" s="6"/>
      <c r="QS9" s="7"/>
      <c r="QT9" s="6"/>
      <c r="QU9" s="7"/>
      <c r="QV9" s="6"/>
      <c r="QW9" s="7"/>
      <c r="QX9" s="6"/>
      <c r="QY9" s="7"/>
      <c r="QZ9" s="6"/>
      <c r="RA9" s="7"/>
      <c r="RB9" s="6"/>
      <c r="RC9" s="7"/>
      <c r="RD9" s="6"/>
      <c r="RE9" s="7"/>
      <c r="RF9" s="6"/>
      <c r="RG9" s="7"/>
      <c r="RH9" s="6"/>
      <c r="RI9" s="7"/>
      <c r="RJ9" s="6"/>
      <c r="RK9" s="7"/>
      <c r="RL9" s="6"/>
      <c r="RM9" s="7"/>
      <c r="RN9" s="6"/>
      <c r="RO9" s="7"/>
      <c r="RP9" s="6"/>
      <c r="RQ9" s="7"/>
      <c r="RR9" s="6"/>
      <c r="RS9" s="7"/>
      <c r="RT9" s="6"/>
      <c r="RU9" s="7"/>
      <c r="RV9" s="6"/>
      <c r="RW9" s="7"/>
      <c r="RX9" s="6"/>
      <c r="RY9" s="7"/>
      <c r="RZ9" s="6"/>
      <c r="SA9" s="7"/>
      <c r="SB9" s="6"/>
      <c r="SC9" s="7"/>
      <c r="SD9" s="6"/>
      <c r="SE9" s="7"/>
      <c r="SF9" s="6"/>
      <c r="SG9" s="7"/>
      <c r="SH9" s="6"/>
      <c r="SI9" s="7"/>
      <c r="SJ9" s="6"/>
      <c r="SK9" s="7"/>
      <c r="SL9" s="6"/>
      <c r="SM9" s="7"/>
      <c r="SN9" s="6"/>
      <c r="SO9" s="7"/>
      <c r="SP9" s="6"/>
      <c r="SQ9" s="7"/>
      <c r="SR9" s="6"/>
      <c r="SS9" s="7"/>
      <c r="ST9" s="6"/>
      <c r="SU9" s="7"/>
      <c r="SV9" s="6"/>
      <c r="SW9" s="7"/>
      <c r="SX9" s="6"/>
      <c r="SY9" s="7"/>
      <c r="SZ9" s="6"/>
      <c r="TA9" s="7"/>
      <c r="TB9" s="6"/>
      <c r="TC9" s="7"/>
      <c r="TD9" s="6"/>
      <c r="TE9" s="7"/>
      <c r="TF9" s="6"/>
      <c r="TG9" s="7"/>
      <c r="TH9" s="6"/>
      <c r="TI9" s="7"/>
      <c r="TJ9" s="6"/>
      <c r="TK9" s="7"/>
      <c r="TL9" s="6"/>
      <c r="TM9" s="7"/>
      <c r="TN9" s="6"/>
      <c r="TO9" s="7"/>
      <c r="TP9" s="6"/>
      <c r="TQ9" s="7"/>
      <c r="TR9" s="6"/>
      <c r="TS9" s="7"/>
      <c r="TT9" s="6"/>
      <c r="TU9" s="7"/>
      <c r="TV9" s="6"/>
      <c r="TW9" s="7"/>
      <c r="TX9" s="6"/>
      <c r="TY9" s="7"/>
      <c r="TZ9" s="6"/>
      <c r="UA9" s="7"/>
      <c r="UB9" s="6"/>
      <c r="UC9" s="7"/>
      <c r="UD9" s="6"/>
      <c r="UE9" s="7"/>
      <c r="UF9" s="6"/>
      <c r="UG9" s="7"/>
      <c r="UH9" s="6"/>
      <c r="UI9" s="7"/>
      <c r="UJ9" s="6"/>
      <c r="UK9" s="7"/>
      <c r="UL9" s="6"/>
      <c r="UM9" s="7"/>
      <c r="UN9" s="6"/>
      <c r="UO9" s="7"/>
      <c r="UP9" s="6"/>
      <c r="UQ9" s="7"/>
      <c r="UR9" s="6"/>
      <c r="US9" s="7"/>
      <c r="UT9" s="6"/>
      <c r="UU9" s="7"/>
      <c r="UV9" s="6"/>
      <c r="UW9" s="7"/>
      <c r="UX9" s="6"/>
      <c r="UY9" s="7"/>
      <c r="UZ9" s="6"/>
      <c r="VA9" s="7"/>
      <c r="VB9" s="6"/>
      <c r="VC9" s="7"/>
      <c r="VD9" s="6"/>
      <c r="VE9" s="7"/>
      <c r="VF9" s="6"/>
      <c r="VG9" s="7"/>
      <c r="VH9" s="6"/>
      <c r="VI9" s="7"/>
      <c r="VJ9" s="6"/>
      <c r="VK9" s="7"/>
      <c r="VL9" s="6"/>
      <c r="VM9" s="7"/>
      <c r="VN9" s="6"/>
      <c r="VO9" s="7"/>
      <c r="VP9" s="6"/>
      <c r="VQ9" s="7"/>
      <c r="VR9" s="6"/>
      <c r="VS9" s="7"/>
      <c r="VT9" s="6"/>
      <c r="VU9" s="7"/>
      <c r="VV9" s="6"/>
      <c r="VW9" s="7"/>
      <c r="VX9" s="6"/>
      <c r="VY9" s="7"/>
      <c r="VZ9" s="6"/>
      <c r="WA9" s="7"/>
      <c r="WB9" s="6"/>
      <c r="WC9" s="7"/>
      <c r="WD9" s="6"/>
      <c r="WE9" s="7"/>
      <c r="WF9" s="6"/>
      <c r="WG9" s="7">
        <v>15000000</v>
      </c>
      <c r="WH9" s="6"/>
      <c r="WI9" s="7"/>
      <c r="WJ9" s="6"/>
      <c r="WK9" s="7"/>
      <c r="WL9" s="6"/>
      <c r="WM9" s="7"/>
      <c r="WN9" s="6"/>
      <c r="WO9" s="7"/>
      <c r="WP9" s="6"/>
      <c r="WQ9" s="7"/>
      <c r="WR9" s="6"/>
      <c r="WS9" s="7"/>
      <c r="WT9" s="6"/>
      <c r="WU9" s="7"/>
      <c r="WV9" s="6"/>
      <c r="WW9" s="7"/>
      <c r="WX9" s="6"/>
      <c r="WY9" s="7"/>
      <c r="WZ9" s="6"/>
      <c r="XA9" s="7"/>
      <c r="XB9" s="6"/>
      <c r="XC9" s="7"/>
      <c r="XD9" s="6"/>
      <c r="XE9" s="7"/>
      <c r="XF9" s="6"/>
      <c r="XG9" s="7"/>
      <c r="XH9" s="6"/>
      <c r="XI9" s="7"/>
      <c r="XJ9" s="6"/>
      <c r="XK9" s="7"/>
      <c r="XL9" s="6"/>
      <c r="XM9" s="7"/>
      <c r="XN9" s="6"/>
      <c r="XO9" s="7"/>
      <c r="XP9" s="6"/>
      <c r="XQ9" s="7"/>
      <c r="XR9" s="6"/>
      <c r="XS9" s="7"/>
      <c r="XT9" s="6"/>
      <c r="XU9" s="7"/>
      <c r="XV9" s="6"/>
      <c r="XW9" s="7"/>
      <c r="XX9" s="6"/>
      <c r="XY9" s="7"/>
      <c r="XZ9" s="6"/>
      <c r="YA9" s="7"/>
      <c r="YB9" s="6"/>
      <c r="YC9" s="7"/>
      <c r="YD9" s="6"/>
      <c r="YE9" s="7"/>
      <c r="YF9" s="6"/>
      <c r="YG9" s="7"/>
      <c r="YH9" s="6"/>
      <c r="YI9" s="7"/>
      <c r="YJ9" s="6"/>
      <c r="YK9" s="7"/>
      <c r="YL9" s="6"/>
      <c r="YM9" s="7"/>
      <c r="YN9" s="6"/>
      <c r="YO9" s="7"/>
      <c r="YP9" s="6"/>
      <c r="YQ9" s="7"/>
      <c r="YR9" s="6"/>
      <c r="YS9" s="7"/>
      <c r="YT9" s="6"/>
      <c r="YU9" s="7"/>
      <c r="YV9" s="6"/>
      <c r="YW9" s="7"/>
      <c r="YX9" s="6"/>
      <c r="YY9" s="7"/>
      <c r="YZ9" s="6"/>
      <c r="ZA9" s="7"/>
      <c r="ZB9" s="6"/>
      <c r="ZC9" s="7"/>
      <c r="ZD9" s="6"/>
      <c r="ZE9" s="7"/>
      <c r="ZF9" s="6"/>
      <c r="ZG9" s="7"/>
      <c r="ZH9" s="6"/>
      <c r="ZI9" s="7"/>
      <c r="ZJ9" s="6"/>
      <c r="ZK9" s="7"/>
      <c r="ZL9" s="6"/>
      <c r="ZM9" s="7"/>
      <c r="ZN9" s="6"/>
      <c r="ZO9" s="7"/>
      <c r="ZP9" s="6"/>
      <c r="ZQ9" s="7"/>
      <c r="ZR9" s="6"/>
      <c r="ZS9" s="7"/>
      <c r="ZT9" s="6"/>
      <c r="ZU9" s="7"/>
      <c r="ZV9" s="6"/>
      <c r="ZW9" s="7"/>
      <c r="ZX9" s="6"/>
      <c r="ZY9" s="7"/>
      <c r="ZZ9" s="6"/>
      <c r="AAA9" s="7"/>
      <c r="AAB9" s="6"/>
      <c r="AAC9" s="7"/>
      <c r="AAD9" s="6"/>
      <c r="AAE9" s="7"/>
      <c r="AAF9" s="6"/>
      <c r="AAG9" s="7"/>
      <c r="AAH9" s="6"/>
      <c r="AAI9" s="7"/>
      <c r="AAJ9" s="6"/>
      <c r="AAK9" s="7"/>
      <c r="AAL9" s="6"/>
      <c r="AAM9" s="7"/>
      <c r="AAN9" s="6"/>
      <c r="AAO9" s="7"/>
      <c r="AAP9" s="6"/>
      <c r="AAQ9" s="7"/>
      <c r="AAR9" s="6"/>
      <c r="AAS9" s="7"/>
      <c r="AAT9" s="6"/>
      <c r="AAU9" s="7"/>
      <c r="AAV9" s="6"/>
      <c r="AAW9" s="7"/>
      <c r="AAX9" s="6"/>
      <c r="AAY9" s="7"/>
      <c r="AAZ9" s="6"/>
      <c r="ABA9" s="7"/>
      <c r="ABB9" s="6"/>
      <c r="ABC9" s="7"/>
      <c r="ABD9" s="6"/>
      <c r="ABE9" s="7"/>
      <c r="ABF9" s="6"/>
      <c r="ABG9" s="7"/>
      <c r="ABH9" s="6"/>
      <c r="ABI9" s="7"/>
      <c r="ABJ9" s="6"/>
      <c r="ABK9" s="7"/>
      <c r="ABL9" s="6"/>
      <c r="ABM9" s="7"/>
      <c r="ABN9" s="6"/>
      <c r="ABO9" s="7"/>
      <c r="ABP9" s="6"/>
      <c r="ABQ9" s="7"/>
      <c r="ABR9" s="6"/>
      <c r="ABS9" s="7"/>
    </row>
    <row r="10" spans="1:747" x14ac:dyDescent="0.25">
      <c r="A10" s="5">
        <v>1968</v>
      </c>
      <c r="B10" s="6">
        <v>49.870558559999999</v>
      </c>
      <c r="C10" s="7">
        <v>83.830303950000001</v>
      </c>
      <c r="D10" s="6">
        <v>0.48048065699999998</v>
      </c>
      <c r="E10" s="7">
        <v>3.8884163140000001</v>
      </c>
      <c r="F10" s="6">
        <v>4.5539937530000003</v>
      </c>
      <c r="G10" s="7">
        <v>2.2121920529999999</v>
      </c>
      <c r="H10" s="6">
        <v>3.5069003369999998</v>
      </c>
      <c r="I10" s="7">
        <v>4.8797134399999997</v>
      </c>
      <c r="J10" s="6">
        <v>6.0587879009999996</v>
      </c>
      <c r="K10" s="7">
        <v>8.1899431820000004</v>
      </c>
      <c r="L10" s="6">
        <v>53.96324225</v>
      </c>
      <c r="M10" s="7">
        <v>10.27834333</v>
      </c>
      <c r="N10" s="6">
        <v>13.876376029999999</v>
      </c>
      <c r="O10" s="7">
        <v>42.810481619999997</v>
      </c>
      <c r="P10" s="6">
        <v>16.722710299999999</v>
      </c>
      <c r="Q10" s="7">
        <v>-764</v>
      </c>
      <c r="R10" s="6">
        <v>52003031809</v>
      </c>
      <c r="S10" s="7">
        <v>186600000</v>
      </c>
      <c r="T10" s="6">
        <v>905.16466449999996</v>
      </c>
      <c r="U10" s="7">
        <v>29868912347</v>
      </c>
      <c r="V10" s="6">
        <v>2187900000</v>
      </c>
      <c r="W10" s="7">
        <v>1348364486</v>
      </c>
      <c r="X10" s="6">
        <v>25.380070889999999</v>
      </c>
      <c r="Y10" s="7">
        <v>644400000</v>
      </c>
      <c r="Z10" s="6">
        <v>-5.6636471049999999</v>
      </c>
      <c r="AA10" s="7">
        <v>17.463568330000001</v>
      </c>
      <c r="AB10" s="6">
        <v>443400000</v>
      </c>
      <c r="AC10" s="7">
        <v>682710280.39999998</v>
      </c>
      <c r="AD10" s="6">
        <v>20287382487</v>
      </c>
      <c r="AE10" s="7">
        <v>700000000</v>
      </c>
      <c r="AF10" s="6">
        <v>2682800000</v>
      </c>
      <c r="AG10" s="7">
        <v>878098000000</v>
      </c>
      <c r="AH10" s="6">
        <v>5496261682</v>
      </c>
      <c r="AI10" s="7">
        <v>45569294406</v>
      </c>
      <c r="AJ10" s="6">
        <v>22.15045293</v>
      </c>
      <c r="AK10" s="7">
        <v>562400000</v>
      </c>
      <c r="AL10" s="6">
        <v>622000000</v>
      </c>
      <c r="AM10" s="7">
        <v>21.711855060000001</v>
      </c>
      <c r="AN10" s="6">
        <v>40.758000000000003</v>
      </c>
      <c r="AO10" s="7">
        <v>50.129441440000001</v>
      </c>
      <c r="AP10" s="6">
        <v>32998319</v>
      </c>
      <c r="AQ10" s="7">
        <v>76.682216530000005</v>
      </c>
      <c r="AR10" s="6">
        <v>0.22918202800000001</v>
      </c>
      <c r="AS10" s="7">
        <v>0.962575399</v>
      </c>
      <c r="AT10" s="6">
        <v>3.22627613</v>
      </c>
      <c r="AU10" s="7">
        <v>1.5540380460000001</v>
      </c>
      <c r="AV10" s="6">
        <v>2.87428455</v>
      </c>
      <c r="AW10" s="7">
        <v>4.1842813080000001</v>
      </c>
      <c r="AX10" s="6">
        <v>5.671395253</v>
      </c>
      <c r="AY10" s="7">
        <v>6.1074008969999998</v>
      </c>
      <c r="AZ10" s="6">
        <v>54.397996069999998</v>
      </c>
      <c r="BA10" s="7">
        <v>54.835006749999998</v>
      </c>
      <c r="BB10" s="6">
        <v>12.21139529</v>
      </c>
      <c r="BC10" s="7">
        <v>41.713587619999998</v>
      </c>
      <c r="BD10" s="6">
        <v>40.610999499999998</v>
      </c>
      <c r="BE10" s="7">
        <v>0.42799999999999999</v>
      </c>
      <c r="BF10" s="6">
        <v>7.3493501380000001</v>
      </c>
      <c r="BG10" s="7">
        <v>5932242991</v>
      </c>
      <c r="BH10" s="6">
        <v>0</v>
      </c>
      <c r="BI10" s="7">
        <v>2257943925</v>
      </c>
      <c r="BJ10" s="6">
        <v>22.729421030000001</v>
      </c>
      <c r="BK10" s="7">
        <v>577100000</v>
      </c>
      <c r="BL10" s="6">
        <v>-143800000</v>
      </c>
      <c r="BM10" s="7">
        <v>13.012997240000001</v>
      </c>
      <c r="BN10" s="6">
        <v>330400000</v>
      </c>
      <c r="BO10" s="7">
        <v>89252336.450000003</v>
      </c>
      <c r="BP10" s="6">
        <v>1559741048</v>
      </c>
      <c r="BQ10" s="7">
        <v>927051000000</v>
      </c>
      <c r="BR10" s="6">
        <v>0.28939085799999997</v>
      </c>
      <c r="BS10" s="7">
        <v>50727030969</v>
      </c>
      <c r="BT10" s="6">
        <v>827734000000</v>
      </c>
      <c r="BU10" s="7">
        <v>1790000000</v>
      </c>
      <c r="BV10" s="6">
        <v>59.241999999999997</v>
      </c>
      <c r="BW10" s="7">
        <v>16456446</v>
      </c>
      <c r="BX10" s="6">
        <v>0.79244026300000003</v>
      </c>
      <c r="BY10" s="7">
        <v>1283112</v>
      </c>
      <c r="BZ10" s="6">
        <v>749426</v>
      </c>
      <c r="CA10" s="7">
        <v>2.5520000660000002</v>
      </c>
      <c r="CB10" s="6">
        <v>3.7329810989999999</v>
      </c>
      <c r="CC10" s="7">
        <v>5.111814699</v>
      </c>
      <c r="CD10" s="6">
        <v>6.0681785750000001</v>
      </c>
      <c r="CE10" s="7">
        <v>8.0604648189999999</v>
      </c>
      <c r="CF10" s="6">
        <v>8926531</v>
      </c>
      <c r="CG10" s="7">
        <v>9.9011964639999999</v>
      </c>
      <c r="CH10" s="6">
        <v>13.14343672</v>
      </c>
      <c r="CI10" s="7">
        <v>7081656</v>
      </c>
      <c r="CJ10" s="6">
        <v>15.71392498</v>
      </c>
      <c r="CK10" s="7">
        <v>351100000</v>
      </c>
      <c r="CL10" s="6">
        <v>435981308.39999998</v>
      </c>
      <c r="CM10" s="7">
        <v>76.94331339</v>
      </c>
      <c r="CN10" s="6">
        <v>5111915888</v>
      </c>
      <c r="CO10" s="7">
        <v>0.49190268700000001</v>
      </c>
      <c r="CP10" s="6">
        <v>72290414296</v>
      </c>
      <c r="CQ10" s="7">
        <v>29.26348956</v>
      </c>
      <c r="CR10" s="6">
        <v>-335981308.39999998</v>
      </c>
      <c r="CS10" s="7">
        <v>6596047826</v>
      </c>
      <c r="CT10" s="6">
        <v>48953188313</v>
      </c>
      <c r="CU10" s="7">
        <v>771962616.79999995</v>
      </c>
      <c r="CV10" s="6">
        <v>11.508467899999999</v>
      </c>
      <c r="CW10" s="7">
        <v>292200000</v>
      </c>
      <c r="CX10" s="6">
        <v>11.798378</v>
      </c>
      <c r="CY10" s="7">
        <v>14.170933440000001</v>
      </c>
      <c r="CZ10" s="6">
        <v>187040600</v>
      </c>
      <c r="DA10" s="7">
        <v>21.715897099999999</v>
      </c>
      <c r="DB10" s="6">
        <v>1505607477</v>
      </c>
      <c r="DC10" s="7">
        <v>106988000000</v>
      </c>
      <c r="DD10" s="6">
        <v>1035981308</v>
      </c>
      <c r="DE10" s="7">
        <v>2399002171</v>
      </c>
      <c r="DF10" s="6">
        <v>38200000</v>
      </c>
      <c r="DG10" s="7">
        <v>105.66364710000001</v>
      </c>
      <c r="DH10" s="6">
        <v>6268224299</v>
      </c>
      <c r="DI10" s="7">
        <v>70.500196930000001</v>
      </c>
      <c r="DJ10" s="6">
        <v>1380.9580539999999</v>
      </c>
      <c r="DK10" s="7">
        <v>50363865071</v>
      </c>
      <c r="DL10" s="6">
        <v>1314018692</v>
      </c>
      <c r="DM10" s="7">
        <v>1274000000</v>
      </c>
      <c r="DN10" s="6">
        <v>-1.6757594250000001</v>
      </c>
      <c r="DO10" s="7">
        <v>37.199684920000003</v>
      </c>
      <c r="DP10" s="6">
        <v>-137178288.90000001</v>
      </c>
      <c r="DQ10" s="7">
        <v>75000000</v>
      </c>
      <c r="DR10" s="6">
        <v>7165881</v>
      </c>
      <c r="DS10" s="7">
        <v>14.170933440000001</v>
      </c>
      <c r="DT10" s="6">
        <v>5271987</v>
      </c>
      <c r="DU10" s="7">
        <v>0.43478260899999999</v>
      </c>
      <c r="DV10" s="6">
        <v>820327102.79999995</v>
      </c>
      <c r="DW10" s="7">
        <v>568162000000</v>
      </c>
      <c r="DX10" s="6">
        <v>15641.978660000001</v>
      </c>
      <c r="DY10" s="7">
        <v>179.7740967</v>
      </c>
      <c r="DZ10" s="6">
        <v>516159000000</v>
      </c>
      <c r="EA10" s="7">
        <v>2539000000</v>
      </c>
      <c r="EB10" s="6">
        <v>38.062229219999999</v>
      </c>
      <c r="EC10" s="7">
        <v>966400000</v>
      </c>
      <c r="ED10" s="6">
        <v>33.437506460000002</v>
      </c>
      <c r="EE10" s="7">
        <v>1.5285902220000001</v>
      </c>
      <c r="EF10" s="6">
        <v>944500000</v>
      </c>
      <c r="EG10" s="7">
        <v>1332278289</v>
      </c>
      <c r="EH10" s="6">
        <v>14.159117760000001</v>
      </c>
      <c r="EI10" s="7">
        <v>39.198517709999997</v>
      </c>
      <c r="EJ10" s="6">
        <v>666000000</v>
      </c>
      <c r="EK10" s="7">
        <v>13449455</v>
      </c>
      <c r="EL10" s="6">
        <v>19548864</v>
      </c>
      <c r="EM10" s="7">
        <v>16541873</v>
      </c>
      <c r="EN10" s="6">
        <v>7.1480874209999996</v>
      </c>
      <c r="EO10" s="7">
        <v>0.52230294799999999</v>
      </c>
      <c r="EP10" s="6">
        <v>1.3218285809999999</v>
      </c>
      <c r="EQ10" s="7">
        <v>533687</v>
      </c>
      <c r="ER10" s="6">
        <v>1.9174219610000001</v>
      </c>
      <c r="ES10" s="7">
        <v>3.1372236490000001</v>
      </c>
      <c r="ET10" s="6">
        <v>4.417156791</v>
      </c>
      <c r="EU10" s="7">
        <v>5.7896706790000003</v>
      </c>
      <c r="EV10" s="6">
        <v>6.0643199040000004</v>
      </c>
      <c r="EW10" s="7">
        <v>17950424</v>
      </c>
      <c r="EX10" s="6">
        <v>9023893</v>
      </c>
      <c r="EY10" s="7">
        <v>11.753637810000001</v>
      </c>
      <c r="EZ10" s="6">
        <v>13764783</v>
      </c>
      <c r="FA10" s="7">
        <v>6683127</v>
      </c>
      <c r="FB10" s="6">
        <v>11.799921230000001</v>
      </c>
      <c r="FC10" s="7">
        <v>299600000</v>
      </c>
      <c r="FD10" s="6">
        <v>53126033141</v>
      </c>
      <c r="FE10" s="7">
        <v>92.650649860000001</v>
      </c>
      <c r="FF10" s="6">
        <v>2352400000</v>
      </c>
      <c r="FG10" s="7">
        <v>4182242991</v>
      </c>
      <c r="FH10" s="6">
        <v>4447544760</v>
      </c>
      <c r="FI10" s="7">
        <v>3.3450372530000001</v>
      </c>
      <c r="FJ10" s="6">
        <v>24474640700</v>
      </c>
      <c r="FK10" s="7">
        <v>129784000000</v>
      </c>
      <c r="FL10" s="6">
        <v>-8.4488448829999996</v>
      </c>
      <c r="FM10" s="7">
        <v>0.24828927100000001</v>
      </c>
      <c r="FN10" s="6">
        <v>1.8561583349999999</v>
      </c>
      <c r="FO10" s="7">
        <v>-3.9980450200000002</v>
      </c>
      <c r="FP10" s="6">
        <v>-1.6067923500000001</v>
      </c>
      <c r="FQ10" s="7">
        <v>28620980149</v>
      </c>
      <c r="FR10" s="6">
        <v>1.801431153</v>
      </c>
      <c r="FS10" s="7">
        <v>220738000000</v>
      </c>
      <c r="FT10" s="6">
        <v>-6.5669371200000004</v>
      </c>
      <c r="FU10" s="7">
        <v>14.650602409999999</v>
      </c>
      <c r="FV10" s="6">
        <v>2.4603218089999999</v>
      </c>
      <c r="FW10" s="7">
        <v>12941861981</v>
      </c>
      <c r="FX10" s="6">
        <v>9923858465</v>
      </c>
      <c r="FY10" s="7">
        <v>3.4151662859999998</v>
      </c>
      <c r="FZ10" s="6">
        <v>179349000000</v>
      </c>
      <c r="GA10" s="7">
        <v>-34.563843230000003</v>
      </c>
      <c r="GB10" s="6">
        <v>3.3609079479999999</v>
      </c>
      <c r="GC10" s="7">
        <v>3.0551009269999998</v>
      </c>
      <c r="GD10" s="6">
        <v>3.9279869070000002</v>
      </c>
      <c r="GE10" s="7">
        <v>491684000000</v>
      </c>
      <c r="GF10" s="6">
        <v>7547030798</v>
      </c>
      <c r="GG10" s="7">
        <v>2.7453112270000002</v>
      </c>
      <c r="GH10" s="6">
        <v>53.279572999999999</v>
      </c>
      <c r="GI10" s="7">
        <v>51.902000000000001</v>
      </c>
      <c r="GJ10" s="6">
        <v>329.10199999999998</v>
      </c>
      <c r="GK10" s="7">
        <v>253.7</v>
      </c>
      <c r="GL10" s="6">
        <v>259.10000000000002</v>
      </c>
      <c r="GM10" s="7">
        <v>86697</v>
      </c>
      <c r="GN10" s="6">
        <v>231318</v>
      </c>
      <c r="GO10" s="7">
        <v>25700000.760000002</v>
      </c>
      <c r="GP10" s="6">
        <v>25700000.760000002</v>
      </c>
      <c r="GQ10" s="7">
        <v>47.939</v>
      </c>
      <c r="GR10" s="6">
        <v>169.2</v>
      </c>
      <c r="GS10" s="7">
        <v>17.341000000000001</v>
      </c>
      <c r="GT10" s="6">
        <v>138.95599999999999</v>
      </c>
      <c r="GU10" s="7">
        <v>1.0649999999999999</v>
      </c>
      <c r="GV10" s="6">
        <v>6.2859999999999996</v>
      </c>
      <c r="GW10" s="7">
        <v>171.2</v>
      </c>
      <c r="GX10" s="6">
        <v>194.22399999999999</v>
      </c>
      <c r="GY10" s="7">
        <v>8239999.7709999997</v>
      </c>
      <c r="GZ10" s="6">
        <v>6540000</v>
      </c>
      <c r="HA10" s="7">
        <v>80500</v>
      </c>
      <c r="HB10" s="6">
        <v>25340000.149999999</v>
      </c>
      <c r="HC10" s="7">
        <v>3750000</v>
      </c>
      <c r="HD10" s="6">
        <v>5600</v>
      </c>
      <c r="HE10" s="7">
        <v>74900</v>
      </c>
      <c r="HF10" s="6">
        <v>39.946952000000003</v>
      </c>
      <c r="HG10" s="7">
        <v>49.896999999999998</v>
      </c>
      <c r="HH10" s="6">
        <v>167</v>
      </c>
      <c r="HI10" s="7">
        <v>42.609000000000002</v>
      </c>
      <c r="HJ10" s="6">
        <v>345464</v>
      </c>
      <c r="HK10" s="7">
        <v>0.77882757499999999</v>
      </c>
      <c r="HL10" s="6">
        <v>3.329176854</v>
      </c>
      <c r="HM10" s="7">
        <v>226119995.09999999</v>
      </c>
      <c r="HN10" s="6">
        <v>61.3</v>
      </c>
      <c r="HO10" s="7">
        <v>248.6</v>
      </c>
      <c r="HP10" s="6">
        <v>238089996.30000001</v>
      </c>
      <c r="HQ10" s="7">
        <v>22200000.059999999</v>
      </c>
      <c r="HR10" s="6">
        <v>59999.998659999997</v>
      </c>
      <c r="HS10" s="7">
        <v>-3789999.9619999998</v>
      </c>
      <c r="HT10" s="6">
        <v>3.6877553299999999</v>
      </c>
      <c r="HU10" s="7">
        <v>11.133043819999999</v>
      </c>
      <c r="HV10" s="6">
        <v>-4.5117428960000003</v>
      </c>
      <c r="HW10" s="7">
        <v>648599416.29999995</v>
      </c>
      <c r="HX10" s="6">
        <v>-0.52133616500000002</v>
      </c>
      <c r="HY10" s="7">
        <v>282000000</v>
      </c>
      <c r="HZ10" s="6">
        <v>0.82793499999999998</v>
      </c>
      <c r="IA10" s="7">
        <v>220503</v>
      </c>
      <c r="IB10" s="6">
        <v>1001450</v>
      </c>
      <c r="IC10" s="7">
        <v>7450000</v>
      </c>
      <c r="ID10" s="6">
        <v>119.490882</v>
      </c>
      <c r="IE10" s="7">
        <v>23.37</v>
      </c>
      <c r="IF10" s="6">
        <v>0.114521071</v>
      </c>
      <c r="IG10" s="7">
        <v>163.2707857</v>
      </c>
      <c r="IH10" s="6">
        <v>33.149147620000001</v>
      </c>
      <c r="II10" s="7">
        <v>22.02</v>
      </c>
      <c r="IJ10" s="6">
        <v>2054000</v>
      </c>
      <c r="IK10" s="7">
        <v>2.8138028030000002</v>
      </c>
      <c r="IL10" s="6">
        <v>3627.1</v>
      </c>
      <c r="IM10" s="7">
        <v>25.7</v>
      </c>
      <c r="IN10" s="6">
        <v>995450</v>
      </c>
      <c r="IO10" s="7">
        <v>2.6992817320000002</v>
      </c>
      <c r="IP10" s="6">
        <v>634710000</v>
      </c>
      <c r="IQ10" s="7">
        <v>5.1519591619999998</v>
      </c>
      <c r="IR10" s="6">
        <v>19.799593519999998</v>
      </c>
      <c r="IS10" s="7">
        <v>2.9966534829999998</v>
      </c>
      <c r="IT10" s="6">
        <v>5.1262549440000003</v>
      </c>
      <c r="IU10" s="7">
        <v>3.1639793119999999</v>
      </c>
      <c r="IV10" s="6">
        <v>4.2439914820000002</v>
      </c>
      <c r="IW10" s="7">
        <v>18.100000000000001</v>
      </c>
      <c r="IX10" s="6">
        <v>8.1428390000000003E-2</v>
      </c>
      <c r="IY10" s="7">
        <v>5.7774416659999996</v>
      </c>
      <c r="IZ10" s="6">
        <v>1.1973972369999999</v>
      </c>
      <c r="JA10" s="7">
        <v>28.0042592</v>
      </c>
      <c r="JB10" s="6">
        <v>0.27380590199999999</v>
      </c>
      <c r="JC10" s="7">
        <v>57.347125040000002</v>
      </c>
      <c r="JD10" s="6">
        <v>2687000</v>
      </c>
      <c r="JE10" s="7">
        <v>40.916323990000002</v>
      </c>
      <c r="JF10" s="6">
        <v>34.132123329999999</v>
      </c>
      <c r="JG10" s="7">
        <v>657400000</v>
      </c>
      <c r="JH10" s="6">
        <v>2.9966534829999998</v>
      </c>
      <c r="JI10" s="7">
        <v>11.651962279999999</v>
      </c>
      <c r="JJ10" s="6">
        <v>30.304573999999999</v>
      </c>
      <c r="JK10" s="7">
        <v>1</v>
      </c>
      <c r="JL10" s="6">
        <v>5.1519591619999998</v>
      </c>
      <c r="JM10" s="7">
        <v>8.0351656659999993</v>
      </c>
      <c r="JN10" s="6">
        <v>4.1436246470000002</v>
      </c>
      <c r="JO10" s="7">
        <v>9.4751933949999998</v>
      </c>
      <c r="JP10" s="6">
        <v>0.97353209600000001</v>
      </c>
      <c r="JQ10" s="7">
        <v>2.1143900210000002</v>
      </c>
      <c r="JR10" s="6">
        <v>28010</v>
      </c>
      <c r="JS10" s="7">
        <v>0.64596429899999996</v>
      </c>
      <c r="JT10" s="6">
        <v>-9800000</v>
      </c>
      <c r="JU10" s="7">
        <v>15539.35454</v>
      </c>
      <c r="JV10" s="6">
        <v>170</v>
      </c>
      <c r="JW10" s="7">
        <v>5909345794</v>
      </c>
      <c r="JX10" s="6">
        <v>76.646328560000001</v>
      </c>
      <c r="JY10" s="7">
        <v>512773000000</v>
      </c>
      <c r="JZ10" s="6">
        <v>2529200000</v>
      </c>
      <c r="KA10" s="7">
        <v>-22897196.260000002</v>
      </c>
      <c r="KB10" s="6">
        <v>29686175466</v>
      </c>
      <c r="KC10" s="7">
        <v>5771048919</v>
      </c>
      <c r="KD10" s="6">
        <v>899.62690120000002</v>
      </c>
      <c r="KE10" s="7">
        <v>-250000</v>
      </c>
      <c r="KF10" s="6">
        <v>-1.5134699979999999</v>
      </c>
      <c r="KG10" s="7">
        <v>-3.9069906840000002</v>
      </c>
      <c r="KH10" s="6">
        <v>0.43490433000000001</v>
      </c>
      <c r="KI10" s="7">
        <v>90000.003580000004</v>
      </c>
      <c r="KJ10" s="6"/>
      <c r="KK10" s="7"/>
      <c r="KL10" s="6">
        <v>29999.999329999999</v>
      </c>
      <c r="KM10" s="7"/>
      <c r="KN10" s="6">
        <v>79999.998210000005</v>
      </c>
      <c r="KO10" s="7">
        <v>3500000</v>
      </c>
      <c r="KP10" s="6">
        <v>-7599999.9050000003</v>
      </c>
      <c r="KQ10" s="7"/>
      <c r="KR10" s="6"/>
      <c r="KS10" s="7"/>
      <c r="KT10" s="6"/>
      <c r="KU10" s="7"/>
      <c r="KV10" s="6"/>
      <c r="KW10" s="7"/>
      <c r="KX10" s="6"/>
      <c r="KY10" s="7"/>
      <c r="KZ10" s="6"/>
      <c r="LA10" s="7"/>
      <c r="LB10" s="6"/>
      <c r="LC10" s="7"/>
      <c r="LD10" s="6"/>
      <c r="LE10" s="7"/>
      <c r="LF10" s="6"/>
      <c r="LG10" s="7"/>
      <c r="LH10" s="6"/>
      <c r="LI10" s="7"/>
      <c r="LJ10" s="6"/>
      <c r="LK10" s="7"/>
      <c r="LL10" s="6"/>
      <c r="LM10" s="7"/>
      <c r="LN10" s="6"/>
      <c r="LO10" s="7"/>
      <c r="LP10" s="6"/>
      <c r="LQ10" s="7"/>
      <c r="LR10" s="6"/>
      <c r="LS10" s="7"/>
      <c r="LT10" s="6"/>
      <c r="LU10" s="7"/>
      <c r="LV10" s="6"/>
      <c r="LW10" s="7"/>
      <c r="LX10" s="6"/>
      <c r="LY10" s="7"/>
      <c r="LZ10" s="6"/>
      <c r="MA10" s="7"/>
      <c r="MB10" s="6"/>
      <c r="MC10" s="7"/>
      <c r="MD10" s="6"/>
      <c r="ME10" s="7"/>
      <c r="MF10" s="6"/>
      <c r="MG10" s="7"/>
      <c r="MH10" s="6"/>
      <c r="MI10" s="7"/>
      <c r="MJ10" s="6"/>
      <c r="MK10" s="7"/>
      <c r="ML10" s="6"/>
      <c r="MM10" s="7"/>
      <c r="MN10" s="6"/>
      <c r="MO10" s="7"/>
      <c r="MP10" s="6"/>
      <c r="MQ10" s="7"/>
      <c r="MR10" s="6"/>
      <c r="MS10" s="7"/>
      <c r="MT10" s="6"/>
      <c r="MU10" s="7"/>
      <c r="MV10" s="6"/>
      <c r="MW10" s="7"/>
      <c r="MX10" s="6"/>
      <c r="MY10" s="7"/>
      <c r="MZ10" s="6"/>
      <c r="NA10" s="7"/>
      <c r="NB10" s="6"/>
      <c r="NC10" s="7"/>
      <c r="ND10" s="6"/>
      <c r="NE10" s="7"/>
      <c r="NF10" s="6"/>
      <c r="NG10" s="7"/>
      <c r="NH10" s="6">
        <v>0.84840749599999998</v>
      </c>
      <c r="NI10" s="7">
        <v>2.9038776120000001</v>
      </c>
      <c r="NJ10" s="6">
        <v>45.825271540000003</v>
      </c>
      <c r="NK10" s="7">
        <v>49.180945360000003</v>
      </c>
      <c r="NL10" s="6">
        <v>33.962032299999997</v>
      </c>
      <c r="NM10" s="7">
        <v>25.924019049999998</v>
      </c>
      <c r="NN10" s="6">
        <v>24.461168319999999</v>
      </c>
      <c r="NO10" s="7">
        <v>3.2854879260000001</v>
      </c>
      <c r="NP10" s="6">
        <v>7.8366210450000002</v>
      </c>
      <c r="NQ10" s="7">
        <v>5.7331443459999996</v>
      </c>
      <c r="NR10" s="6"/>
      <c r="NS10" s="7"/>
      <c r="NT10" s="6"/>
      <c r="NU10" s="7"/>
      <c r="NV10" s="6"/>
      <c r="NW10" s="7"/>
      <c r="NX10" s="6"/>
      <c r="NY10" s="7"/>
      <c r="NZ10" s="6"/>
      <c r="OA10" s="7"/>
      <c r="OB10" s="6"/>
      <c r="OC10" s="7"/>
      <c r="OD10" s="6"/>
      <c r="OE10" s="7"/>
      <c r="OF10" s="6"/>
      <c r="OG10" s="7"/>
      <c r="OH10" s="6"/>
      <c r="OI10" s="7"/>
      <c r="OJ10" s="6"/>
      <c r="OK10" s="7"/>
      <c r="OL10" s="6"/>
      <c r="OM10" s="7"/>
      <c r="ON10" s="6"/>
      <c r="OO10" s="7"/>
      <c r="OP10" s="6"/>
      <c r="OQ10" s="7"/>
      <c r="OR10" s="6"/>
      <c r="OS10" s="7"/>
      <c r="OT10" s="6"/>
      <c r="OU10" s="7"/>
      <c r="OV10" s="6"/>
      <c r="OW10" s="7"/>
      <c r="OX10" s="6"/>
      <c r="OY10" s="7"/>
      <c r="OZ10" s="6"/>
      <c r="PA10" s="7"/>
      <c r="PB10" s="6"/>
      <c r="PC10" s="7"/>
      <c r="PD10" s="6"/>
      <c r="PE10" s="7"/>
      <c r="PF10" s="6"/>
      <c r="PG10" s="7"/>
      <c r="PH10" s="6"/>
      <c r="PI10" s="7"/>
      <c r="PJ10" s="6"/>
      <c r="PK10" s="7"/>
      <c r="PL10" s="6"/>
      <c r="PM10" s="7"/>
      <c r="PN10" s="6"/>
      <c r="PO10" s="7"/>
      <c r="PP10" s="6"/>
      <c r="PQ10" s="7"/>
      <c r="PR10" s="6"/>
      <c r="PS10" s="7"/>
      <c r="PT10" s="6"/>
      <c r="PU10" s="7"/>
      <c r="PV10" s="6"/>
      <c r="PW10" s="7"/>
      <c r="PX10" s="6"/>
      <c r="PY10" s="7"/>
      <c r="PZ10" s="6"/>
      <c r="QA10" s="7"/>
      <c r="QB10" s="6"/>
      <c r="QC10" s="7"/>
      <c r="QD10" s="6"/>
      <c r="QE10" s="7"/>
      <c r="QF10" s="6"/>
      <c r="QG10" s="7"/>
      <c r="QH10" s="6"/>
      <c r="QI10" s="7"/>
      <c r="QJ10" s="6"/>
      <c r="QK10" s="7"/>
      <c r="QL10" s="6"/>
      <c r="QM10" s="7"/>
      <c r="QN10" s="6"/>
      <c r="QO10" s="7"/>
      <c r="QP10" s="6"/>
      <c r="QQ10" s="7"/>
      <c r="QR10" s="6"/>
      <c r="QS10" s="7"/>
      <c r="QT10" s="6"/>
      <c r="QU10" s="7"/>
      <c r="QV10" s="6"/>
      <c r="QW10" s="7"/>
      <c r="QX10" s="6"/>
      <c r="QY10" s="7"/>
      <c r="QZ10" s="6"/>
      <c r="RA10" s="7"/>
      <c r="RB10" s="6"/>
      <c r="RC10" s="7"/>
      <c r="RD10" s="6"/>
      <c r="RE10" s="7"/>
      <c r="RF10" s="6"/>
      <c r="RG10" s="7"/>
      <c r="RH10" s="6"/>
      <c r="RI10" s="7"/>
      <c r="RJ10" s="6"/>
      <c r="RK10" s="7"/>
      <c r="RL10" s="6"/>
      <c r="RM10" s="7"/>
      <c r="RN10" s="6"/>
      <c r="RO10" s="7"/>
      <c r="RP10" s="6"/>
      <c r="RQ10" s="7"/>
      <c r="RR10" s="6"/>
      <c r="RS10" s="7"/>
      <c r="RT10" s="6"/>
      <c r="RU10" s="7"/>
      <c r="RV10" s="6"/>
      <c r="RW10" s="7"/>
      <c r="RX10" s="6"/>
      <c r="RY10" s="7"/>
      <c r="RZ10" s="6"/>
      <c r="SA10" s="7"/>
      <c r="SB10" s="6"/>
      <c r="SC10" s="7"/>
      <c r="SD10" s="6"/>
      <c r="SE10" s="7"/>
      <c r="SF10" s="6"/>
      <c r="SG10" s="7"/>
      <c r="SH10" s="6"/>
      <c r="SI10" s="7"/>
      <c r="SJ10" s="6"/>
      <c r="SK10" s="7"/>
      <c r="SL10" s="6"/>
      <c r="SM10" s="7"/>
      <c r="SN10" s="6"/>
      <c r="SO10" s="7"/>
      <c r="SP10" s="6"/>
      <c r="SQ10" s="7"/>
      <c r="SR10" s="6"/>
      <c r="SS10" s="7"/>
      <c r="ST10" s="6"/>
      <c r="SU10" s="7"/>
      <c r="SV10" s="6"/>
      <c r="SW10" s="7"/>
      <c r="SX10" s="6"/>
      <c r="SY10" s="7"/>
      <c r="SZ10" s="6"/>
      <c r="TA10" s="7"/>
      <c r="TB10" s="6"/>
      <c r="TC10" s="7"/>
      <c r="TD10" s="6"/>
      <c r="TE10" s="7"/>
      <c r="TF10" s="6"/>
      <c r="TG10" s="7"/>
      <c r="TH10" s="6"/>
      <c r="TI10" s="7"/>
      <c r="TJ10" s="6"/>
      <c r="TK10" s="7"/>
      <c r="TL10" s="6"/>
      <c r="TM10" s="7"/>
      <c r="TN10" s="6"/>
      <c r="TO10" s="7"/>
      <c r="TP10" s="6"/>
      <c r="TQ10" s="7"/>
      <c r="TR10" s="6"/>
      <c r="TS10" s="7"/>
      <c r="TT10" s="6"/>
      <c r="TU10" s="7"/>
      <c r="TV10" s="6"/>
      <c r="TW10" s="7"/>
      <c r="TX10" s="6"/>
      <c r="TY10" s="7"/>
      <c r="TZ10" s="6"/>
      <c r="UA10" s="7"/>
      <c r="UB10" s="6"/>
      <c r="UC10" s="7"/>
      <c r="UD10" s="6"/>
      <c r="UE10" s="7"/>
      <c r="UF10" s="6"/>
      <c r="UG10" s="7"/>
      <c r="UH10" s="6"/>
      <c r="UI10" s="7"/>
      <c r="UJ10" s="6"/>
      <c r="UK10" s="7"/>
      <c r="UL10" s="6"/>
      <c r="UM10" s="7"/>
      <c r="UN10" s="6"/>
      <c r="UO10" s="7"/>
      <c r="UP10" s="6"/>
      <c r="UQ10" s="7"/>
      <c r="UR10" s="6"/>
      <c r="US10" s="7"/>
      <c r="UT10" s="6"/>
      <c r="UU10" s="7"/>
      <c r="UV10" s="6"/>
      <c r="UW10" s="7"/>
      <c r="UX10" s="6"/>
      <c r="UY10" s="7"/>
      <c r="UZ10" s="6"/>
      <c r="VA10" s="7"/>
      <c r="VB10" s="6"/>
      <c r="VC10" s="7"/>
      <c r="VD10" s="6"/>
      <c r="VE10" s="7"/>
      <c r="VF10" s="6"/>
      <c r="VG10" s="7"/>
      <c r="VH10" s="6"/>
      <c r="VI10" s="7"/>
      <c r="VJ10" s="6"/>
      <c r="VK10" s="7"/>
      <c r="VL10" s="6"/>
      <c r="VM10" s="7"/>
      <c r="VN10" s="6"/>
      <c r="VO10" s="7"/>
      <c r="VP10" s="6"/>
      <c r="VQ10" s="7"/>
      <c r="VR10" s="6"/>
      <c r="VS10" s="7"/>
      <c r="VT10" s="6"/>
      <c r="VU10" s="7"/>
      <c r="VV10" s="6"/>
      <c r="VW10" s="7"/>
      <c r="VX10" s="6"/>
      <c r="VY10" s="7"/>
      <c r="VZ10" s="6"/>
      <c r="WA10" s="7"/>
      <c r="WB10" s="6"/>
      <c r="WC10" s="7"/>
      <c r="WD10" s="6"/>
      <c r="WE10" s="7"/>
      <c r="WF10" s="6"/>
      <c r="WG10" s="7">
        <v>26000000</v>
      </c>
      <c r="WH10" s="6"/>
      <c r="WI10" s="7"/>
      <c r="WJ10" s="6"/>
      <c r="WK10" s="7"/>
      <c r="WL10" s="6"/>
      <c r="WM10" s="7"/>
      <c r="WN10" s="6"/>
      <c r="WO10" s="7"/>
      <c r="WP10" s="6"/>
      <c r="WQ10" s="7"/>
      <c r="WR10" s="6"/>
      <c r="WS10" s="7"/>
      <c r="WT10" s="6"/>
      <c r="WU10" s="7"/>
      <c r="WV10" s="6"/>
      <c r="WW10" s="7"/>
      <c r="WX10" s="6"/>
      <c r="WY10" s="7"/>
      <c r="WZ10" s="6"/>
      <c r="XA10" s="7"/>
      <c r="XB10" s="6"/>
      <c r="XC10" s="7"/>
      <c r="XD10" s="6"/>
      <c r="XE10" s="7"/>
      <c r="XF10" s="6"/>
      <c r="XG10" s="7"/>
      <c r="XH10" s="6"/>
      <c r="XI10" s="7"/>
      <c r="XJ10" s="6"/>
      <c r="XK10" s="7"/>
      <c r="XL10" s="6"/>
      <c r="XM10" s="7"/>
      <c r="XN10" s="6"/>
      <c r="XO10" s="7"/>
      <c r="XP10" s="6"/>
      <c r="XQ10" s="7"/>
      <c r="XR10" s="6"/>
      <c r="XS10" s="7"/>
      <c r="XT10" s="6"/>
      <c r="XU10" s="7"/>
      <c r="XV10" s="6"/>
      <c r="XW10" s="7"/>
      <c r="XX10" s="6"/>
      <c r="XY10" s="7"/>
      <c r="XZ10" s="6"/>
      <c r="YA10" s="7"/>
      <c r="YB10" s="6"/>
      <c r="YC10" s="7"/>
      <c r="YD10" s="6"/>
      <c r="YE10" s="7"/>
      <c r="YF10" s="6"/>
      <c r="YG10" s="7"/>
      <c r="YH10" s="6"/>
      <c r="YI10" s="7"/>
      <c r="YJ10" s="6"/>
      <c r="YK10" s="7"/>
      <c r="YL10" s="6"/>
      <c r="YM10" s="7"/>
      <c r="YN10" s="6"/>
      <c r="YO10" s="7"/>
      <c r="YP10" s="6"/>
      <c r="YQ10" s="7"/>
      <c r="YR10" s="6"/>
      <c r="YS10" s="7"/>
      <c r="YT10" s="6"/>
      <c r="YU10" s="7"/>
      <c r="YV10" s="6"/>
      <c r="YW10" s="7"/>
      <c r="YX10" s="6"/>
      <c r="YY10" s="7"/>
      <c r="YZ10" s="6"/>
      <c r="ZA10" s="7"/>
      <c r="ZB10" s="6"/>
      <c r="ZC10" s="7"/>
      <c r="ZD10" s="6"/>
      <c r="ZE10" s="7"/>
      <c r="ZF10" s="6"/>
      <c r="ZG10" s="7"/>
      <c r="ZH10" s="6"/>
      <c r="ZI10" s="7"/>
      <c r="ZJ10" s="6"/>
      <c r="ZK10" s="7"/>
      <c r="ZL10" s="6"/>
      <c r="ZM10" s="7"/>
      <c r="ZN10" s="6"/>
      <c r="ZO10" s="7"/>
      <c r="ZP10" s="6"/>
      <c r="ZQ10" s="7"/>
      <c r="ZR10" s="6"/>
      <c r="ZS10" s="7"/>
      <c r="ZT10" s="6"/>
      <c r="ZU10" s="7"/>
      <c r="ZV10" s="6"/>
      <c r="ZW10" s="7"/>
      <c r="ZX10" s="6"/>
      <c r="ZY10" s="7"/>
      <c r="ZZ10" s="6"/>
      <c r="AAA10" s="7"/>
      <c r="AAB10" s="6"/>
      <c r="AAC10" s="7"/>
      <c r="AAD10" s="6"/>
      <c r="AAE10" s="7"/>
      <c r="AAF10" s="6"/>
      <c r="AAG10" s="7"/>
      <c r="AAH10" s="6"/>
      <c r="AAI10" s="7"/>
      <c r="AAJ10" s="6"/>
      <c r="AAK10" s="7"/>
      <c r="AAL10" s="6"/>
      <c r="AAM10" s="7"/>
      <c r="AAN10" s="6"/>
      <c r="AAO10" s="7"/>
      <c r="AAP10" s="6"/>
      <c r="AAQ10" s="7"/>
      <c r="AAR10" s="6"/>
      <c r="AAS10" s="7"/>
      <c r="AAT10" s="6"/>
      <c r="AAU10" s="7"/>
      <c r="AAV10" s="6"/>
      <c r="AAW10" s="7"/>
      <c r="AAX10" s="6"/>
      <c r="AAY10" s="7"/>
      <c r="AAZ10" s="6"/>
      <c r="ABA10" s="7"/>
      <c r="ABB10" s="6"/>
      <c r="ABC10" s="7"/>
      <c r="ABD10" s="6"/>
      <c r="ABE10" s="7"/>
      <c r="ABF10" s="6"/>
      <c r="ABG10" s="7"/>
      <c r="ABH10" s="6"/>
      <c r="ABI10" s="7"/>
      <c r="ABJ10" s="6"/>
      <c r="ABK10" s="7"/>
      <c r="ABL10" s="6"/>
      <c r="ABM10" s="7"/>
      <c r="ABN10" s="6"/>
      <c r="ABO10" s="7"/>
      <c r="ABP10" s="6"/>
      <c r="ABQ10" s="7"/>
      <c r="ABR10" s="6"/>
      <c r="ABS10" s="7"/>
    </row>
    <row r="11" spans="1:747" x14ac:dyDescent="0.25">
      <c r="A11" s="5">
        <v>1969</v>
      </c>
      <c r="B11" s="6">
        <v>49.882427970000002</v>
      </c>
      <c r="C11" s="7">
        <v>83.38665177</v>
      </c>
      <c r="D11" s="6">
        <v>0.48170728800000001</v>
      </c>
      <c r="E11" s="7">
        <v>3.9087885020000002</v>
      </c>
      <c r="F11" s="6">
        <v>4.5794410479999996</v>
      </c>
      <c r="G11" s="7">
        <v>2.220637671</v>
      </c>
      <c r="H11" s="6">
        <v>3.501409706</v>
      </c>
      <c r="I11" s="7">
        <v>4.863359344</v>
      </c>
      <c r="J11" s="6">
        <v>5.8646038880000004</v>
      </c>
      <c r="K11" s="7">
        <v>8.4820062459999992</v>
      </c>
      <c r="L11" s="6">
        <v>54.075481889999999</v>
      </c>
      <c r="M11" s="7">
        <v>10.35248436</v>
      </c>
      <c r="N11" s="6">
        <v>13.852241709999999</v>
      </c>
      <c r="O11" s="7">
        <v>42.683235529999997</v>
      </c>
      <c r="P11" s="6">
        <v>16.640458720000002</v>
      </c>
      <c r="Q11" s="7">
        <v>-6703</v>
      </c>
      <c r="R11" s="6">
        <v>66915904327</v>
      </c>
      <c r="S11" s="7">
        <v>206600000</v>
      </c>
      <c r="T11" s="6">
        <v>930.03090229999998</v>
      </c>
      <c r="U11" s="7">
        <v>31445846805</v>
      </c>
      <c r="V11" s="6">
        <v>2339300000</v>
      </c>
      <c r="W11" s="7">
        <v>1573607748</v>
      </c>
      <c r="X11" s="6">
        <v>25.543679950000001</v>
      </c>
      <c r="Y11" s="7">
        <v>688300000</v>
      </c>
      <c r="Z11" s="6">
        <v>-3.080234543</v>
      </c>
      <c r="AA11" s="7">
        <v>16.533066130000002</v>
      </c>
      <c r="AB11" s="6">
        <v>445500000</v>
      </c>
      <c r="AC11" s="7">
        <v>806779661</v>
      </c>
      <c r="AD11" s="6">
        <v>23399473231</v>
      </c>
      <c r="AE11" s="7">
        <v>877723970.89999998</v>
      </c>
      <c r="AF11" s="6">
        <v>2777600000</v>
      </c>
      <c r="AG11" s="7">
        <v>912478000000</v>
      </c>
      <c r="AH11" s="6">
        <v>6024213075</v>
      </c>
      <c r="AI11" s="7">
        <v>47043063252</v>
      </c>
      <c r="AJ11" s="6">
        <v>23.921917910000001</v>
      </c>
      <c r="AK11" s="7">
        <v>644600000</v>
      </c>
      <c r="AL11" s="6">
        <v>745000000</v>
      </c>
      <c r="AM11" s="7">
        <v>21.197172120000001</v>
      </c>
      <c r="AN11" s="6">
        <v>41.116999999999997</v>
      </c>
      <c r="AO11" s="7">
        <v>50.117572029999998</v>
      </c>
      <c r="AP11" s="6">
        <v>33811615</v>
      </c>
      <c r="AQ11" s="7">
        <v>76.218452810000002</v>
      </c>
      <c r="AR11" s="6">
        <v>0.232615498</v>
      </c>
      <c r="AS11" s="7">
        <v>0.97064950999999999</v>
      </c>
      <c r="AT11" s="6">
        <v>3.2412825770000002</v>
      </c>
      <c r="AU11" s="7">
        <v>1.5563102799999999</v>
      </c>
      <c r="AV11" s="6">
        <v>2.8686303999999998</v>
      </c>
      <c r="AW11" s="7">
        <v>4.176545237</v>
      </c>
      <c r="AX11" s="6">
        <v>5.6404183269999999</v>
      </c>
      <c r="AY11" s="7">
        <v>6.1053867180000001</v>
      </c>
      <c r="AZ11" s="6">
        <v>54.52959663</v>
      </c>
      <c r="BA11" s="7">
        <v>54.985852059999999</v>
      </c>
      <c r="BB11" s="6">
        <v>12.1905351</v>
      </c>
      <c r="BC11" s="7">
        <v>41.56161487</v>
      </c>
      <c r="BD11" s="6">
        <v>40.434706900000002</v>
      </c>
      <c r="BE11" s="7">
        <v>0.41299999999999998</v>
      </c>
      <c r="BF11" s="6">
        <v>7.6671862239999999</v>
      </c>
      <c r="BG11" s="7">
        <v>6524455206</v>
      </c>
      <c r="BH11" s="6">
        <v>0</v>
      </c>
      <c r="BI11" s="7">
        <v>2423970944</v>
      </c>
      <c r="BJ11" s="6">
        <v>24.11860759</v>
      </c>
      <c r="BK11" s="7">
        <v>649900000</v>
      </c>
      <c r="BL11" s="6">
        <v>-83000000</v>
      </c>
      <c r="BM11" s="7">
        <v>10.74742077</v>
      </c>
      <c r="BN11" s="6">
        <v>289600000</v>
      </c>
      <c r="BO11" s="7">
        <v>-105569007.3</v>
      </c>
      <c r="BP11" s="6">
        <v>1799005807</v>
      </c>
      <c r="BQ11" s="7">
        <v>955625000000</v>
      </c>
      <c r="BR11" s="6">
        <v>0.29065781400000001</v>
      </c>
      <c r="BS11" s="7">
        <v>52713174490</v>
      </c>
      <c r="BT11" s="6">
        <v>854504000000</v>
      </c>
      <c r="BU11" s="7">
        <v>1843200000</v>
      </c>
      <c r="BV11" s="6">
        <v>58.883000000000003</v>
      </c>
      <c r="BW11" s="7">
        <v>16866054</v>
      </c>
      <c r="BX11" s="6">
        <v>0.79484507800000004</v>
      </c>
      <c r="BY11" s="7">
        <v>1321625</v>
      </c>
      <c r="BZ11" s="6">
        <v>772371</v>
      </c>
      <c r="CA11" s="7">
        <v>2.5612807829999999</v>
      </c>
      <c r="CB11" s="6">
        <v>3.740877979</v>
      </c>
      <c r="CC11" s="7">
        <v>5.09719108</v>
      </c>
      <c r="CD11" s="6">
        <v>5.8809072950000001</v>
      </c>
      <c r="CE11" s="7">
        <v>8.2929682309999997</v>
      </c>
      <c r="CF11" s="6">
        <v>9163394</v>
      </c>
      <c r="CG11" s="7">
        <v>10.03889232</v>
      </c>
      <c r="CH11" s="6">
        <v>13.099510410000001</v>
      </c>
      <c r="CI11" s="7">
        <v>7232914</v>
      </c>
      <c r="CJ11" s="6">
        <v>15.6131867</v>
      </c>
      <c r="CK11" s="7">
        <v>355300000</v>
      </c>
      <c r="CL11" s="6">
        <v>500242130.80000001</v>
      </c>
      <c r="CM11" s="7">
        <v>79.694507349999995</v>
      </c>
      <c r="CN11" s="6">
        <v>5664164649</v>
      </c>
      <c r="CO11" s="7">
        <v>0.495868949</v>
      </c>
      <c r="CP11" s="6">
        <v>90315377558</v>
      </c>
      <c r="CQ11" s="7">
        <v>29.985897720000001</v>
      </c>
      <c r="CR11" s="6">
        <v>-200968523</v>
      </c>
      <c r="CS11" s="7">
        <v>6843063999</v>
      </c>
      <c r="CT11" s="6">
        <v>43147276650</v>
      </c>
      <c r="CU11" s="7">
        <v>701210653.79999995</v>
      </c>
      <c r="CV11" s="6">
        <v>12.365471680000001</v>
      </c>
      <c r="CW11" s="7">
        <v>333200000</v>
      </c>
      <c r="CX11" s="6">
        <v>16.66262283</v>
      </c>
      <c r="CY11" s="7">
        <v>14.751725670000001</v>
      </c>
      <c r="CZ11" s="6">
        <v>145124800</v>
      </c>
      <c r="DA11" s="7">
        <v>21.78493396</v>
      </c>
      <c r="DB11" s="6">
        <v>1666585956</v>
      </c>
      <c r="DC11" s="7">
        <v>110994000000</v>
      </c>
      <c r="DD11" s="6">
        <v>1078692494</v>
      </c>
      <c r="DE11" s="7">
        <v>2114477400</v>
      </c>
      <c r="DF11" s="6">
        <v>-43600000</v>
      </c>
      <c r="DG11" s="7">
        <v>103.0802345</v>
      </c>
      <c r="DH11" s="6">
        <v>6725423729</v>
      </c>
      <c r="DI11" s="7">
        <v>68.403473610000006</v>
      </c>
      <c r="DJ11" s="6">
        <v>1391.3284900000001</v>
      </c>
      <c r="DK11" s="7">
        <v>57974545817</v>
      </c>
      <c r="DL11" s="6">
        <v>1560774818</v>
      </c>
      <c r="DM11" s="7">
        <v>1241000000</v>
      </c>
      <c r="DN11" s="6">
        <v>3.4098202820000001</v>
      </c>
      <c r="DO11" s="7">
        <v>37.063014920000001</v>
      </c>
      <c r="DP11" s="6">
        <v>-144726106.80000001</v>
      </c>
      <c r="DQ11" s="7">
        <v>51000000</v>
      </c>
      <c r="DR11" s="6">
        <v>7365838</v>
      </c>
      <c r="DS11" s="7">
        <v>14.751725670000001</v>
      </c>
      <c r="DT11" s="6">
        <v>5425890</v>
      </c>
      <c r="DU11" s="7">
        <v>0.43478260899999999</v>
      </c>
      <c r="DV11" s="6">
        <v>860290556.89999998</v>
      </c>
      <c r="DW11" s="7">
        <v>610326000000</v>
      </c>
      <c r="DX11" s="6">
        <v>16071.687400000001</v>
      </c>
      <c r="DY11" s="7">
        <v>192.96490879999999</v>
      </c>
      <c r="DZ11" s="6">
        <v>543410000000</v>
      </c>
      <c r="EA11" s="7">
        <v>2694600000</v>
      </c>
      <c r="EB11" s="6">
        <v>37.152081940000002</v>
      </c>
      <c r="EC11" s="7">
        <v>1001100000</v>
      </c>
      <c r="ED11" s="6">
        <v>32.503009970000001</v>
      </c>
      <c r="EE11" s="7">
        <v>1.580712401</v>
      </c>
      <c r="EF11" s="6">
        <v>998700000</v>
      </c>
      <c r="EG11" s="7">
        <v>1393926107</v>
      </c>
      <c r="EH11" s="6">
        <v>14.740592299999999</v>
      </c>
      <c r="EI11" s="7">
        <v>39.028660100000003</v>
      </c>
      <c r="EJ11" s="6">
        <v>638000000</v>
      </c>
      <c r="EK11" s="7">
        <v>13902322</v>
      </c>
      <c r="EL11" s="6">
        <v>19909293</v>
      </c>
      <c r="EM11" s="7">
        <v>16945561</v>
      </c>
      <c r="EN11" s="6">
        <v>7.1681989650000002</v>
      </c>
      <c r="EO11" s="7">
        <v>0.53028112000000005</v>
      </c>
      <c r="EP11" s="6">
        <v>1.3217080889999999</v>
      </c>
      <c r="EQ11" s="7">
        <v>549254</v>
      </c>
      <c r="ER11" s="6">
        <v>1.932606761</v>
      </c>
      <c r="ES11" s="7">
        <v>3.1327541110000001</v>
      </c>
      <c r="ET11" s="6">
        <v>4.424351422</v>
      </c>
      <c r="EU11" s="7">
        <v>5.7391521450000003</v>
      </c>
      <c r="EV11" s="6">
        <v>6.077476688</v>
      </c>
      <c r="EW11" s="7">
        <v>18437337</v>
      </c>
      <c r="EX11" s="6">
        <v>9273943</v>
      </c>
      <c r="EY11" s="7">
        <v>11.72200978</v>
      </c>
      <c r="EZ11" s="6">
        <v>14052653</v>
      </c>
      <c r="FA11" s="7">
        <v>6819739</v>
      </c>
      <c r="FB11" s="6">
        <v>13.452831590000001</v>
      </c>
      <c r="FC11" s="7">
        <v>362500000</v>
      </c>
      <c r="FD11" s="6">
        <v>54827651891</v>
      </c>
      <c r="FE11" s="7">
        <v>92.332813779999995</v>
      </c>
      <c r="FF11" s="6">
        <v>2488000000</v>
      </c>
      <c r="FG11" s="7">
        <v>4462953995</v>
      </c>
      <c r="FH11" s="6">
        <v>5119630654</v>
      </c>
      <c r="FI11" s="7">
        <v>3.3117291760000001</v>
      </c>
      <c r="FJ11" s="6">
        <v>21865328400</v>
      </c>
      <c r="FK11" s="7">
        <v>123309000000</v>
      </c>
      <c r="FL11" s="6">
        <v>-11.860129779999999</v>
      </c>
      <c r="FM11" s="7">
        <v>0.75095951100000002</v>
      </c>
      <c r="FN11" s="6">
        <v>1.826943033</v>
      </c>
      <c r="FO11" s="7">
        <v>2.7471507370000001</v>
      </c>
      <c r="FP11" s="6">
        <v>5.2795175140000001</v>
      </c>
      <c r="FQ11" s="7">
        <v>30359133784</v>
      </c>
      <c r="FR11" s="6">
        <v>0.80631020499999995</v>
      </c>
      <c r="FS11" s="7">
        <v>210936000000</v>
      </c>
      <c r="FT11" s="6">
        <v>3.7449118060000002</v>
      </c>
      <c r="FU11" s="7">
        <v>15.111391340000001</v>
      </c>
      <c r="FV11" s="6">
        <v>2.434776174</v>
      </c>
      <c r="FW11" s="7">
        <v>12367188736</v>
      </c>
      <c r="FX11" s="6">
        <v>10073733351</v>
      </c>
      <c r="FY11" s="7">
        <v>2.8425429179999999</v>
      </c>
      <c r="FZ11" s="6">
        <v>182058000000</v>
      </c>
      <c r="GA11" s="7">
        <v>15.340030909999999</v>
      </c>
      <c r="GB11" s="6">
        <v>3.91535535</v>
      </c>
      <c r="GC11" s="7">
        <v>5.7384859710000002</v>
      </c>
      <c r="GD11" s="6">
        <v>3.9915299100000001</v>
      </c>
      <c r="GE11" s="7">
        <v>521544000000</v>
      </c>
      <c r="GF11" s="6">
        <v>7170558182</v>
      </c>
      <c r="GG11" s="7">
        <v>3.2341269829999999</v>
      </c>
      <c r="GH11" s="6">
        <v>53.528762</v>
      </c>
      <c r="GI11" s="7">
        <v>51.994</v>
      </c>
      <c r="GJ11" s="6">
        <v>342.17099999999999</v>
      </c>
      <c r="GK11" s="7">
        <v>249.9</v>
      </c>
      <c r="GL11" s="6">
        <v>255.5</v>
      </c>
      <c r="GM11" s="7">
        <v>87730</v>
      </c>
      <c r="GN11" s="6">
        <v>230877</v>
      </c>
      <c r="GO11" s="7">
        <v>9899999.6190000009</v>
      </c>
      <c r="GP11" s="6">
        <v>9899999.6190000009</v>
      </c>
      <c r="GQ11" s="7">
        <v>47.679000000000002</v>
      </c>
      <c r="GR11" s="6">
        <v>166.6</v>
      </c>
      <c r="GS11" s="7">
        <v>17.303999999999998</v>
      </c>
      <c r="GT11" s="6">
        <v>135.93700000000001</v>
      </c>
      <c r="GU11" s="7">
        <v>1.0660000000000001</v>
      </c>
      <c r="GV11" s="6">
        <v>6.1950000000000003</v>
      </c>
      <c r="GW11" s="7">
        <v>168.6</v>
      </c>
      <c r="GX11" s="6">
        <v>197.58199999999999</v>
      </c>
      <c r="GY11" s="7">
        <v>3660000.0860000001</v>
      </c>
      <c r="GZ11" s="6">
        <v>10270000</v>
      </c>
      <c r="HA11" s="7">
        <v>80000</v>
      </c>
      <c r="HB11" s="6">
        <v>-1340000.0330000001</v>
      </c>
      <c r="HC11" s="7">
        <v>12900000</v>
      </c>
      <c r="HD11" s="6">
        <v>5900</v>
      </c>
      <c r="HE11" s="7">
        <v>74100</v>
      </c>
      <c r="HF11" s="6">
        <v>39.520620999999998</v>
      </c>
      <c r="HG11" s="7">
        <v>49.796999999999997</v>
      </c>
      <c r="HH11" s="6">
        <v>164.7</v>
      </c>
      <c r="HI11" s="7">
        <v>42.152999999999999</v>
      </c>
      <c r="HJ11" s="6">
        <v>344866</v>
      </c>
      <c r="HK11" s="7">
        <v>0.29279877999999998</v>
      </c>
      <c r="HL11" s="6">
        <v>1.4118438680000001</v>
      </c>
      <c r="HM11" s="7">
        <v>62139999.390000001</v>
      </c>
      <c r="HN11" s="6">
        <v>61.2</v>
      </c>
      <c r="HO11" s="7">
        <v>244.7</v>
      </c>
      <c r="HP11" s="6">
        <v>66559997.560000002</v>
      </c>
      <c r="HQ11" s="7">
        <v>1630000.044</v>
      </c>
      <c r="HR11" s="6">
        <v>109999.9994</v>
      </c>
      <c r="HS11" s="7">
        <v>-2000000</v>
      </c>
      <c r="HT11" s="6">
        <v>-4.440421679</v>
      </c>
      <c r="HU11" s="7">
        <v>14.33605341</v>
      </c>
      <c r="HV11" s="6">
        <v>1.510248115</v>
      </c>
      <c r="HW11" s="7">
        <v>888949199.89999998</v>
      </c>
      <c r="HX11" s="6">
        <v>-4.9883540379999998</v>
      </c>
      <c r="HY11" s="7">
        <v>386500000</v>
      </c>
      <c r="HZ11" s="6">
        <v>0.82793499999999998</v>
      </c>
      <c r="IA11" s="7">
        <v>220503</v>
      </c>
      <c r="IB11" s="6">
        <v>1001450</v>
      </c>
      <c r="IC11" s="7">
        <v>7136015</v>
      </c>
      <c r="ID11" s="6">
        <v>127.6576147</v>
      </c>
      <c r="IE11" s="7">
        <v>23.33</v>
      </c>
      <c r="IF11" s="6">
        <v>0.110502788</v>
      </c>
      <c r="IG11" s="7">
        <v>196.3165291</v>
      </c>
      <c r="IH11" s="6">
        <v>33.966161030000002</v>
      </c>
      <c r="II11" s="7">
        <v>22.72</v>
      </c>
      <c r="IJ11" s="6">
        <v>1920028</v>
      </c>
      <c r="IK11" s="7">
        <v>2.8479582099999998</v>
      </c>
      <c r="IL11" s="6">
        <v>3716.6</v>
      </c>
      <c r="IM11" s="7">
        <v>27.62</v>
      </c>
      <c r="IN11" s="6">
        <v>995450</v>
      </c>
      <c r="IO11" s="7">
        <v>2.737455422</v>
      </c>
      <c r="IP11" s="6">
        <v>744870000</v>
      </c>
      <c r="IQ11" s="7">
        <v>4.7377394710000003</v>
      </c>
      <c r="IR11" s="6">
        <v>13.93397506</v>
      </c>
      <c r="IS11" s="7">
        <v>4.8796561179999998</v>
      </c>
      <c r="IT11" s="6">
        <v>7.2026599969999996</v>
      </c>
      <c r="IU11" s="7">
        <v>2.0129704789999998</v>
      </c>
      <c r="IV11" s="6">
        <v>5.4428085729999998</v>
      </c>
      <c r="IW11" s="7">
        <v>18.100000000000001</v>
      </c>
      <c r="IX11" s="6">
        <v>8.0593606999999998E-2</v>
      </c>
      <c r="IY11" s="7">
        <v>2.5561507379999999</v>
      </c>
      <c r="IZ11" s="6">
        <v>1.9976640219999999</v>
      </c>
      <c r="JA11" s="7">
        <v>26.47864963</v>
      </c>
      <c r="JB11" s="6">
        <v>0.101846721</v>
      </c>
      <c r="JC11" s="7">
        <v>54.799526710000002</v>
      </c>
      <c r="JD11" s="6">
        <v>2725000</v>
      </c>
      <c r="JE11" s="7">
        <v>49.460979770000002</v>
      </c>
      <c r="JF11" s="6">
        <v>31.867305699999999</v>
      </c>
      <c r="JG11" s="7">
        <v>667670000</v>
      </c>
      <c r="JH11" s="6">
        <v>4.8796561179999998</v>
      </c>
      <c r="JI11" s="7">
        <v>13.84216754</v>
      </c>
      <c r="JJ11" s="6">
        <v>29.575635470000002</v>
      </c>
      <c r="JK11" s="7">
        <v>1</v>
      </c>
      <c r="JL11" s="6">
        <v>4.7377394710000003</v>
      </c>
      <c r="JM11" s="7">
        <v>5.8667955479999998</v>
      </c>
      <c r="JN11" s="6">
        <v>3.5133647479999999</v>
      </c>
      <c r="JO11" s="7">
        <v>7.0414971739999999</v>
      </c>
      <c r="JP11" s="6">
        <v>2.8636901460000002</v>
      </c>
      <c r="JQ11" s="7">
        <v>1.661000195</v>
      </c>
      <c r="JR11" s="6">
        <v>28350</v>
      </c>
      <c r="JS11" s="7"/>
      <c r="JT11" s="6">
        <v>-24400000</v>
      </c>
      <c r="JU11" s="7">
        <v>15823.407300000001</v>
      </c>
      <c r="JV11" s="6">
        <v>190</v>
      </c>
      <c r="JW11" s="7">
        <v>6465375303</v>
      </c>
      <c r="JX11" s="6">
        <v>78.972861839999993</v>
      </c>
      <c r="JY11" s="7">
        <v>535015000000</v>
      </c>
      <c r="JZ11" s="6">
        <v>2670200000</v>
      </c>
      <c r="KA11" s="7">
        <v>-59079903.149999999</v>
      </c>
      <c r="KB11" s="6">
        <v>30973863505</v>
      </c>
      <c r="KC11" s="7">
        <v>6432952424</v>
      </c>
      <c r="KD11" s="6">
        <v>916.07169620000002</v>
      </c>
      <c r="KE11" s="7">
        <v>70000.0003</v>
      </c>
      <c r="KF11" s="6">
        <v>4.3376690260000004</v>
      </c>
      <c r="KG11" s="7">
        <v>1.8279572340000001</v>
      </c>
      <c r="KH11" s="6">
        <v>0.15312335599999999</v>
      </c>
      <c r="KI11" s="7">
        <v>59999.998659999997</v>
      </c>
      <c r="KJ11" s="6">
        <v>449999.98810000002</v>
      </c>
      <c r="KK11" s="7">
        <v>4800</v>
      </c>
      <c r="KL11" s="6">
        <v>159999.9964</v>
      </c>
      <c r="KM11" s="7"/>
      <c r="KN11" s="6">
        <v>159999.9964</v>
      </c>
      <c r="KO11" s="7">
        <v>3029999.9709999999</v>
      </c>
      <c r="KP11" s="6">
        <v>300000.01189999998</v>
      </c>
      <c r="KQ11" s="7"/>
      <c r="KR11" s="6"/>
      <c r="KS11" s="7"/>
      <c r="KT11" s="6"/>
      <c r="KU11" s="7"/>
      <c r="KV11" s="6"/>
      <c r="KW11" s="7"/>
      <c r="KX11" s="6"/>
      <c r="KY11" s="7"/>
      <c r="KZ11" s="6"/>
      <c r="LA11" s="7"/>
      <c r="LB11" s="6"/>
      <c r="LC11" s="7"/>
      <c r="LD11" s="6"/>
      <c r="LE11" s="7"/>
      <c r="LF11" s="6"/>
      <c r="LG11" s="7"/>
      <c r="LH11" s="6"/>
      <c r="LI11" s="7"/>
      <c r="LJ11" s="6"/>
      <c r="LK11" s="7"/>
      <c r="LL11" s="6"/>
      <c r="LM11" s="7"/>
      <c r="LN11" s="6"/>
      <c r="LO11" s="7"/>
      <c r="LP11" s="6"/>
      <c r="LQ11" s="7"/>
      <c r="LR11" s="6"/>
      <c r="LS11" s="7"/>
      <c r="LT11" s="6"/>
      <c r="LU11" s="7"/>
      <c r="LV11" s="6"/>
      <c r="LW11" s="7"/>
      <c r="LX11" s="6"/>
      <c r="LY11" s="7"/>
      <c r="LZ11" s="6"/>
      <c r="MA11" s="7"/>
      <c r="MB11" s="6"/>
      <c r="MC11" s="7"/>
      <c r="MD11" s="6"/>
      <c r="ME11" s="7"/>
      <c r="MF11" s="6"/>
      <c r="MG11" s="7"/>
      <c r="MH11" s="6"/>
      <c r="MI11" s="7"/>
      <c r="MJ11" s="6"/>
      <c r="MK11" s="7"/>
      <c r="ML11" s="6"/>
      <c r="MM11" s="7"/>
      <c r="MN11" s="6"/>
      <c r="MO11" s="7"/>
      <c r="MP11" s="6"/>
      <c r="MQ11" s="7"/>
      <c r="MR11" s="6"/>
      <c r="MS11" s="7"/>
      <c r="MT11" s="6"/>
      <c r="MU11" s="7"/>
      <c r="MV11" s="6"/>
      <c r="MW11" s="7"/>
      <c r="MX11" s="6"/>
      <c r="MY11" s="7"/>
      <c r="MZ11" s="6"/>
      <c r="NA11" s="7">
        <v>4280000.21</v>
      </c>
      <c r="NB11" s="6"/>
      <c r="NC11" s="7"/>
      <c r="ND11" s="6"/>
      <c r="NE11" s="7"/>
      <c r="NF11" s="6"/>
      <c r="NG11" s="7"/>
      <c r="NH11" s="6">
        <v>0.60596857000000004</v>
      </c>
      <c r="NI11" s="7">
        <v>2.97955265</v>
      </c>
      <c r="NJ11" s="6">
        <v>41.767178970000003</v>
      </c>
      <c r="NK11" s="7">
        <v>54.684295830000003</v>
      </c>
      <c r="NL11" s="6">
        <v>26.14146654</v>
      </c>
      <c r="NM11" s="7">
        <v>27.31652493</v>
      </c>
      <c r="NN11" s="6">
        <v>27.32301618</v>
      </c>
      <c r="NO11" s="7">
        <v>2.9427672880000002</v>
      </c>
      <c r="NP11" s="6">
        <v>8.8590324930000008</v>
      </c>
      <c r="NQ11" s="7">
        <v>7.365788308</v>
      </c>
      <c r="NR11" s="6"/>
      <c r="NS11" s="7"/>
      <c r="NT11" s="6"/>
      <c r="NU11" s="7"/>
      <c r="NV11" s="6"/>
      <c r="NW11" s="7"/>
      <c r="NX11" s="6"/>
      <c r="NY11" s="7"/>
      <c r="NZ11" s="6"/>
      <c r="OA11" s="7"/>
      <c r="OB11" s="6"/>
      <c r="OC11" s="7"/>
      <c r="OD11" s="6"/>
      <c r="OE11" s="7"/>
      <c r="OF11" s="6"/>
      <c r="OG11" s="7"/>
      <c r="OH11" s="6"/>
      <c r="OI11" s="7"/>
      <c r="OJ11" s="6"/>
      <c r="OK11" s="7"/>
      <c r="OL11" s="6"/>
      <c r="OM11" s="7"/>
      <c r="ON11" s="6"/>
      <c r="OO11" s="7"/>
      <c r="OP11" s="6"/>
      <c r="OQ11" s="7"/>
      <c r="OR11" s="6"/>
      <c r="OS11" s="7">
        <v>29999.999329999999</v>
      </c>
      <c r="OT11" s="6"/>
      <c r="OU11" s="7"/>
      <c r="OV11" s="6"/>
      <c r="OW11" s="7"/>
      <c r="OX11" s="6"/>
      <c r="OY11" s="7"/>
      <c r="OZ11" s="6"/>
      <c r="PA11" s="7"/>
      <c r="PB11" s="6"/>
      <c r="PC11" s="7"/>
      <c r="PD11" s="6"/>
      <c r="PE11" s="7"/>
      <c r="PF11" s="6"/>
      <c r="PG11" s="7"/>
      <c r="PH11" s="6"/>
      <c r="PI11" s="7"/>
      <c r="PJ11" s="6"/>
      <c r="PK11" s="7"/>
      <c r="PL11" s="6"/>
      <c r="PM11" s="7"/>
      <c r="PN11" s="6"/>
      <c r="PO11" s="7"/>
      <c r="PP11" s="6"/>
      <c r="PQ11" s="7"/>
      <c r="PR11" s="6"/>
      <c r="PS11" s="7"/>
      <c r="PT11" s="6"/>
      <c r="PU11" s="7"/>
      <c r="PV11" s="6"/>
      <c r="PW11" s="7"/>
      <c r="PX11" s="6"/>
      <c r="PY11" s="7"/>
      <c r="PZ11" s="6"/>
      <c r="QA11" s="7"/>
      <c r="QB11" s="6"/>
      <c r="QC11" s="7"/>
      <c r="QD11" s="6"/>
      <c r="QE11" s="7"/>
      <c r="QF11" s="6"/>
      <c r="QG11" s="7"/>
      <c r="QH11" s="6"/>
      <c r="QI11" s="7"/>
      <c r="QJ11" s="6"/>
      <c r="QK11" s="7"/>
      <c r="QL11" s="6"/>
      <c r="QM11" s="7"/>
      <c r="QN11" s="6"/>
      <c r="QO11" s="7"/>
      <c r="QP11" s="6"/>
      <c r="QQ11" s="7"/>
      <c r="QR11" s="6"/>
      <c r="QS11" s="7"/>
      <c r="QT11" s="6"/>
      <c r="QU11" s="7"/>
      <c r="QV11" s="6"/>
      <c r="QW11" s="7"/>
      <c r="QX11" s="6"/>
      <c r="QY11" s="7"/>
      <c r="QZ11" s="6"/>
      <c r="RA11" s="7"/>
      <c r="RB11" s="6"/>
      <c r="RC11" s="7"/>
      <c r="RD11" s="6"/>
      <c r="RE11" s="7"/>
      <c r="RF11" s="6"/>
      <c r="RG11" s="7"/>
      <c r="RH11" s="6"/>
      <c r="RI11" s="7"/>
      <c r="RJ11" s="6"/>
      <c r="RK11" s="7"/>
      <c r="RL11" s="6"/>
      <c r="RM11" s="7"/>
      <c r="RN11" s="6"/>
      <c r="RO11" s="7"/>
      <c r="RP11" s="6"/>
      <c r="RQ11" s="7"/>
      <c r="RR11" s="6"/>
      <c r="RS11" s="7"/>
      <c r="RT11" s="6"/>
      <c r="RU11" s="7"/>
      <c r="RV11" s="6"/>
      <c r="RW11" s="7"/>
      <c r="RX11" s="6"/>
      <c r="RY11" s="7"/>
      <c r="RZ11" s="6"/>
      <c r="SA11" s="7"/>
      <c r="SB11" s="6"/>
      <c r="SC11" s="7"/>
      <c r="SD11" s="6"/>
      <c r="SE11" s="7"/>
      <c r="SF11" s="6"/>
      <c r="SG11" s="7"/>
      <c r="SH11" s="6"/>
      <c r="SI11" s="7"/>
      <c r="SJ11" s="6"/>
      <c r="SK11" s="7"/>
      <c r="SL11" s="6"/>
      <c r="SM11" s="7"/>
      <c r="SN11" s="6"/>
      <c r="SO11" s="7"/>
      <c r="SP11" s="6"/>
      <c r="SQ11" s="7"/>
      <c r="SR11" s="6"/>
      <c r="SS11" s="7"/>
      <c r="ST11" s="6"/>
      <c r="SU11" s="7"/>
      <c r="SV11" s="6"/>
      <c r="SW11" s="7"/>
      <c r="SX11" s="6"/>
      <c r="SY11" s="7"/>
      <c r="SZ11" s="6"/>
      <c r="TA11" s="7"/>
      <c r="TB11" s="6"/>
      <c r="TC11" s="7"/>
      <c r="TD11" s="6"/>
      <c r="TE11" s="7"/>
      <c r="TF11" s="6"/>
      <c r="TG11" s="7"/>
      <c r="TH11" s="6"/>
      <c r="TI11" s="7"/>
      <c r="TJ11" s="6"/>
      <c r="TK11" s="7"/>
      <c r="TL11" s="6"/>
      <c r="TM11" s="7"/>
      <c r="TN11" s="6"/>
      <c r="TO11" s="7"/>
      <c r="TP11" s="6"/>
      <c r="TQ11" s="7"/>
      <c r="TR11" s="6"/>
      <c r="TS11" s="7"/>
      <c r="TT11" s="6"/>
      <c r="TU11" s="7"/>
      <c r="TV11" s="6"/>
      <c r="TW11" s="7"/>
      <c r="TX11" s="6"/>
      <c r="TY11" s="7"/>
      <c r="TZ11" s="6"/>
      <c r="UA11" s="7"/>
      <c r="UB11" s="6"/>
      <c r="UC11" s="7"/>
      <c r="UD11" s="6"/>
      <c r="UE11" s="7"/>
      <c r="UF11" s="6"/>
      <c r="UG11" s="7"/>
      <c r="UH11" s="6"/>
      <c r="UI11" s="7"/>
      <c r="UJ11" s="6"/>
      <c r="UK11" s="7"/>
      <c r="UL11" s="6"/>
      <c r="UM11" s="7"/>
      <c r="UN11" s="6"/>
      <c r="UO11" s="7"/>
      <c r="UP11" s="6"/>
      <c r="UQ11" s="7">
        <v>389999.98570000002</v>
      </c>
      <c r="UR11" s="6"/>
      <c r="US11" s="7"/>
      <c r="UT11" s="6"/>
      <c r="UU11" s="7"/>
      <c r="UV11" s="6"/>
      <c r="UW11" s="7"/>
      <c r="UX11" s="6"/>
      <c r="UY11" s="7"/>
      <c r="UZ11" s="6"/>
      <c r="VA11" s="7"/>
      <c r="VB11" s="6"/>
      <c r="VC11" s="7"/>
      <c r="VD11" s="6"/>
      <c r="VE11" s="7"/>
      <c r="VF11" s="6"/>
      <c r="VG11" s="7"/>
      <c r="VH11" s="6"/>
      <c r="VI11" s="7"/>
      <c r="VJ11" s="6"/>
      <c r="VK11" s="7"/>
      <c r="VL11" s="6"/>
      <c r="VM11" s="7"/>
      <c r="VN11" s="6"/>
      <c r="VO11" s="7"/>
      <c r="VP11" s="6"/>
      <c r="VQ11" s="7"/>
      <c r="VR11" s="6"/>
      <c r="VS11" s="7"/>
      <c r="VT11" s="6"/>
      <c r="VU11" s="7"/>
      <c r="VV11" s="6"/>
      <c r="VW11" s="7"/>
      <c r="VX11" s="6"/>
      <c r="VY11" s="7"/>
      <c r="VZ11" s="6"/>
      <c r="WA11" s="7"/>
      <c r="WB11" s="6"/>
      <c r="WC11" s="7"/>
      <c r="WD11" s="6"/>
      <c r="WE11" s="7"/>
      <c r="WF11" s="6"/>
      <c r="WG11" s="7">
        <v>15000000</v>
      </c>
      <c r="WH11" s="6"/>
      <c r="WI11" s="7"/>
      <c r="WJ11" s="6"/>
      <c r="WK11" s="7"/>
      <c r="WL11" s="6"/>
      <c r="WM11" s="7"/>
      <c r="WN11" s="6"/>
      <c r="WO11" s="7"/>
      <c r="WP11" s="6"/>
      <c r="WQ11" s="7"/>
      <c r="WR11" s="6"/>
      <c r="WS11" s="7"/>
      <c r="WT11" s="6"/>
      <c r="WU11" s="7"/>
      <c r="WV11" s="6"/>
      <c r="WW11" s="7"/>
      <c r="WX11" s="6"/>
      <c r="WY11" s="7"/>
      <c r="WZ11" s="6"/>
      <c r="XA11" s="7"/>
      <c r="XB11" s="6"/>
      <c r="XC11" s="7"/>
      <c r="XD11" s="6"/>
      <c r="XE11" s="7"/>
      <c r="XF11" s="6"/>
      <c r="XG11" s="7"/>
      <c r="XH11" s="6"/>
      <c r="XI11" s="7"/>
      <c r="XJ11" s="6"/>
      <c r="XK11" s="7"/>
      <c r="XL11" s="6"/>
      <c r="XM11" s="7"/>
      <c r="XN11" s="6"/>
      <c r="XO11" s="7"/>
      <c r="XP11" s="6"/>
      <c r="XQ11" s="7"/>
      <c r="XR11" s="6"/>
      <c r="XS11" s="7"/>
      <c r="XT11" s="6"/>
      <c r="XU11" s="7"/>
      <c r="XV11" s="6"/>
      <c r="XW11" s="7"/>
      <c r="XX11" s="6"/>
      <c r="XY11" s="7"/>
      <c r="XZ11" s="6"/>
      <c r="YA11" s="7"/>
      <c r="YB11" s="6"/>
      <c r="YC11" s="7"/>
      <c r="YD11" s="6"/>
      <c r="YE11" s="7"/>
      <c r="YF11" s="6"/>
      <c r="YG11" s="7"/>
      <c r="YH11" s="6"/>
      <c r="YI11" s="7"/>
      <c r="YJ11" s="6"/>
      <c r="YK11" s="7"/>
      <c r="YL11" s="6"/>
      <c r="YM11" s="7"/>
      <c r="YN11" s="6"/>
      <c r="YO11" s="7"/>
      <c r="YP11" s="6"/>
      <c r="YQ11" s="7"/>
      <c r="YR11" s="6"/>
      <c r="YS11" s="7"/>
      <c r="YT11" s="6"/>
      <c r="YU11" s="7"/>
      <c r="YV11" s="6"/>
      <c r="YW11" s="7"/>
      <c r="YX11" s="6"/>
      <c r="YY11" s="7"/>
      <c r="YZ11" s="6"/>
      <c r="ZA11" s="7"/>
      <c r="ZB11" s="6"/>
      <c r="ZC11" s="7"/>
      <c r="ZD11" s="6"/>
      <c r="ZE11" s="7"/>
      <c r="ZF11" s="6"/>
      <c r="ZG11" s="7"/>
      <c r="ZH11" s="6"/>
      <c r="ZI11" s="7"/>
      <c r="ZJ11" s="6"/>
      <c r="ZK11" s="7"/>
      <c r="ZL11" s="6"/>
      <c r="ZM11" s="7"/>
      <c r="ZN11" s="6"/>
      <c r="ZO11" s="7"/>
      <c r="ZP11" s="6"/>
      <c r="ZQ11" s="7"/>
      <c r="ZR11" s="6"/>
      <c r="ZS11" s="7"/>
      <c r="ZT11" s="6"/>
      <c r="ZU11" s="7"/>
      <c r="ZV11" s="6"/>
      <c r="ZW11" s="7"/>
      <c r="ZX11" s="6"/>
      <c r="ZY11" s="7"/>
      <c r="ZZ11" s="6"/>
      <c r="AAA11" s="7"/>
      <c r="AAB11" s="6"/>
      <c r="AAC11" s="7"/>
      <c r="AAD11" s="6"/>
      <c r="AAE11" s="7"/>
      <c r="AAF11" s="6"/>
      <c r="AAG11" s="7"/>
      <c r="AAH11" s="6"/>
      <c r="AAI11" s="7"/>
      <c r="AAJ11" s="6"/>
      <c r="AAK11" s="7"/>
      <c r="AAL11" s="6"/>
      <c r="AAM11" s="7"/>
      <c r="AAN11" s="6"/>
      <c r="AAO11" s="7"/>
      <c r="AAP11" s="6"/>
      <c r="AAQ11" s="7"/>
      <c r="AAR11" s="6"/>
      <c r="AAS11" s="7"/>
      <c r="AAT11" s="6"/>
      <c r="AAU11" s="7"/>
      <c r="AAV11" s="6"/>
      <c r="AAW11" s="7"/>
      <c r="AAX11" s="6"/>
      <c r="AAY11" s="7"/>
      <c r="AAZ11" s="6"/>
      <c r="ABA11" s="7"/>
      <c r="ABB11" s="6"/>
      <c r="ABC11" s="7"/>
      <c r="ABD11" s="6"/>
      <c r="ABE11" s="7"/>
      <c r="ABF11" s="6"/>
      <c r="ABG11" s="7"/>
      <c r="ABH11" s="6"/>
      <c r="ABI11" s="7"/>
      <c r="ABJ11" s="6"/>
      <c r="ABK11" s="7"/>
      <c r="ABL11" s="6"/>
      <c r="ABM11" s="7"/>
      <c r="ABN11" s="6"/>
      <c r="ABO11" s="7"/>
      <c r="ABP11" s="6"/>
      <c r="ABQ11" s="7"/>
      <c r="ABR11" s="6"/>
      <c r="ABS11" s="7"/>
    </row>
    <row r="12" spans="1:747" x14ac:dyDescent="0.25">
      <c r="A12" s="5">
        <v>1970</v>
      </c>
      <c r="B12" s="6">
        <v>49.893976690000002</v>
      </c>
      <c r="C12" s="7">
        <v>82.982467099999994</v>
      </c>
      <c r="D12" s="6">
        <v>0.48467019500000003</v>
      </c>
      <c r="E12" s="7">
        <v>3.9280583189999998</v>
      </c>
      <c r="F12" s="6">
        <v>4.6019240779999997</v>
      </c>
      <c r="G12" s="7">
        <v>2.2256532180000002</v>
      </c>
      <c r="H12" s="6">
        <v>3.4964339839999998</v>
      </c>
      <c r="I12" s="7">
        <v>4.8483187890000004</v>
      </c>
      <c r="J12" s="6">
        <v>5.6690342500000002</v>
      </c>
      <c r="K12" s="7">
        <v>8.6643126580000001</v>
      </c>
      <c r="L12" s="6">
        <v>54.173313059999998</v>
      </c>
      <c r="M12" s="7">
        <v>10.4608445</v>
      </c>
      <c r="N12" s="6">
        <v>13.812861359999999</v>
      </c>
      <c r="O12" s="7">
        <v>42.569642590000001</v>
      </c>
      <c r="P12" s="6">
        <v>16.595694510000001</v>
      </c>
      <c r="Q12" s="7">
        <v>-35064</v>
      </c>
      <c r="R12" s="6">
        <v>75014300211</v>
      </c>
      <c r="S12" s="7">
        <v>354600000</v>
      </c>
      <c r="T12" s="6">
        <v>959.05605530000003</v>
      </c>
      <c r="U12" s="7">
        <v>33206347268</v>
      </c>
      <c r="V12" s="6">
        <v>2804200000</v>
      </c>
      <c r="W12" s="7">
        <v>1722682743</v>
      </c>
      <c r="X12" s="6">
        <v>24.109820089999999</v>
      </c>
      <c r="Y12" s="7">
        <v>771900000</v>
      </c>
      <c r="Z12" s="6">
        <v>-3.5263618189999999</v>
      </c>
      <c r="AA12" s="7">
        <v>17.094577709999999</v>
      </c>
      <c r="AB12" s="6">
        <v>547300000</v>
      </c>
      <c r="AC12" s="7">
        <v>881185631.79999995</v>
      </c>
      <c r="AD12" s="6">
        <v>25714275202</v>
      </c>
      <c r="AE12" s="7">
        <v>1091183120</v>
      </c>
      <c r="AF12" s="6">
        <v>3314500000</v>
      </c>
      <c r="AG12" s="7">
        <v>948612000000</v>
      </c>
      <c r="AH12" s="6">
        <v>7151469480</v>
      </c>
      <c r="AI12" s="7">
        <v>49032359708</v>
      </c>
      <c r="AJ12" s="6">
        <v>22.298225890000001</v>
      </c>
      <c r="AK12" s="7">
        <v>713900000</v>
      </c>
      <c r="AL12" s="6">
        <v>762000000</v>
      </c>
      <c r="AM12" s="7">
        <v>19.260897679999999</v>
      </c>
      <c r="AN12" s="6">
        <v>41.476999999999997</v>
      </c>
      <c r="AO12" s="7">
        <v>50.106023309999998</v>
      </c>
      <c r="AP12" s="6">
        <v>34623990</v>
      </c>
      <c r="AQ12" s="7">
        <v>75.794806539999996</v>
      </c>
      <c r="AR12" s="6">
        <v>0.235003138</v>
      </c>
      <c r="AS12" s="7">
        <v>0.97662623699999995</v>
      </c>
      <c r="AT12" s="6">
        <v>3.2570443519999999</v>
      </c>
      <c r="AU12" s="7">
        <v>1.5607447809999999</v>
      </c>
      <c r="AV12" s="6">
        <v>2.863461649</v>
      </c>
      <c r="AW12" s="7">
        <v>4.1673572800000001</v>
      </c>
      <c r="AX12" s="6">
        <v>5.5666058520000004</v>
      </c>
      <c r="AY12" s="7">
        <v>6.2112908779999998</v>
      </c>
      <c r="AZ12" s="6">
        <v>54.65004545</v>
      </c>
      <c r="BA12" s="7">
        <v>55.128803949999998</v>
      </c>
      <c r="BB12" s="6">
        <v>12.161086729999999</v>
      </c>
      <c r="BC12" s="7">
        <v>41.421896230000002</v>
      </c>
      <c r="BD12" s="6">
        <v>40.269271969999998</v>
      </c>
      <c r="BE12" s="7">
        <v>0.39810000000000001</v>
      </c>
      <c r="BF12" s="6">
        <v>11.07571214</v>
      </c>
      <c r="BG12" s="7">
        <v>8042200452</v>
      </c>
      <c r="BH12" s="6">
        <v>0</v>
      </c>
      <c r="BI12" s="7">
        <v>3382316001</v>
      </c>
      <c r="BJ12" s="6">
        <v>21.420539730000002</v>
      </c>
      <c r="BK12" s="7">
        <v>685800000</v>
      </c>
      <c r="BL12" s="6">
        <v>-112900000</v>
      </c>
      <c r="BM12" s="7">
        <v>14.60207396</v>
      </c>
      <c r="BN12" s="6">
        <v>467500000</v>
      </c>
      <c r="BO12" s="7">
        <v>293142426.5</v>
      </c>
      <c r="BP12" s="6">
        <v>1976973154</v>
      </c>
      <c r="BQ12" s="7">
        <v>988864000000</v>
      </c>
      <c r="BR12" s="6">
        <v>0.33518246800000001</v>
      </c>
      <c r="BS12" s="7">
        <v>54800616944</v>
      </c>
      <c r="BT12" s="6">
        <v>890638000000</v>
      </c>
      <c r="BU12" s="7">
        <v>2133100000</v>
      </c>
      <c r="BV12" s="6">
        <v>58.523000000000003</v>
      </c>
      <c r="BW12" s="7">
        <v>17275285</v>
      </c>
      <c r="BX12" s="6">
        <v>0.79530091700000005</v>
      </c>
      <c r="BY12" s="7">
        <v>1360051</v>
      </c>
      <c r="BZ12" s="6">
        <v>794995</v>
      </c>
      <c r="CA12" s="7">
        <v>2.5672977320000001</v>
      </c>
      <c r="CB12" s="6">
        <v>3.7503375490000002</v>
      </c>
      <c r="CC12" s="7">
        <v>5.0794936230000003</v>
      </c>
      <c r="CD12" s="6">
        <v>5.6913503890000001</v>
      </c>
      <c r="CE12" s="7">
        <v>8.4414844680000005</v>
      </c>
      <c r="CF12" s="6">
        <v>9398368</v>
      </c>
      <c r="CG12" s="7">
        <v>10.17821414</v>
      </c>
      <c r="CH12" s="6">
        <v>13.041669069999999</v>
      </c>
      <c r="CI12" s="7">
        <v>7385282</v>
      </c>
      <c r="CJ12" s="6">
        <v>15.548655200000001</v>
      </c>
      <c r="CK12" s="7">
        <v>397400000</v>
      </c>
      <c r="CL12" s="6">
        <v>890730972.10000002</v>
      </c>
      <c r="CM12" s="7">
        <v>92.467679200000006</v>
      </c>
      <c r="CN12" s="6">
        <v>7043958804</v>
      </c>
      <c r="CO12" s="7">
        <v>0.55793276800000002</v>
      </c>
      <c r="CP12" s="6">
        <v>100729000000</v>
      </c>
      <c r="CQ12" s="7">
        <v>30.662793600000001</v>
      </c>
      <c r="CR12" s="6">
        <v>-283597086.19999999</v>
      </c>
      <c r="CS12" s="7">
        <v>7824156449</v>
      </c>
      <c r="CT12" s="6">
        <v>40252064639</v>
      </c>
      <c r="CU12" s="7">
        <v>1174328058</v>
      </c>
      <c r="CV12" s="6">
        <v>10.957021490000001</v>
      </c>
      <c r="CW12" s="7">
        <v>350800000</v>
      </c>
      <c r="CX12" s="6">
        <v>16.022377769999999</v>
      </c>
      <c r="CY12" s="7">
        <v>12.29072964</v>
      </c>
      <c r="CZ12" s="6">
        <v>165038580</v>
      </c>
      <c r="DA12" s="7">
        <v>21.868349080000002</v>
      </c>
      <c r="DB12" s="6">
        <v>1938960060</v>
      </c>
      <c r="DC12" s="7">
        <v>126908000000</v>
      </c>
      <c r="DD12" s="6">
        <v>1374780206</v>
      </c>
      <c r="DE12" s="7">
        <v>1972594509</v>
      </c>
      <c r="DF12" s="6">
        <v>116700000</v>
      </c>
      <c r="DG12" s="7">
        <v>103.5263618</v>
      </c>
      <c r="DH12" s="6">
        <v>8325797538</v>
      </c>
      <c r="DI12" s="7">
        <v>66.626061969999995</v>
      </c>
      <c r="DJ12" s="6">
        <v>1416.13834</v>
      </c>
      <c r="DK12" s="7">
        <v>57974545817</v>
      </c>
      <c r="DL12" s="6">
        <v>1793268023</v>
      </c>
      <c r="DM12" s="7">
        <v>1679000000</v>
      </c>
      <c r="DN12" s="6">
        <v>3.7628985959999999</v>
      </c>
      <c r="DO12" s="7">
        <v>32.880434780000002</v>
      </c>
      <c r="DP12" s="6">
        <v>-184824333.80000001</v>
      </c>
      <c r="DQ12" s="7">
        <v>74080000</v>
      </c>
      <c r="DR12" s="6">
        <v>7571695</v>
      </c>
      <c r="DS12" s="7">
        <v>12.29072964</v>
      </c>
      <c r="DT12" s="6">
        <v>5584507</v>
      </c>
      <c r="DU12" s="7">
        <v>0.43478260899999999</v>
      </c>
      <c r="DV12" s="6">
        <v>998241647.79999995</v>
      </c>
      <c r="DW12" s="7">
        <v>648847000000</v>
      </c>
      <c r="DX12" s="6">
        <v>16573.26555</v>
      </c>
      <c r="DY12" s="7">
        <v>232.27249230000001</v>
      </c>
      <c r="DZ12" s="6">
        <v>573833000000</v>
      </c>
      <c r="EA12" s="7">
        <v>3201600000</v>
      </c>
      <c r="EB12" s="6">
        <v>42.057096450000003</v>
      </c>
      <c r="EC12" s="7">
        <v>1346500000</v>
      </c>
      <c r="ED12" s="6">
        <v>30.598831619999999</v>
      </c>
      <c r="EE12" s="7">
        <v>1.6401930060000001</v>
      </c>
      <c r="EF12" s="6">
        <v>1052700000</v>
      </c>
      <c r="EG12" s="7">
        <v>1502152193</v>
      </c>
      <c r="EH12" s="6">
        <v>11.909670159999999</v>
      </c>
      <c r="EI12" s="7">
        <v>38.886638189999999</v>
      </c>
      <c r="EJ12" s="6">
        <v>787000000</v>
      </c>
      <c r="EK12" s="7">
        <v>14360992</v>
      </c>
      <c r="EL12" s="6">
        <v>20262998</v>
      </c>
      <c r="EM12" s="7">
        <v>17348705</v>
      </c>
      <c r="EN12" s="6">
        <v>7.1876605600000003</v>
      </c>
      <c r="EO12" s="7">
        <v>0.53571330399999995</v>
      </c>
      <c r="EP12" s="6">
        <v>1.3247711980000001</v>
      </c>
      <c r="EQ12" s="7">
        <v>565055</v>
      </c>
      <c r="ER12" s="6">
        <v>1.9461386599999999</v>
      </c>
      <c r="ES12" s="7">
        <v>3.1327211099999999</v>
      </c>
      <c r="ET12" s="6">
        <v>4.4290644119999998</v>
      </c>
      <c r="EU12" s="7">
        <v>5.6540832759999997</v>
      </c>
      <c r="EV12" s="6">
        <v>6.204757259</v>
      </c>
      <c r="EW12" s="7">
        <v>18922026</v>
      </c>
      <c r="EX12" s="6">
        <v>9523658</v>
      </c>
      <c r="EY12" s="7">
        <v>11.6789477</v>
      </c>
      <c r="EZ12" s="6">
        <v>14341913</v>
      </c>
      <c r="FA12" s="7">
        <v>6956632</v>
      </c>
      <c r="FB12" s="6">
        <v>13.568215889999999</v>
      </c>
      <c r="FC12" s="7">
        <v>434400000</v>
      </c>
      <c r="FD12" s="6">
        <v>56773211453</v>
      </c>
      <c r="FE12" s="7">
        <v>88.924287860000007</v>
      </c>
      <c r="FF12" s="6">
        <v>2847000000</v>
      </c>
      <c r="FG12" s="7">
        <v>5358201457</v>
      </c>
      <c r="FH12" s="6">
        <v>5119630654</v>
      </c>
      <c r="FI12" s="7">
        <v>3.2459765470000002</v>
      </c>
      <c r="FJ12" s="6">
        <v>25857803389</v>
      </c>
      <c r="FK12" s="7">
        <v>140061000000</v>
      </c>
      <c r="FL12" s="6">
        <v>-6.7100689449999997</v>
      </c>
      <c r="FM12" s="7">
        <v>1.7831769740000001</v>
      </c>
      <c r="FN12" s="6">
        <v>1.7609856530000001</v>
      </c>
      <c r="FO12" s="7">
        <v>3.1208804950000002</v>
      </c>
      <c r="FP12" s="6">
        <v>5.5985150389999996</v>
      </c>
      <c r="FQ12" s="7">
        <v>31897649120</v>
      </c>
      <c r="FR12" s="6">
        <v>12.51617369</v>
      </c>
      <c r="FS12" s="7">
        <v>219586000000</v>
      </c>
      <c r="FT12" s="6">
        <v>14.33703455</v>
      </c>
      <c r="FU12" s="7">
        <v>0</v>
      </c>
      <c r="FV12" s="6">
        <v>2.3742411899999998</v>
      </c>
      <c r="FW12" s="7">
        <v>12874334429</v>
      </c>
      <c r="FX12" s="6">
        <v>10277134980</v>
      </c>
      <c r="FY12" s="7">
        <v>10.396123599999999</v>
      </c>
      <c r="FZ12" s="6">
        <v>185734000000</v>
      </c>
      <c r="GA12" s="7">
        <v>9.8925388109999997</v>
      </c>
      <c r="GB12" s="6">
        <v>3.9600014109999999</v>
      </c>
      <c r="GC12" s="7">
        <v>5.4070291380000004</v>
      </c>
      <c r="GD12" s="6">
        <v>-0.40052067699999999</v>
      </c>
      <c r="GE12" s="7">
        <v>547975000000</v>
      </c>
      <c r="GF12" s="6">
        <v>8144699386</v>
      </c>
      <c r="GG12" s="7">
        <v>4.2286711749999997</v>
      </c>
      <c r="GH12" s="6">
        <v>53.834156</v>
      </c>
      <c r="GI12" s="7">
        <v>52.203000000000003</v>
      </c>
      <c r="GJ12" s="6">
        <v>342.42700000000002</v>
      </c>
      <c r="GK12" s="7">
        <v>246.5</v>
      </c>
      <c r="GL12" s="6">
        <v>252.3</v>
      </c>
      <c r="GM12" s="7">
        <v>88709</v>
      </c>
      <c r="GN12" s="6">
        <v>230611</v>
      </c>
      <c r="GO12" s="7">
        <v>170940002.40000001</v>
      </c>
      <c r="GP12" s="6">
        <v>170940002.40000001</v>
      </c>
      <c r="GQ12" s="7">
        <v>47.896999999999998</v>
      </c>
      <c r="GR12" s="6">
        <v>164.4</v>
      </c>
      <c r="GS12" s="7">
        <v>17.09</v>
      </c>
      <c r="GT12" s="6">
        <v>126.09</v>
      </c>
      <c r="GU12" s="7">
        <v>1.0660000000000001</v>
      </c>
      <c r="GV12" s="6">
        <v>6.1189999999999998</v>
      </c>
      <c r="GW12" s="7">
        <v>165.9</v>
      </c>
      <c r="GX12" s="6">
        <v>197.928</v>
      </c>
      <c r="GY12" s="7">
        <v>10380000.109999999</v>
      </c>
      <c r="GZ12" s="6">
        <v>12390000</v>
      </c>
      <c r="HA12" s="7">
        <v>76758</v>
      </c>
      <c r="HB12" s="6">
        <v>14250000</v>
      </c>
      <c r="HC12" s="7">
        <v>153400000</v>
      </c>
      <c r="HD12" s="6">
        <v>6000</v>
      </c>
      <c r="HE12" s="7">
        <v>70758</v>
      </c>
      <c r="HF12" s="6">
        <v>39.771048999999998</v>
      </c>
      <c r="HG12" s="7">
        <v>50.012999999999998</v>
      </c>
      <c r="HH12" s="6">
        <v>162.69999999999999</v>
      </c>
      <c r="HI12" s="7">
        <v>41.677</v>
      </c>
      <c r="HJ12" s="6">
        <v>344643</v>
      </c>
      <c r="HK12" s="7">
        <v>4.9370393889999997</v>
      </c>
      <c r="HL12" s="6">
        <v>14.55640962</v>
      </c>
      <c r="HM12" s="7">
        <v>1196449951</v>
      </c>
      <c r="HN12" s="6">
        <v>61.2</v>
      </c>
      <c r="HO12" s="7">
        <v>240.9</v>
      </c>
      <c r="HP12" s="6">
        <v>1196449951</v>
      </c>
      <c r="HQ12" s="7">
        <v>32830000.300000001</v>
      </c>
      <c r="HR12" s="6">
        <v>100000.0015</v>
      </c>
      <c r="HS12" s="7">
        <v>-2000000</v>
      </c>
      <c r="HT12" s="6">
        <v>4.1007354549999997</v>
      </c>
      <c r="HU12" s="7">
        <v>15.98788287</v>
      </c>
      <c r="HV12" s="6">
        <v>2.0191285799999998</v>
      </c>
      <c r="HW12" s="7">
        <v>1092499017</v>
      </c>
      <c r="HX12" s="6">
        <v>13.58529111</v>
      </c>
      <c r="HY12" s="7">
        <v>475000000</v>
      </c>
      <c r="HZ12" s="6">
        <v>0.83520245199999998</v>
      </c>
      <c r="IA12" s="7">
        <v>290500</v>
      </c>
      <c r="IB12" s="6">
        <v>1001450</v>
      </c>
      <c r="IC12" s="7">
        <v>7478000</v>
      </c>
      <c r="ID12" s="6">
        <v>136.8414679</v>
      </c>
      <c r="IE12" s="7">
        <v>23.46</v>
      </c>
      <c r="IF12" s="6">
        <v>0.118539354</v>
      </c>
      <c r="IG12" s="7">
        <v>193.56987129999999</v>
      </c>
      <c r="IH12" s="6">
        <v>34.782249229999998</v>
      </c>
      <c r="II12" s="7">
        <v>22.63</v>
      </c>
      <c r="IJ12" s="6">
        <v>1911633</v>
      </c>
      <c r="IK12" s="7">
        <v>2.8559947760000002</v>
      </c>
      <c r="IL12" s="6">
        <v>3911.8</v>
      </c>
      <c r="IM12" s="7">
        <v>27.2</v>
      </c>
      <c r="IN12" s="6">
        <v>995450</v>
      </c>
      <c r="IO12" s="7">
        <v>2.737455422</v>
      </c>
      <c r="IP12" s="6">
        <v>772970000</v>
      </c>
      <c r="IQ12" s="7">
        <v>4.927746226</v>
      </c>
      <c r="IR12" s="6">
        <v>14.99540732</v>
      </c>
      <c r="IS12" s="7">
        <v>3.390604776</v>
      </c>
      <c r="IT12" s="6">
        <v>9.8824962569999997</v>
      </c>
      <c r="IU12" s="7">
        <v>2.376722585</v>
      </c>
      <c r="IV12" s="6">
        <v>5.9678197089999996</v>
      </c>
      <c r="IW12" s="7">
        <v>18.100000000000001</v>
      </c>
      <c r="IX12" s="6">
        <v>7.8702656999999995E-2</v>
      </c>
      <c r="IY12" s="7">
        <v>3.5357129</v>
      </c>
      <c r="IZ12" s="6">
        <v>2.2238896719999999</v>
      </c>
      <c r="JA12" s="7">
        <v>25.288683599999999</v>
      </c>
      <c r="JB12" s="6">
        <v>0.225871127</v>
      </c>
      <c r="JC12" s="7">
        <v>54.019998479999998</v>
      </c>
      <c r="JD12" s="6">
        <v>2725000</v>
      </c>
      <c r="JE12" s="7">
        <v>53.445799970000003</v>
      </c>
      <c r="JF12" s="6">
        <v>26.631046479999998</v>
      </c>
      <c r="JG12" s="7">
        <v>788060000</v>
      </c>
      <c r="JH12" s="6">
        <v>3.390604776</v>
      </c>
      <c r="JI12" s="7">
        <v>17.300713139999999</v>
      </c>
      <c r="JJ12" s="6">
        <v>28.8817089</v>
      </c>
      <c r="JK12" s="7">
        <v>1</v>
      </c>
      <c r="JL12" s="6">
        <v>4.927746226</v>
      </c>
      <c r="JM12" s="7">
        <v>6.0856178119999997</v>
      </c>
      <c r="JN12" s="6">
        <v>2.6132967640000002</v>
      </c>
      <c r="JO12" s="7">
        <v>7.9407997720000001</v>
      </c>
      <c r="JP12" s="6">
        <v>3.163464711</v>
      </c>
      <c r="JQ12" s="7">
        <v>1.6521584650000001</v>
      </c>
      <c r="JR12" s="6">
        <v>28430</v>
      </c>
      <c r="JS12" s="7">
        <v>0.53689017699999997</v>
      </c>
      <c r="JT12" s="6">
        <v>-25500000</v>
      </c>
      <c r="JU12" s="7">
        <v>16353.53939</v>
      </c>
      <c r="JV12" s="6">
        <v>220</v>
      </c>
      <c r="JW12" s="7">
        <v>7978146194</v>
      </c>
      <c r="JX12" s="6">
        <v>91.731195619999994</v>
      </c>
      <c r="JY12" s="7">
        <v>566225000000</v>
      </c>
      <c r="JZ12" s="6">
        <v>3176100000</v>
      </c>
      <c r="KA12" s="7">
        <v>-64054257.719999999</v>
      </c>
      <c r="KB12" s="6">
        <v>32780708277</v>
      </c>
      <c r="KC12" s="7">
        <v>7452902780</v>
      </c>
      <c r="KD12" s="6">
        <v>946.76287390000005</v>
      </c>
      <c r="KE12" s="7">
        <v>230000.0042</v>
      </c>
      <c r="KF12" s="6">
        <v>5.8334497790000004</v>
      </c>
      <c r="KG12" s="7">
        <v>3.3503030140000001</v>
      </c>
      <c r="KH12" s="6">
        <v>2.142603034</v>
      </c>
      <c r="KI12" s="7">
        <v>70000.0003</v>
      </c>
      <c r="KJ12" s="6">
        <v>4280000.21</v>
      </c>
      <c r="KK12" s="7">
        <v>5000</v>
      </c>
      <c r="KL12" s="6">
        <v>280000.0012</v>
      </c>
      <c r="KM12" s="7"/>
      <c r="KN12" s="6">
        <v>79999.998210000005</v>
      </c>
      <c r="KO12" s="7">
        <v>3220000.0290000001</v>
      </c>
      <c r="KP12" s="6">
        <v>2599999.9049999998</v>
      </c>
      <c r="KQ12" s="7">
        <v>6</v>
      </c>
      <c r="KR12" s="6">
        <v>1E-3</v>
      </c>
      <c r="KS12" s="7">
        <v>14.050700000000001</v>
      </c>
      <c r="KT12" s="6">
        <v>2.7353476809999999</v>
      </c>
      <c r="KU12" s="7">
        <v>261283055.5</v>
      </c>
      <c r="KV12" s="6">
        <v>8.4553969999999999E-3</v>
      </c>
      <c r="KW12" s="7">
        <v>680000</v>
      </c>
      <c r="KX12" s="6">
        <v>6.2773000000000003</v>
      </c>
      <c r="KY12" s="7">
        <v>3.04E-2</v>
      </c>
      <c r="KZ12" s="6">
        <v>1E-4</v>
      </c>
      <c r="LA12" s="7">
        <v>2.4900000000000002</v>
      </c>
      <c r="LB12" s="6">
        <v>0.42899999999999999</v>
      </c>
      <c r="LC12" s="7">
        <v>1.9672000000000001</v>
      </c>
      <c r="LD12" s="6">
        <v>3.7576000000000001</v>
      </c>
      <c r="LE12" s="7">
        <v>4.0004</v>
      </c>
      <c r="LF12" s="6">
        <v>0.73503660299999996</v>
      </c>
      <c r="LG12" s="7">
        <v>8.4230999999999998</v>
      </c>
      <c r="LH12" s="6">
        <v>28.487300000000001</v>
      </c>
      <c r="LI12" s="7">
        <v>0.27510000000000001</v>
      </c>
      <c r="LJ12" s="6">
        <v>-18871516.800000001</v>
      </c>
      <c r="LK12" s="7">
        <v>22000000</v>
      </c>
      <c r="LL12" s="6">
        <v>1801624657</v>
      </c>
      <c r="LM12" s="7">
        <v>2.5999999999999999E-3</v>
      </c>
      <c r="LN12" s="6">
        <v>4.2999999999999997E-2</v>
      </c>
      <c r="LO12" s="7">
        <v>0.76641672699999996</v>
      </c>
      <c r="LP12" s="6">
        <v>4.4401999999999999</v>
      </c>
      <c r="LQ12" s="7">
        <v>5.9200000000000003E-2</v>
      </c>
      <c r="LR12" s="6">
        <v>1.03E-2</v>
      </c>
      <c r="LS12" s="7">
        <v>1.740642832</v>
      </c>
      <c r="LT12" s="6">
        <v>2.3984000000000001</v>
      </c>
      <c r="LU12" s="7">
        <v>0.82579999999999998</v>
      </c>
      <c r="LV12" s="6">
        <v>6.9999999999999999E-4</v>
      </c>
      <c r="LW12" s="7">
        <v>9.1298999999999992</v>
      </c>
      <c r="LX12" s="6">
        <v>60.268000000000001</v>
      </c>
      <c r="LY12" s="7">
        <v>2.1899999999999999E-2</v>
      </c>
      <c r="LZ12" s="6">
        <v>2.5700000000000001E-2</v>
      </c>
      <c r="MA12" s="7">
        <v>25.4499</v>
      </c>
      <c r="MB12" s="6">
        <v>2.8719999999999999</v>
      </c>
      <c r="MC12" s="7">
        <v>4.9603000000000002</v>
      </c>
      <c r="MD12" s="6">
        <v>-24371516.800000001</v>
      </c>
      <c r="ME12" s="7">
        <v>0</v>
      </c>
      <c r="MF12" s="6">
        <v>243.09560870000001</v>
      </c>
      <c r="MG12" s="7">
        <v>1351123117</v>
      </c>
      <c r="MH12" s="6">
        <v>6</v>
      </c>
      <c r="MI12" s="7">
        <v>6</v>
      </c>
      <c r="MJ12" s="6">
        <v>3.2749845529999999</v>
      </c>
      <c r="MK12" s="7">
        <v>3.3877927140000001</v>
      </c>
      <c r="ML12" s="6">
        <v>-5500000</v>
      </c>
      <c r="MM12" s="7">
        <v>29.375</v>
      </c>
      <c r="MN12" s="6">
        <v>12</v>
      </c>
      <c r="MO12" s="7">
        <v>7147000</v>
      </c>
      <c r="MP12" s="6">
        <v>270283055.5</v>
      </c>
      <c r="MQ12" s="7">
        <v>-30040000</v>
      </c>
      <c r="MR12" s="6">
        <v>22.268799999999999</v>
      </c>
      <c r="MS12" s="7">
        <v>1351123117</v>
      </c>
      <c r="MT12" s="6">
        <v>22.58199604</v>
      </c>
      <c r="MU12" s="7">
        <v>-30040000</v>
      </c>
      <c r="MV12" s="6">
        <v>0</v>
      </c>
      <c r="MW12" s="7">
        <v>-5500000</v>
      </c>
      <c r="MX12" s="6">
        <v>22000000</v>
      </c>
      <c r="MY12" s="7">
        <v>401201540.69999999</v>
      </c>
      <c r="MZ12" s="6">
        <v>49300000</v>
      </c>
      <c r="NA12" s="7">
        <v>13000000</v>
      </c>
      <c r="NB12" s="6"/>
      <c r="NC12" s="7"/>
      <c r="ND12" s="6">
        <v>1940000.057</v>
      </c>
      <c r="NE12" s="7">
        <v>9000000</v>
      </c>
      <c r="NF12" s="6">
        <v>370000.0048</v>
      </c>
      <c r="NG12" s="7">
        <v>620000.0048</v>
      </c>
      <c r="NH12" s="6">
        <v>0.55452108499999997</v>
      </c>
      <c r="NI12" s="7">
        <v>4.775026574</v>
      </c>
      <c r="NJ12" s="6">
        <v>46.259401709999999</v>
      </c>
      <c r="NK12" s="7">
        <v>55.779924620000003</v>
      </c>
      <c r="NL12" s="6">
        <v>23.22373778</v>
      </c>
      <c r="NM12" s="7">
        <v>27.121922179999999</v>
      </c>
      <c r="NN12" s="6">
        <v>21.282103190000001</v>
      </c>
      <c r="NO12" s="7">
        <v>3.2809183279999998</v>
      </c>
      <c r="NP12" s="6">
        <v>9.3901257709999992</v>
      </c>
      <c r="NQ12" s="7">
        <v>8.3134363849999993</v>
      </c>
      <c r="NR12" s="6">
        <v>1.4116729E-2</v>
      </c>
      <c r="NS12" s="7">
        <v>221.1790407</v>
      </c>
      <c r="NT12" s="6">
        <v>2.1063140000000002E-3</v>
      </c>
      <c r="NU12" s="7">
        <v>0.34000085299999999</v>
      </c>
      <c r="NV12" s="6">
        <v>4.4320149000000004</v>
      </c>
      <c r="NW12" s="7">
        <v>15.30000019</v>
      </c>
      <c r="NX12" s="6">
        <v>1.3597509169999999</v>
      </c>
      <c r="NY12" s="7">
        <v>6.3285169999999996E-3</v>
      </c>
      <c r="NZ12" s="6">
        <v>1482.657598</v>
      </c>
      <c r="OA12" s="7">
        <v>7658100893</v>
      </c>
      <c r="OB12" s="6">
        <v>1.2327753379999999</v>
      </c>
      <c r="OC12" s="7">
        <v>71058808.769999996</v>
      </c>
      <c r="OD12" s="6">
        <v>221692683</v>
      </c>
      <c r="OE12" s="7">
        <v>0.33729282500000002</v>
      </c>
      <c r="OF12" s="6">
        <v>168044.83720000001</v>
      </c>
      <c r="OG12" s="7">
        <v>27125765.09</v>
      </c>
      <c r="OH12" s="6">
        <v>353592628.10000002</v>
      </c>
      <c r="OI12" s="7">
        <v>14500</v>
      </c>
      <c r="OJ12" s="6">
        <v>1.7174889870000001</v>
      </c>
      <c r="OK12" s="7">
        <v>51335521858</v>
      </c>
      <c r="OL12" s="6">
        <v>0.89066817099999995</v>
      </c>
      <c r="OM12" s="7">
        <v>2.7787493190000001</v>
      </c>
      <c r="ON12" s="6">
        <v>542500</v>
      </c>
      <c r="OO12" s="7">
        <v>0</v>
      </c>
      <c r="OP12" s="6"/>
      <c r="OQ12" s="7"/>
      <c r="OR12" s="6"/>
      <c r="OS12" s="7">
        <v>50000.000749999999</v>
      </c>
      <c r="OT12" s="6">
        <v>0</v>
      </c>
      <c r="OU12" s="7"/>
      <c r="OV12" s="6"/>
      <c r="OW12" s="7"/>
      <c r="OX12" s="6"/>
      <c r="OY12" s="7"/>
      <c r="OZ12" s="6"/>
      <c r="PA12" s="7"/>
      <c r="PB12" s="6"/>
      <c r="PC12" s="7"/>
      <c r="PD12" s="6"/>
      <c r="PE12" s="7"/>
      <c r="PF12" s="6"/>
      <c r="PG12" s="7">
        <v>2.4</v>
      </c>
      <c r="PH12" s="6"/>
      <c r="PI12" s="7"/>
      <c r="PJ12" s="6"/>
      <c r="PK12" s="7"/>
      <c r="PL12" s="6"/>
      <c r="PM12" s="7"/>
      <c r="PN12" s="6"/>
      <c r="PO12" s="7"/>
      <c r="PP12" s="6"/>
      <c r="PQ12" s="7"/>
      <c r="PR12" s="6"/>
      <c r="PS12" s="7"/>
      <c r="PT12" s="6"/>
      <c r="PU12" s="7"/>
      <c r="PV12" s="6"/>
      <c r="PW12" s="7"/>
      <c r="PX12" s="6"/>
      <c r="PY12" s="7"/>
      <c r="PZ12" s="6"/>
      <c r="QA12" s="7"/>
      <c r="QB12" s="6"/>
      <c r="QC12" s="7"/>
      <c r="QD12" s="6"/>
      <c r="QE12" s="7"/>
      <c r="QF12" s="6"/>
      <c r="QG12" s="7"/>
      <c r="QH12" s="6"/>
      <c r="QI12" s="7"/>
      <c r="QJ12" s="6"/>
      <c r="QK12" s="7"/>
      <c r="QL12" s="6"/>
      <c r="QM12" s="7"/>
      <c r="QN12" s="6"/>
      <c r="QO12" s="7"/>
      <c r="QP12" s="6"/>
      <c r="QQ12" s="7"/>
      <c r="QR12" s="6"/>
      <c r="QS12" s="7"/>
      <c r="QT12" s="6"/>
      <c r="QU12" s="7"/>
      <c r="QV12" s="6"/>
      <c r="QW12" s="7"/>
      <c r="QX12" s="6"/>
      <c r="QY12" s="7"/>
      <c r="QZ12" s="6"/>
      <c r="RA12" s="7"/>
      <c r="RB12" s="6"/>
      <c r="RC12" s="7"/>
      <c r="RD12" s="6"/>
      <c r="RE12" s="7"/>
      <c r="RF12" s="6"/>
      <c r="RG12" s="7"/>
      <c r="RH12" s="6"/>
      <c r="RI12" s="7"/>
      <c r="RJ12" s="6"/>
      <c r="RK12" s="7"/>
      <c r="RL12" s="6"/>
      <c r="RM12" s="7"/>
      <c r="RN12" s="6"/>
      <c r="RO12" s="7"/>
      <c r="RP12" s="6"/>
      <c r="RQ12" s="7"/>
      <c r="RR12" s="6"/>
      <c r="RS12" s="7"/>
      <c r="RT12" s="6"/>
      <c r="RU12" s="7"/>
      <c r="RV12" s="6"/>
      <c r="RW12" s="7">
        <v>2.282341825</v>
      </c>
      <c r="RX12" s="6"/>
      <c r="RY12" s="7"/>
      <c r="RZ12" s="6"/>
      <c r="SA12" s="7"/>
      <c r="SB12" s="6"/>
      <c r="SC12" s="7"/>
      <c r="SD12" s="6"/>
      <c r="SE12" s="7"/>
      <c r="SF12" s="6"/>
      <c r="SG12" s="7"/>
      <c r="SH12" s="6"/>
      <c r="SI12" s="7"/>
      <c r="SJ12" s="6"/>
      <c r="SK12" s="7"/>
      <c r="SL12" s="6"/>
      <c r="SM12" s="7"/>
      <c r="SN12" s="6"/>
      <c r="SO12" s="7"/>
      <c r="SP12" s="6"/>
      <c r="SQ12" s="7"/>
      <c r="SR12" s="6"/>
      <c r="SS12" s="7"/>
      <c r="ST12" s="6"/>
      <c r="SU12" s="7"/>
      <c r="SV12" s="6"/>
      <c r="SW12" s="7"/>
      <c r="SX12" s="6"/>
      <c r="SY12" s="7"/>
      <c r="SZ12" s="6"/>
      <c r="TA12" s="7"/>
      <c r="TB12" s="6"/>
      <c r="TC12" s="7"/>
      <c r="TD12" s="6"/>
      <c r="TE12" s="7"/>
      <c r="TF12" s="6"/>
      <c r="TG12" s="7"/>
      <c r="TH12" s="6"/>
      <c r="TI12" s="7"/>
      <c r="TJ12" s="6"/>
      <c r="TK12" s="7"/>
      <c r="TL12" s="6"/>
      <c r="TM12" s="7"/>
      <c r="TN12" s="6"/>
      <c r="TO12" s="7"/>
      <c r="TP12" s="6"/>
      <c r="TQ12" s="7"/>
      <c r="TR12" s="6"/>
      <c r="TS12" s="7"/>
      <c r="TT12" s="6"/>
      <c r="TU12" s="7"/>
      <c r="TV12" s="6"/>
      <c r="TW12" s="7"/>
      <c r="TX12" s="6"/>
      <c r="TY12" s="7"/>
      <c r="TZ12" s="6"/>
      <c r="UA12" s="7"/>
      <c r="UB12" s="6"/>
      <c r="UC12" s="7"/>
      <c r="UD12" s="6"/>
      <c r="UE12" s="7"/>
      <c r="UF12" s="6"/>
      <c r="UG12" s="7"/>
      <c r="UH12" s="6"/>
      <c r="UI12" s="7"/>
      <c r="UJ12" s="6"/>
      <c r="UK12" s="7"/>
      <c r="UL12" s="6"/>
      <c r="UM12" s="7"/>
      <c r="UN12" s="6"/>
      <c r="UO12" s="7"/>
      <c r="UP12" s="6"/>
      <c r="UQ12" s="7">
        <v>439999.9976</v>
      </c>
      <c r="UR12" s="6"/>
      <c r="US12" s="7"/>
      <c r="UT12" s="6"/>
      <c r="UU12" s="7"/>
      <c r="UV12" s="6"/>
      <c r="UW12" s="7"/>
      <c r="UX12" s="6"/>
      <c r="UY12" s="7"/>
      <c r="UZ12" s="6"/>
      <c r="VA12" s="7"/>
      <c r="VB12" s="6"/>
      <c r="VC12" s="7"/>
      <c r="VD12" s="6"/>
      <c r="VE12" s="7"/>
      <c r="VF12" s="6"/>
      <c r="VG12" s="7"/>
      <c r="VH12" s="6"/>
      <c r="VI12" s="7"/>
      <c r="VJ12" s="6"/>
      <c r="VK12" s="7"/>
      <c r="VL12" s="6"/>
      <c r="VM12" s="7"/>
      <c r="VN12" s="6"/>
      <c r="VO12" s="7"/>
      <c r="VP12" s="6"/>
      <c r="VQ12" s="7"/>
      <c r="VR12" s="6"/>
      <c r="VS12" s="7"/>
      <c r="VT12" s="6"/>
      <c r="VU12" s="7"/>
      <c r="VV12" s="6"/>
      <c r="VW12" s="7"/>
      <c r="VX12" s="6"/>
      <c r="VY12" s="7"/>
      <c r="VZ12" s="6"/>
      <c r="WA12" s="7"/>
      <c r="WB12" s="6"/>
      <c r="WC12" s="7"/>
      <c r="WD12" s="6"/>
      <c r="WE12" s="7"/>
      <c r="WF12" s="6"/>
      <c r="WG12" s="7">
        <v>39000000</v>
      </c>
      <c r="WH12" s="6"/>
      <c r="WI12" s="7"/>
      <c r="WJ12" s="6"/>
      <c r="WK12" s="7"/>
      <c r="WL12" s="6"/>
      <c r="WM12" s="7">
        <v>2.1805000309999998</v>
      </c>
      <c r="WN12" s="6">
        <v>8500000</v>
      </c>
      <c r="WO12" s="7"/>
      <c r="WP12" s="6"/>
      <c r="WQ12" s="7"/>
      <c r="WR12" s="6"/>
      <c r="WS12" s="7"/>
      <c r="WT12" s="6"/>
      <c r="WU12" s="7"/>
      <c r="WV12" s="6"/>
      <c r="WW12" s="7"/>
      <c r="WX12" s="6"/>
      <c r="WY12" s="7"/>
      <c r="WZ12" s="6"/>
      <c r="XA12" s="7"/>
      <c r="XB12" s="6"/>
      <c r="XC12" s="7"/>
      <c r="XD12" s="6"/>
      <c r="XE12" s="7"/>
      <c r="XF12" s="6"/>
      <c r="XG12" s="7"/>
      <c r="XH12" s="6"/>
      <c r="XI12" s="7"/>
      <c r="XJ12" s="6"/>
      <c r="XK12" s="7"/>
      <c r="XL12" s="6"/>
      <c r="XM12" s="7"/>
      <c r="XN12" s="6"/>
      <c r="XO12" s="7"/>
      <c r="XP12" s="6"/>
      <c r="XQ12" s="7"/>
      <c r="XR12" s="6"/>
      <c r="XS12" s="7"/>
      <c r="XT12" s="6"/>
      <c r="XU12" s="7"/>
      <c r="XV12" s="6"/>
      <c r="XW12" s="7"/>
      <c r="XX12" s="6"/>
      <c r="XY12" s="7"/>
      <c r="XZ12" s="6"/>
      <c r="YA12" s="7"/>
      <c r="YB12" s="6"/>
      <c r="YC12" s="7"/>
      <c r="YD12" s="6"/>
      <c r="YE12" s="7"/>
      <c r="YF12" s="6"/>
      <c r="YG12" s="7"/>
      <c r="YH12" s="6"/>
      <c r="YI12" s="7"/>
      <c r="YJ12" s="6"/>
      <c r="YK12" s="7"/>
      <c r="YL12" s="6"/>
      <c r="YM12" s="7"/>
      <c r="YN12" s="6"/>
      <c r="YO12" s="7"/>
      <c r="YP12" s="6"/>
      <c r="YQ12" s="7"/>
      <c r="YR12" s="6"/>
      <c r="YS12" s="7"/>
      <c r="YT12" s="6"/>
      <c r="YU12" s="7"/>
      <c r="YV12" s="6"/>
      <c r="YW12" s="7"/>
      <c r="YX12" s="6"/>
      <c r="YY12" s="7"/>
      <c r="YZ12" s="6"/>
      <c r="ZA12" s="7"/>
      <c r="ZB12" s="6"/>
      <c r="ZC12" s="7"/>
      <c r="ZD12" s="6"/>
      <c r="ZE12" s="7"/>
      <c r="ZF12" s="6"/>
      <c r="ZG12" s="7"/>
      <c r="ZH12" s="6"/>
      <c r="ZI12" s="7"/>
      <c r="ZJ12" s="6"/>
      <c r="ZK12" s="7"/>
      <c r="ZL12" s="6"/>
      <c r="ZM12" s="7"/>
      <c r="ZN12" s="6"/>
      <c r="ZO12" s="7"/>
      <c r="ZP12" s="6"/>
      <c r="ZQ12" s="7"/>
      <c r="ZR12" s="6"/>
      <c r="ZS12" s="7"/>
      <c r="ZT12" s="6"/>
      <c r="ZU12" s="7"/>
      <c r="ZV12" s="6"/>
      <c r="ZW12" s="7"/>
      <c r="ZX12" s="6"/>
      <c r="ZY12" s="7"/>
      <c r="ZZ12" s="6"/>
      <c r="AAA12" s="7"/>
      <c r="AAB12" s="6"/>
      <c r="AAC12" s="7"/>
      <c r="AAD12" s="6"/>
      <c r="AAE12" s="7"/>
      <c r="AAF12" s="6"/>
      <c r="AAG12" s="7"/>
      <c r="AAH12" s="6"/>
      <c r="AAI12" s="7"/>
      <c r="AAJ12" s="6"/>
      <c r="AAK12" s="7"/>
      <c r="AAL12" s="6"/>
      <c r="AAM12" s="7"/>
      <c r="AAN12" s="6"/>
      <c r="AAO12" s="7"/>
      <c r="AAP12" s="6"/>
      <c r="AAQ12" s="7"/>
      <c r="AAR12" s="6"/>
      <c r="AAS12" s="7"/>
      <c r="AAT12" s="6"/>
      <c r="AAU12" s="7"/>
      <c r="AAV12" s="6"/>
      <c r="AAW12" s="7"/>
      <c r="AAX12" s="6"/>
      <c r="AAY12" s="7"/>
      <c r="AAZ12" s="6"/>
      <c r="ABA12" s="7"/>
      <c r="ABB12" s="6"/>
      <c r="ABC12" s="7"/>
      <c r="ABD12" s="6"/>
      <c r="ABE12" s="7"/>
      <c r="ABF12" s="6"/>
      <c r="ABG12" s="7"/>
      <c r="ABH12" s="6"/>
      <c r="ABI12" s="7"/>
      <c r="ABJ12" s="6"/>
      <c r="ABK12" s="7"/>
      <c r="ABL12" s="6"/>
      <c r="ABM12" s="7"/>
      <c r="ABN12" s="6"/>
      <c r="ABO12" s="7"/>
      <c r="ABP12" s="6"/>
      <c r="ABQ12" s="7"/>
      <c r="ABR12" s="6"/>
      <c r="ABS12" s="7"/>
    </row>
    <row r="13" spans="1:747" x14ac:dyDescent="0.25">
      <c r="A13" s="5">
        <v>1971</v>
      </c>
      <c r="B13" s="6">
        <v>49.90115814</v>
      </c>
      <c r="C13" s="7">
        <v>82.665058250000001</v>
      </c>
      <c r="D13" s="6">
        <v>0.488921995</v>
      </c>
      <c r="E13" s="7">
        <v>3.9464693839999998</v>
      </c>
      <c r="F13" s="6">
        <v>4.6222440479999998</v>
      </c>
      <c r="G13" s="7">
        <v>2.2278674380000001</v>
      </c>
      <c r="H13" s="6">
        <v>3.491529012</v>
      </c>
      <c r="I13" s="7">
        <v>4.8366503569999999</v>
      </c>
      <c r="J13" s="6">
        <v>5.4828980669999998</v>
      </c>
      <c r="K13" s="7">
        <v>8.7607039709999999</v>
      </c>
      <c r="L13" s="6">
        <v>54.246070529999997</v>
      </c>
      <c r="M13" s="7">
        <v>10.55942958</v>
      </c>
      <c r="N13" s="6">
        <v>13.766039510000001</v>
      </c>
      <c r="O13" s="7">
        <v>42.480568210000001</v>
      </c>
      <c r="P13" s="6">
        <v>16.576918490000001</v>
      </c>
      <c r="Q13" s="7">
        <v>-56503</v>
      </c>
      <c r="R13" s="6">
        <v>68662042969</v>
      </c>
      <c r="S13" s="7">
        <v>281000000</v>
      </c>
      <c r="T13" s="6">
        <v>975.17243570000005</v>
      </c>
      <c r="U13" s="7">
        <v>34553643779</v>
      </c>
      <c r="V13" s="6">
        <v>2977000000</v>
      </c>
      <c r="W13" s="7">
        <v>1904616169</v>
      </c>
      <c r="X13" s="6">
        <v>22.931540129999998</v>
      </c>
      <c r="Y13" s="7">
        <v>774100000</v>
      </c>
      <c r="Z13" s="6">
        <v>-4.541280327</v>
      </c>
      <c r="AA13" s="7">
        <v>17.78297835</v>
      </c>
      <c r="AB13" s="6">
        <v>600300000</v>
      </c>
      <c r="AC13" s="7">
        <v>906656465.20000005</v>
      </c>
      <c r="AD13" s="6">
        <v>27028402526</v>
      </c>
      <c r="AE13" s="7">
        <v>1140015302</v>
      </c>
      <c r="AF13" s="6">
        <v>3529000000</v>
      </c>
      <c r="AG13" s="7">
        <v>982154000000</v>
      </c>
      <c r="AH13" s="6">
        <v>7892629431</v>
      </c>
      <c r="AI13" s="7">
        <v>50450622608</v>
      </c>
      <c r="AJ13" s="6">
        <v>24.332730990000002</v>
      </c>
      <c r="AK13" s="7">
        <v>821400000</v>
      </c>
      <c r="AL13" s="6">
        <v>789000000</v>
      </c>
      <c r="AM13" s="7">
        <v>19.85066505</v>
      </c>
      <c r="AN13" s="6">
        <v>41.838000000000001</v>
      </c>
      <c r="AO13" s="7">
        <v>50.09884186</v>
      </c>
      <c r="AP13" s="6">
        <v>35433368</v>
      </c>
      <c r="AQ13" s="7">
        <v>75.456237759999993</v>
      </c>
      <c r="AR13" s="6">
        <v>0.23654344899999999</v>
      </c>
      <c r="AS13" s="7">
        <v>0.98091130100000001</v>
      </c>
      <c r="AT13" s="6">
        <v>3.2733612600000002</v>
      </c>
      <c r="AU13" s="7">
        <v>1.566984516</v>
      </c>
      <c r="AV13" s="6">
        <v>2.8582603350000002</v>
      </c>
      <c r="AW13" s="7">
        <v>4.1553722129999997</v>
      </c>
      <c r="AX13" s="6">
        <v>5.4596270660000004</v>
      </c>
      <c r="AY13" s="7">
        <v>6.4137324930000004</v>
      </c>
      <c r="AZ13" s="6">
        <v>54.745006949999997</v>
      </c>
      <c r="BA13" s="7">
        <v>55.245919919999999</v>
      </c>
      <c r="BB13" s="6">
        <v>12.137610199999999</v>
      </c>
      <c r="BC13" s="7">
        <v>41.30852367</v>
      </c>
      <c r="BD13" s="6">
        <v>40.131836030000002</v>
      </c>
      <c r="BE13" s="7">
        <v>0.3921</v>
      </c>
      <c r="BF13" s="6">
        <v>8.3241994249999998</v>
      </c>
      <c r="BG13" s="7">
        <v>8609283346</v>
      </c>
      <c r="BH13" s="6">
        <v>0</v>
      </c>
      <c r="BI13" s="7">
        <v>3713593471</v>
      </c>
      <c r="BJ13" s="6">
        <v>22.122818970000001</v>
      </c>
      <c r="BK13" s="7">
        <v>746800000</v>
      </c>
      <c r="BL13" s="6">
        <v>-153300000</v>
      </c>
      <c r="BM13" s="7">
        <v>12.86547975</v>
      </c>
      <c r="BN13" s="6">
        <v>434300000</v>
      </c>
      <c r="BO13" s="7">
        <v>200969140.5</v>
      </c>
      <c r="BP13" s="6">
        <v>2078006313</v>
      </c>
      <c r="BQ13" s="7">
        <v>1018710000000</v>
      </c>
      <c r="BR13" s="6">
        <v>0.34641778499999998</v>
      </c>
      <c r="BS13" s="7">
        <v>56738282859</v>
      </c>
      <c r="BT13" s="6">
        <v>916399000000</v>
      </c>
      <c r="BU13" s="7">
        <v>2273300000</v>
      </c>
      <c r="BV13" s="6">
        <v>58.161999999999999</v>
      </c>
      <c r="BW13" s="7">
        <v>17681661</v>
      </c>
      <c r="BX13" s="6">
        <v>0.79393561499999998</v>
      </c>
      <c r="BY13" s="7">
        <v>1398367</v>
      </c>
      <c r="BZ13" s="6">
        <v>817290</v>
      </c>
      <c r="CA13" s="7">
        <v>2.5705306349999999</v>
      </c>
      <c r="CB13" s="6">
        <v>3.7613605350000001</v>
      </c>
      <c r="CC13" s="7">
        <v>5.0598358680000004</v>
      </c>
      <c r="CD13" s="6">
        <v>5.5102177760000002</v>
      </c>
      <c r="CE13" s="7">
        <v>8.5354681479999996</v>
      </c>
      <c r="CF13" s="6">
        <v>9629604</v>
      </c>
      <c r="CG13" s="7">
        <v>10.26831445</v>
      </c>
      <c r="CH13" s="6">
        <v>12.9791034</v>
      </c>
      <c r="CI13" s="7">
        <v>7541026</v>
      </c>
      <c r="CJ13" s="6">
        <v>15.51321495</v>
      </c>
      <c r="CK13" s="7">
        <v>398700000</v>
      </c>
      <c r="CL13" s="6">
        <v>716653914.79999995</v>
      </c>
      <c r="CM13" s="7">
        <v>95.268956650000007</v>
      </c>
      <c r="CN13" s="6">
        <v>7592450905</v>
      </c>
      <c r="CO13" s="7">
        <v>0.56533502700000005</v>
      </c>
      <c r="CP13" s="6">
        <v>95690445495</v>
      </c>
      <c r="CQ13" s="7">
        <v>31.024676360000001</v>
      </c>
      <c r="CR13" s="6">
        <v>-390971690.89999998</v>
      </c>
      <c r="CS13" s="7">
        <v>7922798290</v>
      </c>
      <c r="CT13" s="6">
        <v>36558345766</v>
      </c>
      <c r="CU13" s="7">
        <v>1107625606</v>
      </c>
      <c r="CV13" s="6">
        <v>10.5311491</v>
      </c>
      <c r="CW13" s="7">
        <v>355500000</v>
      </c>
      <c r="CX13" s="6">
        <v>16.943598059999999</v>
      </c>
      <c r="CY13" s="7">
        <v>12.367805199999999</v>
      </c>
      <c r="CZ13" s="6">
        <v>163240183.19999999</v>
      </c>
      <c r="DA13" s="7">
        <v>21.966133729999999</v>
      </c>
      <c r="DB13" s="6">
        <v>1974241265</v>
      </c>
      <c r="DC13" s="7">
        <v>128508000000</v>
      </c>
      <c r="DD13" s="6">
        <v>1530986993</v>
      </c>
      <c r="DE13" s="7">
        <v>1791579954</v>
      </c>
      <c r="DF13" s="6">
        <v>78800000</v>
      </c>
      <c r="DG13" s="7">
        <v>104.5412803</v>
      </c>
      <c r="DH13" s="6">
        <v>9000255037</v>
      </c>
      <c r="DI13" s="7">
        <v>67.343069589999999</v>
      </c>
      <c r="DJ13" s="6">
        <v>1423.8167430000001</v>
      </c>
      <c r="DK13" s="7">
        <v>65754292965</v>
      </c>
      <c r="DL13" s="6">
        <v>2094873757</v>
      </c>
      <c r="DM13" s="7">
        <v>1987000000</v>
      </c>
      <c r="DN13" s="6">
        <v>3.1404217139999999</v>
      </c>
      <c r="DO13" s="7">
        <v>32.126670019999999</v>
      </c>
      <c r="DP13" s="6">
        <v>-271959511.5</v>
      </c>
      <c r="DQ13" s="7">
        <v>57132023.240000002</v>
      </c>
      <c r="DR13" s="6">
        <v>7783341</v>
      </c>
      <c r="DS13" s="7">
        <v>12.367805199999999</v>
      </c>
      <c r="DT13" s="6">
        <v>5747762</v>
      </c>
      <c r="DU13" s="7">
        <v>0.43478264100000003</v>
      </c>
      <c r="DV13" s="6">
        <v>1016832441</v>
      </c>
      <c r="DW13" s="7">
        <v>665777000000</v>
      </c>
      <c r="DX13" s="6">
        <v>16851.769660000002</v>
      </c>
      <c r="DY13" s="7">
        <v>242.97107030000001</v>
      </c>
      <c r="DZ13" s="6">
        <v>597115000000</v>
      </c>
      <c r="EA13" s="7">
        <v>3375700000</v>
      </c>
      <c r="EB13" s="6">
        <v>43.134757239999999</v>
      </c>
      <c r="EC13" s="7">
        <v>1456100000</v>
      </c>
      <c r="ED13" s="6">
        <v>32.922589379999998</v>
      </c>
      <c r="EE13" s="7">
        <v>1.691701983</v>
      </c>
      <c r="EF13" s="6">
        <v>1084500000</v>
      </c>
      <c r="EG13" s="7">
        <v>1660367850</v>
      </c>
      <c r="EH13" s="6">
        <v>12.3559558</v>
      </c>
      <c r="EI13" s="7">
        <v>38.771750740000002</v>
      </c>
      <c r="EJ13" s="6">
        <v>920000000</v>
      </c>
      <c r="EK13" s="7">
        <v>14824613</v>
      </c>
      <c r="EL13" s="6">
        <v>20608755</v>
      </c>
      <c r="EM13" s="7">
        <v>17751707</v>
      </c>
      <c r="EN13" s="6">
        <v>7.2088204969999996</v>
      </c>
      <c r="EO13" s="7">
        <v>0.53892562899999996</v>
      </c>
      <c r="EP13" s="6">
        <v>1.330519834</v>
      </c>
      <c r="EQ13" s="7">
        <v>581077</v>
      </c>
      <c r="ER13" s="6">
        <v>1.95886297</v>
      </c>
      <c r="ES13" s="7">
        <v>3.1365436519999998</v>
      </c>
      <c r="ET13" s="6">
        <v>4.4302343659999996</v>
      </c>
      <c r="EU13" s="7">
        <v>5.5426807910000004</v>
      </c>
      <c r="EV13" s="6">
        <v>6.430733697</v>
      </c>
      <c r="EW13" s="7">
        <v>19398000</v>
      </c>
      <c r="EX13" s="6">
        <v>9768396</v>
      </c>
      <c r="EY13" s="7">
        <v>11.639517680000001</v>
      </c>
      <c r="EZ13" s="6">
        <v>14637001</v>
      </c>
      <c r="FA13" s="7">
        <v>7095975</v>
      </c>
      <c r="FB13" s="6">
        <v>13.241698019999999</v>
      </c>
      <c r="FC13" s="7">
        <v>447000000</v>
      </c>
      <c r="FD13" s="6">
        <v>58529862813</v>
      </c>
      <c r="FE13" s="7">
        <v>91.675800570000007</v>
      </c>
      <c r="FF13" s="6">
        <v>3094700000</v>
      </c>
      <c r="FG13" s="7">
        <v>5797755675</v>
      </c>
      <c r="FH13" s="6">
        <v>5806646505</v>
      </c>
      <c r="FI13" s="7">
        <v>3.1773197980000001</v>
      </c>
      <c r="FJ13" s="6">
        <v>22935407955</v>
      </c>
      <c r="FK13" s="7">
        <v>148903000000</v>
      </c>
      <c r="FL13" s="6">
        <v>-9.1764705889999991</v>
      </c>
      <c r="FM13" s="7">
        <v>0.54220713600000003</v>
      </c>
      <c r="FN13" s="6">
        <v>1.691952133</v>
      </c>
      <c r="FO13" s="7">
        <v>1.6804419669999999</v>
      </c>
      <c r="FP13" s="6">
        <v>4.0573463270000003</v>
      </c>
      <c r="FQ13" s="7">
        <v>33423030600</v>
      </c>
      <c r="FR13" s="6">
        <v>1.326729702</v>
      </c>
      <c r="FS13" s="7">
        <v>233198000000</v>
      </c>
      <c r="FT13" s="6">
        <v>1.260734515</v>
      </c>
      <c r="FU13" s="7">
        <v>13.41924639</v>
      </c>
      <c r="FV13" s="6">
        <v>2.310718064</v>
      </c>
      <c r="FW13" s="7">
        <v>13672410321</v>
      </c>
      <c r="FX13" s="6">
        <v>10524162488</v>
      </c>
      <c r="FY13" s="7">
        <v>12.51217409</v>
      </c>
      <c r="FZ13" s="6">
        <v>190198000000</v>
      </c>
      <c r="GA13" s="7">
        <v>5.1104972379999998</v>
      </c>
      <c r="GB13" s="6">
        <v>3.535846899</v>
      </c>
      <c r="GC13" s="7">
        <v>3.0208036479999998</v>
      </c>
      <c r="GD13" s="6">
        <v>2.2798518099999998</v>
      </c>
      <c r="GE13" s="7">
        <v>574180000000</v>
      </c>
      <c r="GF13" s="6">
        <v>8658862857</v>
      </c>
      <c r="GG13" s="7">
        <v>2.8925038669999998</v>
      </c>
      <c r="GH13" s="6">
        <v>54.227283</v>
      </c>
      <c r="GI13" s="7">
        <v>52.454000000000001</v>
      </c>
      <c r="GJ13" s="6">
        <v>335.59500000000003</v>
      </c>
      <c r="GK13" s="7">
        <v>242.8</v>
      </c>
      <c r="GL13" s="6">
        <v>248.8</v>
      </c>
      <c r="GM13" s="7">
        <v>90105</v>
      </c>
      <c r="GN13" s="6">
        <v>230502</v>
      </c>
      <c r="GO13" s="7">
        <v>138710006.69999999</v>
      </c>
      <c r="GP13" s="6">
        <v>138710006.69999999</v>
      </c>
      <c r="GQ13" s="7">
        <v>48.360999999999997</v>
      </c>
      <c r="GR13" s="6">
        <v>161.9</v>
      </c>
      <c r="GS13" s="7">
        <v>16.812999999999999</v>
      </c>
      <c r="GT13" s="6">
        <v>128.4</v>
      </c>
      <c r="GU13" s="7">
        <v>1.0660000000000001</v>
      </c>
      <c r="GV13" s="6">
        <v>6.0309999999999997</v>
      </c>
      <c r="GW13" s="7">
        <v>163.19999999999999</v>
      </c>
      <c r="GX13" s="6">
        <v>197.733</v>
      </c>
      <c r="GY13" s="7">
        <v>7539999.9620000003</v>
      </c>
      <c r="GZ13" s="6">
        <v>14760000</v>
      </c>
      <c r="HA13" s="7">
        <v>84268</v>
      </c>
      <c r="HB13" s="6">
        <v>310000.0024</v>
      </c>
      <c r="HC13" s="7">
        <v>127580000</v>
      </c>
      <c r="HD13" s="6">
        <v>7000</v>
      </c>
      <c r="HE13" s="7">
        <v>77268</v>
      </c>
      <c r="HF13" s="6">
        <v>40.525686</v>
      </c>
      <c r="HG13" s="7">
        <v>50.386000000000003</v>
      </c>
      <c r="HH13" s="6">
        <v>160.5</v>
      </c>
      <c r="HI13" s="7">
        <v>41.417000000000002</v>
      </c>
      <c r="HJ13" s="6">
        <v>344352</v>
      </c>
      <c r="HK13" s="7">
        <v>3.9146718059999999</v>
      </c>
      <c r="HL13" s="6">
        <v>12.523185270000001</v>
      </c>
      <c r="HM13" s="7">
        <v>879299987.79999995</v>
      </c>
      <c r="HN13" s="6">
        <v>61.2</v>
      </c>
      <c r="HO13" s="7">
        <v>237.1</v>
      </c>
      <c r="HP13" s="6">
        <v>879299987.79999995</v>
      </c>
      <c r="HQ13" s="7">
        <v>19120000.149999999</v>
      </c>
      <c r="HR13" s="6">
        <v>200000.003</v>
      </c>
      <c r="HS13" s="7">
        <v>3000000</v>
      </c>
      <c r="HT13" s="6">
        <v>6.198968152</v>
      </c>
      <c r="HU13" s="7">
        <v>17.18701218</v>
      </c>
      <c r="HV13" s="6">
        <v>2.4036612220000002</v>
      </c>
      <c r="HW13" s="7">
        <v>1266148860</v>
      </c>
      <c r="HX13" s="6">
        <v>6.3128600180000003</v>
      </c>
      <c r="HY13" s="7">
        <v>550500000</v>
      </c>
      <c r="HZ13" s="6">
        <v>0.84169099999999997</v>
      </c>
      <c r="IA13" s="7">
        <v>290500</v>
      </c>
      <c r="IB13" s="6">
        <v>1001450</v>
      </c>
      <c r="IC13" s="7">
        <v>7540293</v>
      </c>
      <c r="ID13" s="6">
        <v>136.1608775</v>
      </c>
      <c r="IE13" s="7">
        <v>24.13</v>
      </c>
      <c r="IF13" s="6">
        <v>0.117534783</v>
      </c>
      <c r="IG13" s="7">
        <v>192.1568627</v>
      </c>
      <c r="IH13" s="6">
        <v>35.595326739999997</v>
      </c>
      <c r="II13" s="7">
        <v>23.41</v>
      </c>
      <c r="IJ13" s="6">
        <v>1927747</v>
      </c>
      <c r="IK13" s="7">
        <v>2.8650359129999998</v>
      </c>
      <c r="IL13" s="6">
        <v>3911.5</v>
      </c>
      <c r="IM13" s="7">
        <v>28.07</v>
      </c>
      <c r="IN13" s="6">
        <v>995450</v>
      </c>
      <c r="IO13" s="7">
        <v>2.7475011299999998</v>
      </c>
      <c r="IP13" s="6">
        <v>790050000</v>
      </c>
      <c r="IQ13" s="7">
        <v>5.7059679770000002</v>
      </c>
      <c r="IR13" s="6">
        <v>17.226757800000001</v>
      </c>
      <c r="IS13" s="7">
        <v>4.7219957609999996</v>
      </c>
      <c r="IT13" s="6">
        <v>6.0079352139999997</v>
      </c>
      <c r="IU13" s="7">
        <v>2.3946953639999999</v>
      </c>
      <c r="IV13" s="6">
        <v>6.4057829230000003</v>
      </c>
      <c r="IW13" s="7">
        <v>18.100000000000001</v>
      </c>
      <c r="IX13" s="6">
        <v>7.7187131000000006E-2</v>
      </c>
      <c r="IY13" s="7">
        <v>4.3250427189999998</v>
      </c>
      <c r="IZ13" s="6">
        <v>1.540408835</v>
      </c>
      <c r="JA13" s="7">
        <v>25.50790804</v>
      </c>
      <c r="JB13" s="6">
        <v>0.29349421199999998</v>
      </c>
      <c r="JC13" s="7">
        <v>56.709603780000002</v>
      </c>
      <c r="JD13" s="6">
        <v>2735000</v>
      </c>
      <c r="JE13" s="7">
        <v>50.099360799999999</v>
      </c>
      <c r="JF13" s="6">
        <v>26.967913419999999</v>
      </c>
      <c r="JG13" s="7">
        <v>919950000</v>
      </c>
      <c r="JH13" s="6">
        <v>4.7219957609999996</v>
      </c>
      <c r="JI13" s="7">
        <v>13.060492419999999</v>
      </c>
      <c r="JJ13" s="6">
        <v>28.22198556</v>
      </c>
      <c r="JK13" s="7">
        <v>1</v>
      </c>
      <c r="JL13" s="6">
        <v>5.7059679770000002</v>
      </c>
      <c r="JM13" s="7">
        <v>7.0780330359999999</v>
      </c>
      <c r="JN13" s="6">
        <v>3.6579963289999999</v>
      </c>
      <c r="JO13" s="7">
        <v>8.8488070380000003</v>
      </c>
      <c r="JP13" s="6">
        <v>2.371868036</v>
      </c>
      <c r="JQ13" s="7">
        <v>1.9924995919999999</v>
      </c>
      <c r="JR13" s="6">
        <v>28520</v>
      </c>
      <c r="JS13" s="7">
        <v>0.62527688100000001</v>
      </c>
      <c r="JT13" s="6">
        <v>-28700000</v>
      </c>
      <c r="JU13" s="7">
        <v>16617.956330000001</v>
      </c>
      <c r="JV13" s="6">
        <v>240</v>
      </c>
      <c r="JW13" s="7">
        <v>8536087733</v>
      </c>
      <c r="JX13" s="6">
        <v>94.458985670000004</v>
      </c>
      <c r="JY13" s="7">
        <v>588830000000</v>
      </c>
      <c r="JZ13" s="6">
        <v>3347000000</v>
      </c>
      <c r="KA13" s="7">
        <v>-73195613.359999999</v>
      </c>
      <c r="KB13" s="6">
        <v>34089411655</v>
      </c>
      <c r="KC13" s="7">
        <v>8397497877</v>
      </c>
      <c r="KD13" s="6">
        <v>962.07088350000004</v>
      </c>
      <c r="KE13" s="7">
        <v>-1330000.0430000001</v>
      </c>
      <c r="KF13" s="6">
        <v>3.992297443</v>
      </c>
      <c r="KG13" s="7">
        <v>1.6168789480000001</v>
      </c>
      <c r="KH13" s="6">
        <v>1.624983377</v>
      </c>
      <c r="KI13" s="7">
        <v>100000.0015</v>
      </c>
      <c r="KJ13" s="6">
        <v>1379999.9950000001</v>
      </c>
      <c r="KK13" s="7">
        <v>5020</v>
      </c>
      <c r="KL13" s="6">
        <v>59999.998659999997</v>
      </c>
      <c r="KM13" s="7">
        <v>9999.9997760000006</v>
      </c>
      <c r="KN13" s="6">
        <v>70000.0003</v>
      </c>
      <c r="KO13" s="7">
        <v>4500000</v>
      </c>
      <c r="KP13" s="6">
        <v>2000000</v>
      </c>
      <c r="KQ13" s="7">
        <v>6</v>
      </c>
      <c r="KR13" s="6">
        <v>8.9999999999999998E-4</v>
      </c>
      <c r="KS13" s="7">
        <v>13.961399999999999</v>
      </c>
      <c r="KT13" s="6">
        <v>3.1929175070000002</v>
      </c>
      <c r="KU13" s="7">
        <v>213159281</v>
      </c>
      <c r="KV13" s="6">
        <v>2.6831502E-2</v>
      </c>
      <c r="KW13" s="7">
        <v>2310000</v>
      </c>
      <c r="KX13" s="6">
        <v>6.3951000000000002</v>
      </c>
      <c r="KY13" s="7">
        <v>3.04E-2</v>
      </c>
      <c r="KZ13" s="6">
        <v>1E-4</v>
      </c>
      <c r="LA13" s="7">
        <v>2.4900000000000002</v>
      </c>
      <c r="LB13" s="6">
        <v>0.43880000000000002</v>
      </c>
      <c r="LC13" s="7">
        <v>2.0438000000000001</v>
      </c>
      <c r="LD13" s="6">
        <v>3.7888000000000002</v>
      </c>
      <c r="LE13" s="7">
        <v>4.0004</v>
      </c>
      <c r="LF13" s="6">
        <v>0.710000246</v>
      </c>
      <c r="LG13" s="7">
        <v>8.4230999999999998</v>
      </c>
      <c r="LH13" s="6">
        <v>28.8934</v>
      </c>
      <c r="LI13" s="7">
        <v>0.27510000000000001</v>
      </c>
      <c r="LJ13" s="6">
        <v>142103985.19999999</v>
      </c>
      <c r="LK13" s="7">
        <v>16671000</v>
      </c>
      <c r="LL13" s="6">
        <v>2049117408</v>
      </c>
      <c r="LM13" s="7">
        <v>2.5999999999999999E-3</v>
      </c>
      <c r="LN13" s="6">
        <v>4.1300000000000003E-2</v>
      </c>
      <c r="LO13" s="7">
        <v>0.72807661499999998</v>
      </c>
      <c r="LP13" s="6">
        <v>4.4401999999999999</v>
      </c>
      <c r="LQ13" s="7">
        <v>5.7200000000000001E-2</v>
      </c>
      <c r="LR13" s="6">
        <v>1.03E-2</v>
      </c>
      <c r="LS13" s="7">
        <v>1.706442357</v>
      </c>
      <c r="LT13" s="6">
        <v>2.5064000000000002</v>
      </c>
      <c r="LU13" s="7">
        <v>0.82579999999999998</v>
      </c>
      <c r="LV13" s="6">
        <v>6.9999999999999999E-4</v>
      </c>
      <c r="LW13" s="7">
        <v>9.1074999999999999</v>
      </c>
      <c r="LX13" s="6">
        <v>60.465000000000003</v>
      </c>
      <c r="LY13" s="7">
        <v>2.3800000000000002E-2</v>
      </c>
      <c r="LZ13" s="6">
        <v>2.5700000000000001E-2</v>
      </c>
      <c r="MA13" s="7">
        <v>25.157699999999998</v>
      </c>
      <c r="MB13" s="6">
        <v>2.4716999999999998</v>
      </c>
      <c r="MC13" s="7">
        <v>5.4802999999999997</v>
      </c>
      <c r="MD13" s="6">
        <v>136774985.19999999</v>
      </c>
      <c r="ME13" s="7">
        <v>171000</v>
      </c>
      <c r="MF13" s="6">
        <v>293.23209839999998</v>
      </c>
      <c r="MG13" s="7">
        <v>1494626793</v>
      </c>
      <c r="MH13" s="6">
        <v>6</v>
      </c>
      <c r="MI13" s="7">
        <v>6</v>
      </c>
      <c r="MJ13" s="6">
        <v>2.4971542900000001</v>
      </c>
      <c r="MK13" s="7">
        <v>2.6322981680000002</v>
      </c>
      <c r="ML13" s="6">
        <v>-5329000</v>
      </c>
      <c r="MM13" s="7">
        <v>29.375</v>
      </c>
      <c r="MN13" s="6">
        <v>12</v>
      </c>
      <c r="MO13" s="7">
        <v>6806000</v>
      </c>
      <c r="MP13" s="6">
        <v>224695281</v>
      </c>
      <c r="MQ13" s="7">
        <v>-5072000</v>
      </c>
      <c r="MR13" s="6">
        <v>23.3599</v>
      </c>
      <c r="MS13" s="7">
        <v>1494626793</v>
      </c>
      <c r="MT13" s="6">
        <v>24.005346150000001</v>
      </c>
      <c r="MU13" s="7">
        <v>-5072000</v>
      </c>
      <c r="MV13" s="6">
        <v>0</v>
      </c>
      <c r="MW13" s="7">
        <v>-5500000</v>
      </c>
      <c r="MX13" s="6">
        <v>16500000</v>
      </c>
      <c r="MY13" s="7">
        <v>478672614.69999999</v>
      </c>
      <c r="MZ13" s="6">
        <v>75818000</v>
      </c>
      <c r="NA13" s="7">
        <v>12159999.85</v>
      </c>
      <c r="NB13" s="6">
        <v>7.9663655499999999</v>
      </c>
      <c r="NC13" s="7">
        <v>171000</v>
      </c>
      <c r="ND13" s="6">
        <v>5760000.2290000003</v>
      </c>
      <c r="NE13" s="7">
        <v>11536000</v>
      </c>
      <c r="NF13" s="6">
        <v>850000.02379999997</v>
      </c>
      <c r="NG13" s="7">
        <v>9999.9997760000006</v>
      </c>
      <c r="NH13" s="6">
        <v>0.43863321900000002</v>
      </c>
      <c r="NI13" s="7">
        <v>0.84644478400000001</v>
      </c>
      <c r="NJ13" s="6">
        <v>52.417642559999997</v>
      </c>
      <c r="NK13" s="7">
        <v>52.088963419999999</v>
      </c>
      <c r="NL13" s="6">
        <v>29.572822169999998</v>
      </c>
      <c r="NM13" s="7">
        <v>27.907055230000001</v>
      </c>
      <c r="NN13" s="6">
        <v>18.38834585</v>
      </c>
      <c r="NO13" s="7">
        <v>4.2841635670000002</v>
      </c>
      <c r="NP13" s="6">
        <v>7.6823880610000002</v>
      </c>
      <c r="NQ13" s="7">
        <v>6.3695840649999997</v>
      </c>
      <c r="NR13" s="6">
        <v>1.4431045E-2</v>
      </c>
      <c r="NS13" s="7">
        <v>231.08978479999999</v>
      </c>
      <c r="NT13" s="6">
        <v>2.16029E-3</v>
      </c>
      <c r="NU13" s="7">
        <v>0.28787673000000003</v>
      </c>
      <c r="NV13" s="6">
        <v>4.4000000000000004</v>
      </c>
      <c r="NW13" s="7">
        <v>17.399999619999999</v>
      </c>
      <c r="NX13" s="6">
        <v>1.517786503</v>
      </c>
      <c r="NY13" s="7">
        <v>5.7247560000000001E-3</v>
      </c>
      <c r="NZ13" s="6">
        <v>1476.2619420000001</v>
      </c>
      <c r="OA13" s="7">
        <v>8188289387</v>
      </c>
      <c r="OB13" s="6">
        <v>1.2410461349999999</v>
      </c>
      <c r="OC13" s="7">
        <v>81178972.450000003</v>
      </c>
      <c r="OD13" s="6">
        <v>241861559</v>
      </c>
      <c r="OE13" s="7">
        <v>0.28542921900000001</v>
      </c>
      <c r="OF13" s="6">
        <v>184404.21909999999</v>
      </c>
      <c r="OG13" s="7">
        <v>24573410.25</v>
      </c>
      <c r="OH13" s="6">
        <v>375587860.19999999</v>
      </c>
      <c r="OI13" s="7">
        <v>12800</v>
      </c>
      <c r="OJ13" s="6">
        <v>1.8233715239999999</v>
      </c>
      <c r="OK13" s="7">
        <v>52308932657</v>
      </c>
      <c r="OL13" s="6">
        <v>0.95100911600000004</v>
      </c>
      <c r="OM13" s="7">
        <v>2.8334005759999998</v>
      </c>
      <c r="ON13" s="6">
        <v>515400</v>
      </c>
      <c r="OO13" s="7"/>
      <c r="OP13" s="6">
        <v>0</v>
      </c>
      <c r="OQ13" s="7">
        <v>1.8961739639999999</v>
      </c>
      <c r="OR13" s="6">
        <v>-0.43136434600000001</v>
      </c>
      <c r="OS13" s="7">
        <v>59999.998659999997</v>
      </c>
      <c r="OT13" s="6"/>
      <c r="OU13" s="7"/>
      <c r="OV13" s="6"/>
      <c r="OW13" s="7">
        <v>53.92570877</v>
      </c>
      <c r="OX13" s="6">
        <v>3794911</v>
      </c>
      <c r="OY13" s="7">
        <v>82.940841669999998</v>
      </c>
      <c r="OZ13" s="6"/>
      <c r="PA13" s="7"/>
      <c r="PB13" s="6"/>
      <c r="PC13" s="7">
        <v>68.932708739999995</v>
      </c>
      <c r="PD13" s="6"/>
      <c r="PE13" s="7">
        <v>9999.9997760000006</v>
      </c>
      <c r="PF13" s="6"/>
      <c r="PG13" s="7">
        <v>1.82</v>
      </c>
      <c r="PH13" s="6"/>
      <c r="PI13" s="7"/>
      <c r="PJ13" s="6"/>
      <c r="PK13" s="7"/>
      <c r="PL13" s="6"/>
      <c r="PM13" s="7"/>
      <c r="PN13" s="6"/>
      <c r="PO13" s="7"/>
      <c r="PP13" s="6"/>
      <c r="PQ13" s="7"/>
      <c r="PR13" s="6"/>
      <c r="PS13" s="7"/>
      <c r="PT13" s="6"/>
      <c r="PU13" s="7"/>
      <c r="PV13" s="6"/>
      <c r="PW13" s="7"/>
      <c r="PX13" s="6"/>
      <c r="PY13" s="7"/>
      <c r="PZ13" s="6"/>
      <c r="QA13" s="7"/>
      <c r="QB13" s="6"/>
      <c r="QC13" s="7"/>
      <c r="QD13" s="6"/>
      <c r="QE13" s="7"/>
      <c r="QF13" s="6"/>
      <c r="QG13" s="7"/>
      <c r="QH13" s="6"/>
      <c r="QI13" s="7"/>
      <c r="QJ13" s="6"/>
      <c r="QK13" s="7"/>
      <c r="QL13" s="6"/>
      <c r="QM13" s="7"/>
      <c r="QN13" s="6"/>
      <c r="QO13" s="7"/>
      <c r="QP13" s="6"/>
      <c r="QQ13" s="7"/>
      <c r="QR13" s="6"/>
      <c r="QS13" s="7"/>
      <c r="QT13" s="6"/>
      <c r="QU13" s="7"/>
      <c r="QV13" s="6"/>
      <c r="QW13" s="7"/>
      <c r="QX13" s="6"/>
      <c r="QY13" s="7"/>
      <c r="QZ13" s="6"/>
      <c r="RA13" s="7"/>
      <c r="RB13" s="6"/>
      <c r="RC13" s="7"/>
      <c r="RD13" s="6"/>
      <c r="RE13" s="7"/>
      <c r="RF13" s="6"/>
      <c r="RG13" s="7"/>
      <c r="RH13" s="6"/>
      <c r="RI13" s="7"/>
      <c r="RJ13" s="6"/>
      <c r="RK13" s="7"/>
      <c r="RL13" s="6"/>
      <c r="RM13" s="7"/>
      <c r="RN13" s="6"/>
      <c r="RO13" s="7"/>
      <c r="RP13" s="6"/>
      <c r="RQ13" s="7"/>
      <c r="RR13" s="6"/>
      <c r="RS13" s="7"/>
      <c r="RT13" s="6"/>
      <c r="RU13" s="7"/>
      <c r="RV13" s="6"/>
      <c r="RW13" s="7">
        <v>2.2866644420000002</v>
      </c>
      <c r="RX13" s="6"/>
      <c r="RY13" s="7"/>
      <c r="RZ13" s="6"/>
      <c r="SA13" s="7">
        <v>0.65692001600000005</v>
      </c>
      <c r="SB13" s="6"/>
      <c r="SC13" s="7"/>
      <c r="SD13" s="6"/>
      <c r="SE13" s="7"/>
      <c r="SF13" s="6"/>
      <c r="SG13" s="7"/>
      <c r="SH13" s="6"/>
      <c r="SI13" s="7">
        <v>1448242</v>
      </c>
      <c r="SJ13" s="6">
        <v>1.157770038</v>
      </c>
      <c r="SK13" s="7">
        <v>30.844829560000001</v>
      </c>
      <c r="SL13" s="6">
        <v>37.768210000000003</v>
      </c>
      <c r="SM13" s="7">
        <v>0</v>
      </c>
      <c r="SN13" s="6">
        <v>0</v>
      </c>
      <c r="SO13" s="7">
        <v>0</v>
      </c>
      <c r="SP13" s="6">
        <v>36.971742939999999</v>
      </c>
      <c r="SQ13" s="7">
        <v>63.028257060000001</v>
      </c>
      <c r="SR13" s="6">
        <v>1.2825000289999999</v>
      </c>
      <c r="SS13" s="7">
        <v>0</v>
      </c>
      <c r="ST13" s="6">
        <v>36.971742939999999</v>
      </c>
      <c r="SU13" s="7">
        <v>1.217910051</v>
      </c>
      <c r="SV13" s="6"/>
      <c r="SW13" s="7"/>
      <c r="SX13" s="6"/>
      <c r="SY13" s="7"/>
      <c r="SZ13" s="6"/>
      <c r="TA13" s="7"/>
      <c r="TB13" s="6"/>
      <c r="TC13" s="7"/>
      <c r="TD13" s="6">
        <v>8.3584467109999991</v>
      </c>
      <c r="TE13" s="7">
        <v>203.6498478</v>
      </c>
      <c r="TF13" s="6">
        <v>5.5585273339999999</v>
      </c>
      <c r="TG13" s="7">
        <v>40.60546875</v>
      </c>
      <c r="TH13" s="6">
        <v>-109.7125946</v>
      </c>
      <c r="TI13" s="7">
        <v>0</v>
      </c>
      <c r="TJ13" s="6">
        <v>20.470010760000001</v>
      </c>
      <c r="TK13" s="7">
        <v>220.11161910000001</v>
      </c>
      <c r="TL13" s="6">
        <v>86.083051600000005</v>
      </c>
      <c r="TM13" s="7">
        <v>9.7774443610000006</v>
      </c>
      <c r="TN13" s="6"/>
      <c r="TO13" s="7"/>
      <c r="TP13" s="6"/>
      <c r="TQ13" s="7">
        <v>7.1783800129999999</v>
      </c>
      <c r="TR13" s="6"/>
      <c r="TS13" s="7"/>
      <c r="TT13" s="6"/>
      <c r="TU13" s="7"/>
      <c r="TV13" s="6"/>
      <c r="TW13" s="7"/>
      <c r="TX13" s="6"/>
      <c r="TY13" s="7"/>
      <c r="TZ13" s="6"/>
      <c r="UA13" s="7"/>
      <c r="UB13" s="6"/>
      <c r="UC13" s="7">
        <v>3.9213800430000001</v>
      </c>
      <c r="UD13" s="6">
        <v>10.24347019</v>
      </c>
      <c r="UE13" s="7">
        <v>0.38282000999999999</v>
      </c>
      <c r="UF13" s="6">
        <v>0.61839997800000002</v>
      </c>
      <c r="UG13" s="7">
        <v>0.52007996999999995</v>
      </c>
      <c r="UH13" s="6"/>
      <c r="UI13" s="7"/>
      <c r="UJ13" s="6"/>
      <c r="UK13" s="7"/>
      <c r="UL13" s="6">
        <v>32.170110000000001</v>
      </c>
      <c r="UM13" s="7"/>
      <c r="UN13" s="6"/>
      <c r="UO13" s="7">
        <v>99918</v>
      </c>
      <c r="UP13" s="6">
        <v>1147366</v>
      </c>
      <c r="UQ13" s="7">
        <v>519999.98090000002</v>
      </c>
      <c r="UR13" s="6">
        <v>53.034488680000003</v>
      </c>
      <c r="US13" s="7">
        <v>57986</v>
      </c>
      <c r="UT13" s="6"/>
      <c r="UU13" s="7"/>
      <c r="UV13" s="6"/>
      <c r="UW13" s="7">
        <v>32.258929999999999</v>
      </c>
      <c r="UX13" s="6"/>
      <c r="UY13" s="7"/>
      <c r="UZ13" s="6">
        <v>300876</v>
      </c>
      <c r="VA13" s="7">
        <v>13687</v>
      </c>
      <c r="VB13" s="6">
        <v>23.60396957</v>
      </c>
      <c r="VC13" s="7"/>
      <c r="VD13" s="6"/>
      <c r="VE13" s="7"/>
      <c r="VF13" s="6"/>
      <c r="VG13" s="7"/>
      <c r="VH13" s="6"/>
      <c r="VI13" s="7"/>
      <c r="VJ13" s="6"/>
      <c r="VK13" s="7"/>
      <c r="VL13" s="6"/>
      <c r="VM13" s="7"/>
      <c r="VN13" s="6"/>
      <c r="VO13" s="7"/>
      <c r="VP13" s="6"/>
      <c r="VQ13" s="7"/>
      <c r="VR13" s="6"/>
      <c r="VS13" s="7"/>
      <c r="VT13" s="6"/>
      <c r="VU13" s="7"/>
      <c r="VV13" s="6"/>
      <c r="VW13" s="7"/>
      <c r="VX13" s="6"/>
      <c r="VY13" s="7"/>
      <c r="VZ13" s="6"/>
      <c r="WA13" s="7"/>
      <c r="WB13" s="6"/>
      <c r="WC13" s="7"/>
      <c r="WD13" s="6"/>
      <c r="WE13" s="7"/>
      <c r="WF13" s="6"/>
      <c r="WG13" s="7"/>
      <c r="WH13" s="6"/>
      <c r="WI13" s="7"/>
      <c r="WJ13" s="6"/>
      <c r="WK13" s="7">
        <v>37.980249999999998</v>
      </c>
      <c r="WL13" s="6">
        <v>31.831389999999999</v>
      </c>
      <c r="WM13" s="7"/>
      <c r="WN13" s="6">
        <v>20563000</v>
      </c>
      <c r="WO13" s="7"/>
      <c r="WP13" s="6"/>
      <c r="WQ13" s="7"/>
      <c r="WR13" s="6"/>
      <c r="WS13" s="7"/>
      <c r="WT13" s="6"/>
      <c r="WU13" s="7"/>
      <c r="WV13" s="6"/>
      <c r="WW13" s="7"/>
      <c r="WX13" s="6"/>
      <c r="WY13" s="7"/>
      <c r="WZ13" s="6"/>
      <c r="XA13" s="7"/>
      <c r="XB13" s="6"/>
      <c r="XC13" s="7"/>
      <c r="XD13" s="6"/>
      <c r="XE13" s="7"/>
      <c r="XF13" s="6"/>
      <c r="XG13" s="7"/>
      <c r="XH13" s="6"/>
      <c r="XI13" s="7"/>
      <c r="XJ13" s="6"/>
      <c r="XK13" s="7"/>
      <c r="XL13" s="6"/>
      <c r="XM13" s="7"/>
      <c r="XN13" s="6"/>
      <c r="XO13" s="7"/>
      <c r="XP13" s="6"/>
      <c r="XQ13" s="7"/>
      <c r="XR13" s="6"/>
      <c r="XS13" s="7"/>
      <c r="XT13" s="6"/>
      <c r="XU13" s="7"/>
      <c r="XV13" s="6">
        <v>24.975719999999999</v>
      </c>
      <c r="XW13" s="7"/>
      <c r="XX13" s="6"/>
      <c r="XY13" s="7"/>
      <c r="XZ13" s="6"/>
      <c r="YA13" s="7"/>
      <c r="YB13" s="6"/>
      <c r="YC13" s="7"/>
      <c r="YD13" s="6"/>
      <c r="YE13" s="7"/>
      <c r="YF13" s="6"/>
      <c r="YG13" s="7"/>
      <c r="YH13" s="6"/>
      <c r="YI13" s="7"/>
      <c r="YJ13" s="6"/>
      <c r="YK13" s="7"/>
      <c r="YL13" s="6"/>
      <c r="YM13" s="7"/>
      <c r="YN13" s="6"/>
      <c r="YO13" s="7"/>
      <c r="YP13" s="6"/>
      <c r="YQ13" s="7"/>
      <c r="YR13" s="6"/>
      <c r="YS13" s="7"/>
      <c r="YT13" s="6"/>
      <c r="YU13" s="7"/>
      <c r="YV13" s="6"/>
      <c r="YW13" s="7"/>
      <c r="YX13" s="6"/>
      <c r="YY13" s="7"/>
      <c r="YZ13" s="6"/>
      <c r="ZA13" s="7"/>
      <c r="ZB13" s="6"/>
      <c r="ZC13" s="7"/>
      <c r="ZD13" s="6"/>
      <c r="ZE13" s="7"/>
      <c r="ZF13" s="6"/>
      <c r="ZG13" s="7"/>
      <c r="ZH13" s="6"/>
      <c r="ZI13" s="7"/>
      <c r="ZJ13" s="6"/>
      <c r="ZK13" s="7"/>
      <c r="ZL13" s="6"/>
      <c r="ZM13" s="7"/>
      <c r="ZN13" s="6"/>
      <c r="ZO13" s="7"/>
      <c r="ZP13" s="6"/>
      <c r="ZQ13" s="7"/>
      <c r="ZR13" s="6"/>
      <c r="ZS13" s="7"/>
      <c r="ZT13" s="6"/>
      <c r="ZU13" s="7"/>
      <c r="ZV13" s="6"/>
      <c r="ZW13" s="7"/>
      <c r="ZX13" s="6"/>
      <c r="ZY13" s="7"/>
      <c r="ZZ13" s="6"/>
      <c r="AAA13" s="7"/>
      <c r="AAB13" s="6"/>
      <c r="AAC13" s="7"/>
      <c r="AAD13" s="6"/>
      <c r="AAE13" s="7"/>
      <c r="AAF13" s="6"/>
      <c r="AAG13" s="7"/>
      <c r="AAH13" s="6"/>
      <c r="AAI13" s="7"/>
      <c r="AAJ13" s="6"/>
      <c r="AAK13" s="7"/>
      <c r="AAL13" s="6"/>
      <c r="AAM13" s="7"/>
      <c r="AAN13" s="6"/>
      <c r="AAO13" s="7"/>
      <c r="AAP13" s="6"/>
      <c r="AAQ13" s="7"/>
      <c r="AAR13" s="6"/>
      <c r="AAS13" s="7"/>
      <c r="AAT13" s="6"/>
      <c r="AAU13" s="7"/>
      <c r="AAV13" s="6"/>
      <c r="AAW13" s="7"/>
      <c r="AAX13" s="6"/>
      <c r="AAY13" s="7"/>
      <c r="AAZ13" s="6"/>
      <c r="ABA13" s="7"/>
      <c r="ABB13" s="6">
        <v>56.43460846</v>
      </c>
      <c r="ABC13" s="7"/>
      <c r="ABD13" s="6"/>
      <c r="ABE13" s="7"/>
      <c r="ABF13" s="6"/>
      <c r="ABG13" s="7"/>
      <c r="ABH13" s="6"/>
      <c r="ABI13" s="7">
        <v>38.857590000000002</v>
      </c>
      <c r="ABJ13" s="6">
        <v>41.443721770000003</v>
      </c>
      <c r="ABK13" s="7">
        <v>4.4880100000000001</v>
      </c>
      <c r="ABL13" s="6">
        <v>4.5299201010000001</v>
      </c>
      <c r="ABM13" s="7">
        <v>70.463668819999995</v>
      </c>
      <c r="ABN13" s="6"/>
      <c r="ABO13" s="7"/>
      <c r="ABP13" s="6"/>
      <c r="ABQ13" s="7"/>
      <c r="ABR13" s="6">
        <v>5.7405099999999996</v>
      </c>
      <c r="ABS13" s="7">
        <v>3.7278699999999998</v>
      </c>
    </row>
    <row r="14" spans="1:747" x14ac:dyDescent="0.25">
      <c r="A14" s="5">
        <v>1972</v>
      </c>
      <c r="B14" s="6">
        <v>49.903779350000001</v>
      </c>
      <c r="C14" s="7">
        <v>82.416327870000003</v>
      </c>
      <c r="D14" s="6">
        <v>0.49426197700000002</v>
      </c>
      <c r="E14" s="7">
        <v>3.9633818750000001</v>
      </c>
      <c r="F14" s="6">
        <v>4.6397019520000002</v>
      </c>
      <c r="G14" s="7">
        <v>2.2262847030000001</v>
      </c>
      <c r="H14" s="6">
        <v>3.485513681</v>
      </c>
      <c r="I14" s="7">
        <v>4.833073723</v>
      </c>
      <c r="J14" s="6">
        <v>5.318939995</v>
      </c>
      <c r="K14" s="7">
        <v>8.8074678710000001</v>
      </c>
      <c r="L14" s="6">
        <v>54.299969920000002</v>
      </c>
      <c r="M14" s="7">
        <v>10.617190770000001</v>
      </c>
      <c r="N14" s="6">
        <v>13.72637872</v>
      </c>
      <c r="O14" s="7">
        <v>42.410370290000003</v>
      </c>
      <c r="P14" s="6">
        <v>16.563807359999998</v>
      </c>
      <c r="Q14" s="7">
        <v>-55282</v>
      </c>
      <c r="R14" s="6">
        <v>68502835920</v>
      </c>
      <c r="S14" s="7">
        <v>237000000</v>
      </c>
      <c r="T14" s="6">
        <v>982.10520840000004</v>
      </c>
      <c r="U14" s="7">
        <v>35609492777</v>
      </c>
      <c r="V14" s="6">
        <v>3209900000</v>
      </c>
      <c r="W14" s="7">
        <v>2014994829</v>
      </c>
      <c r="X14" s="6">
        <v>23.749687250000001</v>
      </c>
      <c r="Y14" s="7">
        <v>854300000</v>
      </c>
      <c r="Z14" s="6">
        <v>-4.6648689220000001</v>
      </c>
      <c r="AA14" s="7">
        <v>17.37510773</v>
      </c>
      <c r="AB14" s="6">
        <v>625000000</v>
      </c>
      <c r="AC14" s="7">
        <v>943640124.10000002</v>
      </c>
      <c r="AD14" s="6">
        <v>26554843129</v>
      </c>
      <c r="AE14" s="7">
        <v>1182006205</v>
      </c>
      <c r="AF14" s="6">
        <v>3764900000</v>
      </c>
      <c r="AG14" s="7">
        <v>1015310000000</v>
      </c>
      <c r="AH14" s="6">
        <v>8686918304</v>
      </c>
      <c r="AI14" s="7">
        <v>51852795007</v>
      </c>
      <c r="AJ14" s="6">
        <v>25.745739619999998</v>
      </c>
      <c r="AK14" s="7">
        <v>926100000</v>
      </c>
      <c r="AL14" s="6">
        <v>825000000</v>
      </c>
      <c r="AM14" s="7">
        <v>18.538355899999999</v>
      </c>
      <c r="AN14" s="6">
        <v>42.2</v>
      </c>
      <c r="AO14" s="7">
        <v>50.096220649999999</v>
      </c>
      <c r="AP14" s="6">
        <v>36258328</v>
      </c>
      <c r="AQ14" s="7">
        <v>75.186472190000003</v>
      </c>
      <c r="AR14" s="6">
        <v>0.23757915499999999</v>
      </c>
      <c r="AS14" s="7">
        <v>0.98300205799999996</v>
      </c>
      <c r="AT14" s="6">
        <v>3.2896597989999998</v>
      </c>
      <c r="AU14" s="7">
        <v>1.5748166100000001</v>
      </c>
      <c r="AV14" s="6">
        <v>2.8518692539999999</v>
      </c>
      <c r="AW14" s="7">
        <v>4.1380470650000003</v>
      </c>
      <c r="AX14" s="6">
        <v>5.3297938509999998</v>
      </c>
      <c r="AY14" s="7">
        <v>6.6917889989999999</v>
      </c>
      <c r="AZ14" s="6">
        <v>54.819655500000003</v>
      </c>
      <c r="BA14" s="7">
        <v>55.341345089999997</v>
      </c>
      <c r="BB14" s="6">
        <v>12.120184200000001</v>
      </c>
      <c r="BC14" s="7">
        <v>41.216962619999997</v>
      </c>
      <c r="BD14" s="6">
        <v>40.018952949999999</v>
      </c>
      <c r="BE14" s="7">
        <v>0.38679999999999998</v>
      </c>
      <c r="BF14" s="6">
        <v>6.58864085</v>
      </c>
      <c r="BG14" s="7">
        <v>9299638056</v>
      </c>
      <c r="BH14" s="6">
        <v>0</v>
      </c>
      <c r="BI14" s="7">
        <v>4074974147</v>
      </c>
      <c r="BJ14" s="6">
        <v>21.667454339999999</v>
      </c>
      <c r="BK14" s="7">
        <v>779400000</v>
      </c>
      <c r="BL14" s="6">
        <v>-167800000</v>
      </c>
      <c r="BM14" s="7">
        <v>11.253509770000001</v>
      </c>
      <c r="BN14" s="6">
        <v>404800000</v>
      </c>
      <c r="BO14" s="7">
        <v>102895553.3</v>
      </c>
      <c r="BP14" s="6">
        <v>2041597967</v>
      </c>
      <c r="BQ14" s="7">
        <v>1048450000000</v>
      </c>
      <c r="BR14" s="6">
        <v>0.35909068700000002</v>
      </c>
      <c r="BS14" s="7">
        <v>58653903942</v>
      </c>
      <c r="BT14" s="6">
        <v>941869000000</v>
      </c>
      <c r="BU14" s="7">
        <v>2434000000</v>
      </c>
      <c r="BV14" s="6">
        <v>57.8</v>
      </c>
      <c r="BW14" s="7">
        <v>18094276</v>
      </c>
      <c r="BX14" s="6">
        <v>0.79029410200000005</v>
      </c>
      <c r="BY14" s="7">
        <v>1437056</v>
      </c>
      <c r="BZ14" s="6">
        <v>839520</v>
      </c>
      <c r="CA14" s="7">
        <v>2.5697822179999998</v>
      </c>
      <c r="CB14" s="6">
        <v>3.7729499710000001</v>
      </c>
      <c r="CC14" s="7">
        <v>5.0413593490000004</v>
      </c>
      <c r="CD14" s="6">
        <v>5.3516149149999999</v>
      </c>
      <c r="CE14" s="7">
        <v>8.5826670109999998</v>
      </c>
      <c r="CF14" s="6">
        <v>9863075</v>
      </c>
      <c r="CG14" s="7">
        <v>10.31743657</v>
      </c>
      <c r="CH14" s="6">
        <v>12.923351759999999</v>
      </c>
      <c r="CI14" s="7">
        <v>7703442</v>
      </c>
      <c r="CJ14" s="6">
        <v>15.49016342</v>
      </c>
      <c r="CK14" s="7">
        <v>387200000</v>
      </c>
      <c r="CL14" s="6">
        <v>612719751.79999995</v>
      </c>
      <c r="CM14" s="7">
        <v>99.207553090000005</v>
      </c>
      <c r="CN14" s="6">
        <v>8298603930</v>
      </c>
      <c r="CO14" s="7">
        <v>0.58455129400000005</v>
      </c>
      <c r="CP14" s="6">
        <v>95057679049</v>
      </c>
      <c r="CQ14" s="7">
        <v>30.085346529999999</v>
      </c>
      <c r="CR14" s="6">
        <v>-433815925.5</v>
      </c>
      <c r="CS14" s="7">
        <v>8011432987</v>
      </c>
      <c r="CT14" s="6">
        <v>33140149048</v>
      </c>
      <c r="CU14" s="7">
        <v>1046535677</v>
      </c>
      <c r="CV14" s="6">
        <v>10.147062910000001</v>
      </c>
      <c r="CW14" s="7">
        <v>365000000</v>
      </c>
      <c r="CX14" s="6">
        <v>15.502650839999999</v>
      </c>
      <c r="CY14" s="7">
        <v>11.83175336</v>
      </c>
      <c r="CZ14" s="6">
        <v>209341387.19999999</v>
      </c>
      <c r="DA14" s="7">
        <v>22.067319269999999</v>
      </c>
      <c r="DB14" s="6">
        <v>2208634953</v>
      </c>
      <c r="DC14" s="7">
        <v>129945000000</v>
      </c>
      <c r="DD14" s="6">
        <v>1615822130</v>
      </c>
      <c r="DE14" s="7">
        <v>1624067650</v>
      </c>
      <c r="DF14" s="6">
        <v>39800000</v>
      </c>
      <c r="DG14" s="7">
        <v>104.6648689</v>
      </c>
      <c r="DH14" s="6">
        <v>9733453981</v>
      </c>
      <c r="DI14" s="7">
        <v>67.665619530000001</v>
      </c>
      <c r="DJ14" s="6">
        <v>1430.0933849999999</v>
      </c>
      <c r="DK14" s="7">
        <v>73444711075</v>
      </c>
      <c r="DL14" s="6">
        <v>2394260600</v>
      </c>
      <c r="DM14" s="7">
        <v>3259000000</v>
      </c>
      <c r="DN14" s="6">
        <v>2.1023633460000002</v>
      </c>
      <c r="DO14" s="7">
        <v>34.897556360000003</v>
      </c>
      <c r="DP14" s="6">
        <v>-243852386.5</v>
      </c>
      <c r="DQ14" s="7">
        <v>51504587.159999996</v>
      </c>
      <c r="DR14" s="6">
        <v>8001241</v>
      </c>
      <c r="DS14" s="7">
        <v>11.83175336</v>
      </c>
      <c r="DT14" s="6">
        <v>5916024</v>
      </c>
      <c r="DU14" s="7">
        <v>0.43478260899999999</v>
      </c>
      <c r="DV14" s="6">
        <v>1001034126</v>
      </c>
      <c r="DW14" s="7">
        <v>683864000000</v>
      </c>
      <c r="DX14" s="6">
        <v>16971.57359</v>
      </c>
      <c r="DY14" s="7">
        <v>256.48281559999998</v>
      </c>
      <c r="DZ14" s="6">
        <v>615361000000</v>
      </c>
      <c r="EA14" s="7">
        <v>3597100000</v>
      </c>
      <c r="EB14" s="6">
        <v>43.818631680000003</v>
      </c>
      <c r="EC14" s="7">
        <v>1576200000</v>
      </c>
      <c r="ED14" s="6">
        <v>34.036250789999997</v>
      </c>
      <c r="EE14" s="7">
        <v>1.7272677059999999</v>
      </c>
      <c r="EF14" s="6">
        <v>1255300000</v>
      </c>
      <c r="EG14" s="7">
        <v>1777317977</v>
      </c>
      <c r="EH14" s="6">
        <v>11.82063329</v>
      </c>
      <c r="EI14" s="7">
        <v>38.664261070000002</v>
      </c>
      <c r="EJ14" s="6">
        <v>899000000</v>
      </c>
      <c r="EK14" s="7">
        <v>15301014</v>
      </c>
      <c r="EL14" s="6">
        <v>20957314</v>
      </c>
      <c r="EM14" s="7">
        <v>18164052</v>
      </c>
      <c r="EN14" s="6">
        <v>7.2298556749999996</v>
      </c>
      <c r="EO14" s="7">
        <v>0.54031450199999997</v>
      </c>
      <c r="EP14" s="6">
        <v>1.3384038869999999</v>
      </c>
      <c r="EQ14" s="7">
        <v>597536</v>
      </c>
      <c r="ER14" s="6">
        <v>1.9706894610000001</v>
      </c>
      <c r="ES14" s="7">
        <v>3.14294136</v>
      </c>
      <c r="ET14" s="6">
        <v>4.4253910899999997</v>
      </c>
      <c r="EU14" s="7">
        <v>5.4145823399999999</v>
      </c>
      <c r="EV14" s="6">
        <v>6.7226202720000003</v>
      </c>
      <c r="EW14" s="7">
        <v>19876690</v>
      </c>
      <c r="EX14" s="6">
        <v>10013616</v>
      </c>
      <c r="EY14" s="7">
        <v>11.60543777</v>
      </c>
      <c r="EZ14" s="6">
        <v>14944582</v>
      </c>
      <c r="FA14" s="7">
        <v>7241140</v>
      </c>
      <c r="FB14" s="6">
        <v>12.710238800000001</v>
      </c>
      <c r="FC14" s="7">
        <v>457200000</v>
      </c>
      <c r="FD14" s="6">
        <v>60277971592</v>
      </c>
      <c r="FE14" s="7">
        <v>93.411359149999996</v>
      </c>
      <c r="FF14" s="6">
        <v>3360100000</v>
      </c>
      <c r="FG14" s="7">
        <v>6292657704</v>
      </c>
      <c r="FH14" s="6">
        <v>6485773866</v>
      </c>
      <c r="FI14" s="7">
        <v>3.1630260720000001</v>
      </c>
      <c r="FJ14" s="6">
        <v>16715731608</v>
      </c>
      <c r="FK14" s="7">
        <v>160498000000</v>
      </c>
      <c r="FL14" s="6">
        <v>-9.3499764459999994</v>
      </c>
      <c r="FM14" s="7">
        <v>0.44083214100000001</v>
      </c>
      <c r="FN14" s="6">
        <v>1.677171688</v>
      </c>
      <c r="FO14" s="7">
        <v>0.71092787499999999</v>
      </c>
      <c r="FP14" s="6">
        <v>3.0556806249999999</v>
      </c>
      <c r="FQ14" s="7">
        <v>34847174980</v>
      </c>
      <c r="FR14" s="6">
        <v>3.3990936189999998</v>
      </c>
      <c r="FS14" s="7">
        <v>248976000000</v>
      </c>
      <c r="FT14" s="6">
        <v>1.1187297</v>
      </c>
      <c r="FU14" s="7">
        <v>11.69568976</v>
      </c>
      <c r="FV14" s="6">
        <v>2.3015117799999998</v>
      </c>
      <c r="FW14" s="7">
        <v>14597443057</v>
      </c>
      <c r="FX14" s="6">
        <v>10382367838</v>
      </c>
      <c r="FY14" s="7">
        <v>10.41494952</v>
      </c>
      <c r="FZ14" s="6">
        <v>187635000000</v>
      </c>
      <c r="GA14" s="7">
        <v>-1.7520805989999999</v>
      </c>
      <c r="GB14" s="6">
        <v>3.3762408499999998</v>
      </c>
      <c r="GC14" s="7">
        <v>15.749193180000001</v>
      </c>
      <c r="GD14" s="6">
        <v>0.74688796700000004</v>
      </c>
      <c r="GE14" s="7">
        <v>598645000000</v>
      </c>
      <c r="GF14" s="6">
        <v>9333087524</v>
      </c>
      <c r="GG14" s="7">
        <v>2.7792965199999999</v>
      </c>
      <c r="GH14" s="6">
        <v>54.667617999999997</v>
      </c>
      <c r="GI14" s="7">
        <v>52.817</v>
      </c>
      <c r="GJ14" s="6">
        <v>332.63499999999999</v>
      </c>
      <c r="GK14" s="7">
        <v>238.4</v>
      </c>
      <c r="GL14" s="6">
        <v>244.3</v>
      </c>
      <c r="GM14" s="7">
        <v>91364</v>
      </c>
      <c r="GN14" s="6">
        <v>230237</v>
      </c>
      <c r="GO14" s="7">
        <v>139940002.40000001</v>
      </c>
      <c r="GP14" s="6">
        <v>139940002.40000001</v>
      </c>
      <c r="GQ14" s="7">
        <v>48.743000000000002</v>
      </c>
      <c r="GR14" s="6">
        <v>159</v>
      </c>
      <c r="GS14" s="7">
        <v>16.536999999999999</v>
      </c>
      <c r="GT14" s="6">
        <v>127.64400000000001</v>
      </c>
      <c r="GU14" s="7">
        <v>1.0660000000000001</v>
      </c>
      <c r="GV14" s="6">
        <v>5.9710000000000001</v>
      </c>
      <c r="GW14" s="7">
        <v>160.30000000000001</v>
      </c>
      <c r="GX14" s="6">
        <v>197.096</v>
      </c>
      <c r="GY14" s="7">
        <v>7639999.8660000004</v>
      </c>
      <c r="GZ14" s="6">
        <v>16030000</v>
      </c>
      <c r="HA14" s="7">
        <v>79209</v>
      </c>
      <c r="HB14" s="6">
        <v>-2980000.0189999999</v>
      </c>
      <c r="HC14" s="7">
        <v>130700000</v>
      </c>
      <c r="HD14" s="6">
        <v>8000</v>
      </c>
      <c r="HE14" s="7">
        <v>71209</v>
      </c>
      <c r="HF14" s="6">
        <v>40.922127000000003</v>
      </c>
      <c r="HG14" s="7">
        <v>50.765000000000001</v>
      </c>
      <c r="HH14" s="6">
        <v>157.6</v>
      </c>
      <c r="HI14" s="7">
        <v>41.225000000000001</v>
      </c>
      <c r="HJ14" s="6">
        <v>343384</v>
      </c>
      <c r="HK14" s="7">
        <v>3.8595271809999998</v>
      </c>
      <c r="HL14" s="6">
        <v>13.37173739</v>
      </c>
      <c r="HM14" s="7">
        <v>800190002.39999998</v>
      </c>
      <c r="HN14" s="6">
        <v>61</v>
      </c>
      <c r="HO14" s="7">
        <v>232.8</v>
      </c>
      <c r="HP14" s="6">
        <v>800190002.39999998</v>
      </c>
      <c r="HQ14" s="7">
        <v>14259999.58</v>
      </c>
      <c r="HR14" s="6">
        <v>200000.003</v>
      </c>
      <c r="HS14" s="7">
        <v>-2000000</v>
      </c>
      <c r="HT14" s="6">
        <v>6.765688817</v>
      </c>
      <c r="HU14" s="7">
        <v>13.56453029</v>
      </c>
      <c r="HV14" s="6">
        <v>-1.347324784</v>
      </c>
      <c r="HW14" s="7">
        <v>1066049041</v>
      </c>
      <c r="HX14" s="6">
        <v>7.7865266829999999</v>
      </c>
      <c r="HY14" s="7">
        <v>463500000</v>
      </c>
      <c r="HZ14" s="6">
        <v>0.84169099999999997</v>
      </c>
      <c r="IA14" s="7">
        <v>290500</v>
      </c>
      <c r="IB14" s="6">
        <v>1001450</v>
      </c>
      <c r="IC14" s="7">
        <v>7486000</v>
      </c>
      <c r="ID14" s="6">
        <v>153.65027520000001</v>
      </c>
      <c r="IE14" s="7">
        <v>24.66</v>
      </c>
      <c r="IF14" s="6">
        <v>0.13059420399999999</v>
      </c>
      <c r="IG14" s="7">
        <v>156.62939510000001</v>
      </c>
      <c r="IH14" s="6">
        <v>36.42405746</v>
      </c>
      <c r="II14" s="7">
        <v>23.92</v>
      </c>
      <c r="IJ14" s="6">
        <v>1894562</v>
      </c>
      <c r="IK14" s="7">
        <v>2.8680496259999999</v>
      </c>
      <c r="IL14" s="6">
        <v>3951.3</v>
      </c>
      <c r="IM14" s="7">
        <v>28.58</v>
      </c>
      <c r="IN14" s="6">
        <v>995450</v>
      </c>
      <c r="IO14" s="7">
        <v>2.737455422</v>
      </c>
      <c r="IP14" s="6">
        <v>825250000</v>
      </c>
      <c r="IQ14" s="7">
        <v>5.1111784309999999</v>
      </c>
      <c r="IR14" s="6">
        <v>14.28779158</v>
      </c>
      <c r="IS14" s="7">
        <v>5.4722394100000002</v>
      </c>
      <c r="IT14" s="6">
        <v>4.7848343370000004</v>
      </c>
      <c r="IU14" s="7">
        <v>3.2671429380000001</v>
      </c>
      <c r="IV14" s="6">
        <v>8.3534904650000001</v>
      </c>
      <c r="IW14" s="7">
        <v>18.100000000000001</v>
      </c>
      <c r="IX14" s="6">
        <v>7.5155148000000005E-2</v>
      </c>
      <c r="IY14" s="7">
        <v>1.741290518</v>
      </c>
      <c r="IZ14" s="6">
        <v>2.3750378670000001</v>
      </c>
      <c r="JA14" s="7">
        <v>23.366147269999999</v>
      </c>
      <c r="JB14" s="6">
        <v>0.26101141900000002</v>
      </c>
      <c r="JC14" s="7">
        <v>57.518141419999999</v>
      </c>
      <c r="JD14" s="6">
        <v>2725000</v>
      </c>
      <c r="JE14" s="7">
        <v>48.531960009999999</v>
      </c>
      <c r="JF14" s="6">
        <v>32.069069980000002</v>
      </c>
      <c r="JG14" s="7">
        <v>888850000</v>
      </c>
      <c r="JH14" s="6">
        <v>5.4722394100000002</v>
      </c>
      <c r="JI14" s="7">
        <v>13.6434719</v>
      </c>
      <c r="JJ14" s="6">
        <v>27.579870750000001</v>
      </c>
      <c r="JK14" s="7">
        <v>1</v>
      </c>
      <c r="JL14" s="6">
        <v>5.1111784309999999</v>
      </c>
      <c r="JM14" s="7">
        <v>6.8112693120000003</v>
      </c>
      <c r="JN14" s="6">
        <v>3.2184186609999998</v>
      </c>
      <c r="JO14" s="7">
        <v>7.1408664039999996</v>
      </c>
      <c r="JP14" s="6">
        <v>2.8812510549999999</v>
      </c>
      <c r="JQ14" s="7">
        <v>2.4492321540000002</v>
      </c>
      <c r="JR14" s="6">
        <v>28550</v>
      </c>
      <c r="JS14" s="7">
        <v>0.14177522000000001</v>
      </c>
      <c r="JT14" s="6">
        <v>-26500000</v>
      </c>
      <c r="JU14" s="7">
        <v>16768.041000000001</v>
      </c>
      <c r="JV14" s="6">
        <v>260</v>
      </c>
      <c r="JW14" s="7">
        <v>9231127198</v>
      </c>
      <c r="JX14" s="6">
        <v>98.476686509999993</v>
      </c>
      <c r="JY14" s="7">
        <v>607981000000</v>
      </c>
      <c r="JZ14" s="6">
        <v>3570600000</v>
      </c>
      <c r="KA14" s="7">
        <v>-68510858.319999993</v>
      </c>
      <c r="KB14" s="6">
        <v>35198127371</v>
      </c>
      <c r="KC14" s="7">
        <v>9533946247</v>
      </c>
      <c r="KD14" s="6">
        <v>970.75980370000002</v>
      </c>
      <c r="KE14" s="7">
        <v>-1500000</v>
      </c>
      <c r="KF14" s="6">
        <v>3.2523756260000001</v>
      </c>
      <c r="KG14" s="7">
        <v>0.90314761499999996</v>
      </c>
      <c r="KH14" s="6">
        <v>1.515957905</v>
      </c>
      <c r="KI14" s="7">
        <v>100000.0015</v>
      </c>
      <c r="KJ14" s="6">
        <v>50000.000749999999</v>
      </c>
      <c r="KK14" s="7">
        <v>7370</v>
      </c>
      <c r="KL14" s="6">
        <v>170000.0018</v>
      </c>
      <c r="KM14" s="7"/>
      <c r="KN14" s="6">
        <v>150000.00599999999</v>
      </c>
      <c r="KO14" s="7">
        <v>5329999.9239999996</v>
      </c>
      <c r="KP14" s="6">
        <v>2900000.0950000002</v>
      </c>
      <c r="KQ14" s="7">
        <v>6</v>
      </c>
      <c r="KR14" s="6">
        <v>1E-3</v>
      </c>
      <c r="KS14" s="7">
        <v>13.9969</v>
      </c>
      <c r="KT14" s="6">
        <v>2.0733225740000001</v>
      </c>
      <c r="KU14" s="7">
        <v>314712244.10000002</v>
      </c>
      <c r="KV14" s="6">
        <v>3.2259299999999998E-4</v>
      </c>
      <c r="KW14" s="7">
        <v>30000</v>
      </c>
      <c r="KX14" s="6">
        <v>6.5372000000000003</v>
      </c>
      <c r="KY14" s="7">
        <v>3.2099999999999997E-2</v>
      </c>
      <c r="KZ14" s="6">
        <v>1E-4</v>
      </c>
      <c r="LA14" s="7">
        <v>2.3639999999999999</v>
      </c>
      <c r="LB14" s="6">
        <v>0.44890000000000002</v>
      </c>
      <c r="LC14" s="7">
        <v>2.1450999999999998</v>
      </c>
      <c r="LD14" s="6">
        <v>3.8106</v>
      </c>
      <c r="LE14" s="7">
        <v>4.6071999999999997</v>
      </c>
      <c r="LF14" s="6">
        <v>0.75397574899999997</v>
      </c>
      <c r="LG14" s="7">
        <v>9.5810999999999993</v>
      </c>
      <c r="LH14" s="6">
        <v>27.384</v>
      </c>
      <c r="LI14" s="7">
        <v>0.28179999999999999</v>
      </c>
      <c r="LJ14" s="6">
        <v>-69317695.900000006</v>
      </c>
      <c r="LK14" s="7">
        <v>12157000</v>
      </c>
      <c r="LL14" s="6">
        <v>1952436871</v>
      </c>
      <c r="LM14" s="7">
        <v>2.5000000000000001E-3</v>
      </c>
      <c r="LN14" s="6">
        <v>4.0399999999999998E-2</v>
      </c>
      <c r="LO14" s="7">
        <v>0.76771382799999999</v>
      </c>
      <c r="LP14" s="6">
        <v>5.1966000000000001</v>
      </c>
      <c r="LQ14" s="7">
        <v>6.4199999999999993E-2</v>
      </c>
      <c r="LR14" s="6">
        <v>1.1599999999999999E-2</v>
      </c>
      <c r="LS14" s="7">
        <v>1.6897193939999999</v>
      </c>
      <c r="LT14" s="6">
        <v>2.548</v>
      </c>
      <c r="LU14" s="7">
        <v>0.82579999999999998</v>
      </c>
      <c r="LV14" s="6">
        <v>6.9999999999999999E-4</v>
      </c>
      <c r="LW14" s="7">
        <v>7.3753000000000002</v>
      </c>
      <c r="LX14" s="6">
        <v>61.266399999999997</v>
      </c>
      <c r="LY14" s="7">
        <v>2.9399999999999999E-2</v>
      </c>
      <c r="LZ14" s="6">
        <v>2.8199999999999999E-2</v>
      </c>
      <c r="MA14" s="7">
        <v>27.337900000000001</v>
      </c>
      <c r="MB14" s="6">
        <v>2.2151999999999998</v>
      </c>
      <c r="MC14" s="7">
        <v>5.6524999999999999</v>
      </c>
      <c r="MD14" s="6">
        <v>-73831695.900000006</v>
      </c>
      <c r="ME14" s="7">
        <v>1157000</v>
      </c>
      <c r="MF14" s="6">
        <v>227.4624901</v>
      </c>
      <c r="MG14" s="7">
        <v>1449772739</v>
      </c>
      <c r="MH14" s="6">
        <v>6</v>
      </c>
      <c r="MI14" s="7">
        <v>6</v>
      </c>
      <c r="MJ14" s="6">
        <v>3.4092504350000001</v>
      </c>
      <c r="MK14" s="7">
        <v>3.9436813759999998</v>
      </c>
      <c r="ML14" s="6">
        <v>-4514000</v>
      </c>
      <c r="MM14" s="7">
        <v>29.375</v>
      </c>
      <c r="MN14" s="6">
        <v>12</v>
      </c>
      <c r="MO14" s="7">
        <v>6525000</v>
      </c>
      <c r="MP14" s="6">
        <v>364046244.10000002</v>
      </c>
      <c r="MQ14" s="7">
        <v>-11681000</v>
      </c>
      <c r="MR14" s="6">
        <v>24.3886</v>
      </c>
      <c r="MS14" s="7">
        <v>1449772739</v>
      </c>
      <c r="MT14" s="6">
        <v>21.150579220000001</v>
      </c>
      <c r="MU14" s="7">
        <v>34109000</v>
      </c>
      <c r="MV14" s="6">
        <v>0</v>
      </c>
      <c r="MW14" s="7">
        <v>-5500000</v>
      </c>
      <c r="MX14" s="6">
        <v>11000000</v>
      </c>
      <c r="MY14" s="7">
        <v>476173132</v>
      </c>
      <c r="MZ14" s="6">
        <v>26491000</v>
      </c>
      <c r="NA14" s="7">
        <v>14010000.23</v>
      </c>
      <c r="NB14" s="6">
        <v>10.72205664</v>
      </c>
      <c r="NC14" s="7">
        <v>986000</v>
      </c>
      <c r="ND14" s="6">
        <v>9149999.6190000009</v>
      </c>
      <c r="NE14" s="7">
        <v>49334000</v>
      </c>
      <c r="NF14" s="6">
        <v>340000.0036</v>
      </c>
      <c r="NG14" s="7">
        <v>370000.0048</v>
      </c>
      <c r="NH14" s="6">
        <v>0.31105498199999998</v>
      </c>
      <c r="NI14" s="7">
        <v>6.5091627990000003</v>
      </c>
      <c r="NJ14" s="6">
        <v>46.901336190000002</v>
      </c>
      <c r="NK14" s="7">
        <v>53.201844870000002</v>
      </c>
      <c r="NL14" s="6">
        <v>28.674908479999999</v>
      </c>
      <c r="NM14" s="7">
        <v>30.959633709999999</v>
      </c>
      <c r="NN14" s="6">
        <v>15.315487470000001</v>
      </c>
      <c r="NO14" s="7">
        <v>2.5949017040000002</v>
      </c>
      <c r="NP14" s="6">
        <v>6.6525350909999998</v>
      </c>
      <c r="NQ14" s="7">
        <v>8.8711070660000004</v>
      </c>
      <c r="NR14" s="6">
        <v>1.1055382000000001E-2</v>
      </c>
      <c r="NS14" s="7">
        <v>244.70456129999999</v>
      </c>
      <c r="NT14" s="6">
        <v>1.6561150000000001E-3</v>
      </c>
      <c r="NU14" s="7">
        <v>0.31170693500000002</v>
      </c>
      <c r="NV14" s="6">
        <v>4.4000000000000004</v>
      </c>
      <c r="NW14" s="7">
        <v>17.799999240000002</v>
      </c>
      <c r="NX14" s="6">
        <v>1.4141496549999999</v>
      </c>
      <c r="NY14" s="7">
        <v>5.2604130000000002E-3</v>
      </c>
      <c r="NZ14" s="6">
        <v>1487.683004</v>
      </c>
      <c r="OA14" s="7">
        <v>8872578245</v>
      </c>
      <c r="OB14" s="6">
        <v>1.1027473809999999</v>
      </c>
      <c r="OC14" s="7">
        <v>72869071.640000001</v>
      </c>
      <c r="OD14" s="6">
        <v>256752939.09999999</v>
      </c>
      <c r="OE14" s="7">
        <v>0.30941057599999999</v>
      </c>
      <c r="OF14" s="6">
        <v>152878.0692</v>
      </c>
      <c r="OG14" s="7">
        <v>28774063.66</v>
      </c>
      <c r="OH14" s="6">
        <v>406169596.69999999</v>
      </c>
      <c r="OI14" s="7">
        <v>15700</v>
      </c>
      <c r="OJ14" s="6">
        <v>1.739876025</v>
      </c>
      <c r="OK14" s="7">
        <v>53940898312</v>
      </c>
      <c r="OL14" s="6">
        <v>0.78938433100000005</v>
      </c>
      <c r="OM14" s="7">
        <v>2.7813823119999999</v>
      </c>
      <c r="ON14" s="6">
        <v>623100</v>
      </c>
      <c r="OO14" s="7"/>
      <c r="OP14" s="6">
        <v>0</v>
      </c>
      <c r="OQ14" s="7">
        <v>3.1198603610000002</v>
      </c>
      <c r="OR14" s="6">
        <v>0.77364737500000003</v>
      </c>
      <c r="OS14" s="7">
        <v>79999.998210000005</v>
      </c>
      <c r="OT14" s="6"/>
      <c r="OU14" s="7">
        <v>-7210000</v>
      </c>
      <c r="OV14" s="6">
        <v>-18891000</v>
      </c>
      <c r="OW14" s="7">
        <v>54.574470519999998</v>
      </c>
      <c r="OX14" s="6">
        <v>3928634</v>
      </c>
      <c r="OY14" s="7">
        <v>83.924743649999996</v>
      </c>
      <c r="OZ14" s="6"/>
      <c r="PA14" s="7"/>
      <c r="PB14" s="6"/>
      <c r="PC14" s="7">
        <v>69.759483340000003</v>
      </c>
      <c r="PD14" s="6"/>
      <c r="PE14" s="7">
        <v>9999.9997760000006</v>
      </c>
      <c r="PF14" s="6"/>
      <c r="PG14" s="7">
        <v>1.53</v>
      </c>
      <c r="PH14" s="6"/>
      <c r="PI14" s="7"/>
      <c r="PJ14" s="6"/>
      <c r="PK14" s="7"/>
      <c r="PL14" s="6"/>
      <c r="PM14" s="7"/>
      <c r="PN14" s="6"/>
      <c r="PO14" s="7"/>
      <c r="PP14" s="6"/>
      <c r="PQ14" s="7"/>
      <c r="PR14" s="6"/>
      <c r="PS14" s="7"/>
      <c r="PT14" s="6"/>
      <c r="PU14" s="7"/>
      <c r="PV14" s="6"/>
      <c r="PW14" s="7"/>
      <c r="PX14" s="6"/>
      <c r="PY14" s="7"/>
      <c r="PZ14" s="6"/>
      <c r="QA14" s="7"/>
      <c r="QB14" s="6"/>
      <c r="QC14" s="7"/>
      <c r="QD14" s="6"/>
      <c r="QE14" s="7"/>
      <c r="QF14" s="6"/>
      <c r="QG14" s="7"/>
      <c r="QH14" s="6"/>
      <c r="QI14" s="7"/>
      <c r="QJ14" s="6"/>
      <c r="QK14" s="7"/>
      <c r="QL14" s="6"/>
      <c r="QM14" s="7"/>
      <c r="QN14" s="6"/>
      <c r="QO14" s="7"/>
      <c r="QP14" s="6"/>
      <c r="QQ14" s="7"/>
      <c r="QR14" s="6"/>
      <c r="QS14" s="7"/>
      <c r="QT14" s="6"/>
      <c r="QU14" s="7"/>
      <c r="QV14" s="6"/>
      <c r="QW14" s="7"/>
      <c r="QX14" s="6"/>
      <c r="QY14" s="7"/>
      <c r="QZ14" s="6"/>
      <c r="RA14" s="7"/>
      <c r="RB14" s="6"/>
      <c r="RC14" s="7"/>
      <c r="RD14" s="6"/>
      <c r="RE14" s="7"/>
      <c r="RF14" s="6"/>
      <c r="RG14" s="7"/>
      <c r="RH14" s="6"/>
      <c r="RI14" s="7"/>
      <c r="RJ14" s="6"/>
      <c r="RK14" s="7"/>
      <c r="RL14" s="6"/>
      <c r="RM14" s="7"/>
      <c r="RN14" s="6"/>
      <c r="RO14" s="7"/>
      <c r="RP14" s="6"/>
      <c r="RQ14" s="7"/>
      <c r="RR14" s="6"/>
      <c r="RS14" s="7"/>
      <c r="RT14" s="6"/>
      <c r="RU14" s="7"/>
      <c r="RV14" s="6"/>
      <c r="RW14" s="7">
        <v>2.3158020829999999</v>
      </c>
      <c r="RX14" s="6"/>
      <c r="RY14" s="7"/>
      <c r="RZ14" s="6"/>
      <c r="SA14" s="7">
        <v>0.65534001600000003</v>
      </c>
      <c r="SB14" s="6"/>
      <c r="SC14" s="7"/>
      <c r="SD14" s="6"/>
      <c r="SE14" s="7"/>
      <c r="SF14" s="6"/>
      <c r="SG14" s="7"/>
      <c r="SH14" s="6"/>
      <c r="SI14" s="7">
        <v>1559189</v>
      </c>
      <c r="SJ14" s="6">
        <v>1.2784099579999999</v>
      </c>
      <c r="SK14" s="7">
        <v>32.43790817</v>
      </c>
      <c r="SL14" s="6">
        <v>37.75712</v>
      </c>
      <c r="SM14" s="7">
        <v>0</v>
      </c>
      <c r="SN14" s="6">
        <v>0</v>
      </c>
      <c r="SO14" s="7">
        <v>0</v>
      </c>
      <c r="SP14" s="6">
        <v>35.857267190000002</v>
      </c>
      <c r="SQ14" s="7">
        <v>64.142732809999998</v>
      </c>
      <c r="SR14" s="6">
        <v>1.341989994</v>
      </c>
      <c r="SS14" s="7">
        <v>0</v>
      </c>
      <c r="ST14" s="6">
        <v>35.857267190000002</v>
      </c>
      <c r="SU14" s="7">
        <v>1.3091000319999999</v>
      </c>
      <c r="SV14" s="6"/>
      <c r="SW14" s="7"/>
      <c r="SX14" s="6"/>
      <c r="SY14" s="7"/>
      <c r="SZ14" s="6"/>
      <c r="TA14" s="7"/>
      <c r="TB14" s="6"/>
      <c r="TC14" s="7"/>
      <c r="TD14" s="6">
        <v>7.6687121200000004</v>
      </c>
      <c r="TE14" s="7">
        <v>199.6782643</v>
      </c>
      <c r="TF14" s="6">
        <v>5.1581884850000002</v>
      </c>
      <c r="TG14" s="7">
        <v>42.37017822</v>
      </c>
      <c r="TH14" s="6">
        <v>-40.299241289999998</v>
      </c>
      <c r="TI14" s="7">
        <v>0</v>
      </c>
      <c r="TJ14" s="6">
        <v>21.879909519999998</v>
      </c>
      <c r="TK14" s="7">
        <v>237.22420410000001</v>
      </c>
      <c r="TL14" s="6">
        <v>87.173099390000004</v>
      </c>
      <c r="TM14" s="7">
        <v>9.9838368769999999</v>
      </c>
      <c r="TN14" s="6"/>
      <c r="TO14" s="7"/>
      <c r="TP14" s="6"/>
      <c r="TQ14" s="7">
        <v>7.9409399030000003</v>
      </c>
      <c r="TR14" s="6"/>
      <c r="TS14" s="7"/>
      <c r="TT14" s="6"/>
      <c r="TU14" s="7"/>
      <c r="TV14" s="6"/>
      <c r="TW14" s="7"/>
      <c r="TX14" s="6"/>
      <c r="TY14" s="7"/>
      <c r="TZ14" s="6"/>
      <c r="UA14" s="7"/>
      <c r="UB14" s="6"/>
      <c r="UC14" s="7">
        <v>4.4039101599999997</v>
      </c>
      <c r="UD14" s="6">
        <v>11.289299959999999</v>
      </c>
      <c r="UE14" s="7">
        <v>0.390100002</v>
      </c>
      <c r="UF14" s="6">
        <v>0.61953997599999999</v>
      </c>
      <c r="UG14" s="7">
        <v>0.53114998300000005</v>
      </c>
      <c r="UH14" s="6"/>
      <c r="UI14" s="7"/>
      <c r="UJ14" s="6"/>
      <c r="UK14" s="7"/>
      <c r="UL14" s="6">
        <v>32.695909999999998</v>
      </c>
      <c r="UM14" s="7"/>
      <c r="UN14" s="6"/>
      <c r="UO14" s="7"/>
      <c r="UP14" s="6">
        <v>1239017</v>
      </c>
      <c r="UQ14" s="7">
        <v>540000.02150000003</v>
      </c>
      <c r="UR14" s="6"/>
      <c r="US14" s="7">
        <v>58556</v>
      </c>
      <c r="UT14" s="6"/>
      <c r="UU14" s="7"/>
      <c r="UV14" s="6"/>
      <c r="UW14" s="7">
        <v>32.676630000000003</v>
      </c>
      <c r="UX14" s="6"/>
      <c r="UY14" s="7"/>
      <c r="UZ14" s="6">
        <v>320172</v>
      </c>
      <c r="VA14" s="7">
        <v>15015</v>
      </c>
      <c r="VB14" s="6">
        <v>25.64212036</v>
      </c>
      <c r="VC14" s="7"/>
      <c r="VD14" s="6"/>
      <c r="VE14" s="7"/>
      <c r="VF14" s="6"/>
      <c r="VG14" s="7"/>
      <c r="VH14" s="6"/>
      <c r="VI14" s="7"/>
      <c r="VJ14" s="6"/>
      <c r="VK14" s="7"/>
      <c r="VL14" s="6"/>
      <c r="VM14" s="7"/>
      <c r="VN14" s="6"/>
      <c r="VO14" s="7"/>
      <c r="VP14" s="6"/>
      <c r="VQ14" s="7"/>
      <c r="VR14" s="6"/>
      <c r="VS14" s="7"/>
      <c r="VT14" s="6"/>
      <c r="VU14" s="7"/>
      <c r="VV14" s="6"/>
      <c r="VW14" s="7"/>
      <c r="VX14" s="6"/>
      <c r="VY14" s="7"/>
      <c r="VZ14" s="6"/>
      <c r="WA14" s="7"/>
      <c r="WB14" s="6"/>
      <c r="WC14" s="7"/>
      <c r="WD14" s="6"/>
      <c r="WE14" s="7"/>
      <c r="WF14" s="6"/>
      <c r="WG14" s="7"/>
      <c r="WH14" s="6"/>
      <c r="WI14" s="7"/>
      <c r="WJ14" s="6"/>
      <c r="WK14" s="7"/>
      <c r="WL14" s="6">
        <v>32.770510000000002</v>
      </c>
      <c r="WM14" s="7"/>
      <c r="WN14" s="6">
        <v>-49334000</v>
      </c>
      <c r="WO14" s="7"/>
      <c r="WP14" s="6"/>
      <c r="WQ14" s="7"/>
      <c r="WR14" s="6"/>
      <c r="WS14" s="7"/>
      <c r="WT14" s="6"/>
      <c r="WU14" s="7"/>
      <c r="WV14" s="6"/>
      <c r="WW14" s="7"/>
      <c r="WX14" s="6"/>
      <c r="WY14" s="7"/>
      <c r="WZ14" s="6"/>
      <c r="XA14" s="7"/>
      <c r="XB14" s="6"/>
      <c r="XC14" s="7"/>
      <c r="XD14" s="6"/>
      <c r="XE14" s="7"/>
      <c r="XF14" s="6"/>
      <c r="XG14" s="7"/>
      <c r="XH14" s="6"/>
      <c r="XI14" s="7"/>
      <c r="XJ14" s="6"/>
      <c r="XK14" s="7"/>
      <c r="XL14" s="6"/>
      <c r="XM14" s="7"/>
      <c r="XN14" s="6"/>
      <c r="XO14" s="7"/>
      <c r="XP14" s="6"/>
      <c r="XQ14" s="7"/>
      <c r="XR14" s="6"/>
      <c r="XS14" s="7"/>
      <c r="XT14" s="6"/>
      <c r="XU14" s="7"/>
      <c r="XV14" s="6">
        <v>26.627310000000001</v>
      </c>
      <c r="XW14" s="7"/>
      <c r="XX14" s="6"/>
      <c r="XY14" s="7"/>
      <c r="XZ14" s="6"/>
      <c r="YA14" s="7"/>
      <c r="YB14" s="6"/>
      <c r="YC14" s="7"/>
      <c r="YD14" s="6"/>
      <c r="YE14" s="7"/>
      <c r="YF14" s="6"/>
      <c r="YG14" s="7"/>
      <c r="YH14" s="6"/>
      <c r="YI14" s="7"/>
      <c r="YJ14" s="6"/>
      <c r="YK14" s="7"/>
      <c r="YL14" s="6"/>
      <c r="YM14" s="7"/>
      <c r="YN14" s="6"/>
      <c r="YO14" s="7"/>
      <c r="YP14" s="6"/>
      <c r="YQ14" s="7"/>
      <c r="YR14" s="6"/>
      <c r="YS14" s="7"/>
      <c r="YT14" s="6"/>
      <c r="YU14" s="7"/>
      <c r="YV14" s="6"/>
      <c r="YW14" s="7"/>
      <c r="YX14" s="6"/>
      <c r="YY14" s="7"/>
      <c r="YZ14" s="6"/>
      <c r="ZA14" s="7"/>
      <c r="ZB14" s="6"/>
      <c r="ZC14" s="7"/>
      <c r="ZD14" s="6"/>
      <c r="ZE14" s="7"/>
      <c r="ZF14" s="6"/>
      <c r="ZG14" s="7"/>
      <c r="ZH14" s="6"/>
      <c r="ZI14" s="7"/>
      <c r="ZJ14" s="6"/>
      <c r="ZK14" s="7"/>
      <c r="ZL14" s="6"/>
      <c r="ZM14" s="7"/>
      <c r="ZN14" s="6"/>
      <c r="ZO14" s="7"/>
      <c r="ZP14" s="6"/>
      <c r="ZQ14" s="7"/>
      <c r="ZR14" s="6"/>
      <c r="ZS14" s="7"/>
      <c r="ZT14" s="6"/>
      <c r="ZU14" s="7"/>
      <c r="ZV14" s="6"/>
      <c r="ZW14" s="7"/>
      <c r="ZX14" s="6"/>
      <c r="ZY14" s="7"/>
      <c r="ZZ14" s="6"/>
      <c r="AAA14" s="7"/>
      <c r="AAB14" s="6"/>
      <c r="AAC14" s="7"/>
      <c r="AAD14" s="6"/>
      <c r="AAE14" s="7"/>
      <c r="AAF14" s="6"/>
      <c r="AAG14" s="7"/>
      <c r="AAH14" s="6"/>
      <c r="AAI14" s="7"/>
      <c r="AAJ14" s="6"/>
      <c r="AAK14" s="7"/>
      <c r="AAL14" s="6"/>
      <c r="AAM14" s="7"/>
      <c r="AAN14" s="6">
        <v>53000000</v>
      </c>
      <c r="AAO14" s="7">
        <v>53000000</v>
      </c>
      <c r="AAP14" s="6"/>
      <c r="AAQ14" s="7"/>
      <c r="AAR14" s="6"/>
      <c r="AAS14" s="7"/>
      <c r="AAT14" s="6"/>
      <c r="AAU14" s="7"/>
      <c r="AAV14" s="6"/>
      <c r="AAW14" s="7"/>
      <c r="AAX14" s="6"/>
      <c r="AAY14" s="7"/>
      <c r="AAZ14" s="6"/>
      <c r="ABA14" s="7"/>
      <c r="ABB14" s="6">
        <v>52.727149959999998</v>
      </c>
      <c r="ABC14" s="7"/>
      <c r="ABD14" s="6"/>
      <c r="ABE14" s="7"/>
      <c r="ABF14" s="6"/>
      <c r="ABG14" s="7"/>
      <c r="ABH14" s="6"/>
      <c r="ABI14" s="7">
        <v>34.092959999999998</v>
      </c>
      <c r="ABJ14" s="6">
        <v>38.911228180000002</v>
      </c>
      <c r="ABK14" s="7">
        <v>5.1880600000000001</v>
      </c>
      <c r="ABL14" s="6">
        <v>4.5378999709999999</v>
      </c>
      <c r="ABM14" s="7">
        <v>65.653678889999995</v>
      </c>
      <c r="ABN14" s="6"/>
      <c r="ABO14" s="7"/>
      <c r="ABP14" s="6"/>
      <c r="ABQ14" s="7"/>
      <c r="ABR14" s="6">
        <v>4.9480899999999997</v>
      </c>
      <c r="ABS14" s="7">
        <v>5.3336300000000003</v>
      </c>
    </row>
    <row r="15" spans="1:747" x14ac:dyDescent="0.25">
      <c r="A15" s="5">
        <v>1973</v>
      </c>
      <c r="B15" s="6">
        <v>49.907219390000002</v>
      </c>
      <c r="C15" s="7">
        <v>82.208165739999998</v>
      </c>
      <c r="D15" s="6">
        <v>0.49970287200000002</v>
      </c>
      <c r="E15" s="7">
        <v>3.9778686040000002</v>
      </c>
      <c r="F15" s="6">
        <v>4.6535843139999997</v>
      </c>
      <c r="G15" s="7">
        <v>2.2212947340000002</v>
      </c>
      <c r="H15" s="6">
        <v>3.4773852189999999</v>
      </c>
      <c r="I15" s="7">
        <v>4.8252894890000002</v>
      </c>
      <c r="J15" s="6">
        <v>5.2139807579999999</v>
      </c>
      <c r="K15" s="7">
        <v>8.8409104230000004</v>
      </c>
      <c r="L15" s="6">
        <v>54.339911000000001</v>
      </c>
      <c r="M15" s="7">
        <v>10.637596</v>
      </c>
      <c r="N15" s="6">
        <v>13.693742970000001</v>
      </c>
      <c r="O15" s="7">
        <v>42.355433040000001</v>
      </c>
      <c r="P15" s="6">
        <v>16.547484239999999</v>
      </c>
      <c r="Q15" s="7">
        <v>-55702</v>
      </c>
      <c r="R15" s="6">
        <v>77759836871</v>
      </c>
      <c r="S15" s="7">
        <v>342600000</v>
      </c>
      <c r="T15" s="6">
        <v>993.42931629999998</v>
      </c>
      <c r="U15" s="7">
        <v>36858257211</v>
      </c>
      <c r="V15" s="6">
        <v>3526100000</v>
      </c>
      <c r="W15" s="7">
        <v>2069732188</v>
      </c>
      <c r="X15" s="6">
        <v>26.574931200000002</v>
      </c>
      <c r="Y15" s="7">
        <v>1062200000</v>
      </c>
      <c r="Z15" s="6">
        <v>-4.6259694769999999</v>
      </c>
      <c r="AA15" s="7">
        <v>18.161120839999999</v>
      </c>
      <c r="AB15" s="6">
        <v>725900000</v>
      </c>
      <c r="AC15" s="7">
        <v>1171045983</v>
      </c>
      <c r="AD15" s="6">
        <v>27726902635</v>
      </c>
      <c r="AE15" s="7">
        <v>1366851945</v>
      </c>
      <c r="AF15" s="6">
        <v>4181900000</v>
      </c>
      <c r="AG15" s="7">
        <v>1039450000000</v>
      </c>
      <c r="AH15" s="6">
        <v>9232945932</v>
      </c>
      <c r="AI15" s="7">
        <v>52910170914</v>
      </c>
      <c r="AJ15" s="6">
        <v>24.380785589999999</v>
      </c>
      <c r="AK15" s="7">
        <v>974500000</v>
      </c>
      <c r="AL15" s="6">
        <v>1121000000</v>
      </c>
      <c r="AM15" s="7">
        <v>20.161341010000001</v>
      </c>
      <c r="AN15" s="6">
        <v>42.563000000000002</v>
      </c>
      <c r="AO15" s="7">
        <v>50.092780609999998</v>
      </c>
      <c r="AP15" s="6">
        <v>37102043</v>
      </c>
      <c r="AQ15" s="7">
        <v>74.960161959999994</v>
      </c>
      <c r="AR15" s="6">
        <v>0.23851191699999999</v>
      </c>
      <c r="AS15" s="7">
        <v>0.98382903899999996</v>
      </c>
      <c r="AT15" s="6">
        <v>3.3046559630000001</v>
      </c>
      <c r="AU15" s="7">
        <v>1.582612135</v>
      </c>
      <c r="AV15" s="6">
        <v>2.8440939360000002</v>
      </c>
      <c r="AW15" s="7">
        <v>4.1185966790000004</v>
      </c>
      <c r="AX15" s="6">
        <v>5.17403821</v>
      </c>
      <c r="AY15" s="7">
        <v>6.9867255530000003</v>
      </c>
      <c r="AZ15" s="6">
        <v>54.882283100000002</v>
      </c>
      <c r="BA15" s="7">
        <v>55.42667179</v>
      </c>
      <c r="BB15" s="6">
        <v>12.11420582</v>
      </c>
      <c r="BC15" s="7">
        <v>41.139848299999997</v>
      </c>
      <c r="BD15" s="6">
        <v>39.9197439</v>
      </c>
      <c r="BE15" s="7">
        <v>0.39579999999999999</v>
      </c>
      <c r="BF15" s="6">
        <v>8.5714285710000002</v>
      </c>
      <c r="BG15" s="7">
        <v>10098534613</v>
      </c>
      <c r="BH15" s="6">
        <v>0</v>
      </c>
      <c r="BI15" s="7">
        <v>4155381506</v>
      </c>
      <c r="BJ15" s="6">
        <v>20.49537153</v>
      </c>
      <c r="BK15" s="7">
        <v>819200000</v>
      </c>
      <c r="BL15" s="6">
        <v>-184900000</v>
      </c>
      <c r="BM15" s="7">
        <v>13.19739805</v>
      </c>
      <c r="BN15" s="6">
        <v>527500000</v>
      </c>
      <c r="BO15" s="7">
        <v>161697827.19999999</v>
      </c>
      <c r="BP15" s="6">
        <v>2131708622</v>
      </c>
      <c r="BQ15" s="7">
        <v>1076370000000</v>
      </c>
      <c r="BR15" s="6">
        <v>0.38851901700000002</v>
      </c>
      <c r="BS15" s="7">
        <v>60048211825</v>
      </c>
      <c r="BT15" s="6">
        <v>961075000000</v>
      </c>
      <c r="BU15" s="7">
        <v>2679900000</v>
      </c>
      <c r="BV15" s="6">
        <v>57.436999999999998</v>
      </c>
      <c r="BW15" s="7">
        <v>18516598</v>
      </c>
      <c r="BX15" s="6">
        <v>0.78570588399999997</v>
      </c>
      <c r="BY15" s="7">
        <v>1475871</v>
      </c>
      <c r="BZ15" s="6">
        <v>861686</v>
      </c>
      <c r="CA15" s="7">
        <v>2.5668916070000001</v>
      </c>
      <c r="CB15" s="6">
        <v>3.783713401</v>
      </c>
      <c r="CC15" s="7">
        <v>5.0160564049999996</v>
      </c>
      <c r="CD15" s="6">
        <v>5.2553876260000001</v>
      </c>
      <c r="CE15" s="7">
        <v>8.6431967689999993</v>
      </c>
      <c r="CF15" s="6">
        <v>10099314</v>
      </c>
      <c r="CG15" s="7">
        <v>10.32856035</v>
      </c>
      <c r="CH15" s="6">
        <v>12.8697912</v>
      </c>
      <c r="CI15" s="7">
        <v>7871946</v>
      </c>
      <c r="CJ15" s="6">
        <v>15.46976394</v>
      </c>
      <c r="CK15" s="7">
        <v>470900000</v>
      </c>
      <c r="CL15" s="6">
        <v>865588681.20000005</v>
      </c>
      <c r="CM15" s="7">
        <v>107.7299167</v>
      </c>
      <c r="CN15" s="6">
        <v>8908792319</v>
      </c>
      <c r="CO15" s="7">
        <v>0.62753110099999998</v>
      </c>
      <c r="CP15" s="6">
        <v>105487000000</v>
      </c>
      <c r="CQ15" s="7">
        <v>31.696272199999999</v>
      </c>
      <c r="CR15" s="6">
        <v>-467155128.89999998</v>
      </c>
      <c r="CS15" s="7">
        <v>8726228935</v>
      </c>
      <c r="CT15" s="6">
        <v>36919968592</v>
      </c>
      <c r="CU15" s="7">
        <v>1332743810</v>
      </c>
      <c r="CV15" s="6">
        <v>11.59619715</v>
      </c>
      <c r="CW15" s="7">
        <v>463500000</v>
      </c>
      <c r="CX15" s="6">
        <v>7.2874548380000004</v>
      </c>
      <c r="CY15" s="7">
        <v>10.277708280000001</v>
      </c>
      <c r="CZ15" s="6">
        <v>532593785.39999998</v>
      </c>
      <c r="DA15" s="7">
        <v>22.1676553</v>
      </c>
      <c r="DB15" s="6">
        <v>2683678626</v>
      </c>
      <c r="DC15" s="7">
        <v>141539000000</v>
      </c>
      <c r="DD15" s="6">
        <v>1834007074</v>
      </c>
      <c r="DE15" s="7">
        <v>1809301659</v>
      </c>
      <c r="DF15" s="6">
        <v>64000000</v>
      </c>
      <c r="DG15" s="7">
        <v>104.6259695</v>
      </c>
      <c r="DH15" s="6">
        <v>10565689742</v>
      </c>
      <c r="DI15" s="7">
        <v>67.047785840000003</v>
      </c>
      <c r="DJ15" s="6">
        <v>1426.071629</v>
      </c>
      <c r="DK15" s="7">
        <v>78374049823</v>
      </c>
      <c r="DL15" s="6">
        <v>2462102072</v>
      </c>
      <c r="DM15" s="7">
        <v>2546000000</v>
      </c>
      <c r="DN15" s="6">
        <v>5.1121840389999997</v>
      </c>
      <c r="DO15" s="7">
        <v>38.433825370000001</v>
      </c>
      <c r="DP15" s="6">
        <v>-159853467.30000001</v>
      </c>
      <c r="DQ15" s="7">
        <v>259601785.40000001</v>
      </c>
      <c r="DR15" s="6">
        <v>8224653</v>
      </c>
      <c r="DS15" s="7">
        <v>10.277708280000001</v>
      </c>
      <c r="DT15" s="6">
        <v>6088729</v>
      </c>
      <c r="DU15" s="7">
        <v>0.39795624299999999</v>
      </c>
      <c r="DV15" s="6">
        <v>1189742294</v>
      </c>
      <c r="DW15" s="7">
        <v>714700000000</v>
      </c>
      <c r="DX15" s="6">
        <v>17167.263350000001</v>
      </c>
      <c r="DY15" s="7">
        <v>272.18271010000001</v>
      </c>
      <c r="DZ15" s="6">
        <v>636941000000</v>
      </c>
      <c r="EA15" s="7">
        <v>3997000000</v>
      </c>
      <c r="EB15" s="6">
        <v>41.148361270000002</v>
      </c>
      <c r="EC15" s="7">
        <v>1644700000</v>
      </c>
      <c r="ED15" s="6">
        <v>35.414265559999997</v>
      </c>
      <c r="EE15" s="7">
        <v>1.81556881</v>
      </c>
      <c r="EF15" s="6">
        <v>1536200000</v>
      </c>
      <c r="EG15" s="7">
        <v>1946608194</v>
      </c>
      <c r="EH15" s="6">
        <v>10.26770078</v>
      </c>
      <c r="EI15" s="7">
        <v>38.556408879999999</v>
      </c>
      <c r="EJ15" s="6">
        <v>915000000</v>
      </c>
      <c r="EK15" s="7">
        <v>15791743</v>
      </c>
      <c r="EL15" s="6">
        <v>21310300</v>
      </c>
      <c r="EM15" s="7">
        <v>18585445</v>
      </c>
      <c r="EN15" s="6">
        <v>7.248003776</v>
      </c>
      <c r="EO15" s="7">
        <v>0.53986158799999995</v>
      </c>
      <c r="EP15" s="6">
        <v>1.3473398299999999</v>
      </c>
      <c r="EQ15" s="7">
        <v>614185</v>
      </c>
      <c r="ER15" s="6">
        <v>1.9806770119999999</v>
      </c>
      <c r="ES15" s="7">
        <v>3.151326718</v>
      </c>
      <c r="ET15" s="6">
        <v>4.4162215979999999</v>
      </c>
      <c r="EU15" s="7">
        <v>5.2644821689999999</v>
      </c>
      <c r="EV15" s="6">
        <v>7.0008351429999998</v>
      </c>
      <c r="EW15" s="7">
        <v>20362448</v>
      </c>
      <c r="EX15" s="6">
        <v>10263134</v>
      </c>
      <c r="EY15" s="7">
        <v>11.58018876</v>
      </c>
      <c r="EZ15" s="6">
        <v>15263724</v>
      </c>
      <c r="FA15" s="7">
        <v>7391778</v>
      </c>
      <c r="FB15" s="6">
        <v>13.53515136</v>
      </c>
      <c r="FC15" s="7">
        <v>541000000</v>
      </c>
      <c r="FD15" s="6">
        <v>61857513483</v>
      </c>
      <c r="FE15" s="7">
        <v>91.428571430000005</v>
      </c>
      <c r="FF15" s="6">
        <v>3654400000</v>
      </c>
      <c r="FG15" s="7">
        <v>6770843861</v>
      </c>
      <c r="FH15" s="6">
        <v>6921075142</v>
      </c>
      <c r="FI15" s="7">
        <v>3.1568107780000001</v>
      </c>
      <c r="FJ15" s="6">
        <v>24225717145</v>
      </c>
      <c r="FK15" s="7">
        <v>165622000000</v>
      </c>
      <c r="FL15" s="6">
        <v>11.40555988</v>
      </c>
      <c r="FM15" s="7">
        <v>-0.28122325500000001</v>
      </c>
      <c r="FN15" s="6">
        <v>1.670282152</v>
      </c>
      <c r="FO15" s="7">
        <v>1.1530442750000001</v>
      </c>
      <c r="FP15" s="6">
        <v>3.506830162</v>
      </c>
      <c r="FQ15" s="7">
        <v>35666171748</v>
      </c>
      <c r="FR15" s="6">
        <v>7.3526150430000001</v>
      </c>
      <c r="FS15" s="7">
        <v>261359000000</v>
      </c>
      <c r="FT15" s="6">
        <v>8.9221984299999999</v>
      </c>
      <c r="FU15" s="7">
        <v>6.7116320229999999</v>
      </c>
      <c r="FV15" s="6">
        <v>2.3002942640000001</v>
      </c>
      <c r="FW15" s="7">
        <v>15323456676</v>
      </c>
      <c r="FX15" s="6">
        <v>10792754276</v>
      </c>
      <c r="FY15" s="7">
        <v>15.23063945</v>
      </c>
      <c r="FZ15" s="6">
        <v>195052000000</v>
      </c>
      <c r="GA15" s="7">
        <v>4.4137316130000004</v>
      </c>
      <c r="GB15" s="6">
        <v>2.3771783100000001</v>
      </c>
      <c r="GC15" s="7">
        <v>22.37712101</v>
      </c>
      <c r="GD15" s="6">
        <v>-1.1790010360000001</v>
      </c>
      <c r="GE15" s="7">
        <v>612715000000</v>
      </c>
      <c r="GF15" s="6">
        <v>9631059474</v>
      </c>
      <c r="GG15" s="7">
        <v>2.0391878710000002</v>
      </c>
      <c r="GH15" s="6">
        <v>55.103850999999999</v>
      </c>
      <c r="GI15" s="7">
        <v>53.247</v>
      </c>
      <c r="GJ15" s="6">
        <v>348.29700000000003</v>
      </c>
      <c r="GK15" s="7">
        <v>232.8</v>
      </c>
      <c r="GL15" s="6">
        <v>238.4</v>
      </c>
      <c r="GM15" s="7">
        <v>91542</v>
      </c>
      <c r="GN15" s="6">
        <v>227885</v>
      </c>
      <c r="GO15" s="7">
        <v>886919982.89999998</v>
      </c>
      <c r="GP15" s="6">
        <v>886919982.89999998</v>
      </c>
      <c r="GQ15" s="7">
        <v>48.54</v>
      </c>
      <c r="GR15" s="6">
        <v>155.19999999999999</v>
      </c>
      <c r="GS15" s="7">
        <v>16.378</v>
      </c>
      <c r="GT15" s="6">
        <v>121.892</v>
      </c>
      <c r="GU15" s="7">
        <v>1.0660000000000001</v>
      </c>
      <c r="GV15" s="6">
        <v>5.8879999999999999</v>
      </c>
      <c r="GW15" s="7">
        <v>156.69999999999999</v>
      </c>
      <c r="GX15" s="6">
        <v>197.27699999999999</v>
      </c>
      <c r="GY15" s="7">
        <v>21739999.77</v>
      </c>
      <c r="GZ15" s="6">
        <v>14460000</v>
      </c>
      <c r="HA15" s="7">
        <v>87514</v>
      </c>
      <c r="HB15" s="6">
        <v>-2890000.105</v>
      </c>
      <c r="HC15" s="7">
        <v>642550000</v>
      </c>
      <c r="HD15" s="6">
        <v>9000</v>
      </c>
      <c r="HE15" s="7">
        <v>78514</v>
      </c>
      <c r="HF15" s="6">
        <v>40.296968999999997</v>
      </c>
      <c r="HG15" s="7">
        <v>50.851999999999997</v>
      </c>
      <c r="HH15" s="6">
        <v>153.69999999999999</v>
      </c>
      <c r="HI15" s="7">
        <v>40.738999999999997</v>
      </c>
      <c r="HJ15" s="6">
        <v>339693</v>
      </c>
      <c r="HK15" s="7">
        <v>23.904882619999999</v>
      </c>
      <c r="HL15" s="6">
        <v>66.548422599999995</v>
      </c>
      <c r="HM15" s="7">
        <v>4425069824</v>
      </c>
      <c r="HN15" s="6">
        <v>60.5</v>
      </c>
      <c r="HO15" s="7">
        <v>227.4</v>
      </c>
      <c r="HP15" s="6">
        <v>4425069824</v>
      </c>
      <c r="HQ15" s="7">
        <v>28719999.539999999</v>
      </c>
      <c r="HR15" s="6">
        <v>1090000.0330000001</v>
      </c>
      <c r="HS15" s="7">
        <v>-9000000</v>
      </c>
      <c r="HT15" s="6">
        <v>4.9735670580000004</v>
      </c>
      <c r="HU15" s="7">
        <v>13.513513509999999</v>
      </c>
      <c r="HV15" s="6">
        <v>3.952724892</v>
      </c>
      <c r="HW15" s="7">
        <v>1243856105</v>
      </c>
      <c r="HX15" s="6">
        <v>3.192640693</v>
      </c>
      <c r="HY15" s="7">
        <v>495000000</v>
      </c>
      <c r="HZ15" s="6">
        <v>0.84169099999999997</v>
      </c>
      <c r="IA15" s="7">
        <v>290500</v>
      </c>
      <c r="IB15" s="6">
        <v>1001450</v>
      </c>
      <c r="IC15" s="7">
        <v>7670625</v>
      </c>
      <c r="ID15" s="6">
        <v>148.5424165</v>
      </c>
      <c r="IE15" s="7">
        <v>24.74</v>
      </c>
      <c r="IF15" s="6">
        <v>0.13260334500000001</v>
      </c>
      <c r="IG15" s="7">
        <v>307.12300679999998</v>
      </c>
      <c r="IH15" s="6">
        <v>37.271628909999997</v>
      </c>
      <c r="II15" s="7">
        <v>24.21</v>
      </c>
      <c r="IJ15" s="6">
        <v>1880046</v>
      </c>
      <c r="IK15" s="7">
        <v>2.8680496259999999</v>
      </c>
      <c r="IL15" s="6">
        <v>4080</v>
      </c>
      <c r="IM15" s="7">
        <v>28.74</v>
      </c>
      <c r="IN15" s="6">
        <v>995450</v>
      </c>
      <c r="IO15" s="7">
        <v>2.7354462810000002</v>
      </c>
      <c r="IP15" s="6">
        <v>1124650000</v>
      </c>
      <c r="IQ15" s="7">
        <v>5.1278175429999999</v>
      </c>
      <c r="IR15" s="6">
        <v>11.190148049999999</v>
      </c>
      <c r="IS15" s="7">
        <v>3.8720686999999998</v>
      </c>
      <c r="IT15" s="6">
        <v>3.4382913130000001</v>
      </c>
      <c r="IU15" s="7">
        <v>3.0617637339999999</v>
      </c>
      <c r="IV15" s="6">
        <v>5.9815039079999996</v>
      </c>
      <c r="IW15" s="7">
        <v>18.100000000000001</v>
      </c>
      <c r="IX15" s="6">
        <v>7.3392184999999999E-2</v>
      </c>
      <c r="IY15" s="7">
        <v>1.412884008</v>
      </c>
      <c r="IZ15" s="6">
        <v>1.8930333880000001</v>
      </c>
      <c r="JA15" s="7">
        <v>19.00363316</v>
      </c>
      <c r="JB15" s="6">
        <v>9.2480458000000001E-2</v>
      </c>
      <c r="JC15" s="7">
        <v>64.141803370000005</v>
      </c>
      <c r="JD15" s="6">
        <v>2723000</v>
      </c>
      <c r="JE15" s="7">
        <v>45.753790070000001</v>
      </c>
      <c r="JF15" s="6">
        <v>37.928244339999999</v>
      </c>
      <c r="JG15" s="7">
        <v>908300000</v>
      </c>
      <c r="JH15" s="6">
        <v>3.8720686999999998</v>
      </c>
      <c r="JI15" s="7">
        <v>12.982494770000001</v>
      </c>
      <c r="JJ15" s="6">
        <v>26.952693679999999</v>
      </c>
      <c r="JK15" s="7">
        <v>1</v>
      </c>
      <c r="JL15" s="6">
        <v>5.1278175429999999</v>
      </c>
      <c r="JM15" s="7">
        <v>3.8678700039999998</v>
      </c>
      <c r="JN15" s="6">
        <v>2.1517805540000001</v>
      </c>
      <c r="JO15" s="7">
        <v>6.7852220689999996</v>
      </c>
      <c r="JP15" s="6">
        <v>2.4110976549999998</v>
      </c>
      <c r="JQ15" s="7">
        <v>3.97886161</v>
      </c>
      <c r="JR15" s="6">
        <v>28550</v>
      </c>
      <c r="JS15" s="7">
        <v>1.864580092</v>
      </c>
      <c r="JT15" s="6">
        <v>-49100000</v>
      </c>
      <c r="JU15" s="7">
        <v>16826.642380000001</v>
      </c>
      <c r="JV15" s="6">
        <v>290</v>
      </c>
      <c r="JW15" s="7">
        <v>9974482062</v>
      </c>
      <c r="JX15" s="6">
        <v>106.4065394</v>
      </c>
      <c r="JY15" s="7">
        <v>624303000000</v>
      </c>
      <c r="JZ15" s="6">
        <v>3947900000</v>
      </c>
      <c r="KA15" s="7">
        <v>-124052551.8</v>
      </c>
      <c r="KB15" s="6">
        <v>36143045702</v>
      </c>
      <c r="KC15" s="7">
        <v>10781692492</v>
      </c>
      <c r="KD15" s="6">
        <v>974.15243959999998</v>
      </c>
      <c r="KE15" s="7">
        <v>3160000.0860000001</v>
      </c>
      <c r="KF15" s="6">
        <v>2.684569894</v>
      </c>
      <c r="KG15" s="7">
        <v>0.34948252800000001</v>
      </c>
      <c r="KH15" s="6">
        <v>8.8918900989999994</v>
      </c>
      <c r="KI15" s="7">
        <v>219999.9988</v>
      </c>
      <c r="KJ15" s="6">
        <v>4139999.8659999999</v>
      </c>
      <c r="KK15" s="7">
        <v>2600</v>
      </c>
      <c r="KL15" s="6">
        <v>560000.0024</v>
      </c>
      <c r="KM15" s="7">
        <v>19999.99955</v>
      </c>
      <c r="KN15" s="6">
        <v>100000.0015</v>
      </c>
      <c r="KO15" s="7">
        <v>5159999.8470000001</v>
      </c>
      <c r="KP15" s="6"/>
      <c r="KQ15" s="7">
        <v>6</v>
      </c>
      <c r="KR15" s="6">
        <v>1.1999999999999999E-3</v>
      </c>
      <c r="KS15" s="7">
        <v>13.0181</v>
      </c>
      <c r="KT15" s="6">
        <v>1.42972728</v>
      </c>
      <c r="KU15" s="7">
        <v>430851400</v>
      </c>
      <c r="KV15" s="6">
        <v>6.9316990000000004E-3</v>
      </c>
      <c r="KW15" s="7">
        <v>700000</v>
      </c>
      <c r="KX15" s="6">
        <v>6.7233999999999998</v>
      </c>
      <c r="KY15" s="7">
        <v>3.1699999999999999E-2</v>
      </c>
      <c r="KZ15" s="6">
        <v>1E-4</v>
      </c>
      <c r="LA15" s="7">
        <v>2.3955000000000002</v>
      </c>
      <c r="LB15" s="6">
        <v>0.4526</v>
      </c>
      <c r="LC15" s="7">
        <v>2.323</v>
      </c>
      <c r="LD15" s="6">
        <v>3.8161999999999998</v>
      </c>
      <c r="LE15" s="7">
        <v>4.4766000000000004</v>
      </c>
      <c r="LF15" s="6">
        <v>0.68604577899999997</v>
      </c>
      <c r="LG15" s="7">
        <v>8.1466999999999992</v>
      </c>
      <c r="LH15" s="6">
        <v>25.6374</v>
      </c>
      <c r="LI15" s="7">
        <v>0.28289999999999998</v>
      </c>
      <c r="LJ15" s="6">
        <v>-109363721.8</v>
      </c>
      <c r="LK15" s="7">
        <v>30070000</v>
      </c>
      <c r="LL15" s="6">
        <v>1991608099</v>
      </c>
      <c r="LM15" s="7">
        <v>2.5000000000000001E-3</v>
      </c>
      <c r="LN15" s="6">
        <v>4.1700000000000001E-2</v>
      </c>
      <c r="LO15" s="7">
        <v>0.69058338399999997</v>
      </c>
      <c r="LP15" s="6">
        <v>4.8164999999999996</v>
      </c>
      <c r="LQ15" s="7">
        <v>6.3100000000000003E-2</v>
      </c>
      <c r="LR15" s="6">
        <v>1.01E-2</v>
      </c>
      <c r="LS15" s="7">
        <v>1.558183737</v>
      </c>
      <c r="LT15" s="6">
        <v>2.2075</v>
      </c>
      <c r="LU15" s="7">
        <v>0.82579999999999998</v>
      </c>
      <c r="LV15" s="6">
        <v>6.9999999999999999E-4</v>
      </c>
      <c r="LW15" s="7">
        <v>6.4596999999999998</v>
      </c>
      <c r="LX15" s="6">
        <v>57.811799999999998</v>
      </c>
      <c r="LY15" s="7">
        <v>3.0300000000000001E-2</v>
      </c>
      <c r="LZ15" s="6">
        <v>2.5399999999999999E-2</v>
      </c>
      <c r="MA15" s="7">
        <v>25.453700000000001</v>
      </c>
      <c r="MB15" s="6">
        <v>2.585</v>
      </c>
      <c r="MC15" s="7">
        <v>5.8014000000000001</v>
      </c>
      <c r="MD15" s="6">
        <v>-91450721.799999997</v>
      </c>
      <c r="ME15" s="7">
        <v>24570000</v>
      </c>
      <c r="MF15" s="6">
        <v>98.73242707</v>
      </c>
      <c r="MG15" s="7">
        <v>1390765329</v>
      </c>
      <c r="MH15" s="6">
        <v>6</v>
      </c>
      <c r="MI15" s="7">
        <v>6</v>
      </c>
      <c r="MJ15" s="6">
        <v>4.3195365670000001</v>
      </c>
      <c r="MK15" s="7">
        <v>4.4297578289999997</v>
      </c>
      <c r="ML15" s="6">
        <v>17913000</v>
      </c>
      <c r="MM15" s="7">
        <v>29.375</v>
      </c>
      <c r="MN15" s="6">
        <v>12</v>
      </c>
      <c r="MO15" s="7">
        <v>6160000</v>
      </c>
      <c r="MP15" s="6">
        <v>441845400</v>
      </c>
      <c r="MQ15" s="7">
        <v>-59781000</v>
      </c>
      <c r="MR15" s="6">
        <v>26.402899999999999</v>
      </c>
      <c r="MS15" s="7">
        <v>1390765329</v>
      </c>
      <c r="MT15" s="6">
        <v>19.967032750000001</v>
      </c>
      <c r="MU15" s="7">
        <v>-59781000</v>
      </c>
      <c r="MV15" s="6">
        <v>0</v>
      </c>
      <c r="MW15" s="7">
        <v>-5500000</v>
      </c>
      <c r="MX15" s="6">
        <v>5500000</v>
      </c>
      <c r="MY15" s="7">
        <v>525842770.80000001</v>
      </c>
      <c r="MZ15" s="6">
        <v>75000000</v>
      </c>
      <c r="NA15" s="7">
        <v>21760000.23</v>
      </c>
      <c r="NB15" s="6">
        <v>26.74189694</v>
      </c>
      <c r="NC15" s="7">
        <v>23413000</v>
      </c>
      <c r="ND15" s="6">
        <v>9369999.8859999999</v>
      </c>
      <c r="NE15" s="7">
        <v>10994000</v>
      </c>
      <c r="NF15" s="6">
        <v>529999.97140000004</v>
      </c>
      <c r="NG15" s="7">
        <v>189999.9976</v>
      </c>
      <c r="NH15" s="6">
        <v>0.17486900699999999</v>
      </c>
      <c r="NI15" s="7">
        <v>10.082484579999999</v>
      </c>
      <c r="NJ15" s="6">
        <v>45.226023269999999</v>
      </c>
      <c r="NK15" s="7">
        <v>56.673058349999998</v>
      </c>
      <c r="NL15" s="6">
        <v>31.66527323</v>
      </c>
      <c r="NM15" s="7">
        <v>25.366861230000001</v>
      </c>
      <c r="NN15" s="6">
        <v>19.146018590000001</v>
      </c>
      <c r="NO15" s="7">
        <v>2.0343074090000002</v>
      </c>
      <c r="NP15" s="6">
        <v>2.602438743</v>
      </c>
      <c r="NQ15" s="7">
        <v>7.0226255999999996</v>
      </c>
      <c r="NR15" s="6">
        <v>1.2426820999999999E-2</v>
      </c>
      <c r="NS15" s="7">
        <v>258.38940020000001</v>
      </c>
      <c r="NT15" s="6">
        <v>1.8720270000000001E-3</v>
      </c>
      <c r="NU15" s="7">
        <v>0.37959622100000001</v>
      </c>
      <c r="NV15" s="6">
        <v>4.4351969000000002</v>
      </c>
      <c r="NW15" s="7">
        <v>13.899999620000001</v>
      </c>
      <c r="NX15" s="6">
        <v>1.3960797540000001</v>
      </c>
      <c r="NY15" s="7">
        <v>3.9301240000000001E-3</v>
      </c>
      <c r="NZ15" s="6">
        <v>1485.6763699999999</v>
      </c>
      <c r="OA15" s="7">
        <v>9586774637</v>
      </c>
      <c r="OB15" s="6">
        <v>1.0209810880000001</v>
      </c>
      <c r="OC15" s="7">
        <v>63788093.460000001</v>
      </c>
      <c r="OD15" s="6">
        <v>285869849</v>
      </c>
      <c r="OE15" s="7">
        <v>0.37493317999999998</v>
      </c>
      <c r="OF15" s="6">
        <v>186725.02280000001</v>
      </c>
      <c r="OG15" s="7">
        <v>37862756.960000001</v>
      </c>
      <c r="OH15" s="6">
        <v>442387919.19999999</v>
      </c>
      <c r="OI15" s="7">
        <v>14800</v>
      </c>
      <c r="OJ15" s="6">
        <v>1.787369878</v>
      </c>
      <c r="OK15" s="7">
        <v>55121628562</v>
      </c>
      <c r="OL15" s="6">
        <v>0.63951283999999997</v>
      </c>
      <c r="OM15" s="7">
        <v>2.866011962</v>
      </c>
      <c r="ON15" s="6">
        <v>656300</v>
      </c>
      <c r="OO15" s="7"/>
      <c r="OP15" s="6">
        <v>0</v>
      </c>
      <c r="OQ15" s="7">
        <v>2.1889332339999998</v>
      </c>
      <c r="OR15" s="6">
        <v>-0.134883161</v>
      </c>
      <c r="OS15" s="7">
        <v>140000.0006</v>
      </c>
      <c r="OT15" s="6"/>
      <c r="OU15" s="7"/>
      <c r="OV15" s="6"/>
      <c r="OW15" s="7">
        <v>54.963489529999997</v>
      </c>
      <c r="OX15" s="6">
        <v>4046863</v>
      </c>
      <c r="OY15" s="7">
        <v>84.445083620000005</v>
      </c>
      <c r="OZ15" s="6"/>
      <c r="PA15" s="7"/>
      <c r="PB15" s="6"/>
      <c r="PC15" s="7">
        <v>70.221946720000005</v>
      </c>
      <c r="PD15" s="6">
        <v>19999.99955</v>
      </c>
      <c r="PE15" s="7"/>
      <c r="PF15" s="6"/>
      <c r="PG15" s="7">
        <v>1.71</v>
      </c>
      <c r="PH15" s="6"/>
      <c r="PI15" s="7"/>
      <c r="PJ15" s="6"/>
      <c r="PK15" s="7"/>
      <c r="PL15" s="6"/>
      <c r="PM15" s="7"/>
      <c r="PN15" s="6"/>
      <c r="PO15" s="7"/>
      <c r="PP15" s="6"/>
      <c r="PQ15" s="7"/>
      <c r="PR15" s="6"/>
      <c r="PS15" s="7"/>
      <c r="PT15" s="6"/>
      <c r="PU15" s="7"/>
      <c r="PV15" s="6"/>
      <c r="PW15" s="7"/>
      <c r="PX15" s="6"/>
      <c r="PY15" s="7"/>
      <c r="PZ15" s="6"/>
      <c r="QA15" s="7"/>
      <c r="QB15" s="6"/>
      <c r="QC15" s="7"/>
      <c r="QD15" s="6"/>
      <c r="QE15" s="7"/>
      <c r="QF15" s="6"/>
      <c r="QG15" s="7"/>
      <c r="QH15" s="6"/>
      <c r="QI15" s="7"/>
      <c r="QJ15" s="6"/>
      <c r="QK15" s="7"/>
      <c r="QL15" s="6"/>
      <c r="QM15" s="7"/>
      <c r="QN15" s="6"/>
      <c r="QO15" s="7"/>
      <c r="QP15" s="6"/>
      <c r="QQ15" s="7"/>
      <c r="QR15" s="6"/>
      <c r="QS15" s="7"/>
      <c r="QT15" s="6"/>
      <c r="QU15" s="7"/>
      <c r="QV15" s="6"/>
      <c r="QW15" s="7"/>
      <c r="QX15" s="6"/>
      <c r="QY15" s="7"/>
      <c r="QZ15" s="6"/>
      <c r="RA15" s="7"/>
      <c r="RB15" s="6"/>
      <c r="RC15" s="7"/>
      <c r="RD15" s="6"/>
      <c r="RE15" s="7"/>
      <c r="RF15" s="6"/>
      <c r="RG15" s="7"/>
      <c r="RH15" s="6"/>
      <c r="RI15" s="7"/>
      <c r="RJ15" s="6"/>
      <c r="RK15" s="7"/>
      <c r="RL15" s="6"/>
      <c r="RM15" s="7"/>
      <c r="RN15" s="6"/>
      <c r="RO15" s="7"/>
      <c r="RP15" s="6"/>
      <c r="RQ15" s="7"/>
      <c r="RR15" s="6"/>
      <c r="RS15" s="7"/>
      <c r="RT15" s="6"/>
      <c r="RU15" s="7"/>
      <c r="RV15" s="6"/>
      <c r="RW15" s="7">
        <v>2.4739778490000002</v>
      </c>
      <c r="RX15" s="6"/>
      <c r="RY15" s="7"/>
      <c r="RZ15" s="6"/>
      <c r="SA15" s="7">
        <v>0.65407002000000003</v>
      </c>
      <c r="SB15" s="6">
        <v>40.51</v>
      </c>
      <c r="SC15" s="7">
        <v>5.5456626809999996</v>
      </c>
      <c r="SD15" s="6">
        <v>78.62</v>
      </c>
      <c r="SE15" s="7">
        <v>4.3600000000000003</v>
      </c>
      <c r="SF15" s="6"/>
      <c r="SG15" s="7"/>
      <c r="SH15" s="6"/>
      <c r="SI15" s="7">
        <v>1668435</v>
      </c>
      <c r="SJ15" s="6">
        <v>1.4565999510000001</v>
      </c>
      <c r="SK15" s="7">
        <v>33.930179600000002</v>
      </c>
      <c r="SL15" s="6">
        <v>37.761200000000002</v>
      </c>
      <c r="SM15" s="7">
        <v>0</v>
      </c>
      <c r="SN15" s="6">
        <v>0</v>
      </c>
      <c r="SO15" s="7">
        <v>0</v>
      </c>
      <c r="SP15" s="6">
        <v>36.392795460000002</v>
      </c>
      <c r="SQ15" s="7">
        <v>63.607204539999998</v>
      </c>
      <c r="SR15" s="6">
        <v>1.530560017</v>
      </c>
      <c r="SS15" s="7">
        <v>0</v>
      </c>
      <c r="ST15" s="6">
        <v>36.392795460000002</v>
      </c>
      <c r="SU15" s="7">
        <v>1.492329955</v>
      </c>
      <c r="SV15" s="6"/>
      <c r="SW15" s="7"/>
      <c r="SX15" s="6"/>
      <c r="SY15" s="7"/>
      <c r="SZ15" s="6"/>
      <c r="TA15" s="7"/>
      <c r="TB15" s="6"/>
      <c r="TC15" s="7"/>
      <c r="TD15" s="6">
        <v>8.5016911749999995</v>
      </c>
      <c r="TE15" s="7">
        <v>196.26951539999999</v>
      </c>
      <c r="TF15" s="6">
        <v>5.537133796</v>
      </c>
      <c r="TG15" s="7">
        <v>44.015029910000003</v>
      </c>
      <c r="TH15" s="6">
        <v>-22.828651499999999</v>
      </c>
      <c r="TI15" s="7">
        <v>0</v>
      </c>
      <c r="TJ15" s="6">
        <v>23.206190110000001</v>
      </c>
      <c r="TK15" s="7">
        <v>215.838303</v>
      </c>
      <c r="TL15" s="6">
        <v>85.961175030000007</v>
      </c>
      <c r="TM15" s="7">
        <v>10.165309649999999</v>
      </c>
      <c r="TN15" s="6"/>
      <c r="TO15" s="7"/>
      <c r="TP15" s="6"/>
      <c r="TQ15" s="7">
        <v>8.9949703220000004</v>
      </c>
      <c r="TR15" s="6"/>
      <c r="TS15" s="7"/>
      <c r="TT15" s="6"/>
      <c r="TU15" s="7"/>
      <c r="TV15" s="6"/>
      <c r="TW15" s="7"/>
      <c r="TX15" s="6"/>
      <c r="TY15" s="7"/>
      <c r="TZ15" s="6"/>
      <c r="UA15" s="7"/>
      <c r="UB15" s="6"/>
      <c r="UC15" s="7">
        <v>5.2227501869999999</v>
      </c>
      <c r="UD15" s="6">
        <v>12.593689919999999</v>
      </c>
      <c r="UE15" s="7">
        <v>0.414709985</v>
      </c>
      <c r="UF15" s="6">
        <v>0.62062001200000005</v>
      </c>
      <c r="UG15" s="7">
        <v>0.54065001000000001</v>
      </c>
      <c r="UH15" s="6"/>
      <c r="UI15" s="7">
        <v>55.43</v>
      </c>
      <c r="UJ15" s="6">
        <v>31.67</v>
      </c>
      <c r="UK15" s="7">
        <v>6.26</v>
      </c>
      <c r="UL15" s="6">
        <v>33.146630000000002</v>
      </c>
      <c r="UM15" s="7"/>
      <c r="UN15" s="6"/>
      <c r="UO15" s="7"/>
      <c r="UP15" s="6">
        <v>1341605</v>
      </c>
      <c r="UQ15" s="7">
        <v>569999.99280000001</v>
      </c>
      <c r="UR15" s="6"/>
      <c r="US15" s="7"/>
      <c r="UT15" s="6">
        <v>79.569999999999993</v>
      </c>
      <c r="UU15" s="7">
        <v>40.97</v>
      </c>
      <c r="UV15" s="6">
        <v>4.3499999999999996</v>
      </c>
      <c r="UW15" s="7">
        <v>33.078139999999998</v>
      </c>
      <c r="UX15" s="6"/>
      <c r="UY15" s="7"/>
      <c r="UZ15" s="6">
        <v>326830</v>
      </c>
      <c r="VA15" s="7"/>
      <c r="VB15" s="6"/>
      <c r="VC15" s="7"/>
      <c r="VD15" s="6"/>
      <c r="VE15" s="7"/>
      <c r="VF15" s="6"/>
      <c r="VG15" s="7"/>
      <c r="VH15" s="6"/>
      <c r="VI15" s="7"/>
      <c r="VJ15" s="6"/>
      <c r="VK15" s="7"/>
      <c r="VL15" s="6"/>
      <c r="VM15" s="7"/>
      <c r="VN15" s="6"/>
      <c r="VO15" s="7"/>
      <c r="VP15" s="6"/>
      <c r="VQ15" s="7"/>
      <c r="VR15" s="6"/>
      <c r="VS15" s="7"/>
      <c r="VT15" s="6"/>
      <c r="VU15" s="7"/>
      <c r="VV15" s="6"/>
      <c r="VW15" s="7"/>
      <c r="VX15" s="6"/>
      <c r="VY15" s="7"/>
      <c r="VZ15" s="6"/>
      <c r="WA15" s="7"/>
      <c r="WB15" s="6"/>
      <c r="WC15" s="7"/>
      <c r="WD15" s="6"/>
      <c r="WE15" s="7"/>
      <c r="WF15" s="6"/>
      <c r="WG15" s="7"/>
      <c r="WH15" s="6"/>
      <c r="WI15" s="7"/>
      <c r="WJ15" s="6"/>
      <c r="WK15" s="7"/>
      <c r="WL15" s="6">
        <v>33.427779999999998</v>
      </c>
      <c r="WM15" s="7"/>
      <c r="WN15" s="6">
        <v>45049000</v>
      </c>
      <c r="WO15" s="7"/>
      <c r="WP15" s="6"/>
      <c r="WQ15" s="7"/>
      <c r="WR15" s="6"/>
      <c r="WS15" s="7"/>
      <c r="WT15" s="6"/>
      <c r="WU15" s="7"/>
      <c r="WV15" s="6"/>
      <c r="WW15" s="7"/>
      <c r="WX15" s="6"/>
      <c r="WY15" s="7"/>
      <c r="WZ15" s="6"/>
      <c r="XA15" s="7"/>
      <c r="XB15" s="6"/>
      <c r="XC15" s="7"/>
      <c r="XD15" s="6"/>
      <c r="XE15" s="7"/>
      <c r="XF15" s="6"/>
      <c r="XG15" s="7"/>
      <c r="XH15" s="6"/>
      <c r="XI15" s="7"/>
      <c r="XJ15" s="6"/>
      <c r="XK15" s="7"/>
      <c r="XL15" s="6"/>
      <c r="XM15" s="7"/>
      <c r="XN15" s="6"/>
      <c r="XO15" s="7"/>
      <c r="XP15" s="6"/>
      <c r="XQ15" s="7"/>
      <c r="XR15" s="6"/>
      <c r="XS15" s="7"/>
      <c r="XT15" s="6"/>
      <c r="XU15" s="7"/>
      <c r="XV15" s="6"/>
      <c r="XW15" s="7"/>
      <c r="XX15" s="6"/>
      <c r="XY15" s="7"/>
      <c r="XZ15" s="6"/>
      <c r="YA15" s="7"/>
      <c r="YB15" s="6"/>
      <c r="YC15" s="7"/>
      <c r="YD15" s="6"/>
      <c r="YE15" s="7"/>
      <c r="YF15" s="6"/>
      <c r="YG15" s="7"/>
      <c r="YH15" s="6"/>
      <c r="YI15" s="7"/>
      <c r="YJ15" s="6"/>
      <c r="YK15" s="7"/>
      <c r="YL15" s="6"/>
      <c r="YM15" s="7"/>
      <c r="YN15" s="6"/>
      <c r="YO15" s="7"/>
      <c r="YP15" s="6"/>
      <c r="YQ15" s="7"/>
      <c r="YR15" s="6"/>
      <c r="YS15" s="7"/>
      <c r="YT15" s="6"/>
      <c r="YU15" s="7"/>
      <c r="YV15" s="6"/>
      <c r="YW15" s="7"/>
      <c r="YX15" s="6"/>
      <c r="YY15" s="7"/>
      <c r="YZ15" s="6"/>
      <c r="ZA15" s="7"/>
      <c r="ZB15" s="6"/>
      <c r="ZC15" s="7"/>
      <c r="ZD15" s="6"/>
      <c r="ZE15" s="7"/>
      <c r="ZF15" s="6"/>
      <c r="ZG15" s="7"/>
      <c r="ZH15" s="6"/>
      <c r="ZI15" s="7"/>
      <c r="ZJ15" s="6"/>
      <c r="ZK15" s="7"/>
      <c r="ZL15" s="6"/>
      <c r="ZM15" s="7"/>
      <c r="ZN15" s="6"/>
      <c r="ZO15" s="7"/>
      <c r="ZP15" s="6"/>
      <c r="ZQ15" s="7"/>
      <c r="ZR15" s="6"/>
      <c r="ZS15" s="7"/>
      <c r="ZT15" s="6"/>
      <c r="ZU15" s="7"/>
      <c r="ZV15" s="6"/>
      <c r="ZW15" s="7"/>
      <c r="ZX15" s="6"/>
      <c r="ZY15" s="7"/>
      <c r="ZZ15" s="6"/>
      <c r="AAA15" s="7"/>
      <c r="AAB15" s="6"/>
      <c r="AAC15" s="7"/>
      <c r="AAD15" s="6"/>
      <c r="AAE15" s="7"/>
      <c r="AAF15" s="6"/>
      <c r="AAG15" s="7"/>
      <c r="AAH15" s="6"/>
      <c r="AAI15" s="7"/>
      <c r="AAJ15" s="6"/>
      <c r="AAK15" s="7"/>
      <c r="AAL15" s="6"/>
      <c r="AAM15" s="7"/>
      <c r="AAN15" s="6"/>
      <c r="AAO15" s="7"/>
      <c r="AAP15" s="6"/>
      <c r="AAQ15" s="7"/>
      <c r="AAR15" s="6"/>
      <c r="AAS15" s="7"/>
      <c r="AAT15" s="6"/>
      <c r="AAU15" s="7"/>
      <c r="AAV15" s="6"/>
      <c r="AAW15" s="7"/>
      <c r="AAX15" s="6"/>
      <c r="AAY15" s="7"/>
      <c r="AAZ15" s="6"/>
      <c r="ABA15" s="7"/>
      <c r="ABB15" s="6">
        <v>55.751911159999999</v>
      </c>
      <c r="ABC15" s="7"/>
      <c r="ABD15" s="6"/>
      <c r="ABE15" s="7"/>
      <c r="ABF15" s="6"/>
      <c r="ABG15" s="7"/>
      <c r="ABH15" s="6"/>
      <c r="ABI15" s="7">
        <v>36.981369999999998</v>
      </c>
      <c r="ABJ15" s="6">
        <v>41.303958889999997</v>
      </c>
      <c r="ABK15" s="7">
        <v>4.9576200000000004</v>
      </c>
      <c r="ABL15" s="6"/>
      <c r="ABM15" s="7">
        <v>69.268341059999997</v>
      </c>
      <c r="ABN15" s="6"/>
      <c r="ABO15" s="7"/>
      <c r="ABP15" s="6"/>
      <c r="ABQ15" s="7"/>
      <c r="ABR15" s="6">
        <v>4.7930700000000002</v>
      </c>
      <c r="ABS15" s="7">
        <v>5.0574500000000002</v>
      </c>
    </row>
    <row r="16" spans="1:747" x14ac:dyDescent="0.25">
      <c r="A16" s="5">
        <v>1974</v>
      </c>
      <c r="B16" s="6">
        <v>49.906622830000003</v>
      </c>
      <c r="C16" s="7">
        <v>82.053321519999997</v>
      </c>
      <c r="D16" s="6">
        <v>0.50425891300000003</v>
      </c>
      <c r="E16" s="7">
        <v>3.9902983609999998</v>
      </c>
      <c r="F16" s="6">
        <v>4.6641714399999996</v>
      </c>
      <c r="G16" s="7">
        <v>2.2152108789999998</v>
      </c>
      <c r="H16" s="6">
        <v>3.4662329120000002</v>
      </c>
      <c r="I16" s="7">
        <v>4.7932658860000004</v>
      </c>
      <c r="J16" s="6">
        <v>5.1982623710000002</v>
      </c>
      <c r="K16" s="7">
        <v>8.9033323549999999</v>
      </c>
      <c r="L16" s="6">
        <v>54.365742140000002</v>
      </c>
      <c r="M16" s="7">
        <v>10.62840083</v>
      </c>
      <c r="N16" s="6">
        <v>13.672815740000001</v>
      </c>
      <c r="O16" s="7">
        <v>42.315320300000003</v>
      </c>
      <c r="P16" s="6">
        <v>16.531810230000001</v>
      </c>
      <c r="Q16" s="7">
        <v>-60174</v>
      </c>
      <c r="R16" s="6">
        <v>68980571530</v>
      </c>
      <c r="S16" s="7">
        <v>353500000</v>
      </c>
      <c r="T16" s="6">
        <v>985.86207769999999</v>
      </c>
      <c r="U16" s="7">
        <v>37432854799</v>
      </c>
      <c r="V16" s="6">
        <v>4199600000</v>
      </c>
      <c r="W16" s="7">
        <v>2148140453</v>
      </c>
      <c r="X16" s="6">
        <v>28.807492289999999</v>
      </c>
      <c r="Y16" s="7">
        <v>1279600000</v>
      </c>
      <c r="Z16" s="6">
        <v>-10.93000743</v>
      </c>
      <c r="AA16" s="7">
        <v>31.297417769999999</v>
      </c>
      <c r="AB16" s="6">
        <v>1390200000</v>
      </c>
      <c r="AC16" s="7">
        <v>1413047995</v>
      </c>
      <c r="AD16" s="6">
        <v>29029190973</v>
      </c>
      <c r="AE16" s="7">
        <v>1879700810</v>
      </c>
      <c r="AF16" s="6">
        <v>4927400000</v>
      </c>
      <c r="AG16" s="7">
        <v>1020640000000</v>
      </c>
      <c r="AH16" s="6">
        <v>8494494079</v>
      </c>
      <c r="AI16" s="7">
        <v>52174605065</v>
      </c>
      <c r="AJ16" s="6">
        <v>25.153650460000001</v>
      </c>
      <c r="AK16" s="7">
        <v>1117300000</v>
      </c>
      <c r="AL16" s="6">
        <v>1516000000</v>
      </c>
      <c r="AM16" s="7">
        <v>41.900697899999997</v>
      </c>
      <c r="AN16" s="6">
        <v>42.926000000000002</v>
      </c>
      <c r="AO16" s="7">
        <v>50.093377169999997</v>
      </c>
      <c r="AP16" s="6">
        <v>37969667</v>
      </c>
      <c r="AQ16" s="7">
        <v>74.788850819999993</v>
      </c>
      <c r="AR16" s="6">
        <v>0.24039593300000001</v>
      </c>
      <c r="AS16" s="7">
        <v>0.98577632000000004</v>
      </c>
      <c r="AT16" s="6">
        <v>3.3189375650000001</v>
      </c>
      <c r="AU16" s="7">
        <v>1.5885063989999999</v>
      </c>
      <c r="AV16" s="6">
        <v>2.8350253470000002</v>
      </c>
      <c r="AW16" s="7">
        <v>4.102180154</v>
      </c>
      <c r="AX16" s="6">
        <v>4.9972848729999999</v>
      </c>
      <c r="AY16" s="7">
        <v>7.2265465369999999</v>
      </c>
      <c r="AZ16" s="6">
        <v>54.928962110000001</v>
      </c>
      <c r="BA16" s="7">
        <v>55.494289690000002</v>
      </c>
      <c r="BB16" s="6">
        <v>12.110694329999999</v>
      </c>
      <c r="BC16" s="7">
        <v>41.080739530000002</v>
      </c>
      <c r="BD16" s="6">
        <v>39.841538870000001</v>
      </c>
      <c r="BE16" s="7">
        <v>0.48130000000000001</v>
      </c>
      <c r="BF16" s="6">
        <v>7.9583061300000004</v>
      </c>
      <c r="BG16" s="7">
        <v>9228963225</v>
      </c>
      <c r="BH16" s="6">
        <v>0</v>
      </c>
      <c r="BI16" s="7">
        <v>3918761687</v>
      </c>
      <c r="BJ16" s="6">
        <v>23.276075550000002</v>
      </c>
      <c r="BK16" s="7">
        <v>1033900000</v>
      </c>
      <c r="BL16" s="6">
        <v>-485500000</v>
      </c>
      <c r="BM16" s="7">
        <v>18.88831356</v>
      </c>
      <c r="BN16" s="6">
        <v>839000000</v>
      </c>
      <c r="BO16" s="7">
        <v>330147517.10000002</v>
      </c>
      <c r="BP16" s="6">
        <v>2231831572</v>
      </c>
      <c r="BQ16" s="7">
        <v>1072330000000</v>
      </c>
      <c r="BR16" s="6">
        <v>0.45950226100000002</v>
      </c>
      <c r="BS16" s="7">
        <v>58961566597</v>
      </c>
      <c r="BT16" s="6">
        <v>947714000000</v>
      </c>
      <c r="BU16" s="7">
        <v>2971100000</v>
      </c>
      <c r="BV16" s="6">
        <v>57.073999999999998</v>
      </c>
      <c r="BW16" s="7">
        <v>18949378</v>
      </c>
      <c r="BX16" s="6">
        <v>0.78250587500000002</v>
      </c>
      <c r="BY16" s="7">
        <v>1515103</v>
      </c>
      <c r="BZ16" s="6">
        <v>883831</v>
      </c>
      <c r="CA16" s="7">
        <v>2.5659179270000001</v>
      </c>
      <c r="CB16" s="6">
        <v>3.791543876</v>
      </c>
      <c r="CC16" s="7">
        <v>4.9699994119999999</v>
      </c>
      <c r="CD16" s="6">
        <v>5.252805521</v>
      </c>
      <c r="CE16" s="7">
        <v>8.7571262559999994</v>
      </c>
      <c r="CF16" s="6">
        <v>10340521</v>
      </c>
      <c r="CG16" s="7">
        <v>10.308797200000001</v>
      </c>
      <c r="CH16" s="6">
        <v>12.826336230000001</v>
      </c>
      <c r="CI16" s="7">
        <v>8048496</v>
      </c>
      <c r="CJ16" s="6">
        <v>15.45845686</v>
      </c>
      <c r="CK16" s="7">
        <v>242300000</v>
      </c>
      <c r="CL16" s="6">
        <v>734469146.10000002</v>
      </c>
      <c r="CM16" s="7">
        <v>116.9854874</v>
      </c>
      <c r="CN16" s="6">
        <v>8725535009</v>
      </c>
      <c r="CO16" s="7">
        <v>0.68667578100000004</v>
      </c>
      <c r="CP16" s="6">
        <v>98009762503</v>
      </c>
      <c r="CQ16" s="7">
        <v>51.664828110000002</v>
      </c>
      <c r="CR16" s="6">
        <v>-1008726366</v>
      </c>
      <c r="CS16" s="7">
        <v>9285199367</v>
      </c>
      <c r="CT16" s="6">
        <v>51694844082</v>
      </c>
      <c r="CU16" s="7">
        <v>1743195512</v>
      </c>
      <c r="CV16" s="6">
        <v>15.31101556</v>
      </c>
      <c r="CW16" s="7">
        <v>680100000</v>
      </c>
      <c r="CX16" s="6">
        <v>5.8919321629999999</v>
      </c>
      <c r="CY16" s="7">
        <v>13.217316909999999</v>
      </c>
      <c r="CZ16" s="6">
        <v>705412654.5</v>
      </c>
      <c r="DA16" s="7">
        <v>22.266879509999999</v>
      </c>
      <c r="DB16" s="6">
        <v>2658632869</v>
      </c>
      <c r="DC16" s="7">
        <v>150606000000</v>
      </c>
      <c r="DD16" s="6">
        <v>2888427176</v>
      </c>
      <c r="DE16" s="7">
        <v>2533359878</v>
      </c>
      <c r="DF16" s="6">
        <v>158900000</v>
      </c>
      <c r="DG16" s="7">
        <v>110.93000739999999</v>
      </c>
      <c r="DH16" s="6">
        <v>10237689591</v>
      </c>
      <c r="DI16" s="7">
        <v>66.888043400000001</v>
      </c>
      <c r="DJ16" s="6">
        <v>1374.1127899999999</v>
      </c>
      <c r="DK16" s="7">
        <v>72924978489</v>
      </c>
      <c r="DL16" s="6">
        <v>2321421151</v>
      </c>
      <c r="DM16" s="7">
        <v>1077000000</v>
      </c>
      <c r="DN16" s="6">
        <v>10.02431775</v>
      </c>
      <c r="DO16" s="7">
        <v>45.034782409999998</v>
      </c>
      <c r="DP16" s="6">
        <v>-193277283.09999999</v>
      </c>
      <c r="DQ16" s="7">
        <v>251844654.5</v>
      </c>
      <c r="DR16" s="6">
        <v>8454660</v>
      </c>
      <c r="DS16" s="7">
        <v>13.217316909999999</v>
      </c>
      <c r="DT16" s="6">
        <v>6266723</v>
      </c>
      <c r="DU16" s="7">
        <v>0.39130366700000002</v>
      </c>
      <c r="DV16" s="6">
        <v>503428215.30000001</v>
      </c>
      <c r="DW16" s="7">
        <v>715851000000</v>
      </c>
      <c r="DX16" s="6">
        <v>17036.495340000001</v>
      </c>
      <c r="DY16" s="7">
        <v>243.06147390000001</v>
      </c>
      <c r="DZ16" s="6">
        <v>646870000000</v>
      </c>
      <c r="EA16" s="7">
        <v>4441900000</v>
      </c>
      <c r="EB16" s="6">
        <v>42.46155924</v>
      </c>
      <c r="EC16" s="7">
        <v>1886100000</v>
      </c>
      <c r="ED16" s="6">
        <v>37.964200290000001</v>
      </c>
      <c r="EE16" s="7">
        <v>1.9975671960000001</v>
      </c>
      <c r="EF16" s="6">
        <v>2000400000</v>
      </c>
      <c r="EG16" s="7">
        <v>2474531813</v>
      </c>
      <c r="EH16" s="6">
        <v>13.217316909999999</v>
      </c>
      <c r="EI16" s="7">
        <v>38.448844790000003</v>
      </c>
      <c r="EJ16" s="6">
        <v>2351000000</v>
      </c>
      <c r="EK16" s="7">
        <v>16298859</v>
      </c>
      <c r="EL16" s="6">
        <v>21670808</v>
      </c>
      <c r="EM16" s="7">
        <v>19020289</v>
      </c>
      <c r="EN16" s="6">
        <v>7.2644707049999999</v>
      </c>
      <c r="EO16" s="7">
        <v>0.53782238800000004</v>
      </c>
      <c r="EP16" s="6">
        <v>1.3559837859999999</v>
      </c>
      <c r="EQ16" s="7">
        <v>631272</v>
      </c>
      <c r="ER16" s="6">
        <v>1.987859391</v>
      </c>
      <c r="ES16" s="7">
        <v>3.1607105209999999</v>
      </c>
      <c r="ET16" s="6">
        <v>4.4053555639999997</v>
      </c>
      <c r="EU16" s="7">
        <v>5.0926947289999998</v>
      </c>
      <c r="EV16" s="6">
        <v>7.1893386899999996</v>
      </c>
      <c r="EW16" s="7">
        <v>20856344</v>
      </c>
      <c r="EX16" s="6">
        <v>10515823</v>
      </c>
      <c r="EY16" s="7">
        <v>11.55674578</v>
      </c>
      <c r="EZ16" s="6">
        <v>15598220</v>
      </c>
      <c r="FA16" s="7">
        <v>7549724</v>
      </c>
      <c r="FB16" s="6">
        <v>20.367410339999999</v>
      </c>
      <c r="FC16" s="7">
        <v>904700000</v>
      </c>
      <c r="FD16" s="6">
        <v>61494926475</v>
      </c>
      <c r="FE16" s="7">
        <v>92.041693870000003</v>
      </c>
      <c r="FF16" s="6">
        <v>4088400000</v>
      </c>
      <c r="FG16" s="7">
        <v>6173072927</v>
      </c>
      <c r="FH16" s="6">
        <v>6439877191</v>
      </c>
      <c r="FI16" s="7">
        <v>3.1607896869999998</v>
      </c>
      <c r="FJ16" s="6">
        <v>-19602656095</v>
      </c>
      <c r="FK16" s="7">
        <v>169204000000</v>
      </c>
      <c r="FL16" s="6">
        <v>40.018656710000002</v>
      </c>
      <c r="FM16" s="7">
        <v>-3.643494343</v>
      </c>
      <c r="FN16" s="6">
        <v>1.677557752</v>
      </c>
      <c r="FO16" s="7">
        <v>-0.76172893699999999</v>
      </c>
      <c r="FP16" s="6">
        <v>1.558938572</v>
      </c>
      <c r="FQ16" s="7">
        <v>38795421898</v>
      </c>
      <c r="FR16" s="6">
        <v>9.4249799169999999</v>
      </c>
      <c r="FS16" s="7">
        <v>266849000000</v>
      </c>
      <c r="FT16" s="6">
        <v>6.4056356489999997</v>
      </c>
      <c r="FU16" s="7">
        <v>-6.9526473959999997</v>
      </c>
      <c r="FV16" s="6">
        <v>2.3115568639999999</v>
      </c>
      <c r="FW16" s="7">
        <v>15645339637</v>
      </c>
      <c r="FX16" s="6">
        <v>11117245877</v>
      </c>
      <c r="FY16" s="7">
        <v>17.629450500000001</v>
      </c>
      <c r="FZ16" s="6">
        <v>200917000000</v>
      </c>
      <c r="GA16" s="7">
        <v>4.6968403040000002</v>
      </c>
      <c r="GB16" s="6">
        <v>-1.809621294</v>
      </c>
      <c r="GC16" s="7">
        <v>30.21741961</v>
      </c>
      <c r="GD16" s="6">
        <v>11.476370259999999</v>
      </c>
      <c r="GE16" s="7">
        <v>666473000000</v>
      </c>
      <c r="GF16" s="6">
        <v>9839387320</v>
      </c>
      <c r="GG16" s="7">
        <v>-1.390216353</v>
      </c>
      <c r="GH16" s="6">
        <v>55.801012999999998</v>
      </c>
      <c r="GI16" s="7">
        <v>53.936999999999998</v>
      </c>
      <c r="GJ16" s="6">
        <v>326.92500000000001</v>
      </c>
      <c r="GK16" s="7">
        <v>225.6</v>
      </c>
      <c r="GL16" s="6">
        <v>230.8</v>
      </c>
      <c r="GM16" s="7">
        <v>92301</v>
      </c>
      <c r="GN16" s="6">
        <v>224523</v>
      </c>
      <c r="GO16" s="7">
        <v>1376270020</v>
      </c>
      <c r="GP16" s="6">
        <v>1376270020</v>
      </c>
      <c r="GQ16" s="7">
        <v>49.752000000000002</v>
      </c>
      <c r="GR16" s="6">
        <v>150.5</v>
      </c>
      <c r="GS16" s="7">
        <v>15.772</v>
      </c>
      <c r="GT16" s="6">
        <v>122.798</v>
      </c>
      <c r="GU16" s="7">
        <v>1.0660000000000001</v>
      </c>
      <c r="GV16" s="6">
        <v>5.835</v>
      </c>
      <c r="GW16" s="7">
        <v>152.19999999999999</v>
      </c>
      <c r="GX16" s="6">
        <v>193.92599999999999</v>
      </c>
      <c r="GY16" s="7">
        <v>58439998.630000003</v>
      </c>
      <c r="GZ16" s="6">
        <v>15890000</v>
      </c>
      <c r="HA16" s="7">
        <v>98344</v>
      </c>
      <c r="HB16" s="6">
        <v>-12319999.689999999</v>
      </c>
      <c r="HC16" s="7">
        <v>1049560000</v>
      </c>
      <c r="HD16" s="6">
        <v>9000</v>
      </c>
      <c r="HE16" s="7">
        <v>89344</v>
      </c>
      <c r="HF16" s="6">
        <v>42.063626999999997</v>
      </c>
      <c r="HG16" s="7">
        <v>51.838000000000001</v>
      </c>
      <c r="HH16" s="6">
        <v>148.80000000000001</v>
      </c>
      <c r="HI16" s="7">
        <v>40.709000000000003</v>
      </c>
      <c r="HJ16" s="6">
        <v>334077</v>
      </c>
      <c r="HK16" s="7">
        <v>36.246565439999998</v>
      </c>
      <c r="HL16" s="6">
        <v>78.950984550000001</v>
      </c>
      <c r="HM16" s="7">
        <v>6167149902</v>
      </c>
      <c r="HN16" s="6">
        <v>59.7</v>
      </c>
      <c r="HO16" s="7">
        <v>220.6</v>
      </c>
      <c r="HP16" s="6">
        <v>6167149902</v>
      </c>
      <c r="HQ16" s="7">
        <v>117309999.09999999</v>
      </c>
      <c r="HR16" s="6">
        <v>9130000.1140000001</v>
      </c>
      <c r="HS16" s="7">
        <v>40000000</v>
      </c>
      <c r="HT16" s="6">
        <v>2.1005897550000001</v>
      </c>
      <c r="HU16" s="7">
        <v>17.274243510000002</v>
      </c>
      <c r="HV16" s="6">
        <v>3.0065689710000001</v>
      </c>
      <c r="HW16" s="7">
        <v>1852779425</v>
      </c>
      <c r="HX16" s="6">
        <v>2.163083377</v>
      </c>
      <c r="HY16" s="7">
        <v>725000000</v>
      </c>
      <c r="HZ16" s="6">
        <v>0.84169099999999997</v>
      </c>
      <c r="IA16" s="7">
        <v>290500</v>
      </c>
      <c r="IB16" s="6">
        <v>1001450</v>
      </c>
      <c r="IC16" s="7">
        <v>7682390</v>
      </c>
      <c r="ID16" s="6">
        <v>158.3302549</v>
      </c>
      <c r="IE16" s="7">
        <v>25.28</v>
      </c>
      <c r="IF16" s="6">
        <v>0.13662162799999999</v>
      </c>
      <c r="IG16" s="7">
        <v>219.56967209999999</v>
      </c>
      <c r="IH16" s="6">
        <v>38.143218640000001</v>
      </c>
      <c r="II16" s="7">
        <v>25.04</v>
      </c>
      <c r="IJ16" s="6">
        <v>2000390</v>
      </c>
      <c r="IK16" s="7">
        <v>2.8559947760000002</v>
      </c>
      <c r="IL16" s="6">
        <v>3840.4</v>
      </c>
      <c r="IM16" s="7">
        <v>29.08</v>
      </c>
      <c r="IN16" s="6">
        <v>995450</v>
      </c>
      <c r="IO16" s="7">
        <v>2.7193731479999999</v>
      </c>
      <c r="IP16" s="6">
        <v>1516280000</v>
      </c>
      <c r="IQ16" s="7">
        <v>5.188355713</v>
      </c>
      <c r="IR16" s="6">
        <v>9.7468805229999997</v>
      </c>
      <c r="IS16" s="7">
        <v>4.8781939799999998</v>
      </c>
      <c r="IT16" s="6">
        <v>1.561430291</v>
      </c>
      <c r="IU16" s="7">
        <v>0.88999825700000001</v>
      </c>
      <c r="IV16" s="6">
        <v>6.1776849839999999</v>
      </c>
      <c r="IW16" s="7">
        <v>18.100000000000001</v>
      </c>
      <c r="IX16" s="6">
        <v>7.1293751000000002E-2</v>
      </c>
      <c r="IY16" s="7">
        <v>1.5689714299999999</v>
      </c>
      <c r="IZ16" s="6">
        <v>2.1658268920000001</v>
      </c>
      <c r="JA16" s="7">
        <v>16.684597029999999</v>
      </c>
      <c r="JB16" s="6">
        <v>1.7430018410000001</v>
      </c>
      <c r="JC16" s="7">
        <v>70.825236320000002</v>
      </c>
      <c r="JD16" s="6">
        <v>2707000</v>
      </c>
      <c r="JE16" s="7">
        <v>46.03239507</v>
      </c>
      <c r="JF16" s="6">
        <v>39.032368689999998</v>
      </c>
      <c r="JG16" s="7">
        <v>2351690000</v>
      </c>
      <c r="JH16" s="6">
        <v>4.8781939799999998</v>
      </c>
      <c r="JI16" s="7">
        <v>7.6119726659999998</v>
      </c>
      <c r="JJ16" s="6">
        <v>26.33681249</v>
      </c>
      <c r="JK16" s="7">
        <v>1</v>
      </c>
      <c r="JL16" s="6">
        <v>5.188355713</v>
      </c>
      <c r="JM16" s="7">
        <v>2.6921149130000002</v>
      </c>
      <c r="JN16" s="6">
        <v>2.6195689450000001</v>
      </c>
      <c r="JO16" s="7">
        <v>7.4313451339999999</v>
      </c>
      <c r="JP16" s="6">
        <v>1.4989220519999999</v>
      </c>
      <c r="JQ16" s="7">
        <v>1.918620226</v>
      </c>
      <c r="JR16" s="6">
        <v>28430</v>
      </c>
      <c r="JS16" s="7">
        <v>0.70039834300000003</v>
      </c>
      <c r="JT16" s="6">
        <v>-57300000</v>
      </c>
      <c r="JU16" s="7">
        <v>16708.07489</v>
      </c>
      <c r="JV16" s="6">
        <v>300</v>
      </c>
      <c r="JW16" s="7">
        <v>9109910659</v>
      </c>
      <c r="JX16" s="6">
        <v>115.476388</v>
      </c>
      <c r="JY16" s="7">
        <v>634400000000</v>
      </c>
      <c r="JZ16" s="6">
        <v>4384600000</v>
      </c>
      <c r="KA16" s="7">
        <v>-119052566</v>
      </c>
      <c r="KB16" s="6">
        <v>36727609276</v>
      </c>
      <c r="KC16" s="7">
        <v>11275493940</v>
      </c>
      <c r="KD16" s="6">
        <v>967.28815859999997</v>
      </c>
      <c r="KE16" s="7">
        <v>4340000.1529999999</v>
      </c>
      <c r="KF16" s="6">
        <v>1.6173611349999999</v>
      </c>
      <c r="KG16" s="7">
        <v>-0.704641356</v>
      </c>
      <c r="KH16" s="6">
        <v>15.107393160000001</v>
      </c>
      <c r="KI16" s="7">
        <v>270000.01069999998</v>
      </c>
      <c r="KJ16" s="6">
        <v>949999.98809999996</v>
      </c>
      <c r="KK16" s="7">
        <v>4000</v>
      </c>
      <c r="KL16" s="6">
        <v>150000.00599999999</v>
      </c>
      <c r="KM16" s="7">
        <v>9999.9997760000006</v>
      </c>
      <c r="KN16" s="6">
        <v>109999.9994</v>
      </c>
      <c r="KO16" s="7">
        <v>4019999.9810000001</v>
      </c>
      <c r="KP16" s="6">
        <v>4019999.9810000001</v>
      </c>
      <c r="KQ16" s="7">
        <v>6</v>
      </c>
      <c r="KR16" s="6">
        <v>1.4E-3</v>
      </c>
      <c r="KS16" s="7">
        <v>13.303000000000001</v>
      </c>
      <c r="KT16" s="6">
        <v>2.1191277839999998</v>
      </c>
      <c r="KU16" s="7">
        <v>288231792.60000002</v>
      </c>
      <c r="KV16" s="6">
        <v>1.4086089999999999E-3</v>
      </c>
      <c r="KW16" s="7">
        <v>130000</v>
      </c>
      <c r="KX16" s="6">
        <v>7.0933000000000002</v>
      </c>
      <c r="KY16" s="7">
        <v>3.2899999999999999E-2</v>
      </c>
      <c r="KZ16" s="6">
        <v>1E-4</v>
      </c>
      <c r="LA16" s="7">
        <v>2.5529999999999999</v>
      </c>
      <c r="LB16" s="6">
        <v>0.46949999999999997</v>
      </c>
      <c r="LC16" s="7">
        <v>2.4714</v>
      </c>
      <c r="LD16" s="6">
        <v>4.0068999999999999</v>
      </c>
      <c r="LE16" s="7">
        <v>5.1246999999999998</v>
      </c>
      <c r="LF16" s="6">
        <v>0.77498704399999996</v>
      </c>
      <c r="LG16" s="7">
        <v>9.7020999999999997</v>
      </c>
      <c r="LH16" s="6">
        <v>25.730899999999998</v>
      </c>
      <c r="LI16" s="7">
        <v>0.28999999999999998</v>
      </c>
      <c r="LJ16" s="6">
        <v>-34296181.5</v>
      </c>
      <c r="LK16" s="7">
        <v>35853000</v>
      </c>
      <c r="LL16" s="6">
        <v>2209478866</v>
      </c>
      <c r="LM16" s="7">
        <v>2.7000000000000001E-3</v>
      </c>
      <c r="LN16" s="6">
        <v>4.65E-2</v>
      </c>
      <c r="LO16" s="7">
        <v>0.78610087699999998</v>
      </c>
      <c r="LP16" s="6">
        <v>5.2404999999999999</v>
      </c>
      <c r="LQ16" s="7">
        <v>7.8399999999999997E-2</v>
      </c>
      <c r="LR16" s="6">
        <v>1.15E-2</v>
      </c>
      <c r="LS16" s="7">
        <v>1.63908206</v>
      </c>
      <c r="LT16" s="6">
        <v>2.1903999999999999</v>
      </c>
      <c r="LU16" s="7">
        <v>0.83289999999999997</v>
      </c>
      <c r="LV16" s="6">
        <v>8.0000000000000004E-4</v>
      </c>
      <c r="LW16" s="7">
        <v>6.0641999999999996</v>
      </c>
      <c r="LX16" s="6">
        <v>62.235399999999998</v>
      </c>
      <c r="LY16" s="7">
        <v>3.5700000000000003E-2</v>
      </c>
      <c r="LZ16" s="6">
        <v>2.7699999999999999E-2</v>
      </c>
      <c r="MA16" s="7">
        <v>29.425999999999998</v>
      </c>
      <c r="MB16" s="6">
        <v>3.7823000000000002</v>
      </c>
      <c r="MC16" s="7">
        <v>5.9817</v>
      </c>
      <c r="MD16" s="6">
        <v>-28338181.5</v>
      </c>
      <c r="ME16" s="7">
        <v>35853000</v>
      </c>
      <c r="MF16" s="6">
        <v>84.331427480000002</v>
      </c>
      <c r="MG16" s="7">
        <v>1500786305</v>
      </c>
      <c r="MH16" s="6">
        <v>6</v>
      </c>
      <c r="MI16" s="7">
        <v>6</v>
      </c>
      <c r="MJ16" s="6">
        <v>3.163936546</v>
      </c>
      <c r="MK16" s="7">
        <v>3.3107985790000001</v>
      </c>
      <c r="ML16" s="6">
        <v>5958000</v>
      </c>
      <c r="MM16" s="7">
        <v>29.375</v>
      </c>
      <c r="MN16" s="6">
        <v>12</v>
      </c>
      <c r="MO16" s="7">
        <v>6108000</v>
      </c>
      <c r="MP16" s="6">
        <v>301610792.60000002</v>
      </c>
      <c r="MQ16" s="7">
        <v>3649000</v>
      </c>
      <c r="MR16" s="6">
        <v>26.924199999999999</v>
      </c>
      <c r="MS16" s="7">
        <v>1500786305</v>
      </c>
      <c r="MT16" s="6">
        <v>24.253573379999999</v>
      </c>
      <c r="MU16" s="7">
        <v>105657000</v>
      </c>
      <c r="MV16" s="6">
        <v>0</v>
      </c>
      <c r="MW16" s="7">
        <v>-5500000</v>
      </c>
      <c r="MX16" s="6">
        <v>0</v>
      </c>
      <c r="MY16" s="7">
        <v>594884561.20000005</v>
      </c>
      <c r="MZ16" s="6">
        <v>113808000</v>
      </c>
      <c r="NA16" s="7">
        <v>19579999.920000002</v>
      </c>
      <c r="NB16" s="6">
        <v>31.926653170000002</v>
      </c>
      <c r="NC16" s="7">
        <v>11458000</v>
      </c>
      <c r="ND16" s="6">
        <v>11369999.890000001</v>
      </c>
      <c r="NE16" s="7">
        <v>13379000</v>
      </c>
      <c r="NF16" s="6">
        <v>2569999.9330000002</v>
      </c>
      <c r="NG16" s="7">
        <v>829999.98329999996</v>
      </c>
      <c r="NH16" s="6">
        <v>0.31527992500000002</v>
      </c>
      <c r="NI16" s="7">
        <v>8.4955239569999996</v>
      </c>
      <c r="NJ16" s="6">
        <v>48.332633139999999</v>
      </c>
      <c r="NK16" s="7">
        <v>45.111665090000002</v>
      </c>
      <c r="NL16" s="6">
        <v>44.26793215</v>
      </c>
      <c r="NM16" s="7">
        <v>26.295173399999999</v>
      </c>
      <c r="NN16" s="6">
        <v>16.553934219999999</v>
      </c>
      <c r="NO16" s="7">
        <v>1.9801234110000001</v>
      </c>
      <c r="NP16" s="6">
        <v>2.7904764420000001</v>
      </c>
      <c r="NQ16" s="7">
        <v>5.8488243799999999</v>
      </c>
      <c r="NR16" s="6">
        <v>0.23492479999999999</v>
      </c>
      <c r="NS16" s="7">
        <v>225.55506700000001</v>
      </c>
      <c r="NT16" s="6">
        <v>4.0907869999999999E-2</v>
      </c>
      <c r="NU16" s="7">
        <v>0.46971598199999998</v>
      </c>
      <c r="NV16" s="6">
        <v>4.8</v>
      </c>
      <c r="NW16" s="7">
        <v>17.100000380000001</v>
      </c>
      <c r="NX16" s="6">
        <v>5.8863102090000003</v>
      </c>
      <c r="NY16" s="7">
        <v>4.8345569999999997E-3</v>
      </c>
      <c r="NZ16" s="6">
        <v>1333.419527</v>
      </c>
      <c r="OA16" s="7">
        <v>8564250783</v>
      </c>
      <c r="OB16" s="6">
        <v>3.0408485719999998</v>
      </c>
      <c r="OC16" s="7">
        <v>230501211.5</v>
      </c>
      <c r="OD16" s="6">
        <v>268641287</v>
      </c>
      <c r="OE16" s="7">
        <v>0.46365669999999998</v>
      </c>
      <c r="OF16" s="6">
        <v>3726670.4240000001</v>
      </c>
      <c r="OG16" s="7">
        <v>42790706.329999998</v>
      </c>
      <c r="OH16" s="6">
        <v>437275711.60000002</v>
      </c>
      <c r="OI16" s="7">
        <v>17000</v>
      </c>
      <c r="OJ16" s="6">
        <v>6.5897262660000004</v>
      </c>
      <c r="OK16" s="7">
        <v>50629495421</v>
      </c>
      <c r="OL16" s="6">
        <v>2.5302247200000001</v>
      </c>
      <c r="OM16" s="7">
        <v>2.948890467</v>
      </c>
      <c r="ON16" s="6">
        <v>837000</v>
      </c>
      <c r="OO16" s="7"/>
      <c r="OP16" s="6">
        <v>0</v>
      </c>
      <c r="OQ16" s="7">
        <v>-8.1494927829999995</v>
      </c>
      <c r="OR16" s="6">
        <v>-10.24831826</v>
      </c>
      <c r="OS16" s="7">
        <v>180000.00719999999</v>
      </c>
      <c r="OT16" s="6"/>
      <c r="OU16" s="7">
        <v>102008000</v>
      </c>
      <c r="OV16" s="6">
        <v>105657000</v>
      </c>
      <c r="OW16" s="7">
        <v>53.274490360000001</v>
      </c>
      <c r="OX16" s="6">
        <v>3989861</v>
      </c>
      <c r="OY16" s="7">
        <v>81.236450199999993</v>
      </c>
      <c r="OZ16" s="6">
        <v>1549968834</v>
      </c>
      <c r="PA16" s="7">
        <v>16.794614920000001</v>
      </c>
      <c r="PB16" s="6">
        <v>746000000</v>
      </c>
      <c r="PC16" s="7">
        <v>67.752937320000001</v>
      </c>
      <c r="PD16" s="6">
        <v>9999.9997760000006</v>
      </c>
      <c r="PE16" s="7"/>
      <c r="PF16" s="6"/>
      <c r="PG16" s="7">
        <v>2.2999999999999998</v>
      </c>
      <c r="PH16" s="6"/>
      <c r="PI16" s="7"/>
      <c r="PJ16" s="6"/>
      <c r="PK16" s="7"/>
      <c r="PL16" s="6"/>
      <c r="PM16" s="7"/>
      <c r="PN16" s="6"/>
      <c r="PO16" s="7"/>
      <c r="PP16" s="6"/>
      <c r="PQ16" s="7"/>
      <c r="PR16" s="6"/>
      <c r="PS16" s="7"/>
      <c r="PT16" s="6"/>
      <c r="PU16" s="7"/>
      <c r="PV16" s="6"/>
      <c r="PW16" s="7"/>
      <c r="PX16" s="6"/>
      <c r="PY16" s="7"/>
      <c r="PZ16" s="6"/>
      <c r="QA16" s="7"/>
      <c r="QB16" s="6"/>
      <c r="QC16" s="7"/>
      <c r="QD16" s="6"/>
      <c r="QE16" s="7"/>
      <c r="QF16" s="6"/>
      <c r="QG16" s="7"/>
      <c r="QH16" s="6"/>
      <c r="QI16" s="7"/>
      <c r="QJ16" s="6"/>
      <c r="QK16" s="7"/>
      <c r="QL16" s="6"/>
      <c r="QM16" s="7"/>
      <c r="QN16" s="6"/>
      <c r="QO16" s="7"/>
      <c r="QP16" s="6"/>
      <c r="QQ16" s="7"/>
      <c r="QR16" s="6"/>
      <c r="QS16" s="7"/>
      <c r="QT16" s="6"/>
      <c r="QU16" s="7"/>
      <c r="QV16" s="6"/>
      <c r="QW16" s="7"/>
      <c r="QX16" s="6"/>
      <c r="QY16" s="7"/>
      <c r="QZ16" s="6"/>
      <c r="RA16" s="7"/>
      <c r="RB16" s="6"/>
      <c r="RC16" s="7"/>
      <c r="RD16" s="6"/>
      <c r="RE16" s="7"/>
      <c r="RF16" s="6"/>
      <c r="RG16" s="7"/>
      <c r="RH16" s="6"/>
      <c r="RI16" s="7"/>
      <c r="RJ16" s="6"/>
      <c r="RK16" s="7"/>
      <c r="RL16" s="6"/>
      <c r="RM16" s="7"/>
      <c r="RN16" s="6"/>
      <c r="RO16" s="7"/>
      <c r="RP16" s="6"/>
      <c r="RQ16" s="7"/>
      <c r="RR16" s="6"/>
      <c r="RS16" s="7"/>
      <c r="RT16" s="6"/>
      <c r="RU16" s="7"/>
      <c r="RV16" s="6"/>
      <c r="RW16" s="7">
        <v>2.828592548</v>
      </c>
      <c r="RX16" s="6"/>
      <c r="RY16" s="7"/>
      <c r="RZ16" s="6"/>
      <c r="SA16" s="7">
        <v>0.65707999500000003</v>
      </c>
      <c r="SB16" s="6"/>
      <c r="SC16" s="7"/>
      <c r="SD16" s="6"/>
      <c r="SE16" s="7"/>
      <c r="SF16" s="6"/>
      <c r="SG16" s="7"/>
      <c r="SH16" s="6"/>
      <c r="SI16" s="7">
        <v>1775449</v>
      </c>
      <c r="SJ16" s="6">
        <v>1.5549999480000001</v>
      </c>
      <c r="SK16" s="7">
        <v>35.282081599999998</v>
      </c>
      <c r="SL16" s="6">
        <v>37.916330000000002</v>
      </c>
      <c r="SM16" s="7">
        <v>0</v>
      </c>
      <c r="SN16" s="6">
        <v>0</v>
      </c>
      <c r="SO16" s="7">
        <v>0</v>
      </c>
      <c r="SP16" s="6">
        <v>33.180528270000003</v>
      </c>
      <c r="SQ16" s="7">
        <v>66.819471730000004</v>
      </c>
      <c r="SR16" s="6">
        <v>1.668050051</v>
      </c>
      <c r="SS16" s="7">
        <v>0</v>
      </c>
      <c r="ST16" s="6">
        <v>33.180528270000003</v>
      </c>
      <c r="SU16" s="7">
        <v>1.609650016</v>
      </c>
      <c r="SV16" s="6"/>
      <c r="SW16" s="7"/>
      <c r="SX16" s="6"/>
      <c r="SY16" s="7"/>
      <c r="SZ16" s="6"/>
      <c r="TA16" s="7"/>
      <c r="TB16" s="6"/>
      <c r="TC16" s="7"/>
      <c r="TD16" s="6">
        <v>7.3747971010000004</v>
      </c>
      <c r="TE16" s="7">
        <v>216.2515673</v>
      </c>
      <c r="TF16" s="6">
        <v>5.8702862219999998</v>
      </c>
      <c r="TG16" s="7">
        <v>45.435169219999999</v>
      </c>
      <c r="TH16" s="6">
        <v>1.539153341</v>
      </c>
      <c r="TI16" s="7">
        <v>0</v>
      </c>
      <c r="TJ16" s="6">
        <v>24.48286057</v>
      </c>
      <c r="TK16" s="7">
        <v>236.20860300000001</v>
      </c>
      <c r="TL16" s="6">
        <v>86.754916679999994</v>
      </c>
      <c r="TM16" s="7">
        <v>10.379829730000001</v>
      </c>
      <c r="TN16" s="6"/>
      <c r="TO16" s="7"/>
      <c r="TP16" s="6"/>
      <c r="TQ16" s="7">
        <v>9.9883403780000002</v>
      </c>
      <c r="TR16" s="6"/>
      <c r="TS16" s="7"/>
      <c r="TT16" s="6"/>
      <c r="TU16" s="7"/>
      <c r="TV16" s="6"/>
      <c r="TW16" s="7"/>
      <c r="TX16" s="6"/>
      <c r="TY16" s="7"/>
      <c r="TZ16" s="6"/>
      <c r="UA16" s="7"/>
      <c r="UB16" s="6"/>
      <c r="UC16" s="7">
        <v>5.8688201900000001</v>
      </c>
      <c r="UD16" s="6">
        <v>13.92625999</v>
      </c>
      <c r="UE16" s="7">
        <v>0.42142000800000001</v>
      </c>
      <c r="UF16" s="6">
        <v>0.62411999699999998</v>
      </c>
      <c r="UG16" s="7">
        <v>0.55109000200000002</v>
      </c>
      <c r="UH16" s="6"/>
      <c r="UI16" s="7"/>
      <c r="UJ16" s="6"/>
      <c r="UK16" s="7"/>
      <c r="UL16" s="6">
        <v>33.625920000000001</v>
      </c>
      <c r="UM16" s="7"/>
      <c r="UN16" s="6"/>
      <c r="UO16" s="7"/>
      <c r="UP16" s="6">
        <v>1422894</v>
      </c>
      <c r="UQ16" s="7">
        <v>560000.0024</v>
      </c>
      <c r="UR16" s="6"/>
      <c r="US16" s="7">
        <v>62684</v>
      </c>
      <c r="UT16" s="6"/>
      <c r="UU16" s="7"/>
      <c r="UV16" s="6"/>
      <c r="UW16" s="7">
        <v>33.63982</v>
      </c>
      <c r="UX16" s="6"/>
      <c r="UY16" s="7"/>
      <c r="UZ16" s="6">
        <v>352555</v>
      </c>
      <c r="VA16" s="7"/>
      <c r="VB16" s="6"/>
      <c r="VC16" s="7"/>
      <c r="VD16" s="6"/>
      <c r="VE16" s="7"/>
      <c r="VF16" s="6"/>
      <c r="VG16" s="7"/>
      <c r="VH16" s="6"/>
      <c r="VI16" s="7"/>
      <c r="VJ16" s="6"/>
      <c r="VK16" s="7"/>
      <c r="VL16" s="6"/>
      <c r="VM16" s="7"/>
      <c r="VN16" s="6"/>
      <c r="VO16" s="7"/>
      <c r="VP16" s="6"/>
      <c r="VQ16" s="7"/>
      <c r="VR16" s="6"/>
      <c r="VS16" s="7"/>
      <c r="VT16" s="6"/>
      <c r="VU16" s="7"/>
      <c r="VV16" s="6"/>
      <c r="VW16" s="7"/>
      <c r="VX16" s="6"/>
      <c r="VY16" s="7"/>
      <c r="VZ16" s="6"/>
      <c r="WA16" s="7"/>
      <c r="WB16" s="6"/>
      <c r="WC16" s="7"/>
      <c r="WD16" s="6"/>
      <c r="WE16" s="7"/>
      <c r="WF16" s="6"/>
      <c r="WG16" s="7"/>
      <c r="WH16" s="6"/>
      <c r="WI16" s="7"/>
      <c r="WJ16" s="6"/>
      <c r="WK16" s="7"/>
      <c r="WL16" s="6">
        <v>33.569800000000001</v>
      </c>
      <c r="WM16" s="7"/>
      <c r="WN16" s="6">
        <v>37019000</v>
      </c>
      <c r="WO16" s="7"/>
      <c r="WP16" s="6"/>
      <c r="WQ16" s="7"/>
      <c r="WR16" s="6"/>
      <c r="WS16" s="7"/>
      <c r="WT16" s="6"/>
      <c r="WU16" s="7"/>
      <c r="WV16" s="6"/>
      <c r="WW16" s="7"/>
      <c r="WX16" s="6"/>
      <c r="WY16" s="7"/>
      <c r="WZ16" s="6"/>
      <c r="XA16" s="7"/>
      <c r="XB16" s="6"/>
      <c r="XC16" s="7"/>
      <c r="XD16" s="6"/>
      <c r="XE16" s="7"/>
      <c r="XF16" s="6"/>
      <c r="XG16" s="7"/>
      <c r="XH16" s="6"/>
      <c r="XI16" s="7"/>
      <c r="XJ16" s="6"/>
      <c r="XK16" s="7"/>
      <c r="XL16" s="6"/>
      <c r="XM16" s="7"/>
      <c r="XN16" s="6"/>
      <c r="XO16" s="7"/>
      <c r="XP16" s="6"/>
      <c r="XQ16" s="7"/>
      <c r="XR16" s="6"/>
      <c r="XS16" s="7"/>
      <c r="XT16" s="6"/>
      <c r="XU16" s="7"/>
      <c r="XV16" s="6">
        <v>28.323799999999999</v>
      </c>
      <c r="XW16" s="7"/>
      <c r="XX16" s="6"/>
      <c r="XY16" s="7"/>
      <c r="XZ16" s="6"/>
      <c r="YA16" s="7"/>
      <c r="YB16" s="6"/>
      <c r="YC16" s="7"/>
      <c r="YD16" s="6"/>
      <c r="YE16" s="7"/>
      <c r="YF16" s="6"/>
      <c r="YG16" s="7"/>
      <c r="YH16" s="6"/>
      <c r="YI16" s="7"/>
      <c r="YJ16" s="6"/>
      <c r="YK16" s="7"/>
      <c r="YL16" s="6"/>
      <c r="YM16" s="7"/>
      <c r="YN16" s="6"/>
      <c r="YO16" s="7"/>
      <c r="YP16" s="6"/>
      <c r="YQ16" s="7"/>
      <c r="YR16" s="6"/>
      <c r="YS16" s="7"/>
      <c r="YT16" s="6"/>
      <c r="YU16" s="7"/>
      <c r="YV16" s="6"/>
      <c r="YW16" s="7"/>
      <c r="YX16" s="6"/>
      <c r="YY16" s="7"/>
      <c r="YZ16" s="6"/>
      <c r="ZA16" s="7"/>
      <c r="ZB16" s="6"/>
      <c r="ZC16" s="7"/>
      <c r="ZD16" s="6"/>
      <c r="ZE16" s="7"/>
      <c r="ZF16" s="6"/>
      <c r="ZG16" s="7"/>
      <c r="ZH16" s="6"/>
      <c r="ZI16" s="7"/>
      <c r="ZJ16" s="6"/>
      <c r="ZK16" s="7"/>
      <c r="ZL16" s="6"/>
      <c r="ZM16" s="7"/>
      <c r="ZN16" s="6"/>
      <c r="ZO16" s="7"/>
      <c r="ZP16" s="6"/>
      <c r="ZQ16" s="7"/>
      <c r="ZR16" s="6"/>
      <c r="ZS16" s="7"/>
      <c r="ZT16" s="6"/>
      <c r="ZU16" s="7"/>
      <c r="ZV16" s="6"/>
      <c r="ZW16" s="7"/>
      <c r="ZX16" s="6"/>
      <c r="ZY16" s="7"/>
      <c r="ZZ16" s="6"/>
      <c r="AAA16" s="7"/>
      <c r="AAB16" s="6"/>
      <c r="AAC16" s="7"/>
      <c r="AAD16" s="6"/>
      <c r="AAE16" s="7"/>
      <c r="AAF16" s="6"/>
      <c r="AAG16" s="7"/>
      <c r="AAH16" s="6"/>
      <c r="AAI16" s="7"/>
      <c r="AAJ16" s="6"/>
      <c r="AAK16" s="7"/>
      <c r="AAL16" s="6"/>
      <c r="AAM16" s="7"/>
      <c r="AAN16" s="6"/>
      <c r="AAO16" s="7"/>
      <c r="AAP16" s="6"/>
      <c r="AAQ16" s="7"/>
      <c r="AAR16" s="6"/>
      <c r="AAS16" s="7"/>
      <c r="AAT16" s="6"/>
      <c r="AAU16" s="7"/>
      <c r="AAV16" s="6"/>
      <c r="AAW16" s="7"/>
      <c r="AAX16" s="6"/>
      <c r="AAY16" s="7"/>
      <c r="AAZ16" s="6"/>
      <c r="ABA16" s="7"/>
      <c r="ABB16" s="6">
        <v>57.630561829999998</v>
      </c>
      <c r="ABC16" s="7"/>
      <c r="ABD16" s="6"/>
      <c r="ABE16" s="7"/>
      <c r="ABF16" s="6"/>
      <c r="ABG16" s="7"/>
      <c r="ABH16" s="6"/>
      <c r="ABI16" s="7">
        <v>39.16648</v>
      </c>
      <c r="ABJ16" s="6">
        <v>43.582191469999998</v>
      </c>
      <c r="ABK16" s="7">
        <v>4.7847499999999998</v>
      </c>
      <c r="ABL16" s="6">
        <v>5.2266697879999997</v>
      </c>
      <c r="ABM16" s="7">
        <v>70.764717099999999</v>
      </c>
      <c r="ABN16" s="6"/>
      <c r="ABO16" s="7"/>
      <c r="ABP16" s="6"/>
      <c r="ABQ16" s="7"/>
      <c r="ABR16" s="6">
        <v>4.6834699999999998</v>
      </c>
      <c r="ABS16" s="7">
        <v>4.8466100000000001</v>
      </c>
    </row>
    <row r="17" spans="1:747" x14ac:dyDescent="0.25">
      <c r="A17" s="5">
        <v>1975</v>
      </c>
      <c r="B17" s="6">
        <v>49.89763816</v>
      </c>
      <c r="C17" s="7">
        <v>81.972898229999998</v>
      </c>
      <c r="D17" s="6">
        <v>0.50763558399999997</v>
      </c>
      <c r="E17" s="7">
        <v>3.9994506539999999</v>
      </c>
      <c r="F17" s="6">
        <v>4.6704612409999999</v>
      </c>
      <c r="G17" s="7">
        <v>2.2081271240000002</v>
      </c>
      <c r="H17" s="6">
        <v>3.452165328</v>
      </c>
      <c r="I17" s="7">
        <v>4.7244336039999997</v>
      </c>
      <c r="J17" s="6">
        <v>5.2803609140000001</v>
      </c>
      <c r="K17" s="7">
        <v>8.9973734509999996</v>
      </c>
      <c r="L17" s="6">
        <v>54.374987310000002</v>
      </c>
      <c r="M17" s="7">
        <v>10.60388455</v>
      </c>
      <c r="N17" s="6">
        <v>13.67252701</v>
      </c>
      <c r="O17" s="7">
        <v>42.293830819999997</v>
      </c>
      <c r="P17" s="6">
        <v>16.53873287</v>
      </c>
      <c r="Q17" s="7">
        <v>-62368</v>
      </c>
      <c r="R17" s="6">
        <v>57138979603</v>
      </c>
      <c r="S17" s="7">
        <v>454600000</v>
      </c>
      <c r="T17" s="6">
        <v>1048.9695119999999</v>
      </c>
      <c r="U17" s="7">
        <v>40779032775</v>
      </c>
      <c r="V17" s="6">
        <v>5061300000</v>
      </c>
      <c r="W17" s="7">
        <v>2955501973</v>
      </c>
      <c r="X17" s="6">
        <v>27.665548560000001</v>
      </c>
      <c r="Y17" s="7">
        <v>1468100000</v>
      </c>
      <c r="Z17" s="6">
        <v>-17.378359020000001</v>
      </c>
      <c r="AA17" s="7">
        <v>35.54630083</v>
      </c>
      <c r="AB17" s="6">
        <v>1886300000</v>
      </c>
      <c r="AC17" s="7">
        <v>2773564226</v>
      </c>
      <c r="AD17" s="6">
        <v>35792874660</v>
      </c>
      <c r="AE17" s="7">
        <v>2113327488</v>
      </c>
      <c r="AF17" s="6">
        <v>6228800000</v>
      </c>
      <c r="AG17" s="7">
        <v>1039530000000</v>
      </c>
      <c r="AH17" s="6">
        <v>10635686103</v>
      </c>
      <c r="AI17" s="7">
        <v>52005318875</v>
      </c>
      <c r="AJ17" s="6">
        <v>25.328835789999999</v>
      </c>
      <c r="AK17" s="7">
        <v>1344100000</v>
      </c>
      <c r="AL17" s="6">
        <v>1402000000</v>
      </c>
      <c r="AM17" s="7">
        <v>45.872747150000002</v>
      </c>
      <c r="AN17" s="6">
        <v>43.290999999999997</v>
      </c>
      <c r="AO17" s="7">
        <v>50.10236184</v>
      </c>
      <c r="AP17" s="6">
        <v>38875327</v>
      </c>
      <c r="AQ17" s="7">
        <v>74.694979709999998</v>
      </c>
      <c r="AR17" s="6">
        <v>0.243119526</v>
      </c>
      <c r="AS17" s="7">
        <v>0.98898693500000001</v>
      </c>
      <c r="AT17" s="6">
        <v>3.3311818720000002</v>
      </c>
      <c r="AU17" s="7">
        <v>1.5914398270000001</v>
      </c>
      <c r="AV17" s="6">
        <v>2.8239749889999999</v>
      </c>
      <c r="AW17" s="7">
        <v>4.0861931839999999</v>
      </c>
      <c r="AX17" s="6">
        <v>4.820896404</v>
      </c>
      <c r="AY17" s="7">
        <v>7.3775777649999998</v>
      </c>
      <c r="AZ17" s="6">
        <v>54.95323879</v>
      </c>
      <c r="BA17" s="7">
        <v>55.533862740000004</v>
      </c>
      <c r="BB17" s="6">
        <v>12.082570949999999</v>
      </c>
      <c r="BC17" s="7">
        <v>41.04731056</v>
      </c>
      <c r="BD17" s="6">
        <v>39.795676020000002</v>
      </c>
      <c r="BE17" s="7">
        <v>0.45619999999999999</v>
      </c>
      <c r="BF17" s="6">
        <v>8.5666905359999994</v>
      </c>
      <c r="BG17" s="7">
        <v>11632178869</v>
      </c>
      <c r="BH17" s="6">
        <v>0</v>
      </c>
      <c r="BI17" s="7">
        <v>4920868040</v>
      </c>
      <c r="BJ17" s="6">
        <v>25.40798251</v>
      </c>
      <c r="BK17" s="7">
        <v>1348300000</v>
      </c>
      <c r="BL17" s="6">
        <v>-922200000</v>
      </c>
      <c r="BM17" s="7">
        <v>25.945049560000001</v>
      </c>
      <c r="BN17" s="6">
        <v>1376800000</v>
      </c>
      <c r="BO17" s="7">
        <v>244410346.30000001</v>
      </c>
      <c r="BP17" s="6">
        <v>2751839271</v>
      </c>
      <c r="BQ17" s="7">
        <v>1124280000000</v>
      </c>
      <c r="BR17" s="6">
        <v>0.55402779499999999</v>
      </c>
      <c r="BS17" s="7">
        <v>60052654625</v>
      </c>
      <c r="BT17" s="6">
        <v>944639000000</v>
      </c>
      <c r="BU17" s="7">
        <v>3507900000</v>
      </c>
      <c r="BV17" s="6">
        <v>56.709000000000003</v>
      </c>
      <c r="BW17" s="7">
        <v>19397870</v>
      </c>
      <c r="BX17" s="6">
        <v>0.78114762100000001</v>
      </c>
      <c r="BY17" s="7">
        <v>1554800</v>
      </c>
      <c r="BZ17" s="6">
        <v>905970</v>
      </c>
      <c r="CA17" s="7">
        <v>2.5675061229999998</v>
      </c>
      <c r="CB17" s="6">
        <v>3.795115134</v>
      </c>
      <c r="CC17" s="7">
        <v>4.8921763059999996</v>
      </c>
      <c r="CD17" s="6">
        <v>5.3524072489999996</v>
      </c>
      <c r="CE17" s="7">
        <v>8.8714791880000003</v>
      </c>
      <c r="CF17" s="6">
        <v>10590865</v>
      </c>
      <c r="CG17" s="7">
        <v>10.2717618</v>
      </c>
      <c r="CH17" s="6">
        <v>12.80639575</v>
      </c>
      <c r="CI17" s="7">
        <v>8237763</v>
      </c>
      <c r="CJ17" s="6">
        <v>15.47772513</v>
      </c>
      <c r="CK17" s="7">
        <v>245300000</v>
      </c>
      <c r="CL17" s="6">
        <v>996492766.29999995</v>
      </c>
      <c r="CM17" s="7">
        <v>136.5030319</v>
      </c>
      <c r="CN17" s="6">
        <v>11094476107</v>
      </c>
      <c r="CO17" s="7">
        <v>0.75303529899999999</v>
      </c>
      <c r="CP17" s="6">
        <v>92931854263</v>
      </c>
      <c r="CQ17" s="7">
        <v>53.714242640000002</v>
      </c>
      <c r="CR17" s="6">
        <v>-2021481806</v>
      </c>
      <c r="CS17" s="7">
        <v>11209919323</v>
      </c>
      <c r="CT17" s="6">
        <v>84749338538</v>
      </c>
      <c r="CU17" s="7">
        <v>3017974573</v>
      </c>
      <c r="CV17" s="6">
        <v>23.84389251</v>
      </c>
      <c r="CW17" s="7">
        <v>1265300000</v>
      </c>
      <c r="CX17" s="6">
        <v>9.9553882999999992</v>
      </c>
      <c r="CY17" s="7">
        <v>16.600082919999998</v>
      </c>
      <c r="CZ17" s="6">
        <v>535004017</v>
      </c>
      <c r="DA17" s="7">
        <v>22.356437029999999</v>
      </c>
      <c r="DB17" s="6">
        <v>3218106094</v>
      </c>
      <c r="DC17" s="7">
        <v>181825000000</v>
      </c>
      <c r="DD17" s="6">
        <v>4134809294</v>
      </c>
      <c r="DE17" s="7">
        <v>4153229936</v>
      </c>
      <c r="DF17" s="6">
        <v>111500000</v>
      </c>
      <c r="DG17" s="7">
        <v>117.378359</v>
      </c>
      <c r="DH17" s="6">
        <v>13653660675</v>
      </c>
      <c r="DI17" s="7">
        <v>66.104473670000004</v>
      </c>
      <c r="DJ17" s="6">
        <v>1337.746146</v>
      </c>
      <c r="DK17" s="7">
        <v>94886946199</v>
      </c>
      <c r="DL17" s="6">
        <v>2946295484</v>
      </c>
      <c r="DM17" s="7">
        <v>565000000</v>
      </c>
      <c r="DN17" s="6">
        <v>9.6696954819999998</v>
      </c>
      <c r="DO17" s="7">
        <v>45.788263669999999</v>
      </c>
      <c r="DP17" s="6">
        <v>-970631028.10000002</v>
      </c>
      <c r="DQ17" s="7">
        <v>193916017</v>
      </c>
      <c r="DR17" s="6">
        <v>8691138</v>
      </c>
      <c r="DS17" s="7">
        <v>16.600082919999998</v>
      </c>
      <c r="DT17" s="6">
        <v>6449922</v>
      </c>
      <c r="DU17" s="7">
        <v>0.39130366700000002</v>
      </c>
      <c r="DV17" s="6">
        <v>537702761.89999998</v>
      </c>
      <c r="DW17" s="7">
        <v>761834000000</v>
      </c>
      <c r="DX17" s="6">
        <v>18127.04292</v>
      </c>
      <c r="DY17" s="7">
        <v>299.21751829999999</v>
      </c>
      <c r="DZ17" s="6">
        <v>704695000000</v>
      </c>
      <c r="EA17" s="7">
        <v>5306600000</v>
      </c>
      <c r="EB17" s="6">
        <v>42.303923419999997</v>
      </c>
      <c r="EC17" s="7">
        <v>2244900000</v>
      </c>
      <c r="ED17" s="6">
        <v>49.601450389999997</v>
      </c>
      <c r="EE17" s="7">
        <v>2.1907258610000002</v>
      </c>
      <c r="EF17" s="6">
        <v>2429800000</v>
      </c>
      <c r="EG17" s="7">
        <v>3724950566</v>
      </c>
      <c r="EH17" s="6">
        <v>16.600082919999998</v>
      </c>
      <c r="EI17" s="7">
        <v>38.325054819999998</v>
      </c>
      <c r="EJ17" s="6">
        <v>3934000000</v>
      </c>
      <c r="EK17" s="7">
        <v>16829518</v>
      </c>
      <c r="EL17" s="6">
        <v>22045809</v>
      </c>
      <c r="EM17" s="7">
        <v>19477457</v>
      </c>
      <c r="EN17" s="6">
        <v>7.2779185149999996</v>
      </c>
      <c r="EO17" s="7">
        <v>0.53431124100000005</v>
      </c>
      <c r="EP17" s="6">
        <v>1.363108424</v>
      </c>
      <c r="EQ17" s="7">
        <v>648830</v>
      </c>
      <c r="ER17" s="6">
        <v>1.9918939550000001</v>
      </c>
      <c r="ES17" s="7">
        <v>3.1693840610000001</v>
      </c>
      <c r="ET17" s="6">
        <v>4.3899355959999999</v>
      </c>
      <c r="EU17" s="7">
        <v>4.9183827920000001</v>
      </c>
      <c r="EV17" s="6">
        <v>7.305714493</v>
      </c>
      <c r="EW17" s="7">
        <v>21363251</v>
      </c>
      <c r="EX17" s="6">
        <v>10772387</v>
      </c>
      <c r="EY17" s="7">
        <v>11.51155513</v>
      </c>
      <c r="EZ17" s="6">
        <v>15957276</v>
      </c>
      <c r="FA17" s="7">
        <v>7719513</v>
      </c>
      <c r="FB17" s="6">
        <v>18.167941809999999</v>
      </c>
      <c r="FC17" s="7">
        <v>964100000</v>
      </c>
      <c r="FD17" s="6">
        <v>64205884561</v>
      </c>
      <c r="FE17" s="7">
        <v>91.433309460000004</v>
      </c>
      <c r="FF17" s="6">
        <v>4852000000</v>
      </c>
      <c r="FG17" s="7">
        <v>7689390618</v>
      </c>
      <c r="FH17" s="6">
        <v>8379300114</v>
      </c>
      <c r="FI17" s="7">
        <v>3.2039263099999999</v>
      </c>
      <c r="FJ17" s="6">
        <v>-29033091640</v>
      </c>
      <c r="FK17" s="7">
        <v>182253000000</v>
      </c>
      <c r="FL17" s="6">
        <v>63.941569110000003</v>
      </c>
      <c r="FM17" s="7">
        <v>-2.6465545119999998</v>
      </c>
      <c r="FN17" s="6">
        <v>1.715641438</v>
      </c>
      <c r="FO17" s="7">
        <v>6.4012436700000004</v>
      </c>
      <c r="FP17" s="6">
        <v>8.9391471589999991</v>
      </c>
      <c r="FQ17" s="7">
        <v>42710345948</v>
      </c>
      <c r="FR17" s="6">
        <v>9.6638792509999991</v>
      </c>
      <c r="FS17" s="7">
        <v>303738000000</v>
      </c>
      <c r="FT17" s="6">
        <v>20.728902850000001</v>
      </c>
      <c r="FU17" s="7">
        <v>30.115837079999999</v>
      </c>
      <c r="FV17" s="6">
        <v>2.3572177920000001</v>
      </c>
      <c r="FW17" s="7">
        <v>17808149439</v>
      </c>
      <c r="FX17" s="6">
        <v>11144514079</v>
      </c>
      <c r="FY17" s="7">
        <v>47.281481370000002</v>
      </c>
      <c r="FZ17" s="6">
        <v>201409000000</v>
      </c>
      <c r="GA17" s="7">
        <v>23.299594169999999</v>
      </c>
      <c r="GB17" s="6">
        <v>1.850507189</v>
      </c>
      <c r="GC17" s="7">
        <v>21.465706860000001</v>
      </c>
      <c r="GD17" s="6">
        <v>14.68706259</v>
      </c>
      <c r="GE17" s="7">
        <v>733728000000</v>
      </c>
      <c r="GF17" s="6">
        <v>10598205718</v>
      </c>
      <c r="GG17" s="7">
        <v>-0.324460894</v>
      </c>
      <c r="GH17" s="6">
        <v>56.460434999999997</v>
      </c>
      <c r="GI17" s="7">
        <v>54.753</v>
      </c>
      <c r="GJ17" s="6">
        <v>322.846</v>
      </c>
      <c r="GK17" s="7">
        <v>217</v>
      </c>
      <c r="GL17" s="6">
        <v>221.4</v>
      </c>
      <c r="GM17" s="7">
        <v>92958</v>
      </c>
      <c r="GN17" s="6">
        <v>221590</v>
      </c>
      <c r="GO17" s="7">
        <v>2513429932</v>
      </c>
      <c r="GP17" s="6">
        <v>2513429932</v>
      </c>
      <c r="GQ17" s="7">
        <v>50.436999999999998</v>
      </c>
      <c r="GR17" s="6">
        <v>145.1</v>
      </c>
      <c r="GS17" s="7">
        <v>15.31</v>
      </c>
      <c r="GT17" s="6">
        <v>123.791</v>
      </c>
      <c r="GU17" s="7">
        <v>1.0660000000000001</v>
      </c>
      <c r="GV17" s="6">
        <v>5.7990000000000004</v>
      </c>
      <c r="GW17" s="7">
        <v>147.19999999999999</v>
      </c>
      <c r="GX17" s="6">
        <v>190.73099999999999</v>
      </c>
      <c r="GY17" s="7">
        <v>65309997.560000002</v>
      </c>
      <c r="GZ17" s="6">
        <v>25110000</v>
      </c>
      <c r="HA17" s="7">
        <v>106574</v>
      </c>
      <c r="HB17" s="6">
        <v>6039999.9620000003</v>
      </c>
      <c r="HC17" s="7">
        <v>1428250000</v>
      </c>
      <c r="HD17" s="6">
        <v>9000</v>
      </c>
      <c r="HE17" s="7">
        <v>97574</v>
      </c>
      <c r="HF17" s="6">
        <v>42.783783999999997</v>
      </c>
      <c r="HG17" s="7">
        <v>52.591000000000001</v>
      </c>
      <c r="HH17" s="6">
        <v>142.9</v>
      </c>
      <c r="HI17" s="7">
        <v>40.780999999999999</v>
      </c>
      <c r="HJ17" s="6">
        <v>327802</v>
      </c>
      <c r="HK17" s="7">
        <v>64.653602309999997</v>
      </c>
      <c r="HL17" s="6">
        <v>83.282011539999999</v>
      </c>
      <c r="HM17" s="7">
        <v>9945500000</v>
      </c>
      <c r="HN17" s="6">
        <v>58.8</v>
      </c>
      <c r="HO17" s="7">
        <v>212.8</v>
      </c>
      <c r="HP17" s="6">
        <v>9945500000</v>
      </c>
      <c r="HQ17" s="7">
        <v>256269996.5</v>
      </c>
      <c r="HR17" s="6">
        <v>50169998.170000002</v>
      </c>
      <c r="HS17" s="7">
        <v>84000000</v>
      </c>
      <c r="HT17" s="6">
        <v>13.823987539999999</v>
      </c>
      <c r="HU17" s="7">
        <v>15.431846090000001</v>
      </c>
      <c r="HV17" s="6">
        <v>0.24527839100000001</v>
      </c>
      <c r="HW17" s="7">
        <v>1926890602</v>
      </c>
      <c r="HX17" s="6">
        <v>7.7120492699999996</v>
      </c>
      <c r="HY17" s="7">
        <v>754000000</v>
      </c>
      <c r="HZ17" s="6">
        <v>0.88973514899999995</v>
      </c>
      <c r="IA17" s="7">
        <v>345000</v>
      </c>
      <c r="IB17" s="6">
        <v>1001450</v>
      </c>
      <c r="IC17" s="7">
        <v>8130281</v>
      </c>
      <c r="ID17" s="6">
        <v>186.24749159999999</v>
      </c>
      <c r="IE17" s="7">
        <v>25.71</v>
      </c>
      <c r="IF17" s="6">
        <v>0.134612487</v>
      </c>
      <c r="IG17" s="7">
        <v>220.2654478</v>
      </c>
      <c r="IH17" s="6">
        <v>39.053018229999999</v>
      </c>
      <c r="II17" s="7">
        <v>26.18</v>
      </c>
      <c r="IJ17" s="6">
        <v>2043762</v>
      </c>
      <c r="IK17" s="7">
        <v>2.837912502</v>
      </c>
      <c r="IL17" s="6">
        <v>3978.1</v>
      </c>
      <c r="IM17" s="7">
        <v>29.86</v>
      </c>
      <c r="IN17" s="6">
        <v>995450</v>
      </c>
      <c r="IO17" s="7">
        <v>2.7033000149999999</v>
      </c>
      <c r="IP17" s="6">
        <v>1403910000</v>
      </c>
      <c r="IQ17" s="7">
        <v>6.4420083909999999</v>
      </c>
      <c r="IR17" s="6">
        <v>9.1245165289999992</v>
      </c>
      <c r="IS17" s="7">
        <v>4.9553076599999999</v>
      </c>
      <c r="IT17" s="6">
        <v>2.0370859979999998</v>
      </c>
      <c r="IU17" s="7">
        <v>1.7393912890000001</v>
      </c>
      <c r="IV17" s="6">
        <v>7.0755244609999997</v>
      </c>
      <c r="IW17" s="7">
        <v>18.100000000000001</v>
      </c>
      <c r="IX17" s="6">
        <v>6.9221282999999995E-2</v>
      </c>
      <c r="IY17" s="7">
        <v>1.0292682580000001</v>
      </c>
      <c r="IZ17" s="6">
        <v>2.8669928979999999</v>
      </c>
      <c r="JA17" s="7">
        <v>13.048993790000001</v>
      </c>
      <c r="JB17" s="6">
        <v>0.72072117899999999</v>
      </c>
      <c r="JC17" s="7">
        <v>74.53604369</v>
      </c>
      <c r="JD17" s="6">
        <v>2691000</v>
      </c>
      <c r="JE17" s="7">
        <v>59.245250759999998</v>
      </c>
      <c r="JF17" s="6">
        <v>25.18822432</v>
      </c>
      <c r="JG17" s="7">
        <v>3933560000</v>
      </c>
      <c r="JH17" s="6">
        <v>4.9553076599999999</v>
      </c>
      <c r="JI17" s="7">
        <v>7.4596548670000002</v>
      </c>
      <c r="JJ17" s="6">
        <v>25.723256299999999</v>
      </c>
      <c r="JK17" s="7">
        <v>1</v>
      </c>
      <c r="JL17" s="6">
        <v>6.4420083909999999</v>
      </c>
      <c r="JM17" s="7">
        <v>2.350578E-2</v>
      </c>
      <c r="JN17" s="6">
        <v>4.3357480180000003</v>
      </c>
      <c r="JO17" s="7">
        <v>8.4798883119999999</v>
      </c>
      <c r="JP17" s="6">
        <v>1.7991336090000001</v>
      </c>
      <c r="JQ17" s="7">
        <v>1.163322792</v>
      </c>
      <c r="JR17" s="6">
        <v>28250</v>
      </c>
      <c r="JS17" s="7">
        <v>0.869001574</v>
      </c>
      <c r="JT17" s="6">
        <v>-111300000</v>
      </c>
      <c r="JU17" s="7">
        <v>17610.28212</v>
      </c>
      <c r="JV17" s="6">
        <v>330</v>
      </c>
      <c r="JW17" s="7">
        <v>11388206927</v>
      </c>
      <c r="JX17" s="6">
        <v>133.64003339999999</v>
      </c>
      <c r="JY17" s="7">
        <v>684605000000</v>
      </c>
      <c r="JZ17" s="6">
        <v>5195300000</v>
      </c>
      <c r="KA17" s="7">
        <v>-243971942.09999999</v>
      </c>
      <c r="KB17" s="6">
        <v>39634175364</v>
      </c>
      <c r="KC17" s="7">
        <v>12655820124</v>
      </c>
      <c r="KD17" s="6">
        <v>1019.520051</v>
      </c>
      <c r="KE17" s="7">
        <v>5639999.8660000004</v>
      </c>
      <c r="KF17" s="6">
        <v>7.9138450469999997</v>
      </c>
      <c r="KG17" s="7">
        <v>5.3998275339999999</v>
      </c>
      <c r="KH17" s="6">
        <v>22.070462429999999</v>
      </c>
      <c r="KI17" s="7">
        <v>200000.003</v>
      </c>
      <c r="KJ17" s="6">
        <v>4800000.1909999996</v>
      </c>
      <c r="KK17" s="7">
        <v>4000</v>
      </c>
      <c r="KL17" s="6">
        <v>170000.0018</v>
      </c>
      <c r="KM17" s="7">
        <v>310000.0024</v>
      </c>
      <c r="KN17" s="6">
        <v>70000.0003</v>
      </c>
      <c r="KO17" s="7">
        <v>8550000.1909999996</v>
      </c>
      <c r="KP17" s="6">
        <v>22950000.760000002</v>
      </c>
      <c r="KQ17" s="7">
        <v>6</v>
      </c>
      <c r="KR17" s="6">
        <v>1.2999999999999999E-3</v>
      </c>
      <c r="KS17" s="7">
        <v>13.232100000000001</v>
      </c>
      <c r="KT17" s="6">
        <v>0.49401631899999998</v>
      </c>
      <c r="KU17" s="7">
        <v>272018220.30000001</v>
      </c>
      <c r="KV17" s="6">
        <v>6.8774733000000005E-2</v>
      </c>
      <c r="KW17" s="7">
        <v>8000000</v>
      </c>
      <c r="KX17" s="6">
        <v>7.2782</v>
      </c>
      <c r="KY17" s="7">
        <v>3.2899999999999999E-2</v>
      </c>
      <c r="KZ17" s="6">
        <v>1E-4</v>
      </c>
      <c r="LA17" s="7">
        <v>3.1829000000000001</v>
      </c>
      <c r="LB17" s="6">
        <v>0.48020000000000002</v>
      </c>
      <c r="LC17" s="7">
        <v>2.3864000000000001</v>
      </c>
      <c r="LD17" s="6">
        <v>4.2648999999999999</v>
      </c>
      <c r="LE17" s="7">
        <v>4.6296999999999997</v>
      </c>
      <c r="LF17" s="6">
        <v>0.81605744400000002</v>
      </c>
      <c r="LG17" s="7">
        <v>11.508100000000001</v>
      </c>
      <c r="LH17" s="6">
        <v>27.6097</v>
      </c>
      <c r="LI17" s="7">
        <v>0.29039999999999999</v>
      </c>
      <c r="LJ17" s="6">
        <v>2100666673</v>
      </c>
      <c r="LK17" s="7">
        <v>97802000</v>
      </c>
      <c r="LL17" s="6">
        <v>4835420182</v>
      </c>
      <c r="LM17" s="7">
        <v>3.3E-3</v>
      </c>
      <c r="LN17" s="6">
        <v>4.6300000000000001E-2</v>
      </c>
      <c r="LO17" s="7">
        <v>0.777961071</v>
      </c>
      <c r="LP17" s="6">
        <v>5.3083</v>
      </c>
      <c r="LQ17" s="7">
        <v>6.4500000000000002E-2</v>
      </c>
      <c r="LR17" s="6">
        <v>1.3299999999999999E-2</v>
      </c>
      <c r="LS17" s="7">
        <v>1.7132794790000001</v>
      </c>
      <c r="LT17" s="6">
        <v>2.4723999999999999</v>
      </c>
      <c r="LU17" s="7">
        <v>0.75109999999999999</v>
      </c>
      <c r="LV17" s="6">
        <v>8.9999999999999998E-4</v>
      </c>
      <c r="LW17" s="7">
        <v>7.8421000000000003</v>
      </c>
      <c r="LX17" s="6">
        <v>66.604299999999995</v>
      </c>
      <c r="LY17" s="7">
        <v>3.32E-2</v>
      </c>
      <c r="LZ17" s="6">
        <v>3.1E-2</v>
      </c>
      <c r="MA17" s="7">
        <v>31.724499999999999</v>
      </c>
      <c r="MB17" s="6">
        <v>3.8717999999999999</v>
      </c>
      <c r="MC17" s="7">
        <v>6.165</v>
      </c>
      <c r="MD17" s="6">
        <v>2168980907</v>
      </c>
      <c r="ME17" s="7">
        <v>84132000</v>
      </c>
      <c r="MF17" s="6">
        <v>210.1188181</v>
      </c>
      <c r="MG17" s="7">
        <v>3631411065</v>
      </c>
      <c r="MH17" s="6">
        <v>6</v>
      </c>
      <c r="MI17" s="7">
        <v>6</v>
      </c>
      <c r="MJ17" s="6">
        <v>2.3885956940000002</v>
      </c>
      <c r="MK17" s="7">
        <v>2.6820747310000002</v>
      </c>
      <c r="ML17" s="6">
        <v>68314000</v>
      </c>
      <c r="MM17" s="7">
        <v>29.375</v>
      </c>
      <c r="MN17" s="6">
        <v>12</v>
      </c>
      <c r="MO17" s="7">
        <v>1343814.4</v>
      </c>
      <c r="MP17" s="6">
        <v>305440220.30000001</v>
      </c>
      <c r="MQ17" s="7">
        <v>56100000</v>
      </c>
      <c r="MR17" s="6">
        <v>23.248100000000001</v>
      </c>
      <c r="MS17" s="7">
        <v>3631411065</v>
      </c>
      <c r="MT17" s="6">
        <v>42.459890420000001</v>
      </c>
      <c r="MU17" s="7">
        <v>49100000</v>
      </c>
      <c r="MV17" s="6">
        <v>0</v>
      </c>
      <c r="MW17" s="7">
        <v>13670000</v>
      </c>
      <c r="MX17" s="6">
        <v>13670000</v>
      </c>
      <c r="MY17" s="7">
        <v>1124144117</v>
      </c>
      <c r="MZ17" s="6">
        <v>79865000</v>
      </c>
      <c r="NA17" s="7">
        <v>28399999.620000001</v>
      </c>
      <c r="NB17" s="6">
        <v>11.0642715</v>
      </c>
      <c r="NC17" s="7">
        <v>48282000</v>
      </c>
      <c r="ND17" s="6">
        <v>6599999.9050000003</v>
      </c>
      <c r="NE17" s="7">
        <v>33422000</v>
      </c>
      <c r="NF17" s="6">
        <v>1809999.943</v>
      </c>
      <c r="NG17" s="7">
        <v>5280000.21</v>
      </c>
      <c r="NH17" s="6">
        <v>0.523714817</v>
      </c>
      <c r="NI17" s="7">
        <v>9.4509453840000006</v>
      </c>
      <c r="NJ17" s="6">
        <v>38.539604660000002</v>
      </c>
      <c r="NK17" s="7">
        <v>49.760690050000001</v>
      </c>
      <c r="NL17" s="6">
        <v>35.917158239999999</v>
      </c>
      <c r="NM17" s="7">
        <v>34.053013649999997</v>
      </c>
      <c r="NN17" s="6">
        <v>17.40851962</v>
      </c>
      <c r="NO17" s="7">
        <v>1.8985392059999999</v>
      </c>
      <c r="NP17" s="6">
        <v>6.9251410560000002</v>
      </c>
      <c r="NQ17" s="7">
        <v>5.4815039419999998</v>
      </c>
      <c r="NR17" s="6">
        <v>0.24528751100000001</v>
      </c>
      <c r="NS17" s="7">
        <v>270.67439780000001</v>
      </c>
      <c r="NT17" s="6">
        <v>4.3035931999999999E-2</v>
      </c>
      <c r="NU17" s="7">
        <v>0.467075613</v>
      </c>
      <c r="NV17" s="6">
        <v>4.8</v>
      </c>
      <c r="NW17" s="7">
        <v>20.700000760000002</v>
      </c>
      <c r="NX17" s="6">
        <v>7.2429406409999997</v>
      </c>
      <c r="NY17" s="7">
        <v>6.1511090000000001E-3</v>
      </c>
      <c r="NZ17" s="6">
        <v>1257.9312910000001</v>
      </c>
      <c r="OA17" s="7">
        <v>10522555723</v>
      </c>
      <c r="OB17" s="6">
        <v>4.6556118560000002</v>
      </c>
      <c r="OC17" s="7">
        <v>472098153.60000002</v>
      </c>
      <c r="OD17" s="6">
        <v>335460491.60000002</v>
      </c>
      <c r="OE17" s="7">
        <v>0.45727922500000001</v>
      </c>
      <c r="OF17" s="6">
        <v>4901020.9539999999</v>
      </c>
      <c r="OG17" s="7">
        <v>53191537.340000004</v>
      </c>
      <c r="OH17" s="6">
        <v>546633932.5</v>
      </c>
      <c r="OI17" s="7">
        <v>15100</v>
      </c>
      <c r="OJ17" s="6">
        <v>7.9516584860000004</v>
      </c>
      <c r="OK17" s="7">
        <v>48902490300</v>
      </c>
      <c r="OL17" s="6">
        <v>4.1455003110000002</v>
      </c>
      <c r="OM17" s="7">
        <v>2.9456831409999999</v>
      </c>
      <c r="ON17" s="6">
        <v>916900</v>
      </c>
      <c r="OO17" s="7">
        <v>0</v>
      </c>
      <c r="OP17" s="6">
        <v>0</v>
      </c>
      <c r="OQ17" s="7">
        <v>-3.4110652419999998</v>
      </c>
      <c r="OR17" s="6">
        <v>-5.6612517069999999</v>
      </c>
      <c r="OS17" s="7">
        <v>209999.99340000001</v>
      </c>
      <c r="OT17" s="6">
        <v>0</v>
      </c>
      <c r="OU17" s="7"/>
      <c r="OV17" s="6"/>
      <c r="OW17" s="7">
        <v>54.348320010000002</v>
      </c>
      <c r="OX17" s="6">
        <v>4145454</v>
      </c>
      <c r="OY17" s="7">
        <v>82.577217099999999</v>
      </c>
      <c r="OZ17" s="6">
        <v>1945637878</v>
      </c>
      <c r="PA17" s="7">
        <v>16.726340780000001</v>
      </c>
      <c r="PB17" s="6">
        <v>887600000</v>
      </c>
      <c r="PC17" s="7">
        <v>68.972450260000002</v>
      </c>
      <c r="PD17" s="6">
        <v>1679999.9480000001</v>
      </c>
      <c r="PE17" s="7"/>
      <c r="PF17" s="6">
        <v>289659.7</v>
      </c>
      <c r="PG17" s="7">
        <v>2.57</v>
      </c>
      <c r="PH17" s="6"/>
      <c r="PI17" s="7"/>
      <c r="PJ17" s="6"/>
      <c r="PK17" s="7"/>
      <c r="PL17" s="6"/>
      <c r="PM17" s="7"/>
      <c r="PN17" s="6">
        <v>3049999.952</v>
      </c>
      <c r="PO17" s="7"/>
      <c r="PP17" s="6"/>
      <c r="PQ17" s="7"/>
      <c r="PR17" s="6"/>
      <c r="PS17" s="7"/>
      <c r="PT17" s="6"/>
      <c r="PU17" s="7"/>
      <c r="PV17" s="6"/>
      <c r="PW17" s="7"/>
      <c r="PX17" s="6"/>
      <c r="PY17" s="7"/>
      <c r="PZ17" s="6"/>
      <c r="QA17" s="7"/>
      <c r="QB17" s="6"/>
      <c r="QC17" s="7"/>
      <c r="QD17" s="6"/>
      <c r="QE17" s="7"/>
      <c r="QF17" s="6"/>
      <c r="QG17" s="7"/>
      <c r="QH17" s="6"/>
      <c r="QI17" s="7"/>
      <c r="QJ17" s="6"/>
      <c r="QK17" s="7"/>
      <c r="QL17" s="6"/>
      <c r="QM17" s="7"/>
      <c r="QN17" s="6"/>
      <c r="QO17" s="7"/>
      <c r="QP17" s="6"/>
      <c r="QQ17" s="7"/>
      <c r="QR17" s="6"/>
      <c r="QS17" s="7"/>
      <c r="QT17" s="6"/>
      <c r="QU17" s="7"/>
      <c r="QV17" s="6"/>
      <c r="QW17" s="7"/>
      <c r="QX17" s="6"/>
      <c r="QY17" s="7"/>
      <c r="QZ17" s="6"/>
      <c r="RA17" s="7"/>
      <c r="RB17" s="6"/>
      <c r="RC17" s="7"/>
      <c r="RD17" s="6"/>
      <c r="RE17" s="7"/>
      <c r="RF17" s="6"/>
      <c r="RG17" s="7"/>
      <c r="RH17" s="6"/>
      <c r="RI17" s="7"/>
      <c r="RJ17" s="6"/>
      <c r="RK17" s="7"/>
      <c r="RL17" s="6"/>
      <c r="RM17" s="7"/>
      <c r="RN17" s="6"/>
      <c r="RO17" s="7"/>
      <c r="RP17" s="6"/>
      <c r="RQ17" s="7"/>
      <c r="RR17" s="6">
        <v>6072575</v>
      </c>
      <c r="RS17" s="7">
        <v>87.795992709999993</v>
      </c>
      <c r="RT17" s="6">
        <v>0.84603802400000006</v>
      </c>
      <c r="RU17" s="7">
        <v>48.2</v>
      </c>
      <c r="RV17" s="6">
        <v>4820</v>
      </c>
      <c r="RW17" s="7">
        <v>3.0420017549999998</v>
      </c>
      <c r="RX17" s="6"/>
      <c r="RY17" s="7"/>
      <c r="RZ17" s="6"/>
      <c r="SA17" s="7">
        <v>0.65771001600000001</v>
      </c>
      <c r="SB17" s="6">
        <v>40.74</v>
      </c>
      <c r="SC17" s="7">
        <v>6.6143353490000001</v>
      </c>
      <c r="SD17" s="6">
        <v>77.709999999999994</v>
      </c>
      <c r="SE17" s="7">
        <v>5.14</v>
      </c>
      <c r="SF17" s="6"/>
      <c r="SG17" s="7"/>
      <c r="SH17" s="6"/>
      <c r="SI17" s="7">
        <v>1982752</v>
      </c>
      <c r="SJ17" s="6">
        <v>1.5686199670000001</v>
      </c>
      <c r="SK17" s="7">
        <v>38.485179899999999</v>
      </c>
      <c r="SL17" s="6">
        <v>37.975859999999997</v>
      </c>
      <c r="SM17" s="7">
        <v>0</v>
      </c>
      <c r="SN17" s="6">
        <v>0</v>
      </c>
      <c r="SO17" s="7">
        <v>0</v>
      </c>
      <c r="SP17" s="6">
        <v>34.560524289999996</v>
      </c>
      <c r="SQ17" s="7">
        <v>65.439475709999996</v>
      </c>
      <c r="SR17" s="6">
        <v>1.6794199940000001</v>
      </c>
      <c r="SS17" s="7">
        <v>0</v>
      </c>
      <c r="ST17" s="6">
        <v>34.560524289999996</v>
      </c>
      <c r="SU17" s="7">
        <v>1.622200012</v>
      </c>
      <c r="SV17" s="6"/>
      <c r="SW17" s="7"/>
      <c r="SX17" s="6"/>
      <c r="SY17" s="7"/>
      <c r="SZ17" s="6"/>
      <c r="TA17" s="7"/>
      <c r="TB17" s="6"/>
      <c r="TC17" s="7"/>
      <c r="TD17" s="6">
        <v>6.8428073920000001</v>
      </c>
      <c r="TE17" s="7">
        <v>238.1973533</v>
      </c>
      <c r="TF17" s="6">
        <v>5.9634279709999998</v>
      </c>
      <c r="TG17" s="7">
        <v>49.871761319999997</v>
      </c>
      <c r="TH17" s="6">
        <v>-35.343558870000003</v>
      </c>
      <c r="TI17" s="7">
        <v>0</v>
      </c>
      <c r="TJ17" s="6">
        <v>26.3694706</v>
      </c>
      <c r="TK17" s="7">
        <v>251.88261439999999</v>
      </c>
      <c r="TL17" s="6">
        <v>87.193785059999996</v>
      </c>
      <c r="TM17" s="7">
        <v>10.755589820000001</v>
      </c>
      <c r="TN17" s="6"/>
      <c r="TO17" s="7"/>
      <c r="TP17" s="6"/>
      <c r="TQ17" s="7">
        <v>11.2386198</v>
      </c>
      <c r="TR17" s="6"/>
      <c r="TS17" s="7"/>
      <c r="TT17" s="6"/>
      <c r="TU17" s="7"/>
      <c r="TV17" s="6"/>
      <c r="TW17" s="7"/>
      <c r="TX17" s="6"/>
      <c r="TY17" s="7"/>
      <c r="TZ17" s="6"/>
      <c r="UA17" s="7"/>
      <c r="UB17" s="6"/>
      <c r="UC17" s="7">
        <v>6.6921601300000004</v>
      </c>
      <c r="UD17" s="6">
        <v>15.588120460000001</v>
      </c>
      <c r="UE17" s="7">
        <v>0.42930999399999997</v>
      </c>
      <c r="UF17" s="6">
        <v>0.61847001300000004</v>
      </c>
      <c r="UG17" s="7">
        <v>0.539250016</v>
      </c>
      <c r="UH17" s="6"/>
      <c r="UI17" s="7">
        <v>53.8</v>
      </c>
      <c r="UJ17" s="6">
        <v>31.32</v>
      </c>
      <c r="UK17" s="7">
        <v>7.14</v>
      </c>
      <c r="UL17" s="6">
        <v>33.196390000000001</v>
      </c>
      <c r="UM17" s="7"/>
      <c r="UN17" s="6"/>
      <c r="UO17" s="7"/>
      <c r="UP17" s="6">
        <v>1601171</v>
      </c>
      <c r="UQ17" s="7">
        <v>670000.01670000004</v>
      </c>
      <c r="UR17" s="6"/>
      <c r="US17" s="7">
        <v>69470</v>
      </c>
      <c r="UT17" s="6">
        <v>77.44</v>
      </c>
      <c r="UU17" s="7">
        <v>40.44</v>
      </c>
      <c r="UV17" s="6">
        <v>4.82</v>
      </c>
      <c r="UW17" s="7">
        <v>32.917850000000001</v>
      </c>
      <c r="UX17" s="6"/>
      <c r="UY17" s="7"/>
      <c r="UZ17" s="6">
        <v>381581</v>
      </c>
      <c r="VA17" s="7">
        <v>19403</v>
      </c>
      <c r="VB17" s="6">
        <v>27.93004036</v>
      </c>
      <c r="VC17" s="7">
        <v>83000000</v>
      </c>
      <c r="VD17" s="6">
        <v>524000000</v>
      </c>
      <c r="VE17" s="7">
        <v>20.521614589999999</v>
      </c>
      <c r="VF17" s="6">
        <v>23.982102909999998</v>
      </c>
      <c r="VG17" s="7">
        <v>6.9575865520000004</v>
      </c>
      <c r="VH17" s="6">
        <v>-623000000</v>
      </c>
      <c r="VI17" s="7">
        <v>18.85671863</v>
      </c>
      <c r="VJ17" s="6">
        <v>13.039485770000001</v>
      </c>
      <c r="VK17" s="7">
        <v>1089000000</v>
      </c>
      <c r="VL17" s="6">
        <v>536000000</v>
      </c>
      <c r="VM17" s="7">
        <v>11.185682330000001</v>
      </c>
      <c r="VN17" s="6">
        <v>37.406248820000002</v>
      </c>
      <c r="VO17" s="7">
        <v>39.194630869999997</v>
      </c>
      <c r="VP17" s="6">
        <v>3.0904910870000002</v>
      </c>
      <c r="VQ17" s="7">
        <v>2694000000</v>
      </c>
      <c r="VR17" s="6">
        <v>3.7136465319999998</v>
      </c>
      <c r="VS17" s="7">
        <v>19.45063103</v>
      </c>
      <c r="VT17" s="6">
        <v>142000000</v>
      </c>
      <c r="VU17" s="7">
        <v>161000000</v>
      </c>
      <c r="VV17" s="6">
        <v>-11.740097240000001</v>
      </c>
      <c r="VW17" s="7">
        <v>42.562239599999998</v>
      </c>
      <c r="VX17" s="6">
        <v>50.766969430000003</v>
      </c>
      <c r="VY17" s="7">
        <v>3.0809205639999999</v>
      </c>
      <c r="VZ17" s="6">
        <v>508000000</v>
      </c>
      <c r="WA17" s="7">
        <v>6.3534675619999996</v>
      </c>
      <c r="WB17" s="6">
        <v>7.2035794180000003</v>
      </c>
      <c r="WC17" s="7">
        <v>250000000</v>
      </c>
      <c r="WD17" s="6">
        <v>1985000000</v>
      </c>
      <c r="WE17" s="7">
        <v>876000000</v>
      </c>
      <c r="WF17" s="6">
        <v>164000000</v>
      </c>
      <c r="WG17" s="7">
        <v>16000000</v>
      </c>
      <c r="WH17" s="6"/>
      <c r="WI17" s="7"/>
      <c r="WJ17" s="6"/>
      <c r="WK17" s="7"/>
      <c r="WL17" s="6">
        <v>34.365180000000002</v>
      </c>
      <c r="WM17" s="7">
        <v>2.036600113</v>
      </c>
      <c r="WN17" s="6">
        <v>-30022000</v>
      </c>
      <c r="WO17" s="7"/>
      <c r="WP17" s="6"/>
      <c r="WQ17" s="7"/>
      <c r="WR17" s="6"/>
      <c r="WS17" s="7"/>
      <c r="WT17" s="6"/>
      <c r="WU17" s="7"/>
      <c r="WV17" s="6"/>
      <c r="WW17" s="7"/>
      <c r="WX17" s="6"/>
      <c r="WY17" s="7"/>
      <c r="WZ17" s="6"/>
      <c r="XA17" s="7"/>
      <c r="XB17" s="6"/>
      <c r="XC17" s="7"/>
      <c r="XD17" s="6"/>
      <c r="XE17" s="7"/>
      <c r="XF17" s="6"/>
      <c r="XG17" s="7"/>
      <c r="XH17" s="6"/>
      <c r="XI17" s="7"/>
      <c r="XJ17" s="6"/>
      <c r="XK17" s="7"/>
      <c r="XL17" s="6"/>
      <c r="XM17" s="7"/>
      <c r="XN17" s="6"/>
      <c r="XO17" s="7"/>
      <c r="XP17" s="6"/>
      <c r="XQ17" s="7"/>
      <c r="XR17" s="6"/>
      <c r="XS17" s="7"/>
      <c r="XT17" s="6"/>
      <c r="XU17" s="7"/>
      <c r="XV17" s="6">
        <v>28.541129999999999</v>
      </c>
      <c r="XW17" s="7"/>
      <c r="XX17" s="6"/>
      <c r="XY17" s="7"/>
      <c r="XZ17" s="6"/>
      <c r="YA17" s="7"/>
      <c r="YB17" s="6"/>
      <c r="YC17" s="7"/>
      <c r="YD17" s="6"/>
      <c r="YE17" s="7"/>
      <c r="YF17" s="6"/>
      <c r="YG17" s="7"/>
      <c r="YH17" s="6"/>
      <c r="YI17" s="7"/>
      <c r="YJ17" s="6"/>
      <c r="YK17" s="7"/>
      <c r="YL17" s="6"/>
      <c r="YM17" s="7"/>
      <c r="YN17" s="6"/>
      <c r="YO17" s="7"/>
      <c r="YP17" s="6"/>
      <c r="YQ17" s="7"/>
      <c r="YR17" s="6"/>
      <c r="YS17" s="7"/>
      <c r="YT17" s="6"/>
      <c r="YU17" s="7"/>
      <c r="YV17" s="6"/>
      <c r="YW17" s="7"/>
      <c r="YX17" s="6"/>
      <c r="YY17" s="7"/>
      <c r="YZ17" s="6"/>
      <c r="ZA17" s="7"/>
      <c r="ZB17" s="6"/>
      <c r="ZC17" s="7"/>
      <c r="ZD17" s="6"/>
      <c r="ZE17" s="7"/>
      <c r="ZF17" s="6"/>
      <c r="ZG17" s="7"/>
      <c r="ZH17" s="6"/>
      <c r="ZI17" s="7"/>
      <c r="ZJ17" s="6"/>
      <c r="ZK17" s="7"/>
      <c r="ZL17" s="6"/>
      <c r="ZM17" s="7"/>
      <c r="ZN17" s="6"/>
      <c r="ZO17" s="7"/>
      <c r="ZP17" s="6"/>
      <c r="ZQ17" s="7"/>
      <c r="ZR17" s="6"/>
      <c r="ZS17" s="7"/>
      <c r="ZT17" s="6"/>
      <c r="ZU17" s="7"/>
      <c r="ZV17" s="6"/>
      <c r="ZW17" s="7"/>
      <c r="ZX17" s="6"/>
      <c r="ZY17" s="7"/>
      <c r="ZZ17" s="6"/>
      <c r="AAA17" s="7"/>
      <c r="AAB17" s="6"/>
      <c r="AAC17" s="7"/>
      <c r="AAD17" s="6"/>
      <c r="AAE17" s="7"/>
      <c r="AAF17" s="6"/>
      <c r="AAG17" s="7"/>
      <c r="AAH17" s="6"/>
      <c r="AAI17" s="7"/>
      <c r="AAJ17" s="6"/>
      <c r="AAK17" s="7"/>
      <c r="AAL17" s="6"/>
      <c r="AAM17" s="7"/>
      <c r="AAN17" s="6">
        <v>-7000000</v>
      </c>
      <c r="AAO17" s="7">
        <v>-7000000</v>
      </c>
      <c r="AAP17" s="6">
        <v>502000000</v>
      </c>
      <c r="AAQ17" s="7">
        <v>46.097337009999997</v>
      </c>
      <c r="AAR17" s="6"/>
      <c r="AAS17" s="7"/>
      <c r="AAT17" s="6"/>
      <c r="AAU17" s="7"/>
      <c r="AAV17" s="6"/>
      <c r="AAW17" s="7"/>
      <c r="AAX17" s="6"/>
      <c r="AAY17" s="7"/>
      <c r="AAZ17" s="6"/>
      <c r="ABA17" s="7"/>
      <c r="ABB17" s="6">
        <v>60.11396027</v>
      </c>
      <c r="ABC17" s="7"/>
      <c r="ABD17" s="6"/>
      <c r="ABE17" s="7"/>
      <c r="ABF17" s="6"/>
      <c r="ABG17" s="7"/>
      <c r="ABH17" s="6"/>
      <c r="ABI17" s="7"/>
      <c r="ABJ17" s="6">
        <v>45.184429170000001</v>
      </c>
      <c r="ABK17" s="7">
        <v>7.0718199999999998</v>
      </c>
      <c r="ABL17" s="6">
        <v>4.8924298290000001</v>
      </c>
      <c r="ABM17" s="7">
        <v>74.058227540000004</v>
      </c>
      <c r="ABN17" s="6"/>
      <c r="ABO17" s="7"/>
      <c r="ABP17" s="6"/>
      <c r="ABQ17" s="7"/>
      <c r="ABR17" s="6">
        <v>7.07254</v>
      </c>
      <c r="ABS17" s="7">
        <v>7.0713800000000004</v>
      </c>
    </row>
    <row r="18" spans="1:747" x14ac:dyDescent="0.25">
      <c r="A18" s="5">
        <v>1976</v>
      </c>
      <c r="B18" s="6">
        <v>49.884299900000002</v>
      </c>
      <c r="C18" s="7">
        <v>82.027132210000005</v>
      </c>
      <c r="D18" s="6">
        <v>0.50943595500000005</v>
      </c>
      <c r="E18" s="7">
        <v>4.0029958619999997</v>
      </c>
      <c r="F18" s="6">
        <v>4.6716370129999998</v>
      </c>
      <c r="G18" s="7">
        <v>2.1984051</v>
      </c>
      <c r="H18" s="6">
        <v>3.4346977220000001</v>
      </c>
      <c r="I18" s="7">
        <v>4.6264702919999996</v>
      </c>
      <c r="J18" s="6">
        <v>5.4461251209999997</v>
      </c>
      <c r="K18" s="7">
        <v>9.0764423189999999</v>
      </c>
      <c r="L18" s="6">
        <v>54.347158229999998</v>
      </c>
      <c r="M18" s="7">
        <v>10.57680669</v>
      </c>
      <c r="N18" s="6">
        <v>13.69311008</v>
      </c>
      <c r="O18" s="7">
        <v>42.315399730000003</v>
      </c>
      <c r="P18" s="6">
        <v>16.578013479999999</v>
      </c>
      <c r="Q18" s="7">
        <v>-115544</v>
      </c>
      <c r="R18" s="6">
        <v>56496331940</v>
      </c>
      <c r="S18" s="7">
        <v>729300000</v>
      </c>
      <c r="T18" s="6">
        <v>1160.791937</v>
      </c>
      <c r="U18" s="7">
        <v>46194361686</v>
      </c>
      <c r="V18" s="6">
        <v>6164200000</v>
      </c>
      <c r="W18" s="7">
        <v>3165839126</v>
      </c>
      <c r="X18" s="6">
        <v>26.01497479</v>
      </c>
      <c r="Y18" s="7">
        <v>1744200000</v>
      </c>
      <c r="Z18" s="6">
        <v>-10.750827790000001</v>
      </c>
      <c r="AA18" s="7">
        <v>27.918145750000001</v>
      </c>
      <c r="AB18" s="6">
        <v>1871800000</v>
      </c>
      <c r="AC18" s="7">
        <v>2880039722</v>
      </c>
      <c r="AD18" s="6">
        <v>40225681665</v>
      </c>
      <c r="AE18" s="7">
        <v>2285998014</v>
      </c>
      <c r="AF18" s="6">
        <v>7425400000</v>
      </c>
      <c r="AG18" s="7">
        <v>1162420000000</v>
      </c>
      <c r="AH18" s="6">
        <v>11867527309</v>
      </c>
      <c r="AI18" s="7">
        <v>58995400647</v>
      </c>
      <c r="AJ18" s="6">
        <v>23.437639829999998</v>
      </c>
      <c r="AK18" s="7">
        <v>1571400000</v>
      </c>
      <c r="AL18" s="6">
        <v>1522000000</v>
      </c>
      <c r="AM18" s="7">
        <v>40.019561199999998</v>
      </c>
      <c r="AN18" s="6">
        <v>43.655999999999999</v>
      </c>
      <c r="AO18" s="7">
        <v>50.115700099999998</v>
      </c>
      <c r="AP18" s="6">
        <v>39795557</v>
      </c>
      <c r="AQ18" s="7">
        <v>74.740591530000003</v>
      </c>
      <c r="AR18" s="6">
        <v>0.244787584</v>
      </c>
      <c r="AS18" s="7">
        <v>0.99236746099999995</v>
      </c>
      <c r="AT18" s="6">
        <v>3.3374420410000001</v>
      </c>
      <c r="AU18" s="7">
        <v>1.5908510410000001</v>
      </c>
      <c r="AV18" s="6">
        <v>2.8112515239999998</v>
      </c>
      <c r="AW18" s="7">
        <v>4.0723011869999999</v>
      </c>
      <c r="AX18" s="6">
        <v>4.6523605149999998</v>
      </c>
      <c r="AY18" s="7">
        <v>7.4522977590000004</v>
      </c>
      <c r="AZ18" s="6">
        <v>54.936866440000003</v>
      </c>
      <c r="BA18" s="7">
        <v>55.529310160000001</v>
      </c>
      <c r="BB18" s="6">
        <v>12.04427617</v>
      </c>
      <c r="BC18" s="7">
        <v>41.060137689999998</v>
      </c>
      <c r="BD18" s="6">
        <v>39.799052830000001</v>
      </c>
      <c r="BE18" s="7">
        <v>0.50349999999999995</v>
      </c>
      <c r="BF18" s="6">
        <v>10.877606419999999</v>
      </c>
      <c r="BG18" s="7">
        <v>13315988083</v>
      </c>
      <c r="BH18" s="6">
        <v>0</v>
      </c>
      <c r="BI18" s="7">
        <v>5612711023</v>
      </c>
      <c r="BJ18" s="6">
        <v>23.774721830000001</v>
      </c>
      <c r="BK18" s="7">
        <v>1594000000</v>
      </c>
      <c r="BL18" s="6">
        <v>-720800000</v>
      </c>
      <c r="BM18" s="7">
        <v>21.628434210000002</v>
      </c>
      <c r="BN18" s="6">
        <v>1450100000</v>
      </c>
      <c r="BO18" s="7">
        <v>0</v>
      </c>
      <c r="BP18" s="6">
        <v>3092643761</v>
      </c>
      <c r="BQ18" s="7">
        <v>1242060000000</v>
      </c>
      <c r="BR18" s="6">
        <v>0.59782833999999996</v>
      </c>
      <c r="BS18" s="7">
        <v>67151884718</v>
      </c>
      <c r="BT18" s="6">
        <v>1071610000000</v>
      </c>
      <c r="BU18" s="7">
        <v>4403900000</v>
      </c>
      <c r="BV18" s="6">
        <v>56.344000000000001</v>
      </c>
      <c r="BW18" s="7">
        <v>19851735</v>
      </c>
      <c r="BX18" s="6">
        <v>0.78112064299999995</v>
      </c>
      <c r="BY18" s="7">
        <v>1593015</v>
      </c>
      <c r="BZ18" s="6">
        <v>927401</v>
      </c>
      <c r="CA18" s="7">
        <v>2.570420167</v>
      </c>
      <c r="CB18" s="6">
        <v>3.7942552630000002</v>
      </c>
      <c r="CC18" s="7">
        <v>4.790253849</v>
      </c>
      <c r="CD18" s="6">
        <v>5.5387073219999996</v>
      </c>
      <c r="CE18" s="7">
        <v>8.9348538049999995</v>
      </c>
      <c r="CF18" s="6">
        <v>10838901</v>
      </c>
      <c r="CG18" s="7">
        <v>10.22872812</v>
      </c>
      <c r="CH18" s="6">
        <v>12.81003147</v>
      </c>
      <c r="CI18" s="7">
        <v>8439308</v>
      </c>
      <c r="CJ18" s="6">
        <v>15.53213107</v>
      </c>
      <c r="CK18" s="7">
        <v>540400000</v>
      </c>
      <c r="CL18" s="6">
        <v>1448460775</v>
      </c>
      <c r="CM18" s="7">
        <v>168.47609399999999</v>
      </c>
      <c r="CN18" s="6">
        <v>12242701092</v>
      </c>
      <c r="CO18" s="7">
        <v>0.83988496099999999</v>
      </c>
      <c r="CP18" s="6">
        <v>96722013605</v>
      </c>
      <c r="CQ18" s="7">
        <v>45.085463709999999</v>
      </c>
      <c r="CR18" s="6">
        <v>-1431578947</v>
      </c>
      <c r="CS18" s="7">
        <v>9697474607</v>
      </c>
      <c r="CT18" s="6">
        <v>79646404077</v>
      </c>
      <c r="CU18" s="7">
        <v>2880039722</v>
      </c>
      <c r="CV18" s="6">
        <v>21.628434210000002</v>
      </c>
      <c r="CW18" s="7">
        <v>1450100000</v>
      </c>
      <c r="CX18" s="6">
        <v>10.71650646</v>
      </c>
      <c r="CY18" s="7">
        <v>17.101691379999998</v>
      </c>
      <c r="CZ18" s="6">
        <v>567297179.70000005</v>
      </c>
      <c r="DA18" s="7">
        <v>22.451270130000001</v>
      </c>
      <c r="DB18" s="6">
        <v>3464150943</v>
      </c>
      <c r="DC18" s="7">
        <v>157293000000</v>
      </c>
      <c r="DD18" s="6">
        <v>3717576961</v>
      </c>
      <c r="DE18" s="7">
        <v>3903155298</v>
      </c>
      <c r="DF18" s="6">
        <v>0</v>
      </c>
      <c r="DG18" s="7">
        <v>110.7508278</v>
      </c>
      <c r="DH18" s="6">
        <v>14747567031</v>
      </c>
      <c r="DI18" s="7">
        <v>65.684753749999999</v>
      </c>
      <c r="DJ18" s="6">
        <v>1482.4619909999999</v>
      </c>
      <c r="DK18" s="7">
        <v>90806546310</v>
      </c>
      <c r="DL18" s="6">
        <v>3120953327</v>
      </c>
      <c r="DM18" s="7">
        <v>159000000</v>
      </c>
      <c r="DN18" s="6">
        <v>10.317415889999999</v>
      </c>
      <c r="DO18" s="7">
        <v>45.655221789999999</v>
      </c>
      <c r="DP18" s="6">
        <v>-922738094.79999995</v>
      </c>
      <c r="DQ18" s="7">
        <v>239585179.69999999</v>
      </c>
      <c r="DR18" s="6">
        <v>8934608</v>
      </c>
      <c r="DS18" s="7">
        <v>17.101691379999998</v>
      </c>
      <c r="DT18" s="6">
        <v>6638739</v>
      </c>
      <c r="DU18" s="7">
        <v>0.39130366700000002</v>
      </c>
      <c r="DV18" s="6">
        <v>1073286991</v>
      </c>
      <c r="DW18" s="7">
        <v>854772000000</v>
      </c>
      <c r="DX18" s="6">
        <v>20059.425009999999</v>
      </c>
      <c r="DY18" s="7">
        <v>334.60991849999999</v>
      </c>
      <c r="DZ18" s="6">
        <v>798276000000</v>
      </c>
      <c r="EA18" s="7">
        <v>6704600000</v>
      </c>
      <c r="EB18" s="6">
        <v>42.150165559999998</v>
      </c>
      <c r="EC18" s="7">
        <v>2826000000</v>
      </c>
      <c r="ED18" s="6">
        <v>44.038103049999997</v>
      </c>
      <c r="EE18" s="7">
        <v>2.4167521590000001</v>
      </c>
      <c r="EF18" s="6">
        <v>3061000000</v>
      </c>
      <c r="EG18" s="7">
        <v>4278578657</v>
      </c>
      <c r="EH18" s="6">
        <v>17.101691379999998</v>
      </c>
      <c r="EI18" s="7">
        <v>38.212642870000003</v>
      </c>
      <c r="EJ18" s="6">
        <v>3807000000</v>
      </c>
      <c r="EK18" s="7">
        <v>17373148</v>
      </c>
      <c r="EL18" s="6">
        <v>22422409</v>
      </c>
      <c r="EM18" s="7">
        <v>19943822</v>
      </c>
      <c r="EN18" s="6">
        <v>7.2865406740000003</v>
      </c>
      <c r="EO18" s="7">
        <v>0.52852559200000004</v>
      </c>
      <c r="EP18" s="6">
        <v>1.3691548870000001</v>
      </c>
      <c r="EQ18" s="7">
        <v>665613</v>
      </c>
      <c r="ER18" s="6">
        <v>1.9928358909999999</v>
      </c>
      <c r="ES18" s="7">
        <v>3.1780068589999999</v>
      </c>
      <c r="ET18" s="6">
        <v>4.3715700420000001</v>
      </c>
      <c r="EU18" s="7">
        <v>4.7509575359999996</v>
      </c>
      <c r="EV18" s="6">
        <v>7.3715571960000004</v>
      </c>
      <c r="EW18" s="7">
        <v>21862432</v>
      </c>
      <c r="EX18" s="6">
        <v>11023531</v>
      </c>
      <c r="EY18" s="7">
        <v>11.45689029</v>
      </c>
      <c r="EZ18" s="6">
        <v>16340111</v>
      </c>
      <c r="FA18" s="7">
        <v>7900803</v>
      </c>
      <c r="FB18" s="6">
        <v>17.167317959999998</v>
      </c>
      <c r="FC18" s="7">
        <v>1151000000</v>
      </c>
      <c r="FD18" s="6">
        <v>71055040016</v>
      </c>
      <c r="FE18" s="7">
        <v>89.122393579999994</v>
      </c>
      <c r="FF18" s="6">
        <v>5975300000</v>
      </c>
      <c r="FG18" s="7">
        <v>8746573982</v>
      </c>
      <c r="FH18" s="6">
        <v>8018967143</v>
      </c>
      <c r="FI18" s="7">
        <v>3.1791427379999999</v>
      </c>
      <c r="FJ18" s="6">
        <v>-2905548714</v>
      </c>
      <c r="FK18" s="7">
        <v>212533000000</v>
      </c>
      <c r="FL18" s="6">
        <v>-6.0212086009999997</v>
      </c>
      <c r="FM18" s="7">
        <v>10.817885349999999</v>
      </c>
      <c r="FN18" s="6">
        <v>1.6938344780000001</v>
      </c>
      <c r="FO18" s="7">
        <v>10.660216910000001</v>
      </c>
      <c r="FP18" s="6">
        <v>13.27968944</v>
      </c>
      <c r="FQ18" s="7">
        <v>46636832022</v>
      </c>
      <c r="FR18" s="6">
        <v>11.533278989999999</v>
      </c>
      <c r="FS18" s="7">
        <v>356181000000</v>
      </c>
      <c r="FT18" s="6">
        <v>-13.49202142</v>
      </c>
      <c r="FU18" s="7">
        <v>-4.300275278</v>
      </c>
      <c r="FV18" s="6">
        <v>2.3395490849999998</v>
      </c>
      <c r="FW18" s="7">
        <v>20882863365</v>
      </c>
      <c r="FX18" s="6">
        <v>11829340966</v>
      </c>
      <c r="FY18" s="7">
        <v>13.18742656</v>
      </c>
      <c r="FZ18" s="6">
        <v>213786000000</v>
      </c>
      <c r="GA18" s="7">
        <v>12.3846074</v>
      </c>
      <c r="GB18" s="6">
        <v>11.82167572</v>
      </c>
      <c r="GC18" s="7">
        <v>25.977446700000002</v>
      </c>
      <c r="GD18" s="6">
        <v>10.935056380000001</v>
      </c>
      <c r="GE18" s="7">
        <v>801182000000</v>
      </c>
      <c r="GF18" s="6">
        <v>12358966081</v>
      </c>
      <c r="GG18" s="7">
        <v>13.441090109999999</v>
      </c>
      <c r="GH18" s="6">
        <v>57.14076</v>
      </c>
      <c r="GI18" s="7">
        <v>55.575000000000003</v>
      </c>
      <c r="GJ18" s="6">
        <v>319.18700000000001</v>
      </c>
      <c r="GK18" s="7">
        <v>207.5</v>
      </c>
      <c r="GL18" s="6">
        <v>211.6</v>
      </c>
      <c r="GM18" s="7">
        <v>93188</v>
      </c>
      <c r="GN18" s="6">
        <v>217441</v>
      </c>
      <c r="GO18" s="7">
        <v>2432879883</v>
      </c>
      <c r="GP18" s="6">
        <v>2432879883</v>
      </c>
      <c r="GQ18" s="7">
        <v>51.156999999999996</v>
      </c>
      <c r="GR18" s="6">
        <v>139.19999999999999</v>
      </c>
      <c r="GS18" s="7">
        <v>14.839</v>
      </c>
      <c r="GT18" s="6">
        <v>118.877</v>
      </c>
      <c r="GU18" s="7">
        <v>1.0660000000000001</v>
      </c>
      <c r="GV18" s="6">
        <v>5.7649999999999997</v>
      </c>
      <c r="GW18" s="7">
        <v>141.5</v>
      </c>
      <c r="GX18" s="6">
        <v>188.535</v>
      </c>
      <c r="GY18" s="7">
        <v>115190002.40000001</v>
      </c>
      <c r="GZ18" s="6">
        <v>40320000</v>
      </c>
      <c r="HA18" s="7">
        <v>102764</v>
      </c>
      <c r="HB18" s="6">
        <v>-1429999.9480000001</v>
      </c>
      <c r="HC18" s="7">
        <v>1293490000</v>
      </c>
      <c r="HD18" s="6">
        <v>11000</v>
      </c>
      <c r="HE18" s="7">
        <v>91764</v>
      </c>
      <c r="HF18" s="6">
        <v>43.587242000000003</v>
      </c>
      <c r="HG18" s="7">
        <v>53.365000000000002</v>
      </c>
      <c r="HH18" s="6">
        <v>136.6</v>
      </c>
      <c r="HI18" s="7">
        <v>40.692999999999998</v>
      </c>
      <c r="HJ18" s="6">
        <v>319887</v>
      </c>
      <c r="HK18" s="7">
        <v>61.134459880000001</v>
      </c>
      <c r="HL18" s="6">
        <v>84.473830840000005</v>
      </c>
      <c r="HM18" s="7">
        <v>9292160156</v>
      </c>
      <c r="HN18" s="6">
        <v>57.7</v>
      </c>
      <c r="HO18" s="7">
        <v>203.7</v>
      </c>
      <c r="HP18" s="6">
        <v>9292160156</v>
      </c>
      <c r="HQ18" s="7">
        <v>438520002.19999999</v>
      </c>
      <c r="HR18" s="6">
        <v>30059999.469999999</v>
      </c>
      <c r="HS18" s="7">
        <v>245000000</v>
      </c>
      <c r="HT18" s="6">
        <v>17.26576889</v>
      </c>
      <c r="HU18" s="7">
        <v>13.72689611</v>
      </c>
      <c r="HV18" s="6">
        <v>6.1449685599999997</v>
      </c>
      <c r="HW18" s="7">
        <v>2201613068</v>
      </c>
      <c r="HX18" s="6">
        <v>16.61375906</v>
      </c>
      <c r="HY18" s="7">
        <v>861500000</v>
      </c>
      <c r="HZ18" s="6">
        <v>0.89031136899999996</v>
      </c>
      <c r="IA18" s="7">
        <v>353000</v>
      </c>
      <c r="IB18" s="6">
        <v>1001450</v>
      </c>
      <c r="IC18" s="7">
        <v>8189229</v>
      </c>
      <c r="ID18" s="6">
        <v>191.45223419999999</v>
      </c>
      <c r="IE18" s="7">
        <v>25.92</v>
      </c>
      <c r="IF18" s="6">
        <v>0.134612487</v>
      </c>
      <c r="IG18" s="7">
        <v>204.00113289999999</v>
      </c>
      <c r="IH18" s="6">
        <v>39.977454420000001</v>
      </c>
      <c r="II18" s="7">
        <v>26.88</v>
      </c>
      <c r="IJ18" s="6">
        <v>2077889</v>
      </c>
      <c r="IK18" s="7">
        <v>2.7424782759999999</v>
      </c>
      <c r="IL18" s="6">
        <v>3941.1</v>
      </c>
      <c r="IM18" s="7">
        <v>30.87</v>
      </c>
      <c r="IN18" s="6">
        <v>995450</v>
      </c>
      <c r="IO18" s="7">
        <v>2.6078657889999999</v>
      </c>
      <c r="IP18" s="6">
        <v>1521710000</v>
      </c>
      <c r="IQ18" s="7">
        <v>6.8317879230000003</v>
      </c>
      <c r="IR18" s="6">
        <v>10.231910149999999</v>
      </c>
      <c r="IS18" s="7">
        <v>2.7705552670000002</v>
      </c>
      <c r="IT18" s="6">
        <v>2.9034494710000001</v>
      </c>
      <c r="IU18" s="7">
        <v>1.5230306179999999</v>
      </c>
      <c r="IV18" s="6">
        <v>5.4523393059999998</v>
      </c>
      <c r="IW18" s="7">
        <v>18.100000000000001</v>
      </c>
      <c r="IX18" s="6">
        <v>6.5233413000000004E-2</v>
      </c>
      <c r="IY18" s="7">
        <v>0.87795966400000003</v>
      </c>
      <c r="IZ18" s="6">
        <v>2.2823008329999999</v>
      </c>
      <c r="JA18" s="7">
        <v>14.7725303</v>
      </c>
      <c r="JB18" s="6">
        <v>1.0933568659999999</v>
      </c>
      <c r="JC18" s="7">
        <v>74.458836939999998</v>
      </c>
      <c r="JD18" s="6">
        <v>2596000</v>
      </c>
      <c r="JE18" s="7">
        <v>40.288885530000002</v>
      </c>
      <c r="JF18" s="6">
        <v>42.647416389999997</v>
      </c>
      <c r="JG18" s="7">
        <v>3807540000</v>
      </c>
      <c r="JH18" s="6">
        <v>2.7705552670000002</v>
      </c>
      <c r="JI18" s="7">
        <v>7.9980774989999999</v>
      </c>
      <c r="JJ18" s="6">
        <v>25.128433309999998</v>
      </c>
      <c r="JK18" s="7">
        <v>1</v>
      </c>
      <c r="JL18" s="6">
        <v>6.8317879230000003</v>
      </c>
      <c r="JM18" s="7">
        <v>0.994933332</v>
      </c>
      <c r="JN18" s="6">
        <v>3.8101872239999999</v>
      </c>
      <c r="JO18" s="7">
        <v>9.22580518</v>
      </c>
      <c r="JP18" s="6">
        <v>1.462886798</v>
      </c>
      <c r="JQ18" s="7">
        <v>1.0153537450000001</v>
      </c>
      <c r="JR18" s="6">
        <v>27300</v>
      </c>
      <c r="JS18" s="7">
        <v>2.2665291019999998</v>
      </c>
      <c r="JT18" s="6">
        <v>-172200000</v>
      </c>
      <c r="JU18" s="7">
        <v>19335.619210000001</v>
      </c>
      <c r="JV18" s="6">
        <v>340</v>
      </c>
      <c r="JW18" s="7">
        <v>12973982125</v>
      </c>
      <c r="JX18" s="6">
        <v>164.14897769999999</v>
      </c>
      <c r="JY18" s="7">
        <v>769472000000</v>
      </c>
      <c r="JZ18" s="6">
        <v>6532400000</v>
      </c>
      <c r="KA18" s="7">
        <v>-342005958.30000001</v>
      </c>
      <c r="KB18" s="6">
        <v>44547376261</v>
      </c>
      <c r="KC18" s="7">
        <v>13695012144</v>
      </c>
      <c r="KD18" s="6">
        <v>1119.405773</v>
      </c>
      <c r="KE18" s="7">
        <v>4059999.943</v>
      </c>
      <c r="KF18" s="6">
        <v>12.396374720000001</v>
      </c>
      <c r="KG18" s="7">
        <v>9.7973279029999993</v>
      </c>
      <c r="KH18" s="6">
        <v>18.7519904</v>
      </c>
      <c r="KI18" s="7">
        <v>159999.9964</v>
      </c>
      <c r="KJ18" s="6">
        <v>5159999.8470000001</v>
      </c>
      <c r="KK18" s="7">
        <v>4000</v>
      </c>
      <c r="KL18" s="6">
        <v>409999.9964</v>
      </c>
      <c r="KM18" s="7">
        <v>479999.98930000002</v>
      </c>
      <c r="KN18" s="6">
        <v>540000.02150000003</v>
      </c>
      <c r="KO18" s="7">
        <v>6809999.943</v>
      </c>
      <c r="KP18" s="6">
        <v>15199999.810000001</v>
      </c>
      <c r="KQ18" s="7">
        <v>6</v>
      </c>
      <c r="KR18" s="6">
        <v>1.4E-3</v>
      </c>
      <c r="KS18" s="7">
        <v>13.2972</v>
      </c>
      <c r="KT18" s="6">
        <v>1.7963413050000001</v>
      </c>
      <c r="KU18" s="7">
        <v>242180124</v>
      </c>
      <c r="KV18" s="6">
        <v>0.45809593399999998</v>
      </c>
      <c r="KW18" s="7">
        <v>61000000</v>
      </c>
      <c r="KX18" s="6">
        <v>7.4054000000000002</v>
      </c>
      <c r="KY18" s="7">
        <v>3.4200000000000001E-2</v>
      </c>
      <c r="KZ18" s="6">
        <v>1E-4</v>
      </c>
      <c r="LA18" s="7">
        <v>3.8658999999999999</v>
      </c>
      <c r="LB18" s="6">
        <v>0.50460000000000005</v>
      </c>
      <c r="LC18" s="7">
        <v>2.4241000000000001</v>
      </c>
      <c r="LD18" s="6">
        <v>4.3170000000000002</v>
      </c>
      <c r="LE18" s="7">
        <v>5.2539999999999996</v>
      </c>
      <c r="LF18" s="6">
        <v>0.92151995799999997</v>
      </c>
      <c r="LG18" s="7">
        <v>13.611700000000001</v>
      </c>
      <c r="LH18" s="6">
        <v>29.828399999999998</v>
      </c>
      <c r="LI18" s="7">
        <v>0.2903</v>
      </c>
      <c r="LJ18" s="6">
        <v>761805764.60000002</v>
      </c>
      <c r="LK18" s="7">
        <v>175569000</v>
      </c>
      <c r="LL18" s="6">
        <v>6357338118</v>
      </c>
      <c r="LM18" s="7">
        <v>4.0000000000000001E-3</v>
      </c>
      <c r="LN18" s="6">
        <v>4.7500000000000001E-2</v>
      </c>
      <c r="LO18" s="7">
        <v>0.793871777</v>
      </c>
      <c r="LP18" s="6">
        <v>6.0951000000000004</v>
      </c>
      <c r="LQ18" s="7">
        <v>7.7899999999999997E-2</v>
      </c>
      <c r="LR18" s="6">
        <v>1.5599999999999999E-2</v>
      </c>
      <c r="LS18" s="7">
        <v>1.8693745129999999</v>
      </c>
      <c r="LT18" s="6">
        <v>2.6046999999999998</v>
      </c>
      <c r="LU18" s="7">
        <v>0.81820000000000004</v>
      </c>
      <c r="LV18" s="6">
        <v>1.1999999999999999E-3</v>
      </c>
      <c r="LW18" s="7">
        <v>9.8032000000000004</v>
      </c>
      <c r="LX18" s="6">
        <v>74.392799999999994</v>
      </c>
      <c r="LY18" s="7">
        <v>3.8600000000000002E-2</v>
      </c>
      <c r="LZ18" s="6">
        <v>3.5400000000000001E-2</v>
      </c>
      <c r="MA18" s="7">
        <v>36.672400000000003</v>
      </c>
      <c r="MB18" s="6">
        <v>4.4226000000000001</v>
      </c>
      <c r="MC18" s="7">
        <v>6.3414999999999999</v>
      </c>
      <c r="MD18" s="6">
        <v>840530449.29999995</v>
      </c>
      <c r="ME18" s="7">
        <v>125895000</v>
      </c>
      <c r="MF18" s="6">
        <v>268.17285779999997</v>
      </c>
      <c r="MG18" s="7">
        <v>4629301059</v>
      </c>
      <c r="MH18" s="6">
        <v>6</v>
      </c>
      <c r="MI18" s="7">
        <v>6</v>
      </c>
      <c r="MJ18" s="6">
        <v>1.866659917</v>
      </c>
      <c r="MK18" s="7">
        <v>2.0562085059999999</v>
      </c>
      <c r="ML18" s="6">
        <v>78725000</v>
      </c>
      <c r="MM18" s="7">
        <v>29.375</v>
      </c>
      <c r="MN18" s="6">
        <v>12</v>
      </c>
      <c r="MO18" s="7">
        <v>4350381.5999999996</v>
      </c>
      <c r="MP18" s="6">
        <v>266772124</v>
      </c>
      <c r="MQ18" s="7">
        <v>123664000</v>
      </c>
      <c r="MR18" s="6">
        <v>23.930399999999999</v>
      </c>
      <c r="MS18" s="7">
        <v>4607301059</v>
      </c>
      <c r="MT18" s="6">
        <v>49.000669619999996</v>
      </c>
      <c r="MU18" s="7">
        <v>117424000</v>
      </c>
      <c r="MV18" s="6">
        <v>0</v>
      </c>
      <c r="MW18" s="7">
        <v>36004000</v>
      </c>
      <c r="MX18" s="6">
        <v>49674000</v>
      </c>
      <c r="MY18" s="7">
        <v>1521337059</v>
      </c>
      <c r="MZ18" s="6">
        <v>206700000</v>
      </c>
      <c r="NA18" s="7">
        <v>26959999.079999998</v>
      </c>
      <c r="NB18" s="6">
        <v>8.9235017729999999</v>
      </c>
      <c r="NC18" s="7">
        <v>41763000</v>
      </c>
      <c r="ND18" s="6">
        <v>10470000.27</v>
      </c>
      <c r="NE18" s="7">
        <v>24592000</v>
      </c>
      <c r="NF18" s="6">
        <v>2750000</v>
      </c>
      <c r="NG18" s="7">
        <v>3240000.01</v>
      </c>
      <c r="NH18" s="6">
        <v>1.6880583950000001</v>
      </c>
      <c r="NI18" s="7">
        <v>25.047207660000002</v>
      </c>
      <c r="NJ18" s="6">
        <v>28.575391490000001</v>
      </c>
      <c r="NK18" s="7">
        <v>59.436923470000004</v>
      </c>
      <c r="NL18" s="6">
        <v>28.322090360000001</v>
      </c>
      <c r="NM18" s="7">
        <v>24.923030140000002</v>
      </c>
      <c r="NN18" s="6">
        <v>19.719450179999999</v>
      </c>
      <c r="NO18" s="7">
        <v>1.569795697</v>
      </c>
      <c r="NP18" s="6">
        <v>5.7346672090000004</v>
      </c>
      <c r="NQ18" s="7">
        <v>4.9170629940000001</v>
      </c>
      <c r="NR18" s="6">
        <v>0.103076559</v>
      </c>
      <c r="NS18" s="7">
        <v>293.36637350000001</v>
      </c>
      <c r="NT18" s="6">
        <v>1.6749739999999999E-2</v>
      </c>
      <c r="NU18" s="7">
        <v>0.32830659400000001</v>
      </c>
      <c r="NV18" s="6">
        <v>4.4000000000000004</v>
      </c>
      <c r="NW18" s="7">
        <v>20.700000760000002</v>
      </c>
      <c r="NX18" s="6">
        <v>9.7058474510000003</v>
      </c>
      <c r="NY18" s="7">
        <v>4.1293173000000002E-2</v>
      </c>
      <c r="NZ18" s="6">
        <v>1394.502579</v>
      </c>
      <c r="OA18" s="7">
        <v>11674678237</v>
      </c>
      <c r="OB18" s="6">
        <v>6.8982332780000002</v>
      </c>
      <c r="OC18" s="7">
        <v>850208005.29999995</v>
      </c>
      <c r="OD18" s="6">
        <v>404328335.60000002</v>
      </c>
      <c r="OE18" s="7">
        <v>0.319874414</v>
      </c>
      <c r="OF18" s="6">
        <v>2173108.31</v>
      </c>
      <c r="OG18" s="7">
        <v>42594438.859999999</v>
      </c>
      <c r="OH18" s="6">
        <v>570855213.5</v>
      </c>
      <c r="OI18" s="7">
        <v>16900</v>
      </c>
      <c r="OJ18" s="6">
        <v>10.170091599999999</v>
      </c>
      <c r="OK18" s="7">
        <v>55495006855</v>
      </c>
      <c r="OL18" s="6">
        <v>6.5531769439999996</v>
      </c>
      <c r="OM18" s="7">
        <v>3.1164551619999998</v>
      </c>
      <c r="ON18" s="6">
        <v>1112700</v>
      </c>
      <c r="OO18" s="7">
        <v>0</v>
      </c>
      <c r="OP18" s="6">
        <v>0</v>
      </c>
      <c r="OQ18" s="7">
        <v>13.480942410000001</v>
      </c>
      <c r="OR18" s="6">
        <v>10.85681611</v>
      </c>
      <c r="OS18" s="7">
        <v>360000.01429999998</v>
      </c>
      <c r="OT18" s="6">
        <v>0</v>
      </c>
      <c r="OU18" s="7">
        <v>760000</v>
      </c>
      <c r="OV18" s="6">
        <v>129424000</v>
      </c>
      <c r="OW18" s="7">
        <v>54.283790590000002</v>
      </c>
      <c r="OX18" s="6">
        <v>4181198</v>
      </c>
      <c r="OY18" s="7">
        <v>81.239410399999997</v>
      </c>
      <c r="OZ18" s="6">
        <v>1972194638</v>
      </c>
      <c r="PA18" s="7">
        <v>14.81072696</v>
      </c>
      <c r="PB18" s="6">
        <v>993000000</v>
      </c>
      <c r="PC18" s="7">
        <v>68.256332400000005</v>
      </c>
      <c r="PD18" s="6">
        <v>19999.99955</v>
      </c>
      <c r="PE18" s="7">
        <v>59999.998659999997</v>
      </c>
      <c r="PF18" s="6">
        <v>957684.7</v>
      </c>
      <c r="PG18" s="7"/>
      <c r="PH18" s="6">
        <v>9890000.3430000003</v>
      </c>
      <c r="PI18" s="7">
        <v>-3.1679145659999999</v>
      </c>
      <c r="PJ18" s="6">
        <v>5</v>
      </c>
      <c r="PK18" s="7">
        <v>22000000</v>
      </c>
      <c r="PL18" s="6">
        <v>3</v>
      </c>
      <c r="PM18" s="7">
        <v>8</v>
      </c>
      <c r="PN18" s="6"/>
      <c r="PO18" s="7"/>
      <c r="PP18" s="6"/>
      <c r="PQ18" s="7"/>
      <c r="PR18" s="6"/>
      <c r="PS18" s="7"/>
      <c r="PT18" s="6"/>
      <c r="PU18" s="7"/>
      <c r="PV18" s="6"/>
      <c r="PW18" s="7"/>
      <c r="PX18" s="6"/>
      <c r="PY18" s="7"/>
      <c r="PZ18" s="6"/>
      <c r="QA18" s="7"/>
      <c r="QB18" s="6"/>
      <c r="QC18" s="7"/>
      <c r="QD18" s="6"/>
      <c r="QE18" s="7"/>
      <c r="QF18" s="6"/>
      <c r="QG18" s="7"/>
      <c r="QH18" s="6"/>
      <c r="QI18" s="7"/>
      <c r="QJ18" s="6"/>
      <c r="QK18" s="7"/>
      <c r="QL18" s="6"/>
      <c r="QM18" s="7"/>
      <c r="QN18" s="6"/>
      <c r="QO18" s="7"/>
      <c r="QP18" s="6"/>
      <c r="QQ18" s="7"/>
      <c r="QR18" s="6"/>
      <c r="QS18" s="7"/>
      <c r="QT18" s="6"/>
      <c r="QU18" s="7"/>
      <c r="QV18" s="6"/>
      <c r="QW18" s="7"/>
      <c r="QX18" s="6"/>
      <c r="QY18" s="7"/>
      <c r="QZ18" s="6"/>
      <c r="RA18" s="7"/>
      <c r="RB18" s="6"/>
      <c r="RC18" s="7"/>
      <c r="RD18" s="6"/>
      <c r="RE18" s="7"/>
      <c r="RF18" s="6"/>
      <c r="RG18" s="7"/>
      <c r="RH18" s="6"/>
      <c r="RI18" s="7"/>
      <c r="RJ18" s="6"/>
      <c r="RK18" s="7"/>
      <c r="RL18" s="6"/>
      <c r="RM18" s="7"/>
      <c r="RN18" s="6"/>
      <c r="RO18" s="7"/>
      <c r="RP18" s="6"/>
      <c r="RQ18" s="7">
        <v>5000000</v>
      </c>
      <c r="RR18" s="6"/>
      <c r="RS18" s="7">
        <v>88.494231940000006</v>
      </c>
      <c r="RT18" s="6">
        <v>0.95082734199999996</v>
      </c>
      <c r="RU18" s="7">
        <v>48.583333330000002</v>
      </c>
      <c r="RV18" s="6">
        <v>4858.3333329999996</v>
      </c>
      <c r="RW18" s="7">
        <v>3.2792654040000002</v>
      </c>
      <c r="RX18" s="6"/>
      <c r="RY18" s="7"/>
      <c r="RZ18" s="6">
        <v>5000000</v>
      </c>
      <c r="SA18" s="7">
        <v>0.66632997999999999</v>
      </c>
      <c r="SB18" s="6">
        <v>43.87</v>
      </c>
      <c r="SC18" s="7">
        <v>7.9524340389999999</v>
      </c>
      <c r="SD18" s="6">
        <v>80.73</v>
      </c>
      <c r="SE18" s="7">
        <v>6.42</v>
      </c>
      <c r="SF18" s="6"/>
      <c r="SG18" s="7"/>
      <c r="SH18" s="6"/>
      <c r="SI18" s="7">
        <v>2176362</v>
      </c>
      <c r="SJ18" s="6">
        <v>1.846779943</v>
      </c>
      <c r="SK18" s="7">
        <v>41.213481899999998</v>
      </c>
      <c r="SL18" s="6">
        <v>38.305</v>
      </c>
      <c r="SM18" s="7">
        <v>0</v>
      </c>
      <c r="SN18" s="6">
        <v>0</v>
      </c>
      <c r="SO18" s="7">
        <v>0</v>
      </c>
      <c r="SP18" s="6">
        <v>34.380124629999997</v>
      </c>
      <c r="SQ18" s="7">
        <v>65.619875370000003</v>
      </c>
      <c r="SR18" s="6">
        <v>1.9241100550000001</v>
      </c>
      <c r="SS18" s="7">
        <v>0</v>
      </c>
      <c r="ST18" s="6">
        <v>34.380124629999997</v>
      </c>
      <c r="SU18" s="7">
        <v>1.88417995</v>
      </c>
      <c r="SV18" s="6"/>
      <c r="SW18" s="7"/>
      <c r="SX18" s="6"/>
      <c r="SY18" s="7"/>
      <c r="SZ18" s="6"/>
      <c r="TA18" s="7"/>
      <c r="TB18" s="6"/>
      <c r="TC18" s="7"/>
      <c r="TD18" s="6">
        <v>6.1617542470000002</v>
      </c>
      <c r="TE18" s="7">
        <v>271.36195129999999</v>
      </c>
      <c r="TF18" s="6">
        <v>6.0343612220000002</v>
      </c>
      <c r="TG18" s="7">
        <v>52.565761569999999</v>
      </c>
      <c r="TH18" s="6">
        <v>-61.050516379999998</v>
      </c>
      <c r="TI18" s="7">
        <v>0</v>
      </c>
      <c r="TJ18" s="6">
        <v>29.127559659999999</v>
      </c>
      <c r="TK18" s="7">
        <v>286.60606510000002</v>
      </c>
      <c r="TL18" s="6">
        <v>87.803893299999999</v>
      </c>
      <c r="TM18" s="7">
        <v>11.454575269999999</v>
      </c>
      <c r="TN18" s="6"/>
      <c r="TO18" s="7"/>
      <c r="TP18" s="6"/>
      <c r="TQ18" s="7">
        <v>12.85499001</v>
      </c>
      <c r="TR18" s="6"/>
      <c r="TS18" s="7"/>
      <c r="TT18" s="6"/>
      <c r="TU18" s="7"/>
      <c r="TV18" s="6"/>
      <c r="TW18" s="7"/>
      <c r="TX18" s="6"/>
      <c r="TY18" s="7"/>
      <c r="TZ18" s="6"/>
      <c r="UA18" s="7"/>
      <c r="UB18" s="6"/>
      <c r="UC18" s="7">
        <v>7.8910799029999996</v>
      </c>
      <c r="UD18" s="6">
        <v>17.605670929999999</v>
      </c>
      <c r="UE18" s="7">
        <v>0.44821000100000002</v>
      </c>
      <c r="UF18" s="6">
        <v>0.63041001600000002</v>
      </c>
      <c r="UG18" s="7">
        <v>0.56344997900000005</v>
      </c>
      <c r="UH18" s="6"/>
      <c r="UI18" s="7">
        <v>60.28</v>
      </c>
      <c r="UJ18" s="6">
        <v>35.28</v>
      </c>
      <c r="UK18" s="7">
        <v>8.49</v>
      </c>
      <c r="UL18" s="6">
        <v>34.231299999999997</v>
      </c>
      <c r="UM18" s="7"/>
      <c r="UN18" s="6"/>
      <c r="UO18" s="7">
        <v>118251</v>
      </c>
      <c r="UP18" s="6">
        <v>1765853</v>
      </c>
      <c r="UQ18" s="7">
        <v>639999.98569999996</v>
      </c>
      <c r="UR18" s="6">
        <v>47.63003922</v>
      </c>
      <c r="US18" s="7">
        <v>78789</v>
      </c>
      <c r="UT18" s="6"/>
      <c r="UU18" s="7"/>
      <c r="UV18" s="6"/>
      <c r="UW18" s="7">
        <v>34.1828</v>
      </c>
      <c r="UX18" s="6"/>
      <c r="UY18" s="7"/>
      <c r="UZ18" s="6">
        <v>410509</v>
      </c>
      <c r="VA18" s="7">
        <v>20962</v>
      </c>
      <c r="VB18" s="6">
        <v>26.605239869999998</v>
      </c>
      <c r="VC18" s="7">
        <v>100000000</v>
      </c>
      <c r="VD18" s="6">
        <v>640000000</v>
      </c>
      <c r="VE18" s="7">
        <v>17.331384419999999</v>
      </c>
      <c r="VF18" s="6">
        <v>20.049504949999999</v>
      </c>
      <c r="VG18" s="7">
        <v>6.4479638010000002</v>
      </c>
      <c r="VH18" s="6">
        <v>-1245000000</v>
      </c>
      <c r="VI18" s="7">
        <v>19.26355268</v>
      </c>
      <c r="VJ18" s="6">
        <v>17.12564544</v>
      </c>
      <c r="VK18" s="7">
        <v>1162000000</v>
      </c>
      <c r="VL18" s="6">
        <v>486000000</v>
      </c>
      <c r="VM18" s="7">
        <v>11.75742574</v>
      </c>
      <c r="VN18" s="6">
        <v>32.828207499999998</v>
      </c>
      <c r="VO18" s="7">
        <v>38.820132010000002</v>
      </c>
      <c r="VP18" s="6">
        <v>10.977537809999999</v>
      </c>
      <c r="VQ18" s="7">
        <v>2933000000</v>
      </c>
      <c r="VR18" s="6">
        <v>4.1254125410000002</v>
      </c>
      <c r="VS18" s="7">
        <v>21.820661439999999</v>
      </c>
      <c r="VT18" s="6">
        <v>199000000</v>
      </c>
      <c r="VU18" s="7">
        <v>192000000</v>
      </c>
      <c r="VV18" s="6">
        <v>-18.569340449999999</v>
      </c>
      <c r="VW18" s="7">
        <v>41.764576239999997</v>
      </c>
      <c r="VX18" s="6">
        <v>43.746084779999997</v>
      </c>
      <c r="VY18" s="7">
        <v>3.4094783500000001</v>
      </c>
      <c r="VZ18" s="6">
        <v>565000000</v>
      </c>
      <c r="WA18" s="7">
        <v>8.2095709570000004</v>
      </c>
      <c r="WB18" s="6">
        <v>7.9207920789999999</v>
      </c>
      <c r="WC18" s="7">
        <v>285000000</v>
      </c>
      <c r="WD18" s="6">
        <v>2201000000</v>
      </c>
      <c r="WE18" s="7">
        <v>941000000</v>
      </c>
      <c r="WF18" s="6">
        <v>736000000</v>
      </c>
      <c r="WG18" s="7"/>
      <c r="WH18" s="6"/>
      <c r="WI18" s="7"/>
      <c r="WJ18" s="6"/>
      <c r="WK18" s="7">
        <v>35.358669999999996</v>
      </c>
      <c r="WL18" s="6">
        <v>34.439929999999997</v>
      </c>
      <c r="WM18" s="7"/>
      <c r="WN18" s="6">
        <v>126626000</v>
      </c>
      <c r="WO18" s="7"/>
      <c r="WP18" s="6"/>
      <c r="WQ18" s="7"/>
      <c r="WR18" s="6"/>
      <c r="WS18" s="7"/>
      <c r="WT18" s="6"/>
      <c r="WU18" s="7"/>
      <c r="WV18" s="6"/>
      <c r="WW18" s="7"/>
      <c r="WX18" s="6"/>
      <c r="WY18" s="7"/>
      <c r="WZ18" s="6"/>
      <c r="XA18" s="7"/>
      <c r="XB18" s="6"/>
      <c r="XC18" s="7"/>
      <c r="XD18" s="6"/>
      <c r="XE18" s="7"/>
      <c r="XF18" s="6"/>
      <c r="XG18" s="7"/>
      <c r="XH18" s="6"/>
      <c r="XI18" s="7"/>
      <c r="XJ18" s="6"/>
      <c r="XK18" s="7"/>
      <c r="XL18" s="6"/>
      <c r="XM18" s="7"/>
      <c r="XN18" s="6"/>
      <c r="XO18" s="7"/>
      <c r="XP18" s="6"/>
      <c r="XQ18" s="7"/>
      <c r="XR18" s="6"/>
      <c r="XS18" s="7"/>
      <c r="XT18" s="6"/>
      <c r="XU18" s="7"/>
      <c r="XV18" s="6">
        <v>27.62266</v>
      </c>
      <c r="XW18" s="7"/>
      <c r="XX18" s="6"/>
      <c r="XY18" s="7"/>
      <c r="XZ18" s="6"/>
      <c r="YA18" s="7"/>
      <c r="YB18" s="6"/>
      <c r="YC18" s="7"/>
      <c r="YD18" s="6"/>
      <c r="YE18" s="7"/>
      <c r="YF18" s="6"/>
      <c r="YG18" s="7"/>
      <c r="YH18" s="6"/>
      <c r="YI18" s="7"/>
      <c r="YJ18" s="6"/>
      <c r="YK18" s="7"/>
      <c r="YL18" s="6"/>
      <c r="YM18" s="7"/>
      <c r="YN18" s="6"/>
      <c r="YO18" s="7"/>
      <c r="YP18" s="6"/>
      <c r="YQ18" s="7"/>
      <c r="YR18" s="6"/>
      <c r="YS18" s="7"/>
      <c r="YT18" s="6"/>
      <c r="YU18" s="7"/>
      <c r="YV18" s="6"/>
      <c r="YW18" s="7"/>
      <c r="YX18" s="6"/>
      <c r="YY18" s="7"/>
      <c r="YZ18" s="6"/>
      <c r="ZA18" s="7"/>
      <c r="ZB18" s="6"/>
      <c r="ZC18" s="7"/>
      <c r="ZD18" s="6"/>
      <c r="ZE18" s="7"/>
      <c r="ZF18" s="6"/>
      <c r="ZG18" s="7"/>
      <c r="ZH18" s="6"/>
      <c r="ZI18" s="7"/>
      <c r="ZJ18" s="6"/>
      <c r="ZK18" s="7"/>
      <c r="ZL18" s="6"/>
      <c r="ZM18" s="7"/>
      <c r="ZN18" s="6"/>
      <c r="ZO18" s="7"/>
      <c r="ZP18" s="6"/>
      <c r="ZQ18" s="7"/>
      <c r="ZR18" s="6"/>
      <c r="ZS18" s="7"/>
      <c r="ZT18" s="6"/>
      <c r="ZU18" s="7"/>
      <c r="ZV18" s="6"/>
      <c r="ZW18" s="7"/>
      <c r="ZX18" s="6"/>
      <c r="ZY18" s="7"/>
      <c r="ZZ18" s="6"/>
      <c r="AAA18" s="7"/>
      <c r="AAB18" s="6"/>
      <c r="AAC18" s="7"/>
      <c r="AAD18" s="6"/>
      <c r="AAE18" s="7"/>
      <c r="AAF18" s="6"/>
      <c r="AAG18" s="7"/>
      <c r="AAH18" s="6"/>
      <c r="AAI18" s="7"/>
      <c r="AAJ18" s="6"/>
      <c r="AAK18" s="7"/>
      <c r="AAL18" s="6"/>
      <c r="AAM18" s="7"/>
      <c r="AAN18" s="6">
        <v>-7000000</v>
      </c>
      <c r="AAO18" s="7">
        <v>-7000000</v>
      </c>
      <c r="AAP18" s="6">
        <v>399000000</v>
      </c>
      <c r="AAQ18" s="7">
        <v>34.337349400000001</v>
      </c>
      <c r="AAR18" s="6"/>
      <c r="AAS18" s="7"/>
      <c r="AAT18" s="6"/>
      <c r="AAU18" s="7"/>
      <c r="AAV18" s="6"/>
      <c r="AAW18" s="7"/>
      <c r="AAX18" s="6"/>
      <c r="AAY18" s="7"/>
      <c r="AAZ18" s="6"/>
      <c r="ABA18" s="7"/>
      <c r="ABB18" s="6">
        <v>61.267860409999997</v>
      </c>
      <c r="ABC18" s="7"/>
      <c r="ABD18" s="6"/>
      <c r="ABE18" s="7"/>
      <c r="ABF18" s="6"/>
      <c r="ABG18" s="7"/>
      <c r="ABH18" s="6"/>
      <c r="ABI18" s="7"/>
      <c r="ABJ18" s="6">
        <v>46.604778289999999</v>
      </c>
      <c r="ABK18" s="7">
        <v>6.6925999999999997</v>
      </c>
      <c r="ABL18" s="6">
        <v>4.9434299470000003</v>
      </c>
      <c r="ABM18" s="7">
        <v>74.948348999999993</v>
      </c>
      <c r="ABN18" s="6"/>
      <c r="ABO18" s="7"/>
      <c r="ABP18" s="6"/>
      <c r="ABQ18" s="7"/>
      <c r="ABR18" s="6">
        <v>6.8622899999999998</v>
      </c>
      <c r="ABS18" s="7">
        <v>6.58725</v>
      </c>
    </row>
    <row r="19" spans="1:747" x14ac:dyDescent="0.25">
      <c r="A19" s="5">
        <v>1977</v>
      </c>
      <c r="B19" s="6">
        <v>49.866973000000002</v>
      </c>
      <c r="C19" s="7">
        <v>82.12965389</v>
      </c>
      <c r="D19" s="6">
        <v>0.50975979000000005</v>
      </c>
      <c r="E19" s="7">
        <v>4.0013907629999999</v>
      </c>
      <c r="F19" s="6">
        <v>4.6678610100000002</v>
      </c>
      <c r="G19" s="7">
        <v>2.1859480960000002</v>
      </c>
      <c r="H19" s="6">
        <v>3.4124834000000002</v>
      </c>
      <c r="I19" s="7">
        <v>4.508868101</v>
      </c>
      <c r="J19" s="6">
        <v>5.6784515019999997</v>
      </c>
      <c r="K19" s="7">
        <v>9.1196910960000004</v>
      </c>
      <c r="L19" s="6">
        <v>54.309012670000001</v>
      </c>
      <c r="M19" s="7">
        <v>10.55377569</v>
      </c>
      <c r="N19" s="6">
        <v>13.71737568</v>
      </c>
      <c r="O19" s="7">
        <v>42.3525299</v>
      </c>
      <c r="P19" s="6">
        <v>16.625427590000001</v>
      </c>
      <c r="Q19" s="7">
        <v>-73705</v>
      </c>
      <c r="R19" s="6">
        <v>71257132514</v>
      </c>
      <c r="S19" s="7">
        <v>1166800000</v>
      </c>
      <c r="T19" s="6">
        <v>1235.697101</v>
      </c>
      <c r="U19" s="7">
        <v>50353260517</v>
      </c>
      <c r="V19" s="6">
        <v>7399900000</v>
      </c>
      <c r="W19" s="7">
        <v>3557270654</v>
      </c>
      <c r="X19" s="6">
        <v>24.818816309999999</v>
      </c>
      <c r="Y19" s="7">
        <v>2037600000</v>
      </c>
      <c r="Z19" s="6">
        <v>-9.7796562690000002</v>
      </c>
      <c r="AA19" s="7">
        <v>31.36579008</v>
      </c>
      <c r="AB19" s="6">
        <v>2575100000</v>
      </c>
      <c r="AC19" s="7">
        <v>3224522014</v>
      </c>
      <c r="AD19" s="6">
        <v>56575834139</v>
      </c>
      <c r="AE19" s="7">
        <v>3108577443</v>
      </c>
      <c r="AF19" s="6">
        <v>9012800000</v>
      </c>
      <c r="AG19" s="7">
        <v>1194020000000</v>
      </c>
      <c r="AH19" s="6">
        <v>12354148395</v>
      </c>
      <c r="AI19" s="7">
        <v>60439375122</v>
      </c>
      <c r="AJ19" s="6">
        <v>20.667730420000002</v>
      </c>
      <c r="AK19" s="7">
        <v>1696800000</v>
      </c>
      <c r="AL19" s="6">
        <v>1708000000</v>
      </c>
      <c r="AM19" s="7">
        <v>45.296073030000002</v>
      </c>
      <c r="AN19" s="6">
        <v>43.81</v>
      </c>
      <c r="AO19" s="7">
        <v>50.133026999999998</v>
      </c>
      <c r="AP19" s="6">
        <v>40748870</v>
      </c>
      <c r="AQ19" s="7">
        <v>74.841932779999993</v>
      </c>
      <c r="AR19" s="6">
        <v>0.24612747700000001</v>
      </c>
      <c r="AS19" s="7">
        <v>0.99607700300000002</v>
      </c>
      <c r="AT19" s="6">
        <v>3.3384574300000001</v>
      </c>
      <c r="AU19" s="7">
        <v>1.5864931600000001</v>
      </c>
      <c r="AV19" s="6">
        <v>2.796688659</v>
      </c>
      <c r="AW19" s="7">
        <v>4.0648713719999998</v>
      </c>
      <c r="AX19" s="6">
        <v>4.5035079790000001</v>
      </c>
      <c r="AY19" s="7">
        <v>7.4847267740000003</v>
      </c>
      <c r="AZ19" s="6">
        <v>54.90594162</v>
      </c>
      <c r="BA19" s="7">
        <v>55.506055349999997</v>
      </c>
      <c r="BB19" s="6">
        <v>12.00972664</v>
      </c>
      <c r="BC19" s="7">
        <v>41.092667609999999</v>
      </c>
      <c r="BD19" s="6">
        <v>39.82608364</v>
      </c>
      <c r="BE19" s="7">
        <v>0.57010000000000005</v>
      </c>
      <c r="BF19" s="6">
        <v>14.21210977</v>
      </c>
      <c r="BG19" s="7">
        <v>14400806876</v>
      </c>
      <c r="BH19" s="6">
        <v>0</v>
      </c>
      <c r="BI19" s="7">
        <v>5848623049</v>
      </c>
      <c r="BJ19" s="6">
        <v>24.701884310000001</v>
      </c>
      <c r="BK19" s="7">
        <v>2028000000</v>
      </c>
      <c r="BL19" s="6">
        <v>-802900000</v>
      </c>
      <c r="BM19" s="7">
        <v>23.991766040000002</v>
      </c>
      <c r="BN19" s="6">
        <v>1969700000</v>
      </c>
      <c r="BO19" s="7">
        <v>230485879.69999999</v>
      </c>
      <c r="BP19" s="6">
        <v>4349681428</v>
      </c>
      <c r="BQ19" s="7">
        <v>1287360000000</v>
      </c>
      <c r="BR19" s="6">
        <v>0.70009978900000003</v>
      </c>
      <c r="BS19" s="7">
        <v>68977453827</v>
      </c>
      <c r="BT19" s="6">
        <v>1097840000000</v>
      </c>
      <c r="BU19" s="7">
        <v>5346300000</v>
      </c>
      <c r="BV19" s="6">
        <v>56.19</v>
      </c>
      <c r="BW19" s="7">
        <v>20320228</v>
      </c>
      <c r="BX19" s="6">
        <v>0.78233128100000005</v>
      </c>
      <c r="BY19" s="7">
        <v>1630522</v>
      </c>
      <c r="BZ19" s="6">
        <v>948520</v>
      </c>
      <c r="CA19" s="7">
        <v>2.573740806</v>
      </c>
      <c r="CB19" s="6">
        <v>3.7869456979999998</v>
      </c>
      <c r="CC19" s="7">
        <v>4.6730381169999999</v>
      </c>
      <c r="CD19" s="6">
        <v>5.7835448500000002</v>
      </c>
      <c r="CE19" s="7">
        <v>8.9613832089999992</v>
      </c>
      <c r="CF19" s="6">
        <v>11094594</v>
      </c>
      <c r="CG19" s="7">
        <v>10.18852249</v>
      </c>
      <c r="CH19" s="6">
        <v>12.82355198</v>
      </c>
      <c r="CI19" s="7">
        <v>8652047</v>
      </c>
      <c r="CJ19" s="6">
        <v>15.59771623</v>
      </c>
      <c r="CK19" s="7">
        <v>810000000</v>
      </c>
      <c r="CL19" s="6">
        <v>2046658481</v>
      </c>
      <c r="CM19" s="7">
        <v>201.4755256</v>
      </c>
      <c r="CN19" s="6">
        <v>12980003508</v>
      </c>
      <c r="CO19" s="7">
        <v>0.94350927200000001</v>
      </c>
      <c r="CP19" s="6">
        <v>127833000000</v>
      </c>
      <c r="CQ19" s="7">
        <v>52.951923899999997</v>
      </c>
      <c r="CR19" s="6">
        <v>-1408349412</v>
      </c>
      <c r="CS19" s="7">
        <v>11451791621</v>
      </c>
      <c r="CT19" s="6">
        <v>93342458571</v>
      </c>
      <c r="CU19" s="7">
        <v>3455007893</v>
      </c>
      <c r="CV19" s="6">
        <v>22.39125933</v>
      </c>
      <c r="CW19" s="7">
        <v>1838300000</v>
      </c>
      <c r="CX19" s="6">
        <v>8.6509799610000009</v>
      </c>
      <c r="CY19" s="7">
        <v>18.717645770000001</v>
      </c>
      <c r="CZ19" s="6">
        <v>831886353</v>
      </c>
      <c r="DA19" s="7">
        <v>22.49785086</v>
      </c>
      <c r="DB19" s="6">
        <v>3574109805</v>
      </c>
      <c r="DC19" s="7">
        <v>185748000000</v>
      </c>
      <c r="DD19" s="6">
        <v>4516926855</v>
      </c>
      <c r="DE19" s="7">
        <v>4574344767</v>
      </c>
      <c r="DF19" s="6">
        <v>131400000</v>
      </c>
      <c r="DG19" s="7">
        <v>109.7796563</v>
      </c>
      <c r="DH19" s="6">
        <v>15809156288</v>
      </c>
      <c r="DI19" s="7">
        <v>65.120159810000004</v>
      </c>
      <c r="DJ19" s="6">
        <v>1483.2159790000001</v>
      </c>
      <c r="DK19" s="7">
        <v>96178837513</v>
      </c>
      <c r="DL19" s="6">
        <v>2976319944</v>
      </c>
      <c r="DM19" s="7">
        <v>410000000</v>
      </c>
      <c r="DN19" s="6">
        <v>12.73216279</v>
      </c>
      <c r="DO19" s="7">
        <v>49.973812100000004</v>
      </c>
      <c r="DP19" s="6">
        <v>-659662853.89999998</v>
      </c>
      <c r="DQ19" s="7">
        <v>430727953</v>
      </c>
      <c r="DR19" s="6">
        <v>9167620</v>
      </c>
      <c r="DS19" s="7">
        <v>18.717645770000001</v>
      </c>
      <c r="DT19" s="6">
        <v>6816915</v>
      </c>
      <c r="DU19" s="7">
        <v>0.39130366700000002</v>
      </c>
      <c r="DV19" s="6">
        <v>1420803368</v>
      </c>
      <c r="DW19" s="7">
        <v>941402000000</v>
      </c>
      <c r="DX19" s="6">
        <v>21353.84692</v>
      </c>
      <c r="DY19" s="7">
        <v>353.40383370000001</v>
      </c>
      <c r="DZ19" s="6">
        <v>870145000000</v>
      </c>
      <c r="EA19" s="7">
        <v>8209900000</v>
      </c>
      <c r="EB19" s="6">
        <v>40.613162160000002</v>
      </c>
      <c r="EC19" s="7">
        <v>3334300000</v>
      </c>
      <c r="ED19" s="6">
        <v>39.975131599999997</v>
      </c>
      <c r="EE19" s="7">
        <v>2.7244569790000002</v>
      </c>
      <c r="EF19" s="6">
        <v>4102800000</v>
      </c>
      <c r="EG19" s="7">
        <v>5024318329</v>
      </c>
      <c r="EH19" s="6">
        <v>18.717645770000001</v>
      </c>
      <c r="EI19" s="7">
        <v>38.185550370000001</v>
      </c>
      <c r="EJ19" s="6">
        <v>4815000000</v>
      </c>
      <c r="EK19" s="7">
        <v>17852080</v>
      </c>
      <c r="EL19" s="6">
        <v>22896790</v>
      </c>
      <c r="EM19" s="7">
        <v>20428642</v>
      </c>
      <c r="EN19" s="6">
        <v>7.2877211129999999</v>
      </c>
      <c r="EO19" s="7">
        <v>0.521231848</v>
      </c>
      <c r="EP19" s="6">
        <v>1.3743768030000001</v>
      </c>
      <c r="EQ19" s="7">
        <v>682002</v>
      </c>
      <c r="ER19" s="6">
        <v>1.9899210780000001</v>
      </c>
      <c r="ES19" s="7">
        <v>3.1857565769999998</v>
      </c>
      <c r="ET19" s="6">
        <v>4.3531302900000002</v>
      </c>
      <c r="EU19" s="7">
        <v>4.6034350599999998</v>
      </c>
      <c r="EV19" s="6">
        <v>7.3965582469999998</v>
      </c>
      <c r="EW19" s="7">
        <v>22373551</v>
      </c>
      <c r="EX19" s="6">
        <v>11278957</v>
      </c>
      <c r="EY19" s="7">
        <v>11.40481544</v>
      </c>
      <c r="EZ19" s="6">
        <v>16744798</v>
      </c>
      <c r="FA19" s="7">
        <v>8092751</v>
      </c>
      <c r="FB19" s="6">
        <v>21.58613381</v>
      </c>
      <c r="FC19" s="7">
        <v>1772200000</v>
      </c>
      <c r="FD19" s="6">
        <v>73551798594</v>
      </c>
      <c r="FE19" s="7">
        <v>85.787890230000002</v>
      </c>
      <c r="FF19" s="6">
        <v>7043100000</v>
      </c>
      <c r="FG19" s="7">
        <v>9377828451</v>
      </c>
      <c r="FH19" s="6">
        <v>8493384775</v>
      </c>
      <c r="FI19" s="7">
        <v>2.719423221</v>
      </c>
      <c r="FJ19" s="6">
        <v>13962637442</v>
      </c>
      <c r="FK19" s="7">
        <v>240086000000</v>
      </c>
      <c r="FL19" s="6">
        <v>17.196073890000001</v>
      </c>
      <c r="FM19" s="7">
        <v>5.0860574999999998E-2</v>
      </c>
      <c r="FN19" s="6">
        <v>2.0935865480000002</v>
      </c>
      <c r="FO19" s="7">
        <v>6.4529362729999997</v>
      </c>
      <c r="FP19" s="6">
        <v>9.0030442669999999</v>
      </c>
      <c r="FQ19" s="7">
        <v>49838441342</v>
      </c>
      <c r="FR19" s="6">
        <v>12.33791714</v>
      </c>
      <c r="FS19" s="7">
        <v>397544000000</v>
      </c>
      <c r="FT19" s="6">
        <v>18.090452259999999</v>
      </c>
      <c r="FU19" s="7">
        <v>5.9161937340000001</v>
      </c>
      <c r="FV19" s="6">
        <v>2.3672836350000002</v>
      </c>
      <c r="FW19" s="7">
        <v>23307988082</v>
      </c>
      <c r="FX19" s="6">
        <v>12069457008</v>
      </c>
      <c r="FY19" s="7">
        <v>10.75921831</v>
      </c>
      <c r="FZ19" s="6">
        <v>218125000000</v>
      </c>
      <c r="GA19" s="7">
        <v>40.646054450000001</v>
      </c>
      <c r="GB19" s="6">
        <v>2.7185671949999999</v>
      </c>
      <c r="GC19" s="7">
        <v>34.034629209999999</v>
      </c>
      <c r="GD19" s="6">
        <v>12.744201240000001</v>
      </c>
      <c r="GE19" s="7">
        <v>856182000000</v>
      </c>
      <c r="GF19" s="6">
        <v>13961240998</v>
      </c>
      <c r="GG19" s="7">
        <v>2.4476051679999999</v>
      </c>
      <c r="GH19" s="6">
        <v>57.805691000000003</v>
      </c>
      <c r="GI19" s="7">
        <v>56.295999999999999</v>
      </c>
      <c r="GJ19" s="6">
        <v>314.654</v>
      </c>
      <c r="GK19" s="7">
        <v>197.7</v>
      </c>
      <c r="GL19" s="6">
        <v>201.1</v>
      </c>
      <c r="GM19" s="7">
        <v>93215</v>
      </c>
      <c r="GN19" s="6">
        <v>212282</v>
      </c>
      <c r="GO19" s="7">
        <v>2639179932</v>
      </c>
      <c r="GP19" s="6">
        <v>2639179932</v>
      </c>
      <c r="GQ19" s="7">
        <v>51.953000000000003</v>
      </c>
      <c r="GR19" s="6">
        <v>133</v>
      </c>
      <c r="GS19" s="7">
        <v>14.38</v>
      </c>
      <c r="GT19" s="6">
        <v>113.869</v>
      </c>
      <c r="GU19" s="7">
        <v>1.0660000000000001</v>
      </c>
      <c r="GV19" s="6">
        <v>5.7389999999999999</v>
      </c>
      <c r="GW19" s="7">
        <v>135.6</v>
      </c>
      <c r="GX19" s="6">
        <v>188.529</v>
      </c>
      <c r="GY19" s="7">
        <v>54720001.219999999</v>
      </c>
      <c r="GZ19" s="6">
        <v>66270000</v>
      </c>
      <c r="HA19" s="7">
        <v>104541</v>
      </c>
      <c r="HB19" s="6">
        <v>-610000.01430000004</v>
      </c>
      <c r="HC19" s="7">
        <v>999040000</v>
      </c>
      <c r="HD19" s="6">
        <v>13000</v>
      </c>
      <c r="HE19" s="7">
        <v>91541</v>
      </c>
      <c r="HF19" s="6">
        <v>44.454476999999997</v>
      </c>
      <c r="HG19" s="7">
        <v>54.134</v>
      </c>
      <c r="HH19" s="6">
        <v>130.19999999999999</v>
      </c>
      <c r="HI19" s="7">
        <v>40.622</v>
      </c>
      <c r="HJ19" s="6">
        <v>310847</v>
      </c>
      <c r="HK19" s="7">
        <v>64.766947689999995</v>
      </c>
      <c r="HL19" s="6">
        <v>76.387088340000005</v>
      </c>
      <c r="HM19" s="7">
        <v>9320690430</v>
      </c>
      <c r="HN19" s="6">
        <v>56.5</v>
      </c>
      <c r="HO19" s="7">
        <v>194.3</v>
      </c>
      <c r="HP19" s="6">
        <v>9320690430</v>
      </c>
      <c r="HQ19" s="7">
        <v>632400004.5</v>
      </c>
      <c r="HR19" s="6">
        <v>67260002.140000001</v>
      </c>
      <c r="HS19" s="7">
        <v>418000000</v>
      </c>
      <c r="HT19" s="6">
        <v>11.61298944</v>
      </c>
      <c r="HU19" s="7">
        <v>13.112058469999999</v>
      </c>
      <c r="HV19" s="6">
        <v>2.0298344849999999</v>
      </c>
      <c r="HW19" s="7">
        <v>2751058001</v>
      </c>
      <c r="HX19" s="6">
        <v>12.964473780000001</v>
      </c>
      <c r="HY19" s="7">
        <v>1076500000</v>
      </c>
      <c r="HZ19" s="6">
        <v>0.89212318300000004</v>
      </c>
      <c r="IA19" s="7">
        <v>362000</v>
      </c>
      <c r="IB19" s="6">
        <v>1001450</v>
      </c>
      <c r="IC19" s="7">
        <v>7454779</v>
      </c>
      <c r="ID19" s="6">
        <v>217.3857543</v>
      </c>
      <c r="IE19" s="7">
        <v>26.19</v>
      </c>
      <c r="IF19" s="6">
        <v>0.13662162799999999</v>
      </c>
      <c r="IG19" s="7">
        <v>191.59042980000001</v>
      </c>
      <c r="IH19" s="6">
        <v>40.935124819999999</v>
      </c>
      <c r="II19" s="7">
        <v>26.25</v>
      </c>
      <c r="IJ19" s="6">
        <v>1899889</v>
      </c>
      <c r="IK19" s="7">
        <v>2.6470440499999999</v>
      </c>
      <c r="IL19" s="6">
        <v>3923.8</v>
      </c>
      <c r="IM19" s="7">
        <v>30.01</v>
      </c>
      <c r="IN19" s="6">
        <v>995450</v>
      </c>
      <c r="IO19" s="7">
        <v>2.510422422</v>
      </c>
      <c r="IP19" s="6">
        <v>1708350000</v>
      </c>
      <c r="IQ19" s="7">
        <v>7.1115403749999997</v>
      </c>
      <c r="IR19" s="6">
        <v>5.3156554570000001</v>
      </c>
      <c r="IS19" s="7">
        <v>1.9296624339999999</v>
      </c>
      <c r="IT19" s="6">
        <v>2.203162802</v>
      </c>
      <c r="IU19" s="7">
        <v>1.5051865390000001</v>
      </c>
      <c r="IV19" s="6">
        <v>3.1177380669999999</v>
      </c>
      <c r="IW19" s="7">
        <v>18.100000000000001</v>
      </c>
      <c r="IX19" s="6">
        <v>6.1326854E-2</v>
      </c>
      <c r="IY19" s="7">
        <v>1.267304709</v>
      </c>
      <c r="IZ19" s="6">
        <v>1.050721456</v>
      </c>
      <c r="JA19" s="7">
        <v>15.60156583</v>
      </c>
      <c r="JB19" s="6">
        <v>1.125774866</v>
      </c>
      <c r="JC19" s="7">
        <v>75.194326480000001</v>
      </c>
      <c r="JD19" s="6">
        <v>2499000</v>
      </c>
      <c r="JE19" s="7">
        <v>40.191998130000002</v>
      </c>
      <c r="JF19" s="6">
        <v>47.380806040000003</v>
      </c>
      <c r="JG19" s="7">
        <v>4815350000</v>
      </c>
      <c r="JH19" s="6">
        <v>1.9296624339999999</v>
      </c>
      <c r="JI19" s="7">
        <v>7.2744452639999997</v>
      </c>
      <c r="JJ19" s="6">
        <v>24.540557809999999</v>
      </c>
      <c r="JK19" s="7">
        <v>1</v>
      </c>
      <c r="JL19" s="6">
        <v>7.1115403749999997</v>
      </c>
      <c r="JM19" s="7">
        <v>0.33716744199999998</v>
      </c>
      <c r="JN19" s="6">
        <v>2.3712939390000001</v>
      </c>
      <c r="JO19" s="7">
        <v>10.27248515</v>
      </c>
      <c r="JP19" s="6">
        <v>1.291287238</v>
      </c>
      <c r="JQ19" s="7">
        <v>1.149033819</v>
      </c>
      <c r="JR19" s="6">
        <v>26350</v>
      </c>
      <c r="JS19" s="7">
        <v>0.289167911</v>
      </c>
      <c r="JT19" s="6">
        <v>-242300000</v>
      </c>
      <c r="JU19" s="7">
        <v>20504.51412</v>
      </c>
      <c r="JV19" s="6">
        <v>370</v>
      </c>
      <c r="JW19" s="7">
        <v>13975793720</v>
      </c>
      <c r="JX19" s="6">
        <v>195.5293484</v>
      </c>
      <c r="JY19" s="7">
        <v>835536000000</v>
      </c>
      <c r="JZ19" s="6">
        <v>7967600000</v>
      </c>
      <c r="KA19" s="7">
        <v>-425013155.60000002</v>
      </c>
      <c r="KB19" s="6">
        <v>48372051925</v>
      </c>
      <c r="KC19" s="7">
        <v>15026995975</v>
      </c>
      <c r="KD19" s="6">
        <v>1187.077137</v>
      </c>
      <c r="KE19" s="7">
        <v>5960000.0379999997</v>
      </c>
      <c r="KF19" s="6">
        <v>8.585636204</v>
      </c>
      <c r="KG19" s="7">
        <v>6.0452934020000004</v>
      </c>
      <c r="KH19" s="6">
        <v>18.88393593</v>
      </c>
      <c r="KI19" s="7">
        <v>159999.9964</v>
      </c>
      <c r="KJ19" s="6">
        <v>5880000.1140000001</v>
      </c>
      <c r="KK19" s="7">
        <v>4510</v>
      </c>
      <c r="KL19" s="6">
        <v>4409999.8470000001</v>
      </c>
      <c r="KM19" s="7">
        <v>32040000.920000002</v>
      </c>
      <c r="KN19" s="6">
        <v>90000.003580000004</v>
      </c>
      <c r="KO19" s="7">
        <v>5679999.8279999997</v>
      </c>
      <c r="KP19" s="6">
        <v>10500000</v>
      </c>
      <c r="KQ19" s="7">
        <v>6</v>
      </c>
      <c r="KR19" s="6">
        <v>1.1000000000000001E-3</v>
      </c>
      <c r="KS19" s="7">
        <v>12.973699999999999</v>
      </c>
      <c r="KT19" s="6">
        <v>5.8426122060000001</v>
      </c>
      <c r="KU19" s="7">
        <v>448553821.10000002</v>
      </c>
      <c r="KV19" s="6">
        <v>0.72758147699999998</v>
      </c>
      <c r="KW19" s="7">
        <v>104777603.40000001</v>
      </c>
      <c r="KX19" s="6">
        <v>7.6262999999999996</v>
      </c>
      <c r="KY19" s="7">
        <v>3.4299999999999997E-2</v>
      </c>
      <c r="KZ19" s="6">
        <v>1E-4</v>
      </c>
      <c r="LA19" s="7">
        <v>5.0709</v>
      </c>
      <c r="LB19" s="6">
        <v>0.52280000000000004</v>
      </c>
      <c r="LC19" s="7">
        <v>2.4786000000000001</v>
      </c>
      <c r="LD19" s="6">
        <v>4.4600999999999997</v>
      </c>
      <c r="LE19" s="7">
        <v>6.0072000000000001</v>
      </c>
      <c r="LF19" s="6">
        <v>0.92843310700000004</v>
      </c>
      <c r="LG19" s="7">
        <v>13.609</v>
      </c>
      <c r="LH19" s="6">
        <v>31.4375</v>
      </c>
      <c r="LI19" s="7">
        <v>0.28910000000000002</v>
      </c>
      <c r="LJ19" s="6">
        <v>553558441.29999995</v>
      </c>
      <c r="LK19" s="7">
        <v>254566000</v>
      </c>
      <c r="LL19" s="6">
        <v>11733540781</v>
      </c>
      <c r="LM19" s="7">
        <v>5.3E-3</v>
      </c>
      <c r="LN19" s="6">
        <v>4.3499999999999997E-2</v>
      </c>
      <c r="LO19" s="7">
        <v>0.75134359900000003</v>
      </c>
      <c r="LP19" s="6">
        <v>6.2735000000000003</v>
      </c>
      <c r="LQ19" s="7">
        <v>0.09</v>
      </c>
      <c r="LR19" s="6">
        <v>1.54E-2</v>
      </c>
      <c r="LS19" s="7">
        <v>1.9091670519999999</v>
      </c>
      <c r="LT19" s="6">
        <v>2.5926</v>
      </c>
      <c r="LU19" s="7">
        <v>0.86219999999999997</v>
      </c>
      <c r="LV19" s="6">
        <v>1.8E-3</v>
      </c>
      <c r="LW19" s="7">
        <v>11.5662</v>
      </c>
      <c r="LX19" s="6">
        <v>77.796400000000006</v>
      </c>
      <c r="LY19" s="7">
        <v>4.6699999999999998E-2</v>
      </c>
      <c r="LZ19" s="6">
        <v>3.49E-2</v>
      </c>
      <c r="MA19" s="7">
        <v>37.832599999999999</v>
      </c>
      <c r="MB19" s="6">
        <v>3.4169999999999998</v>
      </c>
      <c r="MC19" s="7">
        <v>6.5000999999999998</v>
      </c>
      <c r="MD19" s="6">
        <v>1902310526</v>
      </c>
      <c r="ME19" s="7">
        <v>167945000</v>
      </c>
      <c r="MF19" s="6">
        <v>522.690473</v>
      </c>
      <c r="MG19" s="7">
        <v>7051314962</v>
      </c>
      <c r="MH19" s="6">
        <v>6</v>
      </c>
      <c r="MI19" s="7">
        <v>6</v>
      </c>
      <c r="MJ19" s="6">
        <v>3.2095051639999999</v>
      </c>
      <c r="MK19" s="7">
        <v>3.5648066699999998</v>
      </c>
      <c r="ML19" s="6">
        <v>1348752000</v>
      </c>
      <c r="MM19" s="7">
        <v>29.375</v>
      </c>
      <c r="MN19" s="6">
        <v>12</v>
      </c>
      <c r="MO19" s="7">
        <v>26207260.300000001</v>
      </c>
      <c r="MP19" s="6">
        <v>498210026.80000001</v>
      </c>
      <c r="MQ19" s="7">
        <v>60662000</v>
      </c>
      <c r="MR19" s="6">
        <v>37.057699999999997</v>
      </c>
      <c r="MS19" s="7">
        <v>6994314962</v>
      </c>
      <c r="MT19" s="6">
        <v>83.956167469999997</v>
      </c>
      <c r="MU19" s="7">
        <v>346421000</v>
      </c>
      <c r="MV19" s="6">
        <v>0</v>
      </c>
      <c r="MW19" s="7">
        <v>36947000</v>
      </c>
      <c r="MX19" s="6">
        <v>86621000</v>
      </c>
      <c r="MY19" s="7">
        <v>4348190714</v>
      </c>
      <c r="MZ19" s="6">
        <v>334035106.39999998</v>
      </c>
      <c r="NA19" s="7">
        <v>28360000.609999999</v>
      </c>
      <c r="NB19" s="6">
        <v>7.0898151589999996</v>
      </c>
      <c r="NC19" s="7">
        <v>42050000</v>
      </c>
      <c r="ND19" s="6">
        <v>15409999.85</v>
      </c>
      <c r="NE19" s="7">
        <v>44056205.700000003</v>
      </c>
      <c r="NF19" s="6">
        <v>3539999.9619999998</v>
      </c>
      <c r="NG19" s="7">
        <v>13560000.42</v>
      </c>
      <c r="NH19" s="6">
        <v>2.1555575120000001</v>
      </c>
      <c r="NI19" s="7">
        <v>24.20260356</v>
      </c>
      <c r="NJ19" s="6">
        <v>29.94569993</v>
      </c>
      <c r="NK19" s="7">
        <v>64.735663470000006</v>
      </c>
      <c r="NL19" s="6">
        <v>23.117696280000001</v>
      </c>
      <c r="NM19" s="7">
        <v>25.066556550000001</v>
      </c>
      <c r="NN19" s="6">
        <v>18.600776110000002</v>
      </c>
      <c r="NO19" s="7">
        <v>1.4657860009999999</v>
      </c>
      <c r="NP19" s="6">
        <v>2.2662973270000002</v>
      </c>
      <c r="NQ19" s="7">
        <v>8.3485895170000006</v>
      </c>
      <c r="NR19" s="6">
        <v>0.19939288099999999</v>
      </c>
      <c r="NS19" s="7">
        <v>298.7201958</v>
      </c>
      <c r="NT19" s="6">
        <v>3.4524118999999999E-2</v>
      </c>
      <c r="NU19" s="7">
        <v>0.50383783500000001</v>
      </c>
      <c r="NV19" s="6">
        <v>4.3</v>
      </c>
      <c r="NW19" s="7">
        <v>23.700000760000002</v>
      </c>
      <c r="NX19" s="6">
        <v>12.164742909999999</v>
      </c>
      <c r="NY19" s="7">
        <v>5.6579243000000001E-2</v>
      </c>
      <c r="NZ19" s="6">
        <v>1372.908815</v>
      </c>
      <c r="OA19" s="7">
        <v>12172510426</v>
      </c>
      <c r="OB19" s="6">
        <v>9.5049088489999995</v>
      </c>
      <c r="OC19" s="7">
        <v>1253146098</v>
      </c>
      <c r="OD19" s="6">
        <v>474896840.30000001</v>
      </c>
      <c r="OE19" s="7">
        <v>0.48896799400000002</v>
      </c>
      <c r="OF19" s="6">
        <v>4825019.6830000002</v>
      </c>
      <c r="OG19" s="7">
        <v>70415336.5</v>
      </c>
      <c r="OH19" s="6">
        <v>600959130</v>
      </c>
      <c r="OI19" s="7">
        <v>18600</v>
      </c>
      <c r="OJ19" s="6">
        <v>12.90968303</v>
      </c>
      <c r="OK19" s="7">
        <v>55944482811</v>
      </c>
      <c r="OL19" s="6">
        <v>8.9665468950000005</v>
      </c>
      <c r="OM19" s="7">
        <v>3.39799549</v>
      </c>
      <c r="ON19" s="6">
        <v>1282400</v>
      </c>
      <c r="OO19" s="7">
        <v>0</v>
      </c>
      <c r="OP19" s="6">
        <v>0</v>
      </c>
      <c r="OQ19" s="7">
        <v>0.80993945499999997</v>
      </c>
      <c r="OR19" s="6">
        <v>-1.548492223</v>
      </c>
      <c r="OS19" s="7">
        <v>400000.00599999999</v>
      </c>
      <c r="OT19" s="6">
        <v>0</v>
      </c>
      <c r="OU19" s="7">
        <v>240759000</v>
      </c>
      <c r="OV19" s="6">
        <v>329421000</v>
      </c>
      <c r="OW19" s="7">
        <v>54.251789090000003</v>
      </c>
      <c r="OX19" s="6">
        <v>4217845</v>
      </c>
      <c r="OY19" s="7">
        <v>80.010597230000002</v>
      </c>
      <c r="OZ19" s="6">
        <v>1964567620</v>
      </c>
      <c r="PA19" s="7">
        <v>13.642066290000001</v>
      </c>
      <c r="PB19" s="6">
        <v>1120000000</v>
      </c>
      <c r="PC19" s="7">
        <v>67.611076350000005</v>
      </c>
      <c r="PD19" s="6">
        <v>19999.99955</v>
      </c>
      <c r="PE19" s="7">
        <v>449999.98810000002</v>
      </c>
      <c r="PF19" s="6">
        <v>39768372</v>
      </c>
      <c r="PG19" s="7">
        <v>3.13</v>
      </c>
      <c r="PH19" s="6">
        <v>3799999.952</v>
      </c>
      <c r="PI19" s="7">
        <v>-3.1196802410000002</v>
      </c>
      <c r="PJ19" s="6">
        <v>4.1666666670000003</v>
      </c>
      <c r="PK19" s="7">
        <v>57000000</v>
      </c>
      <c r="PL19" s="6">
        <v>4.6666666670000003</v>
      </c>
      <c r="PM19" s="7">
        <v>8.8333333330000006</v>
      </c>
      <c r="PN19" s="6">
        <v>670000.01670000004</v>
      </c>
      <c r="PO19" s="7">
        <v>41.76895914</v>
      </c>
      <c r="PP19" s="6">
        <v>1519786360</v>
      </c>
      <c r="PQ19" s="7">
        <v>43.342607309999998</v>
      </c>
      <c r="PR19" s="6">
        <v>1708177159</v>
      </c>
      <c r="PS19" s="7">
        <v>13.78825052</v>
      </c>
      <c r="PT19" s="6">
        <v>927665100.10000002</v>
      </c>
      <c r="PU19" s="7">
        <v>3613293987</v>
      </c>
      <c r="PV19" s="6">
        <v>3.1928480000000002E-2</v>
      </c>
      <c r="PW19" s="7">
        <v>-97622059.769999996</v>
      </c>
      <c r="PX19" s="6">
        <v>-276510651</v>
      </c>
      <c r="PY19" s="7">
        <v>9.5128838689999995</v>
      </c>
      <c r="PZ19" s="6">
        <v>1447975368</v>
      </c>
      <c r="QA19" s="7">
        <v>315099475.60000002</v>
      </c>
      <c r="QB19" s="6">
        <v>3.3630401999999997E-2</v>
      </c>
      <c r="QC19" s="7">
        <v>42.11049285</v>
      </c>
      <c r="QD19" s="6">
        <v>21.439042610000001</v>
      </c>
      <c r="QE19" s="7">
        <v>927665122.89999998</v>
      </c>
      <c r="QF19" s="6">
        <v>3574705162</v>
      </c>
      <c r="QG19" s="7">
        <v>1374631046</v>
      </c>
      <c r="QH19" s="6">
        <v>61588786.399999999</v>
      </c>
      <c r="QI19" s="7">
        <v>-751843193.29999995</v>
      </c>
      <c r="QJ19" s="6">
        <v>38.492763850000003</v>
      </c>
      <c r="QK19" s="7">
        <v>4038282169</v>
      </c>
      <c r="QL19" s="6">
        <v>48.588069179999998</v>
      </c>
      <c r="QM19" s="7">
        <v>45.535564149999999</v>
      </c>
      <c r="QN19" s="6">
        <v>12.66184631</v>
      </c>
      <c r="QO19" s="7">
        <v>1285953416</v>
      </c>
      <c r="QP19" s="6">
        <v>2996276371</v>
      </c>
      <c r="QQ19" s="7">
        <v>1374631046</v>
      </c>
      <c r="QR19" s="6">
        <v>39.655172409999999</v>
      </c>
      <c r="QS19" s="7">
        <v>1600797336</v>
      </c>
      <c r="QT19" s="6">
        <v>38588824.670000002</v>
      </c>
      <c r="QU19" s="7">
        <v>-1906246734</v>
      </c>
      <c r="QV19" s="6">
        <v>-2064374342</v>
      </c>
      <c r="QW19" s="7">
        <v>-5.648516689</v>
      </c>
      <c r="QX19" s="6">
        <v>4.9688491000000001E-2</v>
      </c>
      <c r="QY19" s="7">
        <v>5801357013</v>
      </c>
      <c r="QZ19" s="6">
        <v>3.4062830919999998</v>
      </c>
      <c r="RA19" s="7">
        <v>21.170846399999999</v>
      </c>
      <c r="RB19" s="6">
        <v>120.33869180000001</v>
      </c>
      <c r="RC19" s="7">
        <v>6.4417577990000003</v>
      </c>
      <c r="RD19" s="6">
        <v>43.2311622</v>
      </c>
      <c r="RE19" s="7">
        <v>1973907826</v>
      </c>
      <c r="RF19" s="6">
        <v>17.08173691</v>
      </c>
      <c r="RG19" s="7">
        <v>-1911552375</v>
      </c>
      <c r="RH19" s="6">
        <v>-813431979.70000005</v>
      </c>
      <c r="RI19" s="7">
        <v>12.413986319999999</v>
      </c>
      <c r="RJ19" s="6">
        <v>20.806308959999999</v>
      </c>
      <c r="RK19" s="7">
        <v>1.720741581</v>
      </c>
      <c r="RL19" s="6">
        <v>10.71144674</v>
      </c>
      <c r="RM19" s="7">
        <v>3.8354531000000001</v>
      </c>
      <c r="RN19" s="6">
        <v>7155543.648</v>
      </c>
      <c r="RO19" s="7">
        <v>5486257537</v>
      </c>
      <c r="RP19" s="6">
        <v>13.63326728</v>
      </c>
      <c r="RQ19" s="7">
        <v>28000000</v>
      </c>
      <c r="RR19" s="6">
        <v>4986712.8</v>
      </c>
      <c r="RS19" s="7">
        <v>89.192471159999997</v>
      </c>
      <c r="RT19" s="6">
        <v>1.028317097</v>
      </c>
      <c r="RU19" s="7">
        <v>48.966666670000002</v>
      </c>
      <c r="RV19" s="6">
        <v>4896.6666670000004</v>
      </c>
      <c r="RW19" s="7">
        <v>3.5844101510000002</v>
      </c>
      <c r="RX19" s="6">
        <v>45.492458499999998</v>
      </c>
      <c r="RY19" s="7">
        <v>0</v>
      </c>
      <c r="RZ19" s="6">
        <v>28000000</v>
      </c>
      <c r="SA19" s="7">
        <v>0.67432999599999999</v>
      </c>
      <c r="SB19" s="6">
        <v>42.91</v>
      </c>
      <c r="SC19" s="7">
        <v>8.7351678869999994</v>
      </c>
      <c r="SD19" s="6">
        <v>79.22</v>
      </c>
      <c r="SE19" s="7">
        <v>6.92</v>
      </c>
      <c r="SF19" s="6">
        <v>18.041047120000002</v>
      </c>
      <c r="SG19" s="7">
        <v>2521379531</v>
      </c>
      <c r="SH19" s="6">
        <v>21.439042610000001</v>
      </c>
      <c r="SI19" s="7">
        <v>2397265</v>
      </c>
      <c r="SJ19" s="6">
        <v>2.073110104</v>
      </c>
      <c r="SK19" s="7">
        <v>44.299598690000003</v>
      </c>
      <c r="SL19" s="6">
        <v>38.625579999999999</v>
      </c>
      <c r="SM19" s="7">
        <v>0</v>
      </c>
      <c r="SN19" s="6">
        <v>0</v>
      </c>
      <c r="SO19" s="7">
        <v>0</v>
      </c>
      <c r="SP19" s="6">
        <v>36.052929519999999</v>
      </c>
      <c r="SQ19" s="7">
        <v>63.947070480000001</v>
      </c>
      <c r="SR19" s="6">
        <v>2.096029997</v>
      </c>
      <c r="SS19" s="7">
        <v>0</v>
      </c>
      <c r="ST19" s="6">
        <v>36.052929519999999</v>
      </c>
      <c r="SU19" s="7">
        <v>2.0841999050000002</v>
      </c>
      <c r="SV19" s="6"/>
      <c r="SW19" s="7"/>
      <c r="SX19" s="6"/>
      <c r="SY19" s="7"/>
      <c r="SZ19" s="6"/>
      <c r="TA19" s="7"/>
      <c r="TB19" s="6">
        <v>-6133323.1270000003</v>
      </c>
      <c r="TC19" s="7">
        <v>1669999.9569999999</v>
      </c>
      <c r="TD19" s="6">
        <v>6.1018026250000004</v>
      </c>
      <c r="TE19" s="7">
        <v>305.23545810000002</v>
      </c>
      <c r="TF19" s="6">
        <v>6.240695852</v>
      </c>
      <c r="TG19" s="7">
        <v>55.804721829999998</v>
      </c>
      <c r="TH19" s="6">
        <v>-85.609426659999997</v>
      </c>
      <c r="TI19" s="7">
        <v>0</v>
      </c>
      <c r="TJ19" s="6">
        <v>32.043201449999998</v>
      </c>
      <c r="TK19" s="7">
        <v>305.61463420000001</v>
      </c>
      <c r="TL19" s="6">
        <v>87.65750955</v>
      </c>
      <c r="TM19" s="7">
        <v>11.9869799</v>
      </c>
      <c r="TN19" s="6"/>
      <c r="TO19" s="7">
        <v>2.42</v>
      </c>
      <c r="TP19" s="6">
        <v>11.29</v>
      </c>
      <c r="TQ19" s="7">
        <v>14.792369839999999</v>
      </c>
      <c r="TR19" s="6"/>
      <c r="TS19" s="7"/>
      <c r="TT19" s="6"/>
      <c r="TU19" s="7"/>
      <c r="TV19" s="6"/>
      <c r="TW19" s="7"/>
      <c r="TX19" s="6"/>
      <c r="TY19" s="7"/>
      <c r="TZ19" s="6"/>
      <c r="UA19" s="7"/>
      <c r="UB19" s="6"/>
      <c r="UC19" s="7">
        <v>8.6819400790000003</v>
      </c>
      <c r="UD19" s="6">
        <v>20.641859050000001</v>
      </c>
      <c r="UE19" s="7">
        <v>0.420599997</v>
      </c>
      <c r="UF19" s="6">
        <v>0.63876998399999996</v>
      </c>
      <c r="UG19" s="7">
        <v>0.57911997999999998</v>
      </c>
      <c r="UH19" s="6"/>
      <c r="UI19" s="7">
        <v>53.02</v>
      </c>
      <c r="UJ19" s="6">
        <v>30.93</v>
      </c>
      <c r="UK19" s="7">
        <v>7.65</v>
      </c>
      <c r="UL19" s="6">
        <v>35.022950000000002</v>
      </c>
      <c r="UM19" s="7"/>
      <c r="UN19" s="6"/>
      <c r="UO19" s="7">
        <v>126397</v>
      </c>
      <c r="UP19" s="6">
        <v>1943201</v>
      </c>
      <c r="UQ19" s="7">
        <v>660000.02619999996</v>
      </c>
      <c r="UR19" s="6">
        <v>46.79779053</v>
      </c>
      <c r="US19" s="7">
        <v>80745</v>
      </c>
      <c r="UT19" s="6">
        <v>78.23</v>
      </c>
      <c r="UU19" s="7">
        <v>41.79</v>
      </c>
      <c r="UV19" s="6">
        <v>5.66</v>
      </c>
      <c r="UW19" s="7">
        <v>34.575119999999998</v>
      </c>
      <c r="UX19" s="6"/>
      <c r="UY19" s="7"/>
      <c r="UZ19" s="6">
        <v>454064</v>
      </c>
      <c r="VA19" s="7">
        <v>22986</v>
      </c>
      <c r="VB19" s="6">
        <v>28.4673996</v>
      </c>
      <c r="VC19" s="7">
        <v>169000000</v>
      </c>
      <c r="VD19" s="6">
        <v>792000000</v>
      </c>
      <c r="VE19" s="7">
        <v>25.517972199999999</v>
      </c>
      <c r="VF19" s="6">
        <v>36.897909720000001</v>
      </c>
      <c r="VG19" s="7">
        <v>6.6575909590000002</v>
      </c>
      <c r="VH19" s="6">
        <v>-463000000</v>
      </c>
      <c r="VI19" s="7">
        <v>17.020665900000001</v>
      </c>
      <c r="VJ19" s="6">
        <v>13.221957039999999</v>
      </c>
      <c r="VK19" s="7">
        <v>2095000000</v>
      </c>
      <c r="VL19" s="6">
        <v>1218000000</v>
      </c>
      <c r="VM19" s="7">
        <v>10.814904569999999</v>
      </c>
      <c r="VN19" s="6">
        <v>39.476729310000003</v>
      </c>
      <c r="VO19" s="7">
        <v>24.568312630000001</v>
      </c>
      <c r="VP19" s="6">
        <v>3.4105165710000001</v>
      </c>
      <c r="VQ19" s="7">
        <v>3484000000</v>
      </c>
      <c r="VR19" s="6">
        <v>5.1196607089999997</v>
      </c>
      <c r="VS19" s="7">
        <v>22.73249139</v>
      </c>
      <c r="VT19" s="6">
        <v>277000000</v>
      </c>
      <c r="VU19" s="7">
        <v>243000000</v>
      </c>
      <c r="VV19" s="6">
        <v>-5.6395327589999997</v>
      </c>
      <c r="VW19" s="7">
        <v>43.18589205</v>
      </c>
      <c r="VX19" s="6">
        <v>42.43657048</v>
      </c>
      <c r="VY19" s="7">
        <v>4.8507462690000001</v>
      </c>
      <c r="VZ19" s="6">
        <v>593000000</v>
      </c>
      <c r="WA19" s="7">
        <v>8.3913965469999994</v>
      </c>
      <c r="WB19" s="6">
        <v>7.3614056349999997</v>
      </c>
      <c r="WC19" s="7">
        <v>357000000</v>
      </c>
      <c r="WD19" s="6">
        <v>3241000000</v>
      </c>
      <c r="WE19" s="7">
        <v>811000000</v>
      </c>
      <c r="WF19" s="6">
        <v>280000000</v>
      </c>
      <c r="WG19" s="7">
        <v>67000000</v>
      </c>
      <c r="WH19" s="6"/>
      <c r="WI19" s="7"/>
      <c r="WJ19" s="6"/>
      <c r="WK19" s="7">
        <v>33.369819999999997</v>
      </c>
      <c r="WL19" s="6">
        <v>36.939509999999999</v>
      </c>
      <c r="WM19" s="7"/>
      <c r="WN19" s="6">
        <v>113758938.7</v>
      </c>
      <c r="WO19" s="7"/>
      <c r="WP19" s="6"/>
      <c r="WQ19" s="7"/>
      <c r="WR19" s="6"/>
      <c r="WS19" s="7"/>
      <c r="WT19" s="6"/>
      <c r="WU19" s="7"/>
      <c r="WV19" s="6"/>
      <c r="WW19" s="7"/>
      <c r="WX19" s="6"/>
      <c r="WY19" s="7"/>
      <c r="WZ19" s="6"/>
      <c r="XA19" s="7"/>
      <c r="XB19" s="6"/>
      <c r="XC19" s="7"/>
      <c r="XD19" s="6"/>
      <c r="XE19" s="7"/>
      <c r="XF19" s="6"/>
      <c r="XG19" s="7"/>
      <c r="XH19" s="6"/>
      <c r="XI19" s="7"/>
      <c r="XJ19" s="6"/>
      <c r="XK19" s="7"/>
      <c r="XL19" s="6"/>
      <c r="XM19" s="7"/>
      <c r="XN19" s="6"/>
      <c r="XO19" s="7"/>
      <c r="XP19" s="6"/>
      <c r="XQ19" s="7"/>
      <c r="XR19" s="6"/>
      <c r="XS19" s="7"/>
      <c r="XT19" s="6"/>
      <c r="XU19" s="7"/>
      <c r="XV19" s="6">
        <v>29.689330000000002</v>
      </c>
      <c r="XW19" s="7"/>
      <c r="XX19" s="6"/>
      <c r="XY19" s="7"/>
      <c r="XZ19" s="6"/>
      <c r="YA19" s="7"/>
      <c r="YB19" s="6"/>
      <c r="YC19" s="7"/>
      <c r="YD19" s="6"/>
      <c r="YE19" s="7"/>
      <c r="YF19" s="6"/>
      <c r="YG19" s="7"/>
      <c r="YH19" s="6"/>
      <c r="YI19" s="7"/>
      <c r="YJ19" s="6"/>
      <c r="YK19" s="7"/>
      <c r="YL19" s="6"/>
      <c r="YM19" s="7"/>
      <c r="YN19" s="6"/>
      <c r="YO19" s="7"/>
      <c r="YP19" s="6"/>
      <c r="YQ19" s="7"/>
      <c r="YR19" s="6"/>
      <c r="YS19" s="7"/>
      <c r="YT19" s="6"/>
      <c r="YU19" s="7"/>
      <c r="YV19" s="6"/>
      <c r="YW19" s="7"/>
      <c r="YX19" s="6"/>
      <c r="YY19" s="7"/>
      <c r="YZ19" s="6"/>
      <c r="ZA19" s="7"/>
      <c r="ZB19" s="6"/>
      <c r="ZC19" s="7"/>
      <c r="ZD19" s="6"/>
      <c r="ZE19" s="7"/>
      <c r="ZF19" s="6"/>
      <c r="ZG19" s="7"/>
      <c r="ZH19" s="6"/>
      <c r="ZI19" s="7"/>
      <c r="ZJ19" s="6"/>
      <c r="ZK19" s="7"/>
      <c r="ZL19" s="6"/>
      <c r="ZM19" s="7"/>
      <c r="ZN19" s="6"/>
      <c r="ZO19" s="7"/>
      <c r="ZP19" s="6"/>
      <c r="ZQ19" s="7"/>
      <c r="ZR19" s="6"/>
      <c r="ZS19" s="7"/>
      <c r="ZT19" s="6"/>
      <c r="ZU19" s="7"/>
      <c r="ZV19" s="6"/>
      <c r="ZW19" s="7"/>
      <c r="ZX19" s="6"/>
      <c r="ZY19" s="7"/>
      <c r="ZZ19" s="6"/>
      <c r="AAA19" s="7"/>
      <c r="AAB19" s="6"/>
      <c r="AAC19" s="7"/>
      <c r="AAD19" s="6"/>
      <c r="AAE19" s="7"/>
      <c r="AAF19" s="6"/>
      <c r="AAG19" s="7"/>
      <c r="AAH19" s="6"/>
      <c r="AAI19" s="7"/>
      <c r="AAJ19" s="6"/>
      <c r="AAK19" s="7"/>
      <c r="AAL19" s="6"/>
      <c r="AAM19" s="7"/>
      <c r="AAN19" s="6">
        <v>45000000</v>
      </c>
      <c r="AAO19" s="7">
        <v>45000000</v>
      </c>
      <c r="AAP19" s="6">
        <v>557000000</v>
      </c>
      <c r="AAQ19" s="7">
        <v>26.587112170000001</v>
      </c>
      <c r="AAR19" s="6"/>
      <c r="AAS19" s="7"/>
      <c r="AAT19" s="6"/>
      <c r="AAU19" s="7"/>
      <c r="AAV19" s="6"/>
      <c r="AAW19" s="7"/>
      <c r="AAX19" s="6"/>
      <c r="AAY19" s="7"/>
      <c r="AAZ19" s="6"/>
      <c r="ABA19" s="7"/>
      <c r="ABB19" s="6">
        <v>61.859088900000003</v>
      </c>
      <c r="ABC19" s="7"/>
      <c r="ABD19" s="6"/>
      <c r="ABE19" s="7"/>
      <c r="ABF19" s="6"/>
      <c r="ABG19" s="7"/>
      <c r="ABH19" s="6"/>
      <c r="ABI19" s="7"/>
      <c r="ABJ19" s="6">
        <v>47.01810837</v>
      </c>
      <c r="ABK19" s="7">
        <v>5.1208600000000004</v>
      </c>
      <c r="ABL19" s="6">
        <v>4.5495800969999998</v>
      </c>
      <c r="ABM19" s="7">
        <v>75.690849299999996</v>
      </c>
      <c r="ABN19" s="6"/>
      <c r="ABO19" s="7"/>
      <c r="ABP19" s="6"/>
      <c r="ABQ19" s="7"/>
      <c r="ABR19" s="6">
        <v>5.10562</v>
      </c>
      <c r="ABS19" s="7">
        <v>5.1304600000000002</v>
      </c>
    </row>
    <row r="20" spans="1:747" x14ac:dyDescent="0.25">
      <c r="A20" s="5">
        <v>1978</v>
      </c>
      <c r="B20" s="6">
        <v>49.847065819999997</v>
      </c>
      <c r="C20" s="7">
        <v>82.209926479999993</v>
      </c>
      <c r="D20" s="6">
        <v>0.50964490399999995</v>
      </c>
      <c r="E20" s="7">
        <v>3.996684165</v>
      </c>
      <c r="F20" s="6">
        <v>4.6608136829999998</v>
      </c>
      <c r="G20" s="7">
        <v>2.1716068540000002</v>
      </c>
      <c r="H20" s="6">
        <v>3.3883033149999999</v>
      </c>
      <c r="I20" s="7">
        <v>4.3697289169999998</v>
      </c>
      <c r="J20" s="6">
        <v>5.9294424719999999</v>
      </c>
      <c r="K20" s="7">
        <v>9.1339488590000002</v>
      </c>
      <c r="L20" s="6">
        <v>54.283878559999998</v>
      </c>
      <c r="M20" s="7">
        <v>10.53840031</v>
      </c>
      <c r="N20" s="6">
        <v>13.73043569</v>
      </c>
      <c r="O20" s="7">
        <v>42.379516459999998</v>
      </c>
      <c r="P20" s="6">
        <v>16.677457839999999</v>
      </c>
      <c r="Q20" s="7">
        <v>-73664</v>
      </c>
      <c r="R20" s="6">
        <v>50859685557</v>
      </c>
      <c r="S20" s="7">
        <v>1423200000</v>
      </c>
      <c r="T20" s="6">
        <v>1309.776151</v>
      </c>
      <c r="U20" s="7">
        <v>54698126369</v>
      </c>
      <c r="V20" s="6">
        <v>9013000000</v>
      </c>
      <c r="W20" s="7">
        <v>3875985446</v>
      </c>
      <c r="X20" s="6">
        <v>23.39454237</v>
      </c>
      <c r="Y20" s="7">
        <v>2285600000</v>
      </c>
      <c r="Z20" s="6">
        <v>-14.033040590000001</v>
      </c>
      <c r="AA20" s="7">
        <v>33.936211589999999</v>
      </c>
      <c r="AB20" s="6">
        <v>3315500000</v>
      </c>
      <c r="AC20" s="7">
        <v>3999090358</v>
      </c>
      <c r="AD20" s="6">
        <v>58090562162</v>
      </c>
      <c r="AE20" s="7">
        <v>2947998787</v>
      </c>
      <c r="AF20" s="6">
        <v>11140800000</v>
      </c>
      <c r="AG20" s="7">
        <v>1178360000000</v>
      </c>
      <c r="AH20" s="6">
        <v>12654032747</v>
      </c>
      <c r="AI20" s="7">
        <v>59770758604</v>
      </c>
      <c r="AJ20" s="6">
        <v>18.839689660000001</v>
      </c>
      <c r="AK20" s="7">
        <v>1840600000</v>
      </c>
      <c r="AL20" s="6">
        <v>1737000000</v>
      </c>
      <c r="AM20" s="7">
        <v>57.143998850000003</v>
      </c>
      <c r="AN20" s="6">
        <v>43.826000000000001</v>
      </c>
      <c r="AO20" s="7">
        <v>50.152934180000003</v>
      </c>
      <c r="AP20" s="6">
        <v>41761431</v>
      </c>
      <c r="AQ20" s="7">
        <v>74.927573379999998</v>
      </c>
      <c r="AR20" s="6">
        <v>0.248111886</v>
      </c>
      <c r="AS20" s="7">
        <v>0.99959020399999998</v>
      </c>
      <c r="AT20" s="6">
        <v>3.336604983</v>
      </c>
      <c r="AU20" s="7">
        <v>1.5792579879999999</v>
      </c>
      <c r="AV20" s="6">
        <v>2.7795707369999998</v>
      </c>
      <c r="AW20" s="7">
        <v>4.0533320719999999</v>
      </c>
      <c r="AX20" s="6">
        <v>4.4080586369999999</v>
      </c>
      <c r="AY20" s="7">
        <v>7.5114863830000003</v>
      </c>
      <c r="AZ20" s="6">
        <v>54.881750820000001</v>
      </c>
      <c r="BA20" s="7">
        <v>55.483291710000003</v>
      </c>
      <c r="BB20" s="6">
        <v>11.971622930000001</v>
      </c>
      <c r="BC20" s="7">
        <v>41.121565019999998</v>
      </c>
      <c r="BD20" s="6">
        <v>39.85589461</v>
      </c>
      <c r="BE20" s="7">
        <v>0.65959999999999996</v>
      </c>
      <c r="BF20" s="6">
        <v>14.56734017</v>
      </c>
      <c r="BG20" s="7">
        <v>14811704063</v>
      </c>
      <c r="BH20" s="6">
        <v>0</v>
      </c>
      <c r="BI20" s="7">
        <v>6323226198</v>
      </c>
      <c r="BJ20" s="6">
        <v>26.168396489999999</v>
      </c>
      <c r="BK20" s="7">
        <v>2556600000</v>
      </c>
      <c r="BL20" s="6">
        <v>-1371000000</v>
      </c>
      <c r="BM20" s="7">
        <v>28.600380770000001</v>
      </c>
      <c r="BN20" s="6">
        <v>2794200000</v>
      </c>
      <c r="BO20" s="7">
        <v>237113402.09999999</v>
      </c>
      <c r="BP20" s="6">
        <v>4466137234</v>
      </c>
      <c r="BQ20" s="7">
        <v>1309840000000</v>
      </c>
      <c r="BR20" s="6">
        <v>0.85054365899999995</v>
      </c>
      <c r="BS20" s="7">
        <v>68072753958</v>
      </c>
      <c r="BT20" s="6">
        <v>1085690000000</v>
      </c>
      <c r="BU20" s="7">
        <v>6506000000</v>
      </c>
      <c r="BV20" s="6">
        <v>56.173999999999999</v>
      </c>
      <c r="BW20" s="7">
        <v>20816848</v>
      </c>
      <c r="BX20" s="6">
        <v>0.78434064599999997</v>
      </c>
      <c r="BY20" s="7">
        <v>1669072</v>
      </c>
      <c r="BZ20" s="6">
        <v>970234</v>
      </c>
      <c r="CA20" s="7">
        <v>2.5766701090000002</v>
      </c>
      <c r="CB20" s="6">
        <v>3.7735588020000002</v>
      </c>
      <c r="CC20" s="7">
        <v>4.5354248640000003</v>
      </c>
      <c r="CD20" s="6">
        <v>6.0176833690000002</v>
      </c>
      <c r="CE20" s="7">
        <v>8.9589403740000009</v>
      </c>
      <c r="CF20" s="6">
        <v>11369532</v>
      </c>
      <c r="CG20" s="7">
        <v>10.15602842</v>
      </c>
      <c r="CH20" s="6">
        <v>12.835038709999999</v>
      </c>
      <c r="CI20" s="7">
        <v>8876213</v>
      </c>
      <c r="CJ20" s="6">
        <v>15.673720149999999</v>
      </c>
      <c r="CK20" s="7">
        <v>756800000</v>
      </c>
      <c r="CL20" s="6">
        <v>2157671316</v>
      </c>
      <c r="CM20" s="7">
        <v>233.9431328</v>
      </c>
      <c r="CN20" s="6">
        <v>13664342025</v>
      </c>
      <c r="CO20" s="7">
        <v>1.0335919680000001</v>
      </c>
      <c r="CP20" s="6">
        <v>108950000000</v>
      </c>
      <c r="CQ20" s="7">
        <v>53.83938259</v>
      </c>
      <c r="CR20" s="6">
        <v>-2078532444</v>
      </c>
      <c r="CS20" s="7">
        <v>11452980183</v>
      </c>
      <c r="CT20" s="6">
        <v>131488000000</v>
      </c>
      <c r="CU20" s="7">
        <v>4236203760</v>
      </c>
      <c r="CV20" s="6">
        <v>26.999529160000002</v>
      </c>
      <c r="CW20" s="7">
        <v>2637800000</v>
      </c>
      <c r="CX20" s="6">
        <v>7.5209834969999996</v>
      </c>
      <c r="CY20" s="7">
        <v>18.320743520000001</v>
      </c>
      <c r="CZ20" s="6">
        <v>1050567898</v>
      </c>
      <c r="DA20" s="7">
        <v>22.499154780000001</v>
      </c>
      <c r="DB20" s="6">
        <v>3465130382</v>
      </c>
      <c r="DC20" s="7">
        <v>185767000000</v>
      </c>
      <c r="DD20" s="6">
        <v>5026531231</v>
      </c>
      <c r="DE20" s="7">
        <v>6443720559</v>
      </c>
      <c r="DF20" s="6">
        <v>156400000</v>
      </c>
      <c r="DG20" s="7">
        <v>114.03304060000001</v>
      </c>
      <c r="DH20" s="6">
        <v>16890236507</v>
      </c>
      <c r="DI20" s="7">
        <v>66.592970170000001</v>
      </c>
      <c r="DJ20" s="6">
        <v>1431.2430670000001</v>
      </c>
      <c r="DK20" s="7">
        <v>92663198855</v>
      </c>
      <c r="DL20" s="6">
        <v>2790479078</v>
      </c>
      <c r="DM20" s="7">
        <v>135000000</v>
      </c>
      <c r="DN20" s="6">
        <v>11.07810038</v>
      </c>
      <c r="DO20" s="7">
        <v>53.345001940000003</v>
      </c>
      <c r="DP20" s="6">
        <v>-2119148676</v>
      </c>
      <c r="DQ20" s="7">
        <v>491669897.60000002</v>
      </c>
      <c r="DR20" s="6">
        <v>9395969</v>
      </c>
      <c r="DS20" s="7">
        <v>18.320743520000001</v>
      </c>
      <c r="DT20" s="6">
        <v>6989701</v>
      </c>
      <c r="DU20" s="7">
        <v>0.39130366700000002</v>
      </c>
      <c r="DV20" s="6">
        <v>1147362038</v>
      </c>
      <c r="DW20" s="7">
        <v>996088000000</v>
      </c>
      <c r="DX20" s="6">
        <v>22633.99293</v>
      </c>
      <c r="DY20" s="7">
        <v>354.67424629999999</v>
      </c>
      <c r="DZ20" s="6">
        <v>945228000000</v>
      </c>
      <c r="EA20" s="7">
        <v>9769800000</v>
      </c>
      <c r="EB20" s="6">
        <v>42.690740849999997</v>
      </c>
      <c r="EC20" s="7">
        <v>4170800000</v>
      </c>
      <c r="ED20" s="6">
        <v>60.12792537</v>
      </c>
      <c r="EE20" s="7">
        <v>3.026275058</v>
      </c>
      <c r="EF20" s="6">
        <v>5211700000</v>
      </c>
      <c r="EG20" s="7">
        <v>7901078053</v>
      </c>
      <c r="EH20" s="6">
        <v>18.320743520000001</v>
      </c>
      <c r="EI20" s="7">
        <v>38.190151929999999</v>
      </c>
      <c r="EJ20" s="6">
        <v>6727000000</v>
      </c>
      <c r="EK20" s="7">
        <v>18302365</v>
      </c>
      <c r="EL20" s="6">
        <v>23459066</v>
      </c>
      <c r="EM20" s="7">
        <v>20944583</v>
      </c>
      <c r="EN20" s="6">
        <v>7.2823530979999997</v>
      </c>
      <c r="EO20" s="7">
        <v>0.51408599399999999</v>
      </c>
      <c r="EP20" s="6">
        <v>1.3780496449999999</v>
      </c>
      <c r="EQ20" s="7">
        <v>698838</v>
      </c>
      <c r="ER20" s="6">
        <v>1.9843373980000001</v>
      </c>
      <c r="ES20" s="7">
        <v>3.1903268929999999</v>
      </c>
      <c r="ET20" s="6">
        <v>4.326639653</v>
      </c>
      <c r="EU20" s="7">
        <v>4.5111752750000003</v>
      </c>
      <c r="EV20" s="6">
        <v>7.4368439449999997</v>
      </c>
      <c r="EW20" s="7">
        <v>22919405</v>
      </c>
      <c r="EX20" s="6">
        <v>11549872</v>
      </c>
      <c r="EY20" s="7">
        <v>11.347135740000001</v>
      </c>
      <c r="EZ20" s="6">
        <v>17172954</v>
      </c>
      <c r="FA20" s="7">
        <v>8296741</v>
      </c>
      <c r="FB20" s="6">
        <v>19.903171</v>
      </c>
      <c r="FC20" s="7">
        <v>1944500000</v>
      </c>
      <c r="FD20" s="6">
        <v>74516474517</v>
      </c>
      <c r="FE20" s="7">
        <v>85.432659830000006</v>
      </c>
      <c r="FF20" s="6">
        <v>8346600000</v>
      </c>
      <c r="FG20" s="7">
        <v>9863553669</v>
      </c>
      <c r="FH20" s="6">
        <v>8182924879</v>
      </c>
      <c r="FI20" s="7">
        <v>2.491025842</v>
      </c>
      <c r="FJ20" s="6">
        <v>-2690470616</v>
      </c>
      <c r="FK20" s="7">
        <v>269800000000</v>
      </c>
      <c r="FL20" s="6">
        <v>40.866525979999999</v>
      </c>
      <c r="FM20" s="7">
        <v>-3.5040690360000002</v>
      </c>
      <c r="FN20" s="6">
        <v>2.4260303919999999</v>
      </c>
      <c r="FO20" s="7">
        <v>5.9949198350000001</v>
      </c>
      <c r="FP20" s="6">
        <v>8.6287676449999999</v>
      </c>
      <c r="FQ20" s="7">
        <v>55178394894</v>
      </c>
      <c r="FR20" s="6">
        <v>9.5476216919999999</v>
      </c>
      <c r="FS20" s="7">
        <v>435877000000</v>
      </c>
      <c r="FT20" s="6">
        <v>1.0378828999999999E-2</v>
      </c>
      <c r="FU20" s="7">
        <v>-3.6553141509999998</v>
      </c>
      <c r="FV20" s="6">
        <v>2.4545100990000002</v>
      </c>
      <c r="FW20" s="7">
        <v>25555437763</v>
      </c>
      <c r="FX20" s="6">
        <v>11660937434</v>
      </c>
      <c r="FY20" s="7">
        <v>63.187572469999999</v>
      </c>
      <c r="FZ20" s="6">
        <v>210742000000</v>
      </c>
      <c r="GA20" s="7">
        <v>2.6773410339999999</v>
      </c>
      <c r="GB20" s="6">
        <v>-1.3115878000000001</v>
      </c>
      <c r="GC20" s="7">
        <v>27.0278834</v>
      </c>
      <c r="GD20" s="6">
        <v>6.171395145</v>
      </c>
      <c r="GE20" s="7">
        <v>947918000000</v>
      </c>
      <c r="GF20" s="6">
        <v>15689094670</v>
      </c>
      <c r="GG20" s="7">
        <v>-1.106259812</v>
      </c>
      <c r="GH20" s="6">
        <v>58.441865</v>
      </c>
      <c r="GI20" s="7">
        <v>57.076999999999998</v>
      </c>
      <c r="GJ20" s="6">
        <v>307.46199999999999</v>
      </c>
      <c r="GK20" s="7">
        <v>187.7</v>
      </c>
      <c r="GL20" s="6">
        <v>190.8</v>
      </c>
      <c r="GM20" s="7">
        <v>93552</v>
      </c>
      <c r="GN20" s="6">
        <v>207346</v>
      </c>
      <c r="GO20" s="7">
        <v>2697929932</v>
      </c>
      <c r="GP20" s="6">
        <v>2697929932</v>
      </c>
      <c r="GQ20" s="7">
        <v>52.863999999999997</v>
      </c>
      <c r="GR20" s="6">
        <v>126.7</v>
      </c>
      <c r="GS20" s="7">
        <v>13.875999999999999</v>
      </c>
      <c r="GT20" s="6">
        <v>113.855</v>
      </c>
      <c r="GU20" s="7">
        <v>1.0640000000000001</v>
      </c>
      <c r="GV20" s="6">
        <v>5.7169999999999996</v>
      </c>
      <c r="GW20" s="7">
        <v>129.4</v>
      </c>
      <c r="GX20" s="6">
        <v>187.435</v>
      </c>
      <c r="GY20" s="7">
        <v>67379997.25</v>
      </c>
      <c r="GZ20" s="6">
        <v>103250000</v>
      </c>
      <c r="HA20" s="7">
        <v>99915</v>
      </c>
      <c r="HB20" s="6">
        <v>-2390000.105</v>
      </c>
      <c r="HC20" s="7">
        <v>956240000</v>
      </c>
      <c r="HD20" s="6">
        <v>15000</v>
      </c>
      <c r="HE20" s="7">
        <v>84915</v>
      </c>
      <c r="HF20" s="6">
        <v>45.356549999999999</v>
      </c>
      <c r="HG20" s="7">
        <v>54.99</v>
      </c>
      <c r="HH20" s="6">
        <v>123.8</v>
      </c>
      <c r="HI20" s="7">
        <v>40.700000000000003</v>
      </c>
      <c r="HJ20" s="6">
        <v>302096</v>
      </c>
      <c r="HK20" s="7">
        <v>64.603388030000005</v>
      </c>
      <c r="HL20" s="6">
        <v>63.687444810000002</v>
      </c>
      <c r="HM20" s="7">
        <v>8368879883</v>
      </c>
      <c r="HN20" s="6">
        <v>55.3</v>
      </c>
      <c r="HO20" s="7">
        <v>184.7</v>
      </c>
      <c r="HP20" s="6">
        <v>8368879883</v>
      </c>
      <c r="HQ20" s="7">
        <v>886689996.89999998</v>
      </c>
      <c r="HR20" s="6">
        <v>118750000</v>
      </c>
      <c r="HS20" s="7">
        <v>625000000</v>
      </c>
      <c r="HT20" s="6">
        <v>9.6424010199999994</v>
      </c>
      <c r="HU20" s="7">
        <v>9.9407134829999997</v>
      </c>
      <c r="HV20" s="6">
        <v>-3.3847386340000001</v>
      </c>
      <c r="HW20" s="7">
        <v>2485279987</v>
      </c>
      <c r="HX20" s="6">
        <v>12.37607511</v>
      </c>
      <c r="HY20" s="7">
        <v>972500000</v>
      </c>
      <c r="HZ20" s="6">
        <v>0.89954367599999996</v>
      </c>
      <c r="IA20" s="7">
        <v>374000</v>
      </c>
      <c r="IB20" s="6">
        <v>1001450</v>
      </c>
      <c r="IC20" s="7">
        <v>8215246</v>
      </c>
      <c r="ID20" s="6">
        <v>242.6559499</v>
      </c>
      <c r="IE20" s="7">
        <v>26.67</v>
      </c>
      <c r="IF20" s="6">
        <v>0.145662766</v>
      </c>
      <c r="IG20" s="7">
        <v>184.93234810000001</v>
      </c>
      <c r="IH20" s="6">
        <v>41.952314029999997</v>
      </c>
      <c r="II20" s="7">
        <v>27.08</v>
      </c>
      <c r="IJ20" s="6">
        <v>2043952</v>
      </c>
      <c r="IK20" s="7">
        <v>2.5516098249999999</v>
      </c>
      <c r="IL20" s="6">
        <v>4019.3</v>
      </c>
      <c r="IM20" s="7">
        <v>31.27</v>
      </c>
      <c r="IN20" s="6">
        <v>995450</v>
      </c>
      <c r="IO20" s="7">
        <v>2.4059470589999998</v>
      </c>
      <c r="IP20" s="6">
        <v>1737180000</v>
      </c>
      <c r="IQ20" s="7">
        <v>6.9681898249999996</v>
      </c>
      <c r="IR20" s="6">
        <v>9.14700837</v>
      </c>
      <c r="IS20" s="7">
        <v>1.451082998</v>
      </c>
      <c r="IT20" s="6">
        <v>2.1792260689999998</v>
      </c>
      <c r="IU20" s="7">
        <v>1.1653559689999999</v>
      </c>
      <c r="IV20" s="6">
        <v>2.8317005370000001</v>
      </c>
      <c r="IW20" s="7">
        <v>18.100000000000001</v>
      </c>
      <c r="IX20" s="6">
        <v>5.7349566999999997E-2</v>
      </c>
      <c r="IY20" s="7">
        <v>1.7522651650000001</v>
      </c>
      <c r="IZ20" s="6">
        <v>1.0108336499999999</v>
      </c>
      <c r="JA20" s="7">
        <v>13.570398559999999</v>
      </c>
      <c r="JB20" s="6">
        <v>1.257525979</v>
      </c>
      <c r="JC20" s="7">
        <v>77.2450087</v>
      </c>
      <c r="JD20" s="6">
        <v>2395000</v>
      </c>
      <c r="JE20" s="7">
        <v>29.346412000000001</v>
      </c>
      <c r="JF20" s="6">
        <v>54.538389799999997</v>
      </c>
      <c r="JG20" s="7">
        <v>6726700000</v>
      </c>
      <c r="JH20" s="6">
        <v>1.451082998</v>
      </c>
      <c r="JI20" s="7">
        <v>7.7335097450000001</v>
      </c>
      <c r="JJ20" s="6">
        <v>23.945539610000001</v>
      </c>
      <c r="JK20" s="7">
        <v>1</v>
      </c>
      <c r="JL20" s="6">
        <v>6.9681898249999996</v>
      </c>
      <c r="JM20" s="7">
        <v>1.8196156990000001</v>
      </c>
      <c r="JN20" s="6">
        <v>4.1498290329999996</v>
      </c>
      <c r="JO20" s="7">
        <v>10.95338422</v>
      </c>
      <c r="JP20" s="6">
        <v>0.86431682700000001</v>
      </c>
      <c r="JQ20" s="7">
        <v>2.2670849</v>
      </c>
      <c r="JR20" s="6">
        <v>25400</v>
      </c>
      <c r="JS20" s="7">
        <v>0.41446482200000001</v>
      </c>
      <c r="JT20" s="6">
        <v>-437300000</v>
      </c>
      <c r="JU20" s="7">
        <v>21402.852780000001</v>
      </c>
      <c r="JV20" s="6">
        <v>380</v>
      </c>
      <c r="JW20" s="7">
        <v>14148726501</v>
      </c>
      <c r="JX20" s="6">
        <v>223.4717484</v>
      </c>
      <c r="JY20" s="7">
        <v>893814000000</v>
      </c>
      <c r="JZ20" s="6">
        <v>9332500000</v>
      </c>
      <c r="KA20" s="7">
        <v>-662977562.20000005</v>
      </c>
      <c r="KB20" s="6">
        <v>51745965412</v>
      </c>
      <c r="KC20" s="7">
        <v>15944121321</v>
      </c>
      <c r="KD20" s="6">
        <v>1239.0850640000001</v>
      </c>
      <c r="KE20" s="7">
        <v>7050000.1909999996</v>
      </c>
      <c r="KF20" s="6">
        <v>6.974923231</v>
      </c>
      <c r="KG20" s="7">
        <v>4.3811750600000003</v>
      </c>
      <c r="KH20" s="6">
        <v>19.068358780000001</v>
      </c>
      <c r="KI20" s="7">
        <v>280000.0012</v>
      </c>
      <c r="KJ20" s="6">
        <v>7150000.0949999997</v>
      </c>
      <c r="KK20" s="7">
        <v>5000</v>
      </c>
      <c r="KL20" s="6">
        <v>259999.99050000001</v>
      </c>
      <c r="KM20" s="7">
        <v>4440000.057</v>
      </c>
      <c r="KN20" s="6">
        <v>219999.9988</v>
      </c>
      <c r="KO20" s="7">
        <v>6010000.2290000003</v>
      </c>
      <c r="KP20" s="6">
        <v>19079999.920000002</v>
      </c>
      <c r="KQ20" s="7">
        <v>6</v>
      </c>
      <c r="KR20" s="6">
        <v>1.6000000000000001E-3</v>
      </c>
      <c r="KS20" s="7">
        <v>13.0021</v>
      </c>
      <c r="KT20" s="6">
        <v>20.507952929999998</v>
      </c>
      <c r="KU20" s="7">
        <v>514226953.69999999</v>
      </c>
      <c r="KV20" s="6">
        <v>2.1480724690000002</v>
      </c>
      <c r="KW20" s="7">
        <v>318166137.19999999</v>
      </c>
      <c r="KX20" s="6">
        <v>7.8967999999999998</v>
      </c>
      <c r="KY20" s="7">
        <v>3.5099999999999999E-2</v>
      </c>
      <c r="KZ20" s="6">
        <v>1E-4</v>
      </c>
      <c r="LA20" s="7">
        <v>5.7598000000000003</v>
      </c>
      <c r="LB20" s="6">
        <v>0.54900000000000004</v>
      </c>
      <c r="LC20" s="7">
        <v>2.4756999999999998</v>
      </c>
      <c r="LD20" s="6">
        <v>4.7050999999999998</v>
      </c>
      <c r="LE20" s="7">
        <v>6.2999000000000001</v>
      </c>
      <c r="LF20" s="6">
        <v>0.91746137699999997</v>
      </c>
      <c r="LG20" s="7">
        <v>13.1814</v>
      </c>
      <c r="LH20" s="6">
        <v>33.453699999999998</v>
      </c>
      <c r="LI20" s="7">
        <v>0.29320000000000002</v>
      </c>
      <c r="LJ20" s="6">
        <v>814711316.60000002</v>
      </c>
      <c r="LK20" s="7">
        <v>355569000</v>
      </c>
      <c r="LL20" s="6">
        <v>12857846528</v>
      </c>
      <c r="LM20" s="7">
        <v>6.0000000000000001E-3</v>
      </c>
      <c r="LN20" s="6">
        <v>4.2099999999999999E-2</v>
      </c>
      <c r="LO20" s="7">
        <v>0.70047189099999996</v>
      </c>
      <c r="LP20" s="6">
        <v>6.5861999999999998</v>
      </c>
      <c r="LQ20" s="7">
        <v>9.1999999999999998E-2</v>
      </c>
      <c r="LR20" s="6">
        <v>1.4800000000000001E-2</v>
      </c>
      <c r="LS20" s="7">
        <v>1.9318710610000001</v>
      </c>
      <c r="LT20" s="6">
        <v>2.492</v>
      </c>
      <c r="LU20" s="7">
        <v>0.95069999999999999</v>
      </c>
      <c r="LV20" s="6">
        <v>2.0999999999999999E-3</v>
      </c>
      <c r="LW20" s="7">
        <v>13.385</v>
      </c>
      <c r="LX20" s="6">
        <v>80.677700000000002</v>
      </c>
      <c r="LY20" s="7">
        <v>5.0200000000000002E-2</v>
      </c>
      <c r="LZ20" s="6">
        <v>3.3700000000000001E-2</v>
      </c>
      <c r="MA20" s="7">
        <v>38.314500000000002</v>
      </c>
      <c r="MB20" s="6">
        <v>3.0442</v>
      </c>
      <c r="MC20" s="7">
        <v>6.6627999999999998</v>
      </c>
      <c r="MD20" s="6">
        <v>1477572002</v>
      </c>
      <c r="ME20" s="7">
        <v>212497000</v>
      </c>
      <c r="MF20" s="6">
        <v>322.34642309999998</v>
      </c>
      <c r="MG20" s="7">
        <v>8983863788</v>
      </c>
      <c r="MH20" s="6">
        <v>6</v>
      </c>
      <c r="MI20" s="7">
        <v>6</v>
      </c>
      <c r="MJ20" s="6">
        <v>3.6344398459999998</v>
      </c>
      <c r="MK20" s="7">
        <v>4.12062799</v>
      </c>
      <c r="ML20" s="6">
        <v>662861000</v>
      </c>
      <c r="MM20" s="7">
        <v>29.375</v>
      </c>
      <c r="MN20" s="6">
        <v>12</v>
      </c>
      <c r="MO20" s="7">
        <v>105457421.59999999</v>
      </c>
      <c r="MP20" s="6">
        <v>583016384.39999998</v>
      </c>
      <c r="MQ20" s="7">
        <v>183582000</v>
      </c>
      <c r="MR20" s="6">
        <v>26.337700000000002</v>
      </c>
      <c r="MS20" s="7">
        <v>8908863788</v>
      </c>
      <c r="MT20" s="6">
        <v>90.876352209999993</v>
      </c>
      <c r="MU20" s="7">
        <v>238820000</v>
      </c>
      <c r="MV20" s="6">
        <v>0</v>
      </c>
      <c r="MW20" s="7">
        <v>56452000</v>
      </c>
      <c r="MX20" s="6">
        <v>143072000</v>
      </c>
      <c r="MY20" s="7">
        <v>3386468040</v>
      </c>
      <c r="MZ20" s="6">
        <v>487514699.60000002</v>
      </c>
      <c r="NA20" s="7">
        <v>31219999.309999999</v>
      </c>
      <c r="NB20" s="6">
        <v>8.1706364699999998</v>
      </c>
      <c r="NC20" s="7">
        <v>44552000</v>
      </c>
      <c r="ND20" s="6">
        <v>26479999.539999999</v>
      </c>
      <c r="NE20" s="7">
        <v>60589430.700000003</v>
      </c>
      <c r="NF20" s="6">
        <v>4420000.0760000004</v>
      </c>
      <c r="NG20" s="7">
        <v>7309999.943</v>
      </c>
      <c r="NH20" s="6">
        <v>5.0941633739999999</v>
      </c>
      <c r="NI20" s="7">
        <v>27.740924549999999</v>
      </c>
      <c r="NJ20" s="6">
        <v>22.322227590000001</v>
      </c>
      <c r="NK20" s="7">
        <v>65.383761509999999</v>
      </c>
      <c r="NL20" s="6">
        <v>25.846819839999998</v>
      </c>
      <c r="NM20" s="7">
        <v>28.945150859999998</v>
      </c>
      <c r="NN20" s="6">
        <v>15.848005410000001</v>
      </c>
      <c r="NO20" s="7">
        <v>1.774387994</v>
      </c>
      <c r="NP20" s="6">
        <v>1.4988443979999999</v>
      </c>
      <c r="NQ20" s="7">
        <v>5.4475359609999998</v>
      </c>
      <c r="NR20" s="6">
        <v>5.2037505999999997E-2</v>
      </c>
      <c r="NS20" s="7">
        <v>286.66836000000001</v>
      </c>
      <c r="NT20" s="6">
        <v>7.9951810000000005E-3</v>
      </c>
      <c r="NU20" s="7">
        <v>0.62906869799999998</v>
      </c>
      <c r="NV20" s="6">
        <v>4.0999999999999996</v>
      </c>
      <c r="NW20" s="7">
        <v>24.700000760000002</v>
      </c>
      <c r="NX20" s="6">
        <v>14.10987956</v>
      </c>
      <c r="NY20" s="7">
        <v>0.102349234</v>
      </c>
      <c r="NZ20" s="6">
        <v>1254.72864</v>
      </c>
      <c r="OA20" s="7">
        <v>11971680934</v>
      </c>
      <c r="OB20" s="6">
        <v>11.744987200000001</v>
      </c>
      <c r="OC20" s="7">
        <v>1571629691</v>
      </c>
      <c r="OD20" s="6">
        <v>515279450.30000001</v>
      </c>
      <c r="OE20" s="7">
        <v>0.60091134199999996</v>
      </c>
      <c r="OF20" s="6">
        <v>1131216.2420000001</v>
      </c>
      <c r="OG20" s="7">
        <v>89005209.620000005</v>
      </c>
      <c r="OH20" s="6">
        <v>580097786.5</v>
      </c>
      <c r="OI20" s="7">
        <v>18700</v>
      </c>
      <c r="OJ20" s="6">
        <v>14.865177640000001</v>
      </c>
      <c r="OK20" s="7">
        <v>52399263528</v>
      </c>
      <c r="OL20" s="6">
        <v>11.107923319999999</v>
      </c>
      <c r="OM20" s="7">
        <v>3.6418786540000001</v>
      </c>
      <c r="ON20" s="6">
        <v>1426300</v>
      </c>
      <c r="OO20" s="7">
        <v>0</v>
      </c>
      <c r="OP20" s="6">
        <v>0</v>
      </c>
      <c r="OQ20" s="7">
        <v>-6.3370311140000002</v>
      </c>
      <c r="OR20" s="6">
        <v>-8.6080133849999996</v>
      </c>
      <c r="OS20" s="7">
        <v>280000.0012</v>
      </c>
      <c r="OT20" s="6">
        <v>0</v>
      </c>
      <c r="OU20" s="7">
        <v>-1462000</v>
      </c>
      <c r="OV20" s="6">
        <v>239120000</v>
      </c>
      <c r="OW20" s="7">
        <v>54.687271119999998</v>
      </c>
      <c r="OX20" s="6">
        <v>4290364</v>
      </c>
      <c r="OY20" s="7">
        <v>79.235221859999996</v>
      </c>
      <c r="OZ20" s="6">
        <v>1999696938</v>
      </c>
      <c r="PA20" s="7">
        <v>13.500789169999999</v>
      </c>
      <c r="PB20" s="6">
        <v>1319000100</v>
      </c>
      <c r="PC20" s="7">
        <v>67.424621579999993</v>
      </c>
      <c r="PD20" s="6">
        <v>2660000.0860000001</v>
      </c>
      <c r="PE20" s="7">
        <v>230000.0042</v>
      </c>
      <c r="PF20" s="6">
        <v>61856684.899999999</v>
      </c>
      <c r="PG20" s="7">
        <v>3.64</v>
      </c>
      <c r="PH20" s="6">
        <v>2289999.9619999998</v>
      </c>
      <c r="PI20" s="7">
        <v>0.56509211699999995</v>
      </c>
      <c r="PJ20" s="6">
        <v>4.2916666670000003</v>
      </c>
      <c r="PK20" s="7">
        <v>75000000</v>
      </c>
      <c r="PL20" s="6">
        <v>5.875</v>
      </c>
      <c r="PM20" s="7">
        <v>10.16666667</v>
      </c>
      <c r="PN20" s="6">
        <v>439999.9976</v>
      </c>
      <c r="PO20" s="7">
        <v>38.407611420000002</v>
      </c>
      <c r="PP20" s="6">
        <v>1531030786</v>
      </c>
      <c r="PQ20" s="7">
        <v>44.556267149999996</v>
      </c>
      <c r="PR20" s="6">
        <v>2384476868</v>
      </c>
      <c r="PS20" s="7">
        <v>15.93693508</v>
      </c>
      <c r="PT20" s="6">
        <v>1773296997</v>
      </c>
      <c r="PU20" s="7">
        <v>3658271690</v>
      </c>
      <c r="PV20" s="6">
        <v>0.234705054</v>
      </c>
      <c r="PW20" s="7">
        <v>-298488392.19999999</v>
      </c>
      <c r="PX20" s="6">
        <v>-325577236</v>
      </c>
      <c r="PY20" s="7">
        <v>13.533586400000001</v>
      </c>
      <c r="PZ20" s="6">
        <v>1548408534</v>
      </c>
      <c r="QA20" s="7">
        <v>411699314.89999998</v>
      </c>
      <c r="QB20" s="6">
        <v>0.25037556300000002</v>
      </c>
      <c r="QC20" s="7">
        <v>35.992680700000001</v>
      </c>
      <c r="QD20" s="6">
        <v>25.550247720000002</v>
      </c>
      <c r="QE20" s="7">
        <v>1773297049</v>
      </c>
      <c r="QF20" s="6">
        <v>3572149611</v>
      </c>
      <c r="QG20" s="7">
        <v>2120340916</v>
      </c>
      <c r="QH20" s="6">
        <v>14311087.300000001</v>
      </c>
      <c r="QI20" s="7">
        <v>-909776263.79999995</v>
      </c>
      <c r="QJ20" s="6">
        <v>40.188149860000003</v>
      </c>
      <c r="QK20" s="7">
        <v>4742592108</v>
      </c>
      <c r="QL20" s="6">
        <v>42.267700939999997</v>
      </c>
      <c r="QM20" s="7">
        <v>52.094808880000002</v>
      </c>
      <c r="QN20" s="6">
        <v>9.2472041399999991</v>
      </c>
      <c r="QO20" s="7">
        <v>1396608787</v>
      </c>
      <c r="QP20" s="6">
        <v>3615034670</v>
      </c>
      <c r="QQ20" s="7">
        <v>2120340916</v>
      </c>
      <c r="QR20" s="6">
        <v>36.00375528</v>
      </c>
      <c r="QS20" s="7">
        <v>1633252838</v>
      </c>
      <c r="QT20" s="6">
        <v>86122078.909999996</v>
      </c>
      <c r="QU20" s="7">
        <v>-1064370619</v>
      </c>
      <c r="QV20" s="6">
        <v>-2803695334</v>
      </c>
      <c r="QW20" s="7">
        <v>-6.2388996380000004</v>
      </c>
      <c r="QX20" s="6">
        <v>0.132852675</v>
      </c>
      <c r="QY20" s="7">
        <v>6702699957</v>
      </c>
      <c r="QZ20" s="6">
        <v>4.0105627989999997</v>
      </c>
      <c r="RA20" s="7">
        <v>21.480724689999999</v>
      </c>
      <c r="RB20" s="6">
        <v>92.570162289999999</v>
      </c>
      <c r="RC20" s="7">
        <v>11.972268619999999</v>
      </c>
      <c r="RD20" s="6">
        <v>48.834298230000002</v>
      </c>
      <c r="RE20" s="7">
        <v>1938896773</v>
      </c>
      <c r="RF20" s="6">
        <v>14.92724143</v>
      </c>
      <c r="RG20" s="7">
        <v>-2718851031</v>
      </c>
      <c r="RH20" s="6">
        <v>-924087351.10000002</v>
      </c>
      <c r="RI20" s="7">
        <v>14.056554500000001</v>
      </c>
      <c r="RJ20" s="6">
        <v>24.406608819999999</v>
      </c>
      <c r="RK20" s="7">
        <v>1.8808562</v>
      </c>
      <c r="RL20" s="6">
        <v>15.004574570000001</v>
      </c>
      <c r="RM20" s="7">
        <v>4.4464775850000002</v>
      </c>
      <c r="RN20" s="6">
        <v>19677745.030000001</v>
      </c>
      <c r="RO20" s="7">
        <v>6291000642</v>
      </c>
      <c r="RP20" s="6">
        <v>15.712785520000001</v>
      </c>
      <c r="RQ20" s="7">
        <v>57000000</v>
      </c>
      <c r="RR20" s="6"/>
      <c r="RS20" s="7">
        <v>89.890710380000002</v>
      </c>
      <c r="RT20" s="6">
        <v>1.1083713550000001</v>
      </c>
      <c r="RU20" s="7">
        <v>49.35</v>
      </c>
      <c r="RV20" s="6">
        <v>4935</v>
      </c>
      <c r="RW20" s="7">
        <v>4.1135305029999998</v>
      </c>
      <c r="RX20" s="6">
        <v>40.251390469999997</v>
      </c>
      <c r="RY20" s="7">
        <v>0</v>
      </c>
      <c r="RZ20" s="6">
        <v>57000000</v>
      </c>
      <c r="SA20" s="7">
        <v>0.68519002200000001</v>
      </c>
      <c r="SB20" s="6">
        <v>43.4</v>
      </c>
      <c r="SC20" s="7">
        <v>10.561056110000001</v>
      </c>
      <c r="SD20" s="6">
        <v>78.78</v>
      </c>
      <c r="SE20" s="7">
        <v>8.32</v>
      </c>
      <c r="SF20" s="6">
        <v>21.908369059999998</v>
      </c>
      <c r="SG20" s="7">
        <v>3099755219</v>
      </c>
      <c r="SH20" s="6">
        <v>25.550247720000002</v>
      </c>
      <c r="SI20" s="7">
        <v>2561268</v>
      </c>
      <c r="SJ20" s="6"/>
      <c r="SK20" s="7">
        <v>46.223140720000004</v>
      </c>
      <c r="SL20" s="6">
        <v>39.023330000000001</v>
      </c>
      <c r="SM20" s="7">
        <v>0</v>
      </c>
      <c r="SN20" s="6">
        <v>0</v>
      </c>
      <c r="SO20" s="7">
        <v>0</v>
      </c>
      <c r="SP20" s="6">
        <v>38.48184818</v>
      </c>
      <c r="SQ20" s="7">
        <v>61.51815182</v>
      </c>
      <c r="SR20" s="6"/>
      <c r="SS20" s="7">
        <v>0</v>
      </c>
      <c r="ST20" s="6">
        <v>38.48184818</v>
      </c>
      <c r="SU20" s="7"/>
      <c r="SV20" s="6">
        <v>50</v>
      </c>
      <c r="SW20" s="7"/>
      <c r="SX20" s="6"/>
      <c r="SY20" s="7"/>
      <c r="SZ20" s="6"/>
      <c r="TA20" s="7"/>
      <c r="TB20" s="6">
        <v>-4344437.2149999999</v>
      </c>
      <c r="TC20" s="7"/>
      <c r="TD20" s="6">
        <v>5.681070085</v>
      </c>
      <c r="TE20" s="7">
        <v>318.69118659999998</v>
      </c>
      <c r="TF20" s="6">
        <v>6.2445025989999996</v>
      </c>
      <c r="TG20" s="7">
        <v>57.988391880000002</v>
      </c>
      <c r="TH20" s="6">
        <v>-115.7882796</v>
      </c>
      <c r="TI20" s="7">
        <v>0</v>
      </c>
      <c r="TJ20" s="6">
        <v>33.676330569999998</v>
      </c>
      <c r="TK20" s="7">
        <v>307.35560759999998</v>
      </c>
      <c r="TL20" s="6">
        <v>88.074435109999996</v>
      </c>
      <c r="TM20" s="7">
        <v>12.15181518</v>
      </c>
      <c r="TN20" s="6"/>
      <c r="TO20" s="7">
        <v>2.72</v>
      </c>
      <c r="TP20" s="6">
        <v>12.29</v>
      </c>
      <c r="TQ20" s="7">
        <v>15.48383999</v>
      </c>
      <c r="TR20" s="6"/>
      <c r="TS20" s="7"/>
      <c r="TT20" s="6"/>
      <c r="TU20" s="7"/>
      <c r="TV20" s="6"/>
      <c r="TW20" s="7"/>
      <c r="TX20" s="6"/>
      <c r="TY20" s="7"/>
      <c r="TZ20" s="6"/>
      <c r="UA20" s="7"/>
      <c r="UB20" s="6"/>
      <c r="UC20" s="7">
        <v>9.1947202679999993</v>
      </c>
      <c r="UD20" s="6">
        <v>21.494760509999999</v>
      </c>
      <c r="UE20" s="7">
        <v>0.42776998900000002</v>
      </c>
      <c r="UF20" s="6">
        <v>0.64477998000000003</v>
      </c>
      <c r="UG20" s="7">
        <v>0.581520021</v>
      </c>
      <c r="UH20" s="6"/>
      <c r="UI20" s="7">
        <v>52.87</v>
      </c>
      <c r="UJ20" s="6">
        <v>31.78</v>
      </c>
      <c r="UK20" s="7">
        <v>9.32</v>
      </c>
      <c r="UL20" s="6">
        <v>35.256950000000003</v>
      </c>
      <c r="UM20" s="7"/>
      <c r="UN20" s="6"/>
      <c r="UO20" s="7">
        <v>124263</v>
      </c>
      <c r="UP20" s="6">
        <v>2088109</v>
      </c>
      <c r="UQ20" s="7">
        <v>959999.97849999997</v>
      </c>
      <c r="UR20" s="6">
        <v>46.093368529999999</v>
      </c>
      <c r="US20" s="7">
        <v>91083</v>
      </c>
      <c r="UT20" s="6">
        <v>77.92</v>
      </c>
      <c r="UU20" s="7">
        <v>42.11</v>
      </c>
      <c r="UV20" s="6">
        <v>6.6</v>
      </c>
      <c r="UW20" s="7">
        <v>34.970680000000002</v>
      </c>
      <c r="UX20" s="6"/>
      <c r="UY20" s="7"/>
      <c r="UZ20" s="6">
        <v>473159</v>
      </c>
      <c r="VA20" s="7">
        <v>25926</v>
      </c>
      <c r="VB20" s="6">
        <v>28.46414948</v>
      </c>
      <c r="VC20" s="7">
        <v>296000000</v>
      </c>
      <c r="VD20" s="6">
        <v>904000000</v>
      </c>
      <c r="VE20" s="7">
        <v>23.07109664</v>
      </c>
      <c r="VF20" s="6">
        <v>25.833774479999999</v>
      </c>
      <c r="VG20" s="7">
        <v>6.8823022270000003</v>
      </c>
      <c r="VH20" s="6">
        <v>-331000000</v>
      </c>
      <c r="VI20" s="7">
        <v>17.249863309999999</v>
      </c>
      <c r="VJ20" s="6">
        <v>22.715173029999999</v>
      </c>
      <c r="VK20" s="7">
        <v>2254000000</v>
      </c>
      <c r="VL20" s="6">
        <v>976000000</v>
      </c>
      <c r="VM20" s="7">
        <v>12.25516146</v>
      </c>
      <c r="VN20" s="6">
        <v>38.035579030000001</v>
      </c>
      <c r="VO20" s="7">
        <v>28.798305979999999</v>
      </c>
      <c r="VP20" s="6">
        <v>4.6162664539999998</v>
      </c>
      <c r="VQ20" s="7">
        <v>3658000000</v>
      </c>
      <c r="VR20" s="6">
        <v>7.8348332449999996</v>
      </c>
      <c r="VS20" s="7">
        <v>24.712957899999999</v>
      </c>
      <c r="VT20" s="6">
        <v>512000000</v>
      </c>
      <c r="VU20" s="7">
        <v>303000000</v>
      </c>
      <c r="VV20" s="6">
        <v>-3.3879915660000002</v>
      </c>
      <c r="VW20" s="7">
        <v>48.648293680000002</v>
      </c>
      <c r="VX20" s="6">
        <v>37.44191283</v>
      </c>
      <c r="VY20" s="7">
        <v>8.0918534720000004</v>
      </c>
      <c r="VZ20" s="6">
        <v>631000000</v>
      </c>
      <c r="WA20" s="7">
        <v>13.552143989999999</v>
      </c>
      <c r="WB20" s="6">
        <v>8.0201164640000009</v>
      </c>
      <c r="WC20" s="7">
        <v>463000000</v>
      </c>
      <c r="WD20" s="6">
        <v>3716000000</v>
      </c>
      <c r="WE20" s="7">
        <v>1088000000</v>
      </c>
      <c r="WF20" s="6">
        <v>451000000</v>
      </c>
      <c r="WG20" s="7">
        <v>78000000</v>
      </c>
      <c r="WH20" s="6"/>
      <c r="WI20" s="7"/>
      <c r="WJ20" s="6"/>
      <c r="WK20" s="7">
        <v>34.526479999999999</v>
      </c>
      <c r="WL20" s="6">
        <v>36.52028</v>
      </c>
      <c r="WM20" s="7"/>
      <c r="WN20" s="6">
        <v>122460548.5</v>
      </c>
      <c r="WO20" s="7"/>
      <c r="WP20" s="6"/>
      <c r="WQ20" s="7"/>
      <c r="WR20" s="6"/>
      <c r="WS20" s="7"/>
      <c r="WT20" s="6"/>
      <c r="WU20" s="7"/>
      <c r="WV20" s="6"/>
      <c r="WW20" s="7"/>
      <c r="WX20" s="6"/>
      <c r="WY20" s="7"/>
      <c r="WZ20" s="6"/>
      <c r="XA20" s="7"/>
      <c r="XB20" s="6"/>
      <c r="XC20" s="7"/>
      <c r="XD20" s="6"/>
      <c r="XE20" s="7"/>
      <c r="XF20" s="6"/>
      <c r="XG20" s="7"/>
      <c r="XH20" s="6"/>
      <c r="XI20" s="7"/>
      <c r="XJ20" s="6"/>
      <c r="XK20" s="7"/>
      <c r="XL20" s="6"/>
      <c r="XM20" s="7"/>
      <c r="XN20" s="6"/>
      <c r="XO20" s="7"/>
      <c r="XP20" s="6"/>
      <c r="XQ20" s="7"/>
      <c r="XR20" s="6"/>
      <c r="XS20" s="7"/>
      <c r="XT20" s="6"/>
      <c r="XU20" s="7"/>
      <c r="XV20" s="6">
        <v>28.120149999999999</v>
      </c>
      <c r="XW20" s="7"/>
      <c r="XX20" s="6"/>
      <c r="XY20" s="7"/>
      <c r="XZ20" s="6"/>
      <c r="YA20" s="7"/>
      <c r="YB20" s="6"/>
      <c r="YC20" s="7"/>
      <c r="YD20" s="6"/>
      <c r="YE20" s="7"/>
      <c r="YF20" s="6"/>
      <c r="YG20" s="7"/>
      <c r="YH20" s="6"/>
      <c r="YI20" s="7"/>
      <c r="YJ20" s="6"/>
      <c r="YK20" s="7"/>
      <c r="YL20" s="6"/>
      <c r="YM20" s="7"/>
      <c r="YN20" s="6"/>
      <c r="YO20" s="7"/>
      <c r="YP20" s="6"/>
      <c r="YQ20" s="7"/>
      <c r="YR20" s="6"/>
      <c r="YS20" s="7"/>
      <c r="YT20" s="6"/>
      <c r="YU20" s="7"/>
      <c r="YV20" s="6"/>
      <c r="YW20" s="7"/>
      <c r="YX20" s="6"/>
      <c r="YY20" s="7"/>
      <c r="YZ20" s="6"/>
      <c r="ZA20" s="7"/>
      <c r="ZB20" s="6"/>
      <c r="ZC20" s="7"/>
      <c r="ZD20" s="6"/>
      <c r="ZE20" s="7"/>
      <c r="ZF20" s="6"/>
      <c r="ZG20" s="7"/>
      <c r="ZH20" s="6"/>
      <c r="ZI20" s="7"/>
      <c r="ZJ20" s="6"/>
      <c r="ZK20" s="7"/>
      <c r="ZL20" s="6"/>
      <c r="ZM20" s="7"/>
      <c r="ZN20" s="6"/>
      <c r="ZO20" s="7"/>
      <c r="ZP20" s="6"/>
      <c r="ZQ20" s="7"/>
      <c r="ZR20" s="6"/>
      <c r="ZS20" s="7"/>
      <c r="ZT20" s="6"/>
      <c r="ZU20" s="7"/>
      <c r="ZV20" s="6"/>
      <c r="ZW20" s="7"/>
      <c r="ZX20" s="6"/>
      <c r="ZY20" s="7"/>
      <c r="ZZ20" s="6"/>
      <c r="AAA20" s="7"/>
      <c r="AAB20" s="6"/>
      <c r="AAC20" s="7"/>
      <c r="AAD20" s="6"/>
      <c r="AAE20" s="7"/>
      <c r="AAF20" s="6"/>
      <c r="AAG20" s="7"/>
      <c r="AAH20" s="6"/>
      <c r="AAI20" s="7"/>
      <c r="AAJ20" s="6"/>
      <c r="AAK20" s="7"/>
      <c r="AAL20" s="6"/>
      <c r="AAM20" s="7"/>
      <c r="AAN20" s="6">
        <v>56700000</v>
      </c>
      <c r="AAO20" s="7">
        <v>56700000</v>
      </c>
      <c r="AAP20" s="6">
        <v>768000000</v>
      </c>
      <c r="AAQ20" s="7">
        <v>34.07275954</v>
      </c>
      <c r="AAR20" s="6"/>
      <c r="AAS20" s="7"/>
      <c r="AAT20" s="6"/>
      <c r="AAU20" s="7"/>
      <c r="AAV20" s="6"/>
      <c r="AAW20" s="7"/>
      <c r="AAX20" s="6"/>
      <c r="AAY20" s="7"/>
      <c r="AAZ20" s="6"/>
      <c r="ABA20" s="7"/>
      <c r="ABB20" s="6">
        <v>53.906051640000001</v>
      </c>
      <c r="ABC20" s="7"/>
      <c r="ABD20" s="6"/>
      <c r="ABE20" s="7"/>
      <c r="ABF20" s="6"/>
      <c r="ABG20" s="7"/>
      <c r="ABH20" s="6"/>
      <c r="ABI20" s="7"/>
      <c r="ABJ20" s="6">
        <v>36.796871189999997</v>
      </c>
      <c r="ABK20" s="7">
        <v>6.8406599999999997</v>
      </c>
      <c r="ABL20" s="6">
        <v>4.9411201480000004</v>
      </c>
      <c r="ABM20" s="7">
        <v>69.835670469999997</v>
      </c>
      <c r="ABN20" s="6"/>
      <c r="ABO20" s="7"/>
      <c r="ABP20" s="6"/>
      <c r="ABQ20" s="7"/>
      <c r="ABR20" s="6">
        <v>8.2797999999999998</v>
      </c>
      <c r="ABS20" s="7">
        <v>5.9196400000000002</v>
      </c>
    </row>
    <row r="21" spans="1:747" x14ac:dyDescent="0.25">
      <c r="A21" s="5">
        <v>1979</v>
      </c>
      <c r="B21" s="6">
        <v>49.825664660000001</v>
      </c>
      <c r="C21" s="7">
        <v>82.335446989999994</v>
      </c>
      <c r="D21" s="6">
        <v>0.51019686200000003</v>
      </c>
      <c r="E21" s="7">
        <v>3.9904851689999998</v>
      </c>
      <c r="F21" s="6">
        <v>4.6531780720000002</v>
      </c>
      <c r="G21" s="7">
        <v>2.1564248720000001</v>
      </c>
      <c r="H21" s="6">
        <v>3.3671978189999998</v>
      </c>
      <c r="I21" s="7">
        <v>4.2132684840000003</v>
      </c>
      <c r="J21" s="6">
        <v>6.1333775399999997</v>
      </c>
      <c r="K21" s="7">
        <v>9.1225189279999999</v>
      </c>
      <c r="L21" s="6">
        <v>54.253100519999997</v>
      </c>
      <c r="M21" s="7">
        <v>10.52365481</v>
      </c>
      <c r="N21" s="6">
        <v>13.74185078</v>
      </c>
      <c r="O21" s="7">
        <v>42.414502040000002</v>
      </c>
      <c r="P21" s="6">
        <v>16.732553800000002</v>
      </c>
      <c r="Q21" s="7">
        <v>-64757</v>
      </c>
      <c r="R21" s="6">
        <v>62695422098</v>
      </c>
      <c r="S21" s="7">
        <v>1981500000</v>
      </c>
      <c r="T21" s="6">
        <v>1335.5315210000001</v>
      </c>
      <c r="U21" s="7">
        <v>57185627389</v>
      </c>
      <c r="V21" s="6">
        <v>12067699900</v>
      </c>
      <c r="W21" s="7">
        <v>6258428571</v>
      </c>
      <c r="X21" s="6">
        <v>20.05644264</v>
      </c>
      <c r="Y21" s="7">
        <v>2529999900</v>
      </c>
      <c r="Z21" s="6">
        <v>-16.478786150000001</v>
      </c>
      <c r="AA21" s="7">
        <v>42.971524610000003</v>
      </c>
      <c r="AB21" s="6">
        <v>5420600000</v>
      </c>
      <c r="AC21" s="7">
        <v>5295714286</v>
      </c>
      <c r="AD21" s="6">
        <v>66428991421</v>
      </c>
      <c r="AE21" s="7">
        <v>4774142857</v>
      </c>
      <c r="AF21" s="6">
        <v>14693100000</v>
      </c>
      <c r="AG21" s="7">
        <v>1119070000000</v>
      </c>
      <c r="AH21" s="6">
        <v>15189857143</v>
      </c>
      <c r="AI21" s="7">
        <v>56461773978</v>
      </c>
      <c r="AJ21" s="6">
        <v>16.204496450000001</v>
      </c>
      <c r="AK21" s="7">
        <v>2044100000</v>
      </c>
      <c r="AL21" s="6">
        <v>1840000000</v>
      </c>
      <c r="AM21" s="7">
        <v>31.502885590000002</v>
      </c>
      <c r="AN21" s="6">
        <v>43.841999999999999</v>
      </c>
      <c r="AO21" s="7">
        <v>50.174335339999999</v>
      </c>
      <c r="AP21" s="6">
        <v>42818628</v>
      </c>
      <c r="AQ21" s="7">
        <v>75.059378019999997</v>
      </c>
      <c r="AR21" s="6">
        <v>0.25005164299999999</v>
      </c>
      <c r="AS21" s="7">
        <v>1.001568053</v>
      </c>
      <c r="AT21" s="6">
        <v>3.3323974409999999</v>
      </c>
      <c r="AU21" s="7">
        <v>1.5705808830000001</v>
      </c>
      <c r="AV21" s="6">
        <v>2.7602613520000001</v>
      </c>
      <c r="AW21" s="7">
        <v>4.0209831869999997</v>
      </c>
      <c r="AX21" s="6">
        <v>4.3907776409999997</v>
      </c>
      <c r="AY21" s="7">
        <v>7.5646358899999999</v>
      </c>
      <c r="AZ21" s="6">
        <v>54.84397001</v>
      </c>
      <c r="BA21" s="7">
        <v>55.438974299999998</v>
      </c>
      <c r="BB21" s="6">
        <v>11.94009746</v>
      </c>
      <c r="BC21" s="7">
        <v>41.165544820000001</v>
      </c>
      <c r="BD21" s="6">
        <v>39.907847629999999</v>
      </c>
      <c r="BE21" s="7">
        <v>0.7</v>
      </c>
      <c r="BF21" s="6">
        <v>15.7082382</v>
      </c>
      <c r="BG21" s="7">
        <v>18020571429</v>
      </c>
      <c r="BH21" s="6">
        <v>0</v>
      </c>
      <c r="BI21" s="7">
        <v>7366857143</v>
      </c>
      <c r="BJ21" s="6">
        <v>34.729356930000002</v>
      </c>
      <c r="BK21" s="7">
        <v>4380900000</v>
      </c>
      <c r="BL21" s="6">
        <v>-2078700000</v>
      </c>
      <c r="BM21" s="7">
        <v>32.187024350000002</v>
      </c>
      <c r="BN21" s="6">
        <v>4060200000</v>
      </c>
      <c r="BO21" s="7">
        <v>504571428.60000002</v>
      </c>
      <c r="BP21" s="6">
        <v>5107215027</v>
      </c>
      <c r="BQ21" s="7">
        <v>1284800000000</v>
      </c>
      <c r="BR21" s="6">
        <v>1.1436086940000001</v>
      </c>
      <c r="BS21" s="7">
        <v>64647821279</v>
      </c>
      <c r="BT21" s="6">
        <v>1025590000000</v>
      </c>
      <c r="BU21" s="7">
        <v>8588800000</v>
      </c>
      <c r="BV21" s="6">
        <v>56.158000000000001</v>
      </c>
      <c r="BW21" s="7">
        <v>21334666</v>
      </c>
      <c r="BX21" s="6">
        <v>0.78652977300000004</v>
      </c>
      <c r="BY21" s="7">
        <v>1708671</v>
      </c>
      <c r="BZ21" s="6">
        <v>992740</v>
      </c>
      <c r="CA21" s="7">
        <v>2.5791802879999999</v>
      </c>
      <c r="CB21" s="6">
        <v>3.7572395090000001</v>
      </c>
      <c r="CC21" s="7">
        <v>4.3784186729999997</v>
      </c>
      <c r="CD21" s="6">
        <v>6.1728690759999996</v>
      </c>
      <c r="CE21" s="7">
        <v>8.9301819859999991</v>
      </c>
      <c r="CF21" s="6">
        <v>11655715</v>
      </c>
      <c r="CG21" s="7">
        <v>10.12325433</v>
      </c>
      <c r="CH21" s="6">
        <v>12.85314239</v>
      </c>
      <c r="CI21" s="7">
        <v>9112315</v>
      </c>
      <c r="CJ21" s="6">
        <v>15.760396719999999</v>
      </c>
      <c r="CK21" s="7">
        <v>546700100</v>
      </c>
      <c r="CL21" s="6">
        <v>2830714286</v>
      </c>
      <c r="CM21" s="7">
        <v>294.60075180000001</v>
      </c>
      <c r="CN21" s="6">
        <v>17239571286</v>
      </c>
      <c r="CO21" s="7">
        <v>1.2764846910000001</v>
      </c>
      <c r="CP21" s="6">
        <v>129124000000</v>
      </c>
      <c r="CQ21" s="7">
        <v>69.464263059999993</v>
      </c>
      <c r="CR21" s="6">
        <v>-2969571429</v>
      </c>
      <c r="CS21" s="7">
        <v>12912533905</v>
      </c>
      <c r="CT21" s="6">
        <v>165731000000</v>
      </c>
      <c r="CU21" s="7">
        <v>5800285714</v>
      </c>
      <c r="CV21" s="6">
        <v>29.38704972</v>
      </c>
      <c r="CW21" s="7">
        <v>3707000000</v>
      </c>
      <c r="CX21" s="6">
        <v>5.4467355020000001</v>
      </c>
      <c r="CY21" s="7">
        <v>18.99575089</v>
      </c>
      <c r="CZ21" s="6">
        <v>1795125066</v>
      </c>
      <c r="DA21" s="7">
        <v>22.49023953</v>
      </c>
      <c r="DB21" s="6">
        <v>3614285571</v>
      </c>
      <c r="DC21" s="7">
        <v>209441000000</v>
      </c>
      <c r="DD21" s="6">
        <v>7743714286</v>
      </c>
      <c r="DE21" s="7">
        <v>8121845061</v>
      </c>
      <c r="DF21" s="6">
        <v>353200000</v>
      </c>
      <c r="DG21" s="7">
        <v>116.47878609999999</v>
      </c>
      <c r="DH21" s="6">
        <v>20990142857</v>
      </c>
      <c r="DI21" s="7">
        <v>68.087265349999996</v>
      </c>
      <c r="DJ21" s="6">
        <v>1318.6264160000001</v>
      </c>
      <c r="DK21" s="7">
        <v>93482102639</v>
      </c>
      <c r="DL21" s="6">
        <v>2920142857</v>
      </c>
      <c r="DM21" s="7">
        <v>630000000</v>
      </c>
      <c r="DN21" s="6">
        <v>9.9043605120000002</v>
      </c>
      <c r="DO21" s="7">
        <v>54.257832319999999</v>
      </c>
      <c r="DP21" s="6">
        <v>-2148261289</v>
      </c>
      <c r="DQ21" s="7">
        <v>529461066.19999999</v>
      </c>
      <c r="DR21" s="6">
        <v>9630012</v>
      </c>
      <c r="DS21" s="7">
        <v>18.99575089</v>
      </c>
      <c r="DT21" s="6">
        <v>7166868</v>
      </c>
      <c r="DU21" s="7">
        <v>0.70000070000000003</v>
      </c>
      <c r="DV21" s="6">
        <v>781000142.89999998</v>
      </c>
      <c r="DW21" s="7">
        <v>1050910000000</v>
      </c>
      <c r="DX21" s="6">
        <v>23079.066579999999</v>
      </c>
      <c r="DY21" s="7">
        <v>420.8582169</v>
      </c>
      <c r="DZ21" s="6">
        <v>988214000000</v>
      </c>
      <c r="EA21" s="7">
        <v>12614400000</v>
      </c>
      <c r="EB21" s="6">
        <v>40.880263829999997</v>
      </c>
      <c r="EC21" s="7">
        <v>5156800000</v>
      </c>
      <c r="ED21" s="6">
        <v>57.419878070000003</v>
      </c>
      <c r="EE21" s="7">
        <v>3.326008249</v>
      </c>
      <c r="EF21" s="6">
        <v>6844300000</v>
      </c>
      <c r="EG21" s="7">
        <v>9896573099</v>
      </c>
      <c r="EH21" s="6">
        <v>18.99575089</v>
      </c>
      <c r="EI21" s="7">
        <v>38.177395570000002</v>
      </c>
      <c r="EJ21" s="6">
        <v>3837000000</v>
      </c>
      <c r="EK21" s="7">
        <v>18772543</v>
      </c>
      <c r="EL21" s="6">
        <v>24046085</v>
      </c>
      <c r="EM21" s="7">
        <v>21483962</v>
      </c>
      <c r="EN21" s="6">
        <v>7.2760689699999999</v>
      </c>
      <c r="EO21" s="7">
        <v>0.50796436199999995</v>
      </c>
      <c r="EP21" s="6">
        <v>1.3795364779999999</v>
      </c>
      <c r="EQ21" s="7">
        <v>715931</v>
      </c>
      <c r="ER21" s="6">
        <v>1.979147459</v>
      </c>
      <c r="ES21" s="7">
        <v>3.190724898</v>
      </c>
      <c r="ET21" s="6">
        <v>4.2807607110000001</v>
      </c>
      <c r="EU21" s="7">
        <v>4.5012188139999996</v>
      </c>
      <c r="EV21" s="6">
        <v>7.5251260090000001</v>
      </c>
      <c r="EW21" s="7">
        <v>23483436</v>
      </c>
      <c r="EX21" s="6">
        <v>11827720</v>
      </c>
      <c r="EY21" s="7">
        <v>11.29430852</v>
      </c>
      <c r="EZ21" s="6">
        <v>17626521</v>
      </c>
      <c r="FA21" s="7">
        <v>8514206</v>
      </c>
      <c r="FB21" s="6">
        <v>26.492738460000002</v>
      </c>
      <c r="FC21" s="7">
        <v>3341900000</v>
      </c>
      <c r="FD21" s="6">
        <v>72769666339</v>
      </c>
      <c r="FE21" s="7">
        <v>84.291761800000003</v>
      </c>
      <c r="FF21" s="6">
        <v>10632900000</v>
      </c>
      <c r="FG21" s="7">
        <v>12269714286</v>
      </c>
      <c r="FH21" s="6">
        <v>8255240839</v>
      </c>
      <c r="FI21" s="7">
        <v>2.5365037099999999</v>
      </c>
      <c r="FJ21" s="6">
        <v>-43829514387</v>
      </c>
      <c r="FK21" s="7">
        <v>305676000000</v>
      </c>
      <c r="FL21" s="6">
        <v>26.042788259999998</v>
      </c>
      <c r="FM21" s="7">
        <v>-7.8684504390000001</v>
      </c>
      <c r="FN21" s="6">
        <v>2.4715167450000002</v>
      </c>
      <c r="FO21" s="7">
        <v>1.966394781</v>
      </c>
      <c r="FP21" s="6">
        <v>4.5476896279999997</v>
      </c>
      <c r="FQ21" s="7">
        <v>60075321327</v>
      </c>
      <c r="FR21" s="6">
        <v>23.499865639999999</v>
      </c>
      <c r="FS21" s="7">
        <v>487347000000</v>
      </c>
      <c r="FT21" s="6">
        <v>12.74387713</v>
      </c>
      <c r="FU21" s="7">
        <v>0.88374219099999995</v>
      </c>
      <c r="FV21" s="6">
        <v>2.5000031319999998</v>
      </c>
      <c r="FW21" s="7">
        <v>28573122683</v>
      </c>
      <c r="FX21" s="6">
        <v>12311990325</v>
      </c>
      <c r="FY21" s="7">
        <v>26.2638879</v>
      </c>
      <c r="FZ21" s="6">
        <v>222509000000</v>
      </c>
      <c r="GA21" s="7">
        <v>14.3541893</v>
      </c>
      <c r="GB21" s="6">
        <v>-5.0312826790000003</v>
      </c>
      <c r="GC21" s="7">
        <v>31.32567109</v>
      </c>
      <c r="GD21" s="6">
        <v>11.633440139999999</v>
      </c>
      <c r="GE21" s="7">
        <v>1032040000000</v>
      </c>
      <c r="GF21" s="6">
        <v>17775351942</v>
      </c>
      <c r="GG21" s="7">
        <v>-5.5361261989999999</v>
      </c>
      <c r="GH21" s="6">
        <v>59.039700000000003</v>
      </c>
      <c r="GI21" s="7">
        <v>57.853000000000002</v>
      </c>
      <c r="GJ21" s="6">
        <v>301.93599999999998</v>
      </c>
      <c r="GK21" s="7">
        <v>177.9</v>
      </c>
      <c r="GL21" s="6">
        <v>180.8</v>
      </c>
      <c r="GM21" s="7">
        <v>93702</v>
      </c>
      <c r="GN21" s="6">
        <v>202798</v>
      </c>
      <c r="GO21" s="7">
        <v>1572469971</v>
      </c>
      <c r="GP21" s="6">
        <v>1572469971</v>
      </c>
      <c r="GQ21" s="7">
        <v>53.698</v>
      </c>
      <c r="GR21" s="6">
        <v>120.6</v>
      </c>
      <c r="GS21" s="7">
        <v>13.411</v>
      </c>
      <c r="GT21" s="6">
        <v>108.369</v>
      </c>
      <c r="GU21" s="7">
        <v>1.0620000000000001</v>
      </c>
      <c r="GV21" s="6">
        <v>5.7009999999999996</v>
      </c>
      <c r="GW21" s="7">
        <v>123.2</v>
      </c>
      <c r="GX21" s="6">
        <v>186.17400000000001</v>
      </c>
      <c r="GY21" s="7">
        <v>121900001.5</v>
      </c>
      <c r="GZ21" s="6">
        <v>140590000</v>
      </c>
      <c r="HA21" s="7">
        <v>137481</v>
      </c>
      <c r="HB21" s="6">
        <v>-2940000.057</v>
      </c>
      <c r="HC21" s="7">
        <v>379370000</v>
      </c>
      <c r="HD21" s="6">
        <v>17000</v>
      </c>
      <c r="HE21" s="7">
        <v>120481</v>
      </c>
      <c r="HF21" s="6">
        <v>46.264873999999999</v>
      </c>
      <c r="HG21" s="7">
        <v>55.802</v>
      </c>
      <c r="HH21" s="6">
        <v>117.8</v>
      </c>
      <c r="HI21" s="7">
        <v>40.779000000000003</v>
      </c>
      <c r="HJ21" s="6">
        <v>293904</v>
      </c>
      <c r="HK21" s="7">
        <v>36.723969080000003</v>
      </c>
      <c r="HL21" s="6">
        <v>27.110215740000001</v>
      </c>
      <c r="HM21" s="7">
        <v>4420859863</v>
      </c>
      <c r="HN21" s="6">
        <v>53.9</v>
      </c>
      <c r="HO21" s="7">
        <v>175.2</v>
      </c>
      <c r="HP21" s="6">
        <v>4420859863</v>
      </c>
      <c r="HQ21" s="7">
        <v>1040430003</v>
      </c>
      <c r="HR21" s="6">
        <v>132660003.7</v>
      </c>
      <c r="HS21" s="7">
        <v>621000000</v>
      </c>
      <c r="HT21" s="6">
        <v>11.80838672</v>
      </c>
      <c r="HU21" s="7">
        <v>6.468937876</v>
      </c>
      <c r="HV21" s="6">
        <v>5.5831951330000003</v>
      </c>
      <c r="HW21" s="7">
        <v>1152855496</v>
      </c>
      <c r="HX21" s="6">
        <v>13.297499419999999</v>
      </c>
      <c r="HY21" s="7">
        <v>807000000</v>
      </c>
      <c r="HZ21" s="6">
        <v>0.91948721300000003</v>
      </c>
      <c r="IA21" s="7">
        <v>392000</v>
      </c>
      <c r="IB21" s="6">
        <v>1001450</v>
      </c>
      <c r="IC21" s="7">
        <v>8063484</v>
      </c>
      <c r="ID21" s="6">
        <v>262.23958329999999</v>
      </c>
      <c r="IE21" s="7">
        <v>26.88</v>
      </c>
      <c r="IF21" s="6">
        <v>0.14365362400000001</v>
      </c>
      <c r="IG21" s="7">
        <v>169.27688900000001</v>
      </c>
      <c r="IH21" s="6">
        <v>43.014343259999997</v>
      </c>
      <c r="II21" s="7">
        <v>28.36</v>
      </c>
      <c r="IJ21" s="6">
        <v>2034056</v>
      </c>
      <c r="IK21" s="7">
        <v>2.4581847410000002</v>
      </c>
      <c r="IL21" s="6">
        <v>3964.2</v>
      </c>
      <c r="IM21" s="7">
        <v>33.28</v>
      </c>
      <c r="IN21" s="6">
        <v>995450</v>
      </c>
      <c r="IO21" s="7">
        <v>2.314531117</v>
      </c>
      <c r="IP21" s="6">
        <v>1839660000</v>
      </c>
      <c r="IQ21" s="7">
        <v>4.3491732169999997</v>
      </c>
      <c r="IR21" s="6">
        <v>4.2562212580000001</v>
      </c>
      <c r="IS21" s="7">
        <v>1.020900175</v>
      </c>
      <c r="IT21" s="6">
        <v>2.3425710419999999</v>
      </c>
      <c r="IU21" s="7">
        <v>1.302644645</v>
      </c>
      <c r="IV21" s="6">
        <v>2.5205835059999999</v>
      </c>
      <c r="IW21" s="7">
        <v>18.100000000000001</v>
      </c>
      <c r="IX21" s="6">
        <v>5.3808356000000002E-2</v>
      </c>
      <c r="IY21" s="7">
        <v>1.669330202</v>
      </c>
      <c r="IZ21" s="6">
        <v>0.37343857000000003</v>
      </c>
      <c r="JA21" s="7">
        <v>10.375285720000001</v>
      </c>
      <c r="JB21" s="6">
        <v>1.688903021</v>
      </c>
      <c r="JC21" s="7">
        <v>79.933590670000001</v>
      </c>
      <c r="JD21" s="6">
        <v>2304000</v>
      </c>
      <c r="JE21" s="7">
        <v>18.66268767</v>
      </c>
      <c r="JF21" s="6">
        <v>72.731917850000002</v>
      </c>
      <c r="JG21" s="7">
        <v>3836810000</v>
      </c>
      <c r="JH21" s="6">
        <v>1.020900175</v>
      </c>
      <c r="JI21" s="7">
        <v>8.6702234409999992</v>
      </c>
      <c r="JJ21" s="6">
        <v>23.354321389999999</v>
      </c>
      <c r="JK21" s="7">
        <v>1</v>
      </c>
      <c r="JL21" s="6">
        <v>4.3491732169999997</v>
      </c>
      <c r="JM21" s="7">
        <v>0.47236989400000001</v>
      </c>
      <c r="JN21" s="6">
        <v>1.7291238600000001</v>
      </c>
      <c r="JO21" s="7">
        <v>9.1777828509999999</v>
      </c>
      <c r="JP21" s="6">
        <v>0.82933478599999999</v>
      </c>
      <c r="JQ21" s="7">
        <v>2.506769947</v>
      </c>
      <c r="JR21" s="6">
        <v>24470</v>
      </c>
      <c r="JS21" s="7">
        <v>1.1958732E-2</v>
      </c>
      <c r="JT21" s="6">
        <v>-748300000</v>
      </c>
      <c r="JU21" s="7">
        <v>21550.918119999998</v>
      </c>
      <c r="JV21" s="6">
        <v>410</v>
      </c>
      <c r="JW21" s="7">
        <v>16951571429</v>
      </c>
      <c r="JX21" s="6">
        <v>277.12471310000001</v>
      </c>
      <c r="JY21" s="7">
        <v>922781000000</v>
      </c>
      <c r="JZ21" s="6">
        <v>11866100000</v>
      </c>
      <c r="KA21" s="7">
        <v>-1069000000</v>
      </c>
      <c r="KB21" s="6">
        <v>53422964298</v>
      </c>
      <c r="KC21" s="7">
        <v>17651029038</v>
      </c>
      <c r="KD21" s="6">
        <v>1247.657078</v>
      </c>
      <c r="KE21" s="7">
        <v>37799999.240000002</v>
      </c>
      <c r="KF21" s="6">
        <v>3.240830222</v>
      </c>
      <c r="KG21" s="7">
        <v>0.69180188799999998</v>
      </c>
      <c r="KH21" s="6">
        <v>9.2762489739999996</v>
      </c>
      <c r="KI21" s="7">
        <v>310000.0024</v>
      </c>
      <c r="KJ21" s="6">
        <v>10390000.34</v>
      </c>
      <c r="KK21" s="7">
        <v>4850</v>
      </c>
      <c r="KL21" s="6">
        <v>540000.02150000003</v>
      </c>
      <c r="KM21" s="7">
        <v>1049999.952</v>
      </c>
      <c r="KN21" s="6">
        <v>180000.00719999999</v>
      </c>
      <c r="KO21" s="7">
        <v>9100000.3809999991</v>
      </c>
      <c r="KP21" s="6">
        <v>58599998.469999999</v>
      </c>
      <c r="KQ21" s="7">
        <v>6</v>
      </c>
      <c r="KR21" s="6">
        <v>2E-3</v>
      </c>
      <c r="KS21" s="7">
        <v>12.771699999999999</v>
      </c>
      <c r="KT21" s="6">
        <v>7.5615532749999996</v>
      </c>
      <c r="KU21" s="7">
        <v>401606671.19999999</v>
      </c>
      <c r="KV21" s="6">
        <v>6.7494292329999999</v>
      </c>
      <c r="KW21" s="7">
        <v>1216285716</v>
      </c>
      <c r="KX21" s="6">
        <v>7.9757999999999996</v>
      </c>
      <c r="KY21" s="7">
        <v>3.6999999999999998E-2</v>
      </c>
      <c r="KZ21" s="6">
        <v>1E-4</v>
      </c>
      <c r="LA21" s="7">
        <v>6.8346</v>
      </c>
      <c r="LB21" s="6">
        <v>0.57630000000000003</v>
      </c>
      <c r="LC21" s="7">
        <v>2.5182000000000002</v>
      </c>
      <c r="LD21" s="6">
        <v>4.7072000000000003</v>
      </c>
      <c r="LE21" s="7">
        <v>6.7644000000000002</v>
      </c>
      <c r="LF21" s="6">
        <v>0.97175930099999996</v>
      </c>
      <c r="LG21" s="7">
        <v>14.136900000000001</v>
      </c>
      <c r="LH21" s="6">
        <v>33.831699999999998</v>
      </c>
      <c r="LI21" s="7">
        <v>0.29930000000000001</v>
      </c>
      <c r="LJ21" s="6">
        <v>942163992.70000005</v>
      </c>
      <c r="LK21" s="7">
        <v>524691000</v>
      </c>
      <c r="LL21" s="6">
        <v>14905845251</v>
      </c>
      <c r="LM21" s="7">
        <v>7.0000000000000001E-3</v>
      </c>
      <c r="LN21" s="6">
        <v>3.9800000000000002E-2</v>
      </c>
      <c r="LO21" s="7">
        <v>0.72761989199999999</v>
      </c>
      <c r="LP21" s="6">
        <v>7.4668000000000001</v>
      </c>
      <c r="LQ21" s="7">
        <v>9.64E-2</v>
      </c>
      <c r="LR21" s="6">
        <v>1.5699999999999999E-2</v>
      </c>
      <c r="LS21" s="7">
        <v>1.9737390930000001</v>
      </c>
      <c r="LT21" s="6">
        <v>2.6631999999999998</v>
      </c>
      <c r="LU21" s="7">
        <v>1.3516999999999999</v>
      </c>
      <c r="LV21" s="6">
        <v>3.0000000000000001E-3</v>
      </c>
      <c r="LW21" s="7">
        <v>13.811999999999999</v>
      </c>
      <c r="LX21" s="6">
        <v>84.512799999999999</v>
      </c>
      <c r="LY21" s="7">
        <v>5.5E-2</v>
      </c>
      <c r="LZ21" s="6">
        <v>3.5299999999999998E-2</v>
      </c>
      <c r="MA21" s="7">
        <v>41.609400000000001</v>
      </c>
      <c r="MB21" s="6">
        <v>2.3917000000000002</v>
      </c>
      <c r="MC21" s="7">
        <v>6.8315999999999999</v>
      </c>
      <c r="MD21" s="6">
        <v>1148010592</v>
      </c>
      <c r="ME21" s="7">
        <v>266294000</v>
      </c>
      <c r="MF21" s="6">
        <v>211.23804430000001</v>
      </c>
      <c r="MG21" s="7">
        <v>10611470111</v>
      </c>
      <c r="MH21" s="6">
        <v>6</v>
      </c>
      <c r="MI21" s="7">
        <v>6</v>
      </c>
      <c r="MJ21" s="6">
        <v>2.3691412500000002</v>
      </c>
      <c r="MK21" s="7">
        <v>3.0588224249999998</v>
      </c>
      <c r="ML21" s="6">
        <v>205847000</v>
      </c>
      <c r="MM21" s="7">
        <v>29.375</v>
      </c>
      <c r="MN21" s="6">
        <v>12</v>
      </c>
      <c r="MO21" s="7">
        <v>30367702.399999999</v>
      </c>
      <c r="MP21" s="6">
        <v>518518468.30000001</v>
      </c>
      <c r="MQ21" s="7">
        <v>335218000</v>
      </c>
      <c r="MR21" s="6">
        <v>25.439499999999999</v>
      </c>
      <c r="MS21" s="7">
        <v>10426470111</v>
      </c>
      <c r="MT21" s="6">
        <v>87.931937840000003</v>
      </c>
      <c r="MU21" s="7">
        <v>330299000</v>
      </c>
      <c r="MV21" s="6">
        <v>0</v>
      </c>
      <c r="MW21" s="7">
        <v>115324000</v>
      </c>
      <c r="MX21" s="6">
        <v>258397000</v>
      </c>
      <c r="MY21" s="7">
        <v>3791987083</v>
      </c>
      <c r="MZ21" s="6">
        <v>502388057</v>
      </c>
      <c r="NA21" s="7">
        <v>54479999.539999999</v>
      </c>
      <c r="NB21" s="6">
        <v>12.04309475</v>
      </c>
      <c r="NC21" s="7">
        <v>53796000</v>
      </c>
      <c r="ND21" s="6">
        <v>28430000.309999999</v>
      </c>
      <c r="NE21" s="7">
        <v>86311797.099999994</v>
      </c>
      <c r="NF21" s="6">
        <v>3309999.943</v>
      </c>
      <c r="NG21" s="7">
        <v>14579999.92</v>
      </c>
      <c r="NH21" s="6">
        <v>5.030223157</v>
      </c>
      <c r="NI21" s="7">
        <v>41.577341570000002</v>
      </c>
      <c r="NJ21" s="6">
        <v>23.517590819999999</v>
      </c>
      <c r="NK21" s="7">
        <v>66.395840379999996</v>
      </c>
      <c r="NL21" s="6">
        <v>26.165003989999999</v>
      </c>
      <c r="NM21" s="7">
        <v>20.250592040000001</v>
      </c>
      <c r="NN21" s="6">
        <v>9.5961466889999993</v>
      </c>
      <c r="NO21" s="7">
        <v>1.0566569910000001</v>
      </c>
      <c r="NP21" s="6">
        <v>0.80995441400000001</v>
      </c>
      <c r="NQ21" s="7">
        <v>5.5169986770000001</v>
      </c>
      <c r="NR21" s="6">
        <v>4.5055139000000001E-2</v>
      </c>
      <c r="NS21" s="7">
        <v>283.35143440000002</v>
      </c>
      <c r="NT21" s="6">
        <v>7.0378630000000001E-3</v>
      </c>
      <c r="NU21" s="7">
        <v>0.46174302699999997</v>
      </c>
      <c r="NV21" s="6">
        <v>3.9</v>
      </c>
      <c r="NW21" s="7">
        <v>28</v>
      </c>
      <c r="NX21" s="6">
        <v>29.232138760000002</v>
      </c>
      <c r="NY21" s="7">
        <v>0.20121265999999999</v>
      </c>
      <c r="NZ21" s="6">
        <v>978.88578259999997</v>
      </c>
      <c r="OA21" s="7">
        <v>12132719663</v>
      </c>
      <c r="OB21" s="6">
        <v>24.39018944</v>
      </c>
      <c r="OC21" s="7">
        <v>4055054657</v>
      </c>
      <c r="OD21" s="6">
        <v>684331380.60000002</v>
      </c>
      <c r="OE21" s="7">
        <v>0.43435192500000003</v>
      </c>
      <c r="OF21" s="6">
        <v>1193028.3670000001</v>
      </c>
      <c r="OG21" s="7">
        <v>78272698.980000004</v>
      </c>
      <c r="OH21" s="6">
        <v>661111285.70000005</v>
      </c>
      <c r="OI21" s="7">
        <v>21300</v>
      </c>
      <c r="OJ21" s="6">
        <v>29.912758490000002</v>
      </c>
      <c r="OK21" s="7">
        <v>41914546182</v>
      </c>
      <c r="OL21" s="6">
        <v>23.921408549999999</v>
      </c>
      <c r="OM21" s="7">
        <v>4.0369790109999997</v>
      </c>
      <c r="ON21" s="6">
        <v>1689800</v>
      </c>
      <c r="OO21" s="7">
        <v>0</v>
      </c>
      <c r="OP21" s="6">
        <v>0</v>
      </c>
      <c r="OQ21" s="7">
        <v>-20.009283799999999</v>
      </c>
      <c r="OR21" s="6">
        <v>-21.984264060000001</v>
      </c>
      <c r="OS21" s="7">
        <v>949999.98809999996</v>
      </c>
      <c r="OT21" s="6">
        <v>0</v>
      </c>
      <c r="OU21" s="7">
        <v>-719000</v>
      </c>
      <c r="OV21" s="6">
        <v>444499000</v>
      </c>
      <c r="OW21" s="7">
        <v>55.261260989999997</v>
      </c>
      <c r="OX21" s="6">
        <v>4375272</v>
      </c>
      <c r="OY21" s="7">
        <v>78.656326289999996</v>
      </c>
      <c r="OZ21" s="6">
        <v>2357142857</v>
      </c>
      <c r="PA21" s="7">
        <v>13.08028919</v>
      </c>
      <c r="PB21" s="6">
        <v>1650000000</v>
      </c>
      <c r="PC21" s="7">
        <v>67.40437317</v>
      </c>
      <c r="PD21" s="6">
        <v>3140000.105</v>
      </c>
      <c r="PE21" s="7">
        <v>1220000.0290000001</v>
      </c>
      <c r="PF21" s="6">
        <v>31170773.199999999</v>
      </c>
      <c r="PG21" s="7">
        <v>4.55</v>
      </c>
      <c r="PH21" s="6">
        <v>10939999.58</v>
      </c>
      <c r="PI21" s="7">
        <v>-9.311642226</v>
      </c>
      <c r="PJ21" s="6">
        <v>5</v>
      </c>
      <c r="PK21" s="7">
        <v>185000000</v>
      </c>
      <c r="PL21" s="6">
        <v>7</v>
      </c>
      <c r="PM21" s="7">
        <v>12</v>
      </c>
      <c r="PN21" s="6">
        <v>610000.01430000004</v>
      </c>
      <c r="PO21" s="7">
        <v>27.81312793</v>
      </c>
      <c r="PP21" s="6">
        <v>1706285717</v>
      </c>
      <c r="PQ21" s="7">
        <v>48.193096009999998</v>
      </c>
      <c r="PR21" s="6">
        <v>2846200002</v>
      </c>
      <c r="PS21" s="7">
        <v>11.827134389999999</v>
      </c>
      <c r="PT21" s="6">
        <v>2213571533</v>
      </c>
      <c r="PU21" s="7">
        <v>4384142863</v>
      </c>
      <c r="PV21" s="6">
        <v>0.28765481399999998</v>
      </c>
      <c r="PW21" s="7">
        <v>-1211142859</v>
      </c>
      <c r="PX21" s="6">
        <v>-247857143.19999999</v>
      </c>
      <c r="PY21" s="7">
        <v>10.895317909999999</v>
      </c>
      <c r="PZ21" s="6">
        <v>1772714288</v>
      </c>
      <c r="QA21" s="7">
        <v>420142857.69999999</v>
      </c>
      <c r="QB21" s="6">
        <v>0.30140656399999999</v>
      </c>
      <c r="QC21" s="7">
        <v>35.005393740000002</v>
      </c>
      <c r="QD21" s="6">
        <v>23.985976879999999</v>
      </c>
      <c r="QE21" s="7">
        <v>2213571432</v>
      </c>
      <c r="QF21" s="6">
        <v>4211857149</v>
      </c>
      <c r="QG21" s="7">
        <v>2304285718</v>
      </c>
      <c r="QH21" s="6">
        <v>-1000000.001</v>
      </c>
      <c r="QI21" s="7">
        <v>-1507714288</v>
      </c>
      <c r="QJ21" s="6">
        <v>43.202514299999997</v>
      </c>
      <c r="QK21" s="7">
        <v>6002285723</v>
      </c>
      <c r="QL21" s="6">
        <v>41.735836890000002</v>
      </c>
      <c r="QM21" s="7">
        <v>56.957468179999999</v>
      </c>
      <c r="QN21" s="6">
        <v>14.927997319999999</v>
      </c>
      <c r="QO21" s="7">
        <v>1589142859</v>
      </c>
      <c r="QP21" s="6">
        <v>4066000003</v>
      </c>
      <c r="QQ21" s="7">
        <v>2304285718</v>
      </c>
      <c r="QR21" s="6">
        <v>26.54414702</v>
      </c>
      <c r="QS21" s="7">
        <v>1787857145</v>
      </c>
      <c r="QT21" s="6">
        <v>172285714.5</v>
      </c>
      <c r="QU21" s="7">
        <v>14937878.119999999</v>
      </c>
      <c r="QV21" s="6">
        <v>-3578285719</v>
      </c>
      <c r="QW21" s="7">
        <v>-8.3610794130000006</v>
      </c>
      <c r="QX21" s="6">
        <v>2.8538813E-2</v>
      </c>
      <c r="QY21" s="7">
        <v>8195142869</v>
      </c>
      <c r="QZ21" s="6">
        <v>4.1663308890000001</v>
      </c>
      <c r="RA21" s="7">
        <v>19.758371409999999</v>
      </c>
      <c r="RB21" s="6">
        <v>86.493237120000003</v>
      </c>
      <c r="RC21" s="7">
        <v>12.283581249999999</v>
      </c>
      <c r="RD21" s="6">
        <v>54.358769479999999</v>
      </c>
      <c r="RE21" s="7">
        <v>2424000003</v>
      </c>
      <c r="RF21" s="6">
        <v>18.809428690000001</v>
      </c>
      <c r="RG21" s="7">
        <v>-3563142862</v>
      </c>
      <c r="RH21" s="6">
        <v>-1506714288</v>
      </c>
      <c r="RI21" s="7">
        <v>9.1604375979999997</v>
      </c>
      <c r="RJ21" s="6">
        <v>22.563102499999999</v>
      </c>
      <c r="RK21" s="7">
        <v>2.6285692809999999</v>
      </c>
      <c r="RL21" s="6">
        <v>12.153901469999999</v>
      </c>
      <c r="RM21" s="7">
        <v>4.6476087740000001</v>
      </c>
      <c r="RN21" s="6">
        <v>5142857.1500000004</v>
      </c>
      <c r="RO21" s="7">
        <v>7775000011</v>
      </c>
      <c r="RP21" s="6">
        <v>11.129164429999999</v>
      </c>
      <c r="RQ21" s="7">
        <v>110000000</v>
      </c>
      <c r="RR21" s="6">
        <v>5555825.7000000002</v>
      </c>
      <c r="RS21" s="7">
        <v>90.58894961</v>
      </c>
      <c r="RT21" s="6">
        <v>1.1498450549999999</v>
      </c>
      <c r="RU21" s="7">
        <v>49.733333330000001</v>
      </c>
      <c r="RV21" s="6">
        <v>4973.3333329999996</v>
      </c>
      <c r="RW21" s="7">
        <v>4.5140930199999998</v>
      </c>
      <c r="RX21" s="6">
        <v>19.187828639999999</v>
      </c>
      <c r="RY21" s="7">
        <v>0</v>
      </c>
      <c r="RZ21" s="6">
        <v>110000000</v>
      </c>
      <c r="SA21" s="7">
        <v>0.69659000599999998</v>
      </c>
      <c r="SB21" s="6">
        <v>40.94</v>
      </c>
      <c r="SC21" s="7">
        <v>10.56280587</v>
      </c>
      <c r="SD21" s="6">
        <v>73.56</v>
      </c>
      <c r="SE21" s="7">
        <v>7.77</v>
      </c>
      <c r="SF21" s="6">
        <v>19.948997869999999</v>
      </c>
      <c r="SG21" s="7">
        <v>3381668623</v>
      </c>
      <c r="SH21" s="6">
        <v>23.985976879999999</v>
      </c>
      <c r="SI21" s="7">
        <v>2685306</v>
      </c>
      <c r="SJ21" s="6">
        <v>2.4505898949999998</v>
      </c>
      <c r="SK21" s="7">
        <v>47.318111420000001</v>
      </c>
      <c r="SL21" s="6">
        <v>39.430900000000001</v>
      </c>
      <c r="SM21" s="7">
        <v>0</v>
      </c>
      <c r="SN21" s="6">
        <v>0</v>
      </c>
      <c r="SO21" s="7">
        <v>0</v>
      </c>
      <c r="SP21" s="6">
        <v>43.223880600000001</v>
      </c>
      <c r="SQ21" s="7">
        <v>56.776119399999999</v>
      </c>
      <c r="SR21" s="6">
        <v>2.6029698849999998</v>
      </c>
      <c r="SS21" s="7">
        <v>0</v>
      </c>
      <c r="ST21" s="6">
        <v>43.223880600000001</v>
      </c>
      <c r="SU21" s="7">
        <v>2.5244600770000001</v>
      </c>
      <c r="SV21" s="6"/>
      <c r="SW21" s="7"/>
      <c r="SX21" s="6"/>
      <c r="SY21" s="7"/>
      <c r="SZ21" s="6"/>
      <c r="TA21" s="7"/>
      <c r="TB21" s="6">
        <v>-3285714.29</v>
      </c>
      <c r="TC21" s="7"/>
      <c r="TD21" s="6">
        <v>5.5764375890000002</v>
      </c>
      <c r="TE21" s="7">
        <v>342.6779578</v>
      </c>
      <c r="TF21" s="6">
        <v>5.7913122240000003</v>
      </c>
      <c r="TG21" s="7">
        <v>58.669120790000001</v>
      </c>
      <c r="TH21" s="6">
        <v>-105.4371532</v>
      </c>
      <c r="TI21" s="7">
        <v>0</v>
      </c>
      <c r="TJ21" s="6">
        <v>35.19919968</v>
      </c>
      <c r="TK21" s="7">
        <v>329.81411739999999</v>
      </c>
      <c r="TL21" s="6">
        <v>88.632257269999997</v>
      </c>
      <c r="TM21" s="7">
        <v>12.4</v>
      </c>
      <c r="TN21" s="6"/>
      <c r="TO21" s="7">
        <v>3.47</v>
      </c>
      <c r="TP21" s="6">
        <v>14.93</v>
      </c>
      <c r="TQ21" s="7">
        <v>15.61145973</v>
      </c>
      <c r="TR21" s="6"/>
      <c r="TS21" s="7"/>
      <c r="TT21" s="6"/>
      <c r="TU21" s="7"/>
      <c r="TV21" s="6"/>
      <c r="TW21" s="7"/>
      <c r="TX21" s="6"/>
      <c r="TY21" s="7"/>
      <c r="TZ21" s="6"/>
      <c r="UA21" s="7"/>
      <c r="UB21" s="6"/>
      <c r="UC21" s="7">
        <v>9.6243095400000005</v>
      </c>
      <c r="UD21" s="6">
        <v>21.32497978</v>
      </c>
      <c r="UE21" s="7">
        <v>0.45131999299999997</v>
      </c>
      <c r="UF21" s="6">
        <v>0.65713000300000002</v>
      </c>
      <c r="UG21" s="7">
        <v>0.59744000399999997</v>
      </c>
      <c r="UH21" s="6"/>
      <c r="UI21" s="7">
        <v>52.33</v>
      </c>
      <c r="UJ21" s="6">
        <v>30.8</v>
      </c>
      <c r="UK21" s="7">
        <v>7.75</v>
      </c>
      <c r="UL21" s="6">
        <v>35.97728</v>
      </c>
      <c r="UM21" s="7"/>
      <c r="UN21" s="6"/>
      <c r="UO21" s="7">
        <v>127021</v>
      </c>
      <c r="UP21" s="6">
        <v>2152047</v>
      </c>
      <c r="UQ21" s="7">
        <v>1250000</v>
      </c>
      <c r="UR21" s="6">
        <v>45.72000122</v>
      </c>
      <c r="US21" s="7">
        <v>100288</v>
      </c>
      <c r="UT21" s="6">
        <v>71.95</v>
      </c>
      <c r="UU21" s="7">
        <v>38.86</v>
      </c>
      <c r="UV21" s="6">
        <v>5.22</v>
      </c>
      <c r="UW21" s="7">
        <v>35.50517</v>
      </c>
      <c r="UX21" s="6"/>
      <c r="UY21" s="7"/>
      <c r="UZ21" s="6">
        <v>533259</v>
      </c>
      <c r="VA21" s="7">
        <v>28338</v>
      </c>
      <c r="VB21" s="6">
        <v>28.25662041</v>
      </c>
      <c r="VC21" s="7">
        <v>462000000</v>
      </c>
      <c r="VD21" s="6">
        <v>993000000</v>
      </c>
      <c r="VE21" s="7">
        <v>21.285197870000001</v>
      </c>
      <c r="VF21" s="6">
        <v>22.117808849999999</v>
      </c>
      <c r="VG21" s="7">
        <v>7.2973568049999997</v>
      </c>
      <c r="VH21" s="6">
        <v>-904000000</v>
      </c>
      <c r="VI21" s="7">
        <v>15.50987177</v>
      </c>
      <c r="VJ21" s="6">
        <v>23.31471136</v>
      </c>
      <c r="VK21" s="7">
        <v>2685000000</v>
      </c>
      <c r="VL21" s="6">
        <v>965000000</v>
      </c>
      <c r="VM21" s="7">
        <v>15.952326380000001</v>
      </c>
      <c r="VN21" s="6">
        <v>34.428906650000002</v>
      </c>
      <c r="VO21" s="7">
        <v>26.03713041</v>
      </c>
      <c r="VP21" s="6">
        <v>2.8063165909999999</v>
      </c>
      <c r="VQ21" s="7">
        <v>4913000000</v>
      </c>
      <c r="VR21" s="6">
        <v>10.58904424</v>
      </c>
      <c r="VS21" s="7">
        <v>20.21168329</v>
      </c>
      <c r="VT21" s="6">
        <v>626000000</v>
      </c>
      <c r="VU21" s="7">
        <v>398000000</v>
      </c>
      <c r="VV21" s="6">
        <v>-7.1664129880000003</v>
      </c>
      <c r="VW21" s="7">
        <v>22.404416439999999</v>
      </c>
      <c r="VX21" s="6">
        <v>38.947552000000002</v>
      </c>
      <c r="VY21" s="7">
        <v>9.4036230409999995</v>
      </c>
      <c r="VZ21" s="6">
        <v>762000000</v>
      </c>
      <c r="WA21" s="7">
        <v>14.347925740000001</v>
      </c>
      <c r="WB21" s="6">
        <v>9.1221636490000009</v>
      </c>
      <c r="WC21" s="7">
        <v>696000000</v>
      </c>
      <c r="WD21" s="6">
        <v>4343000000</v>
      </c>
      <c r="WE21" s="7">
        <v>1136000000</v>
      </c>
      <c r="WF21" s="6">
        <v>354000000</v>
      </c>
      <c r="WG21" s="7">
        <v>13000000</v>
      </c>
      <c r="WH21" s="6"/>
      <c r="WI21" s="7"/>
      <c r="WJ21" s="6"/>
      <c r="WK21" s="7">
        <v>34.445259999999998</v>
      </c>
      <c r="WL21" s="6">
        <v>37.882530000000003</v>
      </c>
      <c r="WM21" s="7"/>
      <c r="WN21" s="6">
        <v>7424478.5999999996</v>
      </c>
      <c r="WO21" s="7"/>
      <c r="WP21" s="6"/>
      <c r="WQ21" s="7"/>
      <c r="WR21" s="6"/>
      <c r="WS21" s="7"/>
      <c r="WT21" s="6"/>
      <c r="WU21" s="7"/>
      <c r="WV21" s="6"/>
      <c r="WW21" s="7"/>
      <c r="WX21" s="6"/>
      <c r="WY21" s="7"/>
      <c r="WZ21" s="6"/>
      <c r="XA21" s="7"/>
      <c r="XB21" s="6"/>
      <c r="XC21" s="7"/>
      <c r="XD21" s="6"/>
      <c r="XE21" s="7"/>
      <c r="XF21" s="6"/>
      <c r="XG21" s="7"/>
      <c r="XH21" s="6"/>
      <c r="XI21" s="7"/>
      <c r="XJ21" s="6"/>
      <c r="XK21" s="7"/>
      <c r="XL21" s="6"/>
      <c r="XM21" s="7"/>
      <c r="XN21" s="6"/>
      <c r="XO21" s="7"/>
      <c r="XP21" s="6"/>
      <c r="XQ21" s="7"/>
      <c r="XR21" s="6"/>
      <c r="XS21" s="7"/>
      <c r="XT21" s="6"/>
      <c r="XU21" s="7"/>
      <c r="XV21" s="6">
        <v>26.775950000000002</v>
      </c>
      <c r="XW21" s="7"/>
      <c r="XX21" s="6"/>
      <c r="XY21" s="7"/>
      <c r="XZ21" s="6"/>
      <c r="YA21" s="7"/>
      <c r="YB21" s="6"/>
      <c r="YC21" s="7"/>
      <c r="YD21" s="6"/>
      <c r="YE21" s="7"/>
      <c r="YF21" s="6"/>
      <c r="YG21" s="7"/>
      <c r="YH21" s="6"/>
      <c r="YI21" s="7"/>
      <c r="YJ21" s="6"/>
      <c r="YK21" s="7"/>
      <c r="YL21" s="6"/>
      <c r="YM21" s="7"/>
      <c r="YN21" s="6"/>
      <c r="YO21" s="7"/>
      <c r="YP21" s="6"/>
      <c r="YQ21" s="7"/>
      <c r="YR21" s="6"/>
      <c r="YS21" s="7"/>
      <c r="YT21" s="6"/>
      <c r="YU21" s="7"/>
      <c r="YV21" s="6"/>
      <c r="YW21" s="7"/>
      <c r="YX21" s="6"/>
      <c r="YY21" s="7"/>
      <c r="YZ21" s="6"/>
      <c r="ZA21" s="7"/>
      <c r="ZB21" s="6"/>
      <c r="ZC21" s="7"/>
      <c r="ZD21" s="6"/>
      <c r="ZE21" s="7"/>
      <c r="ZF21" s="6"/>
      <c r="ZG21" s="7"/>
      <c r="ZH21" s="6"/>
      <c r="ZI21" s="7"/>
      <c r="ZJ21" s="6"/>
      <c r="ZK21" s="7"/>
      <c r="ZL21" s="6"/>
      <c r="ZM21" s="7"/>
      <c r="ZN21" s="6"/>
      <c r="ZO21" s="7"/>
      <c r="ZP21" s="6"/>
      <c r="ZQ21" s="7"/>
      <c r="ZR21" s="6"/>
      <c r="ZS21" s="7"/>
      <c r="ZT21" s="6"/>
      <c r="ZU21" s="7"/>
      <c r="ZV21" s="6"/>
      <c r="ZW21" s="7"/>
      <c r="ZX21" s="6"/>
      <c r="ZY21" s="7"/>
      <c r="ZZ21" s="6"/>
      <c r="AAA21" s="7"/>
      <c r="AAB21" s="6"/>
      <c r="AAC21" s="7"/>
      <c r="AAD21" s="6"/>
      <c r="AAE21" s="7"/>
      <c r="AAF21" s="6"/>
      <c r="AAG21" s="7"/>
      <c r="AAH21" s="6"/>
      <c r="AAI21" s="7"/>
      <c r="AAJ21" s="6"/>
      <c r="AAK21" s="7"/>
      <c r="AAL21" s="6"/>
      <c r="AAM21" s="7"/>
      <c r="AAN21" s="6">
        <v>-4200000</v>
      </c>
      <c r="AAO21" s="7">
        <v>-4200000</v>
      </c>
      <c r="AAP21" s="6">
        <v>958000000</v>
      </c>
      <c r="AAQ21" s="7">
        <v>35.679702050000003</v>
      </c>
      <c r="AAR21" s="6"/>
      <c r="AAS21" s="7"/>
      <c r="AAT21" s="6"/>
      <c r="AAU21" s="7"/>
      <c r="AAV21" s="6"/>
      <c r="AAW21" s="7"/>
      <c r="AAX21" s="6"/>
      <c r="AAY21" s="7"/>
      <c r="AAZ21" s="6"/>
      <c r="ABA21" s="7"/>
      <c r="ABB21" s="6">
        <v>36.17831039</v>
      </c>
      <c r="ABC21" s="7"/>
      <c r="ABD21" s="6"/>
      <c r="ABE21" s="7"/>
      <c r="ABF21" s="6"/>
      <c r="ABG21" s="7"/>
      <c r="ABH21" s="6"/>
      <c r="ABI21" s="7">
        <v>43.968730000000001</v>
      </c>
      <c r="ABJ21" s="6">
        <v>23.774759289999999</v>
      </c>
      <c r="ABK21" s="7">
        <v>8.4657800000000005</v>
      </c>
      <c r="ABL21" s="6"/>
      <c r="ABM21" s="7">
        <v>47.711738590000003</v>
      </c>
      <c r="ABN21" s="6"/>
      <c r="ABO21" s="7"/>
      <c r="ABP21" s="6"/>
      <c r="ABQ21" s="7"/>
      <c r="ABR21" s="6">
        <v>11.24907</v>
      </c>
      <c r="ABS21" s="7">
        <v>6.6538399999999998</v>
      </c>
    </row>
    <row r="22" spans="1:747" x14ac:dyDescent="0.25">
      <c r="A22" s="5">
        <v>1980</v>
      </c>
      <c r="B22" s="6">
        <v>49.80236249</v>
      </c>
      <c r="C22" s="7">
        <v>82.459857029999995</v>
      </c>
      <c r="D22" s="6">
        <v>0.51158166500000002</v>
      </c>
      <c r="E22" s="7">
        <v>3.9826053510000001</v>
      </c>
      <c r="F22" s="6">
        <v>4.6445176479999999</v>
      </c>
      <c r="G22" s="7">
        <v>2.140227646</v>
      </c>
      <c r="H22" s="6">
        <v>3.3474557620000001</v>
      </c>
      <c r="I22" s="7">
        <v>4.0604895220000001</v>
      </c>
      <c r="J22" s="6">
        <v>6.2674062890000002</v>
      </c>
      <c r="K22" s="7">
        <v>9.1079331680000006</v>
      </c>
      <c r="L22" s="6">
        <v>54.230029379999998</v>
      </c>
      <c r="M22" s="7">
        <v>10.49045536</v>
      </c>
      <c r="N22" s="6">
        <v>13.766485360000001</v>
      </c>
      <c r="O22" s="7">
        <v>42.444065420000001</v>
      </c>
      <c r="P22" s="6">
        <v>16.75584915</v>
      </c>
      <c r="Q22" s="7">
        <v>738</v>
      </c>
      <c r="R22" s="6">
        <v>83471355502</v>
      </c>
      <c r="S22" s="7">
        <v>2365365966</v>
      </c>
      <c r="T22" s="6">
        <v>1431.4010820000001</v>
      </c>
      <c r="U22" s="7">
        <v>62910668709</v>
      </c>
      <c r="V22" s="6">
        <v>14164123763</v>
      </c>
      <c r="W22" s="7">
        <v>7235291585</v>
      </c>
      <c r="X22" s="6">
        <v>16.581860850000002</v>
      </c>
      <c r="Y22" s="7">
        <v>2587157295</v>
      </c>
      <c r="Z22" s="6">
        <v>-12.35376099</v>
      </c>
      <c r="AA22" s="7">
        <v>42.868399279999998</v>
      </c>
      <c r="AB22" s="6">
        <v>6688470787</v>
      </c>
      <c r="AC22" s="7">
        <v>5335707525</v>
      </c>
      <c r="AD22" s="6">
        <v>77730103285</v>
      </c>
      <c r="AE22" s="7">
        <v>6612494097</v>
      </c>
      <c r="AF22" s="6">
        <v>17527609740</v>
      </c>
      <c r="AG22" s="7">
        <v>1240560000000</v>
      </c>
      <c r="AH22" s="6">
        <v>18384677668</v>
      </c>
      <c r="AI22" s="7">
        <v>62808214883</v>
      </c>
      <c r="AJ22" s="6">
        <v>15.66951529</v>
      </c>
      <c r="AK22" s="7">
        <v>2444810094</v>
      </c>
      <c r="AL22" s="6">
        <v>3046000000</v>
      </c>
      <c r="AM22" s="7">
        <v>36.483772500000001</v>
      </c>
      <c r="AN22" s="6">
        <v>43.857999999999997</v>
      </c>
      <c r="AO22" s="7">
        <v>50.19763751</v>
      </c>
      <c r="AP22" s="6">
        <v>43950413</v>
      </c>
      <c r="AQ22" s="7">
        <v>75.193199089999993</v>
      </c>
      <c r="AR22" s="6">
        <v>0.25238340100000001</v>
      </c>
      <c r="AS22" s="7">
        <v>1.0013951999999999</v>
      </c>
      <c r="AT22" s="6">
        <v>3.3259051999999998</v>
      </c>
      <c r="AU22" s="7">
        <v>1.5605449330000001</v>
      </c>
      <c r="AV22" s="6">
        <v>2.7393781609999999</v>
      </c>
      <c r="AW22" s="7">
        <v>3.9583821440000002</v>
      </c>
      <c r="AX22" s="6">
        <v>4.4633778450000001</v>
      </c>
      <c r="AY22" s="7">
        <v>7.6549234799999999</v>
      </c>
      <c r="AZ22" s="6">
        <v>54.806577130000001</v>
      </c>
      <c r="BA22" s="7">
        <v>55.387700870000003</v>
      </c>
      <c r="BB22" s="6">
        <v>11.921730910000001</v>
      </c>
      <c r="BC22" s="7">
        <v>41.210817519999999</v>
      </c>
      <c r="BD22" s="6">
        <v>39.967781479999999</v>
      </c>
      <c r="BE22" s="7">
        <v>0.72</v>
      </c>
      <c r="BF22" s="6">
        <v>15.160334239999999</v>
      </c>
      <c r="BG22" s="7">
        <v>21669908176</v>
      </c>
      <c r="BH22" s="6">
        <v>2199184</v>
      </c>
      <c r="BI22" s="7">
        <v>8843828511</v>
      </c>
      <c r="BJ22" s="6">
        <v>33.388658249999999</v>
      </c>
      <c r="BK22" s="7">
        <v>5209409941</v>
      </c>
      <c r="BL22" s="6">
        <v>-1927475037</v>
      </c>
      <c r="BM22" s="7">
        <v>27.5</v>
      </c>
      <c r="BN22" s="6">
        <v>4290641819</v>
      </c>
      <c r="BO22" s="7">
        <v>623517223.60000002</v>
      </c>
      <c r="BP22" s="6">
        <v>5976070734</v>
      </c>
      <c r="BQ22" s="7">
        <v>1402700000000</v>
      </c>
      <c r="BR22" s="6">
        <v>1.249566379</v>
      </c>
      <c r="BS22" s="7">
        <v>71666089102</v>
      </c>
      <c r="BT22" s="6">
        <v>1140870000000</v>
      </c>
      <c r="BU22" s="7">
        <v>10792157827</v>
      </c>
      <c r="BV22" s="6">
        <v>56.142000000000003</v>
      </c>
      <c r="BW22" s="7">
        <v>21888344</v>
      </c>
      <c r="BX22" s="6">
        <v>0.78818205699999999</v>
      </c>
      <c r="BY22" s="7">
        <v>1750372</v>
      </c>
      <c r="BZ22" s="6">
        <v>1016608</v>
      </c>
      <c r="CA22" s="7">
        <v>2.5796903590000002</v>
      </c>
      <c r="CB22" s="6">
        <v>3.7358513740000001</v>
      </c>
      <c r="CC22" s="7">
        <v>4.2218954530000001</v>
      </c>
      <c r="CD22" s="6">
        <v>6.2729916890000004</v>
      </c>
      <c r="CE22" s="7">
        <v>8.8985466419999995</v>
      </c>
      <c r="CF22" s="6">
        <v>11964267</v>
      </c>
      <c r="CG22" s="7">
        <v>10.073736050000001</v>
      </c>
      <c r="CH22" s="6">
        <v>12.890456670000001</v>
      </c>
      <c r="CI22" s="7">
        <v>9364039</v>
      </c>
      <c r="CJ22" s="6">
        <v>15.821356789999999</v>
      </c>
      <c r="CK22" s="7">
        <v>1438210124</v>
      </c>
      <c r="CL22" s="6">
        <v>3285230508</v>
      </c>
      <c r="CM22" s="7">
        <v>354.99857279999998</v>
      </c>
      <c r="CN22" s="6">
        <v>19672394115</v>
      </c>
      <c r="CO22" s="7">
        <v>1.435162799</v>
      </c>
      <c r="CP22" s="6">
        <v>161201000000</v>
      </c>
      <c r="CQ22" s="7">
        <v>73.383037560000005</v>
      </c>
      <c r="CR22" s="6">
        <v>-2677048663</v>
      </c>
      <c r="CS22" s="7">
        <v>13961986406</v>
      </c>
      <c r="CT22" s="6">
        <v>162138000000</v>
      </c>
      <c r="CU22" s="7">
        <v>5959224749</v>
      </c>
      <c r="CV22" s="6">
        <v>24.62265867</v>
      </c>
      <c r="CW22" s="7">
        <v>3841709418</v>
      </c>
      <c r="CX22" s="6">
        <v>5.8047739079999996</v>
      </c>
      <c r="CY22" s="7">
        <v>13.936376539999999</v>
      </c>
      <c r="CZ22" s="6">
        <v>2479664000</v>
      </c>
      <c r="DA22" s="7">
        <v>22.457634240000001</v>
      </c>
      <c r="DB22" s="6">
        <v>3593274021</v>
      </c>
      <c r="DC22" s="7">
        <v>226463000000</v>
      </c>
      <c r="DD22" s="6">
        <v>9289542760</v>
      </c>
      <c r="DE22" s="7">
        <v>7945719970</v>
      </c>
      <c r="DF22" s="6">
        <v>448932401</v>
      </c>
      <c r="DG22" s="7">
        <v>112.33966580000001</v>
      </c>
      <c r="DH22" s="6">
        <v>24343902417</v>
      </c>
      <c r="DI22" s="7">
        <v>69.170150469999996</v>
      </c>
      <c r="DJ22" s="6">
        <v>1429.0699589999999</v>
      </c>
      <c r="DK22" s="7">
        <v>99691501940</v>
      </c>
      <c r="DL22" s="6">
        <v>3395569575</v>
      </c>
      <c r="DM22" s="7">
        <v>1004000000</v>
      </c>
      <c r="DN22" s="6">
        <v>20.819224930000001</v>
      </c>
      <c r="DO22" s="7">
        <v>66.423395850000006</v>
      </c>
      <c r="DP22" s="6">
        <v>-1233931144</v>
      </c>
      <c r="DQ22" s="7">
        <v>1046000000</v>
      </c>
      <c r="DR22" s="6">
        <v>9870223</v>
      </c>
      <c r="DS22" s="7">
        <v>13.936376539999999</v>
      </c>
      <c r="DT22" s="6">
        <v>7348778</v>
      </c>
      <c r="DU22" s="7">
        <v>0.70000070000000003</v>
      </c>
      <c r="DV22" s="6">
        <v>1997514061</v>
      </c>
      <c r="DW22" s="7">
        <v>1170620000000</v>
      </c>
      <c r="DX22" s="6">
        <v>24735.770250000001</v>
      </c>
      <c r="DY22" s="7">
        <v>493.05357329999998</v>
      </c>
      <c r="DZ22" s="6">
        <v>1087150000000</v>
      </c>
      <c r="EA22" s="7">
        <v>15602333887</v>
      </c>
      <c r="EB22" s="6">
        <v>40.811564310000001</v>
      </c>
      <c r="EC22" s="7">
        <v>6367556528</v>
      </c>
      <c r="ED22" s="6">
        <v>52.866008409999999</v>
      </c>
      <c r="EE22" s="7">
        <v>4.0184573879999999</v>
      </c>
      <c r="EF22" s="6">
        <v>10363600000</v>
      </c>
      <c r="EG22" s="7">
        <v>13732631144</v>
      </c>
      <c r="EH22" s="6">
        <v>13.936376539999999</v>
      </c>
      <c r="EI22" s="7">
        <v>38.124428950000002</v>
      </c>
      <c r="EJ22" s="6">
        <v>4860000000</v>
      </c>
      <c r="EK22" s="7">
        <v>19275772</v>
      </c>
      <c r="EL22" s="6">
        <v>24674641</v>
      </c>
      <c r="EM22" s="7">
        <v>22062069</v>
      </c>
      <c r="EN22" s="6">
        <v>7.26665794</v>
      </c>
      <c r="EO22" s="7">
        <v>0.50347573099999998</v>
      </c>
      <c r="EP22" s="6">
        <v>1.3783911659999999</v>
      </c>
      <c r="EQ22" s="7">
        <v>733763</v>
      </c>
      <c r="ER22" s="6">
        <v>1.974468694</v>
      </c>
      <c r="ES22" s="7">
        <v>3.185716105</v>
      </c>
      <c r="ET22" s="6">
        <v>4.2071707209999998</v>
      </c>
      <c r="EU22" s="7">
        <v>4.5860230450000001</v>
      </c>
      <c r="EV22" s="6">
        <v>7.6260794330000001</v>
      </c>
      <c r="EW22" s="7">
        <v>24087717</v>
      </c>
      <c r="EX22" s="6">
        <v>12123450</v>
      </c>
      <c r="EY22" s="7">
        <v>11.255968019999999</v>
      </c>
      <c r="EZ22" s="6">
        <v>18112325</v>
      </c>
      <c r="FA22" s="7">
        <v>8748286</v>
      </c>
      <c r="FB22" s="6">
        <v>30.514638290000001</v>
      </c>
      <c r="FC22" s="7">
        <v>4760995750</v>
      </c>
      <c r="FD22" s="6">
        <v>79611809072</v>
      </c>
      <c r="FE22" s="7">
        <v>84.839665760000003</v>
      </c>
      <c r="FF22" s="6">
        <v>13236967921</v>
      </c>
      <c r="FG22" s="7">
        <v>14989108093</v>
      </c>
      <c r="FH22" s="6">
        <v>8803582021</v>
      </c>
      <c r="FI22" s="7">
        <v>2.645364695</v>
      </c>
      <c r="FJ22" s="6">
        <v>-50251483895</v>
      </c>
      <c r="FK22" s="7">
        <v>335389000000</v>
      </c>
      <c r="FL22" s="6">
        <v>-2.168535468</v>
      </c>
      <c r="FM22" s="7">
        <v>8.3756506900000005</v>
      </c>
      <c r="FN22" s="6">
        <v>2.5803838639999999</v>
      </c>
      <c r="FO22" s="7">
        <v>7.1783824620000001</v>
      </c>
      <c r="FP22" s="6">
        <v>10.01132904</v>
      </c>
      <c r="FQ22" s="7">
        <v>66208061756</v>
      </c>
      <c r="FR22" s="6">
        <v>12.43086652</v>
      </c>
      <c r="FS22" s="7">
        <v>539356000000</v>
      </c>
      <c r="FT22" s="6">
        <v>8.1273939679999998</v>
      </c>
      <c r="FU22" s="7">
        <v>6.6423402190000003</v>
      </c>
      <c r="FV22" s="6">
        <v>2.6088779579999999</v>
      </c>
      <c r="FW22" s="7">
        <v>31622435619</v>
      </c>
      <c r="FX22" s="6">
        <v>12827675784</v>
      </c>
      <c r="FY22" s="7">
        <v>14.686060599999999</v>
      </c>
      <c r="FZ22" s="6">
        <v>231828000000</v>
      </c>
      <c r="GA22" s="7">
        <v>17.0123189</v>
      </c>
      <c r="GB22" s="6">
        <v>10.85615522</v>
      </c>
      <c r="GC22" s="7">
        <v>51.419429309999998</v>
      </c>
      <c r="GD22" s="6">
        <v>-3.2406528059999999</v>
      </c>
      <c r="GE22" s="7">
        <v>1137400000000</v>
      </c>
      <c r="GF22" s="6">
        <v>19503205615</v>
      </c>
      <c r="GG22" s="7">
        <v>11.24024354</v>
      </c>
      <c r="GH22" s="6">
        <v>59.610014999999997</v>
      </c>
      <c r="GI22" s="7">
        <v>58.601999999999997</v>
      </c>
      <c r="GJ22" s="6">
        <v>294.89600000000002</v>
      </c>
      <c r="GK22" s="7">
        <v>168.3</v>
      </c>
      <c r="GL22" s="6">
        <v>170.7</v>
      </c>
      <c r="GM22" s="7">
        <v>92113</v>
      </c>
      <c r="GN22" s="6">
        <v>196847</v>
      </c>
      <c r="GO22" s="7">
        <v>1383150024</v>
      </c>
      <c r="GP22" s="6">
        <v>1383150024</v>
      </c>
      <c r="GQ22" s="7">
        <v>54.585999999999999</v>
      </c>
      <c r="GR22" s="6">
        <v>114.8</v>
      </c>
      <c r="GS22" s="7">
        <v>12.891999999999999</v>
      </c>
      <c r="GT22" s="6">
        <v>107.89</v>
      </c>
      <c r="GU22" s="7">
        <v>1.0620000000000001</v>
      </c>
      <c r="GV22" s="6">
        <v>5.5780000000000003</v>
      </c>
      <c r="GW22" s="7">
        <v>117.5</v>
      </c>
      <c r="GX22" s="6">
        <v>184.971</v>
      </c>
      <c r="GY22" s="7">
        <v>106720001.2</v>
      </c>
      <c r="GZ22" s="6">
        <v>154430000</v>
      </c>
      <c r="HA22" s="7">
        <v>140397</v>
      </c>
      <c r="HB22" s="6">
        <v>-4400000.0949999997</v>
      </c>
      <c r="HC22" s="7">
        <v>166990000</v>
      </c>
      <c r="HD22" s="6">
        <v>19000</v>
      </c>
      <c r="HE22" s="7">
        <v>121397</v>
      </c>
      <c r="HF22" s="6">
        <v>47.172634000000002</v>
      </c>
      <c r="HG22" s="7">
        <v>56.628</v>
      </c>
      <c r="HH22" s="6">
        <v>111.8</v>
      </c>
      <c r="HI22" s="7">
        <v>40.195</v>
      </c>
      <c r="HJ22" s="6">
        <v>283942</v>
      </c>
      <c r="HK22" s="7">
        <v>31.470694590000001</v>
      </c>
      <c r="HL22" s="6">
        <v>23.21023426</v>
      </c>
      <c r="HM22" s="7">
        <v>3672429932</v>
      </c>
      <c r="HN22" s="6">
        <v>52.4</v>
      </c>
      <c r="HO22" s="7">
        <v>166</v>
      </c>
      <c r="HP22" s="6">
        <v>3672429932</v>
      </c>
      <c r="HQ22" s="7">
        <v>1218979998</v>
      </c>
      <c r="HR22" s="6">
        <v>122970001.2</v>
      </c>
      <c r="HS22" s="7">
        <v>834000000</v>
      </c>
      <c r="HT22" s="6">
        <v>10.67196249</v>
      </c>
      <c r="HU22" s="7">
        <v>6.1603102779999999</v>
      </c>
      <c r="HV22" s="6">
        <v>4.1884816760000003</v>
      </c>
      <c r="HW22" s="7">
        <v>1361426627</v>
      </c>
      <c r="HX22" s="6">
        <v>9.7205033000000007</v>
      </c>
      <c r="HY22" s="7">
        <v>953000000</v>
      </c>
      <c r="HZ22" s="6"/>
      <c r="IA22" s="7"/>
      <c r="IB22" s="6">
        <v>1001450</v>
      </c>
      <c r="IC22" s="7">
        <v>8099576</v>
      </c>
      <c r="ID22" s="6">
        <v>290.2449694</v>
      </c>
      <c r="IE22" s="7">
        <v>27.33</v>
      </c>
      <c r="IF22" s="6">
        <v>0.159726757</v>
      </c>
      <c r="IG22" s="7">
        <v>131.00428059999999</v>
      </c>
      <c r="IH22" s="6">
        <v>44.151301420000003</v>
      </c>
      <c r="II22" s="7">
        <v>28.85</v>
      </c>
      <c r="IJ22" s="6">
        <v>1978165</v>
      </c>
      <c r="IK22" s="7">
        <v>2.4561755989999998</v>
      </c>
      <c r="IL22" s="6">
        <v>4094.5</v>
      </c>
      <c r="IM22" s="7">
        <v>34.21</v>
      </c>
      <c r="IN22" s="6">
        <v>995450</v>
      </c>
      <c r="IO22" s="7">
        <v>2.2964488420000002</v>
      </c>
      <c r="IP22" s="6">
        <v>3045870000</v>
      </c>
      <c r="IQ22" s="7">
        <v>0.93372337000000005</v>
      </c>
      <c r="IR22" s="6">
        <v>3.65347175</v>
      </c>
      <c r="IS22" s="7">
        <v>0.78232062400000002</v>
      </c>
      <c r="IT22" s="6">
        <v>1.4806889029999999</v>
      </c>
      <c r="IU22" s="7">
        <v>0.96092512200000002</v>
      </c>
      <c r="IV22" s="6">
        <v>2.1802917759999998</v>
      </c>
      <c r="IW22" s="7">
        <v>18.100000000000001</v>
      </c>
      <c r="IX22" s="6">
        <v>5.2013163000000001E-2</v>
      </c>
      <c r="IY22" s="7">
        <v>0.70817204899999997</v>
      </c>
      <c r="IZ22" s="6">
        <v>0.43337371600000002</v>
      </c>
      <c r="JA22" s="7">
        <v>11.504146179999999</v>
      </c>
      <c r="JB22" s="6">
        <v>2.323298833</v>
      </c>
      <c r="JC22" s="7">
        <v>80.744665530000006</v>
      </c>
      <c r="JD22" s="6">
        <v>2286000</v>
      </c>
      <c r="JE22" s="7">
        <v>17.898006150000001</v>
      </c>
      <c r="JF22" s="6">
        <v>77.514798729999995</v>
      </c>
      <c r="JG22" s="7">
        <v>4859900000</v>
      </c>
      <c r="JH22" s="6">
        <v>0.78232062400000002</v>
      </c>
      <c r="JI22" s="7">
        <v>6.968867672</v>
      </c>
      <c r="JJ22" s="6">
        <v>22.752914749999999</v>
      </c>
      <c r="JK22" s="7">
        <v>1</v>
      </c>
      <c r="JL22" s="6">
        <v>0.93372337000000005</v>
      </c>
      <c r="JM22" s="7">
        <v>9.0286191000000002E-2</v>
      </c>
      <c r="JN22" s="6">
        <v>2.2502601879999999</v>
      </c>
      <c r="JO22" s="7">
        <v>3.6199837810000002</v>
      </c>
      <c r="JP22" s="6">
        <v>0.72594086300000005</v>
      </c>
      <c r="JQ22" s="7">
        <v>1.4780139510000001</v>
      </c>
      <c r="JR22" s="6">
        <v>24450</v>
      </c>
      <c r="JS22" s="7">
        <v>0.17137960599999999</v>
      </c>
      <c r="JT22" s="6">
        <v>-1051000000</v>
      </c>
      <c r="JU22" s="7">
        <v>22822.041310000001</v>
      </c>
      <c r="JV22" s="6">
        <v>480</v>
      </c>
      <c r="JW22" s="7">
        <v>20210185954</v>
      </c>
      <c r="JX22" s="6">
        <v>331.08525939999998</v>
      </c>
      <c r="JY22" s="7">
        <v>1003040000000</v>
      </c>
      <c r="JZ22" s="6">
        <v>14551333887</v>
      </c>
      <c r="KA22" s="7">
        <v>-1459722222</v>
      </c>
      <c r="KB22" s="6">
        <v>58069342082</v>
      </c>
      <c r="KC22" s="7">
        <v>21064278224</v>
      </c>
      <c r="KD22" s="6">
        <v>1321.2467899999999</v>
      </c>
      <c r="KE22" s="7">
        <v>27879999.16</v>
      </c>
      <c r="KF22" s="6">
        <v>8.6973417620000006</v>
      </c>
      <c r="KG22" s="7">
        <v>5.8982322079999996</v>
      </c>
      <c r="KH22" s="6">
        <v>6.8438263140000002</v>
      </c>
      <c r="KI22" s="7">
        <v>1159999.9669999999</v>
      </c>
      <c r="KJ22" s="6">
        <v>3500000</v>
      </c>
      <c r="KK22" s="7">
        <v>1440</v>
      </c>
      <c r="KL22" s="6">
        <v>3960000.0380000002</v>
      </c>
      <c r="KM22" s="7">
        <v>1799999.952</v>
      </c>
      <c r="KN22" s="6">
        <v>870000.0048</v>
      </c>
      <c r="KO22" s="7">
        <v>8500000</v>
      </c>
      <c r="KP22" s="6">
        <v>33000000</v>
      </c>
      <c r="KQ22" s="7">
        <v>6</v>
      </c>
      <c r="KR22" s="6">
        <v>1.8E-3</v>
      </c>
      <c r="KS22" s="7">
        <v>12.2568</v>
      </c>
      <c r="KT22" s="6">
        <v>9.2226760339999991</v>
      </c>
      <c r="KU22" s="7">
        <v>623482560.70000005</v>
      </c>
      <c r="KV22" s="6">
        <v>2.5301709200000002</v>
      </c>
      <c r="KW22" s="7">
        <v>548285715.10000002</v>
      </c>
      <c r="KX22" s="6">
        <v>8.2632999999999992</v>
      </c>
      <c r="KY22" s="7">
        <v>3.8100000000000002E-2</v>
      </c>
      <c r="KZ22" s="6">
        <v>1E-4</v>
      </c>
      <c r="LA22" s="7">
        <v>7.9810999999999996</v>
      </c>
      <c r="LB22" s="6">
        <v>0.60519999999999996</v>
      </c>
      <c r="LC22" s="7">
        <v>2.4716999999999998</v>
      </c>
      <c r="LD22" s="6">
        <v>4.9996</v>
      </c>
      <c r="LE22" s="7">
        <v>8.2117000000000004</v>
      </c>
      <c r="LF22" s="6">
        <v>1.0398923900000001</v>
      </c>
      <c r="LG22" s="7">
        <v>15.247400000000001</v>
      </c>
      <c r="LH22" s="6">
        <v>35.1008</v>
      </c>
      <c r="LI22" s="7">
        <v>0.30159999999999998</v>
      </c>
      <c r="LJ22" s="6">
        <v>1528941541</v>
      </c>
      <c r="LK22" s="7">
        <v>727824000</v>
      </c>
      <c r="LL22" s="6">
        <v>19130724408</v>
      </c>
      <c r="LM22" s="7">
        <v>8.5000000000000006E-3</v>
      </c>
      <c r="LN22" s="6">
        <v>3.6200000000000003E-2</v>
      </c>
      <c r="LO22" s="7">
        <v>0.72648568099999999</v>
      </c>
      <c r="LP22" s="6">
        <v>8.0393000000000008</v>
      </c>
      <c r="LQ22" s="7">
        <v>0.1114</v>
      </c>
      <c r="LR22" s="6">
        <v>1.6899999999999998E-2</v>
      </c>
      <c r="LS22" s="7">
        <v>2.0553709019999999</v>
      </c>
      <c r="LT22" s="6">
        <v>3.2671000000000001</v>
      </c>
      <c r="LU22" s="7">
        <v>1.4467000000000001</v>
      </c>
      <c r="LV22" s="6">
        <v>5.3E-3</v>
      </c>
      <c r="LW22" s="7">
        <v>15.3644</v>
      </c>
      <c r="LX22" s="6">
        <v>90.334400000000002</v>
      </c>
      <c r="LY22" s="7">
        <v>6.6500000000000004E-2</v>
      </c>
      <c r="LZ22" s="6">
        <v>3.7499999999999999E-2</v>
      </c>
      <c r="MA22" s="7">
        <v>45.703699999999998</v>
      </c>
      <c r="MB22" s="6">
        <v>1.5104</v>
      </c>
      <c r="MC22" s="7">
        <v>7.0426000000000002</v>
      </c>
      <c r="MD22" s="6">
        <v>1752683285</v>
      </c>
      <c r="ME22" s="7">
        <v>307349000</v>
      </c>
      <c r="MF22" s="6">
        <v>162.40360949999999</v>
      </c>
      <c r="MG22" s="7">
        <v>14692943958</v>
      </c>
      <c r="MH22" s="6">
        <v>6</v>
      </c>
      <c r="MI22" s="7">
        <v>6</v>
      </c>
      <c r="MJ22" s="6">
        <v>3.0849917069999999</v>
      </c>
      <c r="MK22" s="7">
        <v>6.111703243</v>
      </c>
      <c r="ML22" s="6">
        <v>223742000</v>
      </c>
      <c r="MM22" s="7">
        <v>29.375</v>
      </c>
      <c r="MN22" s="6">
        <v>12</v>
      </c>
      <c r="MO22" s="7">
        <v>57501776.700000003</v>
      </c>
      <c r="MP22" s="6">
        <v>1235186590</v>
      </c>
      <c r="MQ22" s="7">
        <v>532924000</v>
      </c>
      <c r="MR22" s="6">
        <v>21.0502</v>
      </c>
      <c r="MS22" s="7">
        <v>14427943958</v>
      </c>
      <c r="MT22" s="6">
        <v>94.658824269999997</v>
      </c>
      <c r="MU22" s="7">
        <v>504667000</v>
      </c>
      <c r="MV22" s="6">
        <v>0</v>
      </c>
      <c r="MW22" s="7">
        <v>162077000</v>
      </c>
      <c r="MX22" s="6">
        <v>420475000</v>
      </c>
      <c r="MY22" s="7">
        <v>4027063840</v>
      </c>
      <c r="MZ22" s="6">
        <v>410716610.30000001</v>
      </c>
      <c r="NA22" s="7">
        <v>26020000.460000001</v>
      </c>
      <c r="NB22" s="6">
        <v>12.96168377</v>
      </c>
      <c r="NC22" s="7">
        <v>41054000</v>
      </c>
      <c r="ND22" s="6">
        <v>32009998.32</v>
      </c>
      <c r="NE22" s="7">
        <v>120504029.7</v>
      </c>
      <c r="NF22" s="6">
        <v>2400000.0950000002</v>
      </c>
      <c r="NG22" s="7">
        <v>17049999.239999998</v>
      </c>
      <c r="NH22" s="6">
        <v>2.473761428</v>
      </c>
      <c r="NI22" s="7">
        <v>64.246409670000006</v>
      </c>
      <c r="NJ22" s="6">
        <v>15.552426820000001</v>
      </c>
      <c r="NK22" s="7">
        <v>58.949911899999996</v>
      </c>
      <c r="NL22" s="6">
        <v>32.388492499999998</v>
      </c>
      <c r="NM22" s="7">
        <v>10.94766928</v>
      </c>
      <c r="NN22" s="6">
        <v>6.7776252619999999</v>
      </c>
      <c r="NO22" s="7">
        <v>1.3416437619999999</v>
      </c>
      <c r="NP22" s="6">
        <v>1.0852087589999999</v>
      </c>
      <c r="NQ22" s="7">
        <v>6.1802800299999996</v>
      </c>
      <c r="NR22" s="6">
        <v>7.1887849000000004E-2</v>
      </c>
      <c r="NS22" s="7">
        <v>312.2998091</v>
      </c>
      <c r="NT22" s="6">
        <v>1.1756127999999999E-2</v>
      </c>
      <c r="NU22" s="7">
        <v>0.47639364000000001</v>
      </c>
      <c r="NV22" s="6">
        <v>3.7</v>
      </c>
      <c r="NW22" s="7">
        <v>29.399999619999999</v>
      </c>
      <c r="NX22" s="6">
        <v>31.690082180000001</v>
      </c>
      <c r="NY22" s="7">
        <v>0.30309636400000001</v>
      </c>
      <c r="NZ22" s="6">
        <v>1015.619188</v>
      </c>
      <c r="OA22" s="7">
        <v>13725705589</v>
      </c>
      <c r="OB22" s="6">
        <v>27.608569580000001</v>
      </c>
      <c r="OC22" s="7">
        <v>5481087275</v>
      </c>
      <c r="OD22" s="6">
        <v>904737114.20000005</v>
      </c>
      <c r="OE22" s="7">
        <v>0.44430294599999998</v>
      </c>
      <c r="OF22" s="6">
        <v>2375935.264</v>
      </c>
      <c r="OG22" s="7">
        <v>96280040.430000007</v>
      </c>
      <c r="OH22" s="6">
        <v>747776880.29999995</v>
      </c>
      <c r="OI22" s="7">
        <v>25700</v>
      </c>
      <c r="OJ22" s="6">
        <v>32.509369339999999</v>
      </c>
      <c r="OK22" s="7">
        <v>44636882779</v>
      </c>
      <c r="OL22" s="6">
        <v>27.120419810000001</v>
      </c>
      <c r="OM22" s="7">
        <v>4.4766392369999997</v>
      </c>
      <c r="ON22" s="6">
        <v>2027700</v>
      </c>
      <c r="OO22" s="7">
        <v>0</v>
      </c>
      <c r="OP22" s="6">
        <v>0</v>
      </c>
      <c r="OQ22" s="7">
        <v>6.4949685610000003</v>
      </c>
      <c r="OR22" s="6">
        <v>3.7525732170000001</v>
      </c>
      <c r="OS22" s="7">
        <v>1309999.943</v>
      </c>
      <c r="OT22" s="6">
        <v>0</v>
      </c>
      <c r="OU22" s="7">
        <v>-54057000</v>
      </c>
      <c r="OV22" s="6">
        <v>558867000</v>
      </c>
      <c r="OW22" s="7">
        <v>56.63507843</v>
      </c>
      <c r="OX22" s="6">
        <v>4537233</v>
      </c>
      <c r="OY22" s="7">
        <v>79.512870789999994</v>
      </c>
      <c r="OZ22" s="6">
        <v>2677777778</v>
      </c>
      <c r="PA22" s="7">
        <v>12.357125630000001</v>
      </c>
      <c r="PB22" s="6">
        <v>1928000000</v>
      </c>
      <c r="PC22" s="7">
        <v>68.511489870000005</v>
      </c>
      <c r="PD22" s="6">
        <v>5789999.9620000003</v>
      </c>
      <c r="PE22" s="7">
        <v>1019999.981</v>
      </c>
      <c r="PF22" s="6">
        <v>14824720</v>
      </c>
      <c r="PG22" s="7">
        <v>5.18</v>
      </c>
      <c r="PH22" s="6">
        <v>31129999.16</v>
      </c>
      <c r="PI22" s="7">
        <v>0.80268599200000001</v>
      </c>
      <c r="PJ22" s="6">
        <v>5</v>
      </c>
      <c r="PK22" s="7">
        <v>265000000</v>
      </c>
      <c r="PL22" s="6">
        <v>8.3333333330000006</v>
      </c>
      <c r="PM22" s="7">
        <v>13.33333333</v>
      </c>
      <c r="PN22" s="6">
        <v>509999.99050000001</v>
      </c>
      <c r="PO22" s="7">
        <v>25.53558237</v>
      </c>
      <c r="PP22" s="6">
        <v>2320571432</v>
      </c>
      <c r="PQ22" s="7">
        <v>43.225932950000001</v>
      </c>
      <c r="PR22" s="6">
        <v>3325531683</v>
      </c>
      <c r="PS22" s="7">
        <v>18.95620916</v>
      </c>
      <c r="PT22" s="6">
        <v>2696000000</v>
      </c>
      <c r="PU22" s="7">
        <v>6516000009</v>
      </c>
      <c r="PV22" s="6">
        <v>0.40599438799999998</v>
      </c>
      <c r="PW22" s="7">
        <v>-541285715.10000002</v>
      </c>
      <c r="PX22" s="6">
        <v>-318857142.80000001</v>
      </c>
      <c r="PY22" s="7">
        <v>7.1816131199999997</v>
      </c>
      <c r="PZ22" s="6">
        <v>2343285718</v>
      </c>
      <c r="QA22" s="7">
        <v>588571428.89999998</v>
      </c>
      <c r="QB22" s="6">
        <v>0.41861610399999999</v>
      </c>
      <c r="QC22" s="7">
        <v>45.389190249999999</v>
      </c>
      <c r="QD22" s="6">
        <v>22.85379271</v>
      </c>
      <c r="QE22" s="7">
        <v>2696000004</v>
      </c>
      <c r="QF22" s="6">
        <v>6246285723</v>
      </c>
      <c r="QG22" s="7">
        <v>2793285718</v>
      </c>
      <c r="QH22" s="6">
        <v>26857142.41</v>
      </c>
      <c r="QI22" s="7">
        <v>-409571429.19999999</v>
      </c>
      <c r="QJ22" s="6">
        <v>40.321892339999998</v>
      </c>
      <c r="QK22" s="7">
        <v>6813857153</v>
      </c>
      <c r="QL22" s="6">
        <v>49.058099130000002</v>
      </c>
      <c r="QM22" s="7">
        <v>54.056882539999997</v>
      </c>
      <c r="QN22" s="6">
        <v>19.988918989999998</v>
      </c>
      <c r="QO22" s="7">
        <v>2185857146</v>
      </c>
      <c r="QP22" s="6">
        <v>4618794004</v>
      </c>
      <c r="QQ22" s="7">
        <v>2793285718</v>
      </c>
      <c r="QR22" s="6">
        <v>24.765657650000001</v>
      </c>
      <c r="QS22" s="7">
        <v>2392714289</v>
      </c>
      <c r="QT22" s="6">
        <v>269714286.10000002</v>
      </c>
      <c r="QU22" s="7">
        <v>641429981.10000002</v>
      </c>
      <c r="QV22" s="6">
        <v>-2960285719</v>
      </c>
      <c r="QW22" s="7">
        <v>-2.0139844060000001</v>
      </c>
      <c r="QX22" s="6">
        <v>3.2302860000000003E-2</v>
      </c>
      <c r="QY22" s="7">
        <v>9745714299</v>
      </c>
      <c r="QZ22" s="6">
        <v>3.438395415</v>
      </c>
      <c r="RA22" s="7">
        <v>21.855191860000001</v>
      </c>
      <c r="RB22" s="6">
        <v>61.802698499999998</v>
      </c>
      <c r="RC22" s="7">
        <v>12.441215619999999</v>
      </c>
      <c r="RD22" s="6">
        <v>52.42701057</v>
      </c>
      <c r="RE22" s="7">
        <v>3853571434</v>
      </c>
      <c r="RF22" s="6">
        <v>22.401337389999998</v>
      </c>
      <c r="RG22" s="7">
        <v>-2910857147</v>
      </c>
      <c r="RH22" s="6">
        <v>-436428571.60000002</v>
      </c>
      <c r="RI22" s="7">
        <v>9.5684861849999994</v>
      </c>
      <c r="RJ22" s="6">
        <v>21.31432199</v>
      </c>
      <c r="RK22" s="7">
        <v>3.0532362310000001</v>
      </c>
      <c r="RL22" s="6">
        <v>7.698843213</v>
      </c>
      <c r="RM22" s="7">
        <v>3.6860335929999999</v>
      </c>
      <c r="RN22" s="6">
        <v>7000000</v>
      </c>
      <c r="RO22" s="7">
        <v>9157142870</v>
      </c>
      <c r="RP22" s="6">
        <v>11.417842070000001</v>
      </c>
      <c r="RQ22" s="7">
        <v>80000000</v>
      </c>
      <c r="RR22" s="6">
        <v>5594212.4000000004</v>
      </c>
      <c r="RS22" s="7">
        <v>91.287188830000005</v>
      </c>
      <c r="RT22" s="6">
        <v>1.255284377</v>
      </c>
      <c r="RU22" s="7">
        <v>50.116666670000001</v>
      </c>
      <c r="RV22" s="6">
        <v>5011.6666670000004</v>
      </c>
      <c r="RW22" s="7">
        <v>5.4942064220000004</v>
      </c>
      <c r="RX22" s="6">
        <v>14.19239249</v>
      </c>
      <c r="RY22" s="7">
        <v>0</v>
      </c>
      <c r="RZ22" s="6">
        <v>80000000</v>
      </c>
      <c r="SA22" s="7">
        <v>0.70519000300000001</v>
      </c>
      <c r="SB22" s="6">
        <v>40.770000000000003</v>
      </c>
      <c r="SC22" s="7">
        <v>10.05844774</v>
      </c>
      <c r="SD22" s="6">
        <v>73.569999999999993</v>
      </c>
      <c r="SE22" s="7">
        <v>7.4</v>
      </c>
      <c r="SF22" s="6">
        <v>18.37715347</v>
      </c>
      <c r="SG22" s="7">
        <v>3714056890</v>
      </c>
      <c r="SH22" s="6">
        <v>22.85379271</v>
      </c>
      <c r="SI22" s="7">
        <v>2807158</v>
      </c>
      <c r="SJ22" s="6">
        <v>2.8291499610000002</v>
      </c>
      <c r="SK22" s="7">
        <v>48.36571884</v>
      </c>
      <c r="SL22" s="6">
        <v>39.751649999999998</v>
      </c>
      <c r="SM22" s="7">
        <v>0</v>
      </c>
      <c r="SN22" s="6">
        <v>20.50266646</v>
      </c>
      <c r="SO22" s="7">
        <v>0</v>
      </c>
      <c r="SP22" s="6">
        <v>27.746977139999998</v>
      </c>
      <c r="SQ22" s="7">
        <v>51.750356410000002</v>
      </c>
      <c r="SR22" s="6">
        <v>2.881059885</v>
      </c>
      <c r="SS22" s="7">
        <v>0</v>
      </c>
      <c r="ST22" s="6">
        <v>48.249643589999998</v>
      </c>
      <c r="SU22" s="7">
        <v>2.8543400760000002</v>
      </c>
      <c r="SV22" s="6"/>
      <c r="SW22" s="7">
        <v>31.6</v>
      </c>
      <c r="SX22" s="6">
        <v>41</v>
      </c>
      <c r="SY22" s="7">
        <v>191812</v>
      </c>
      <c r="SZ22" s="6">
        <v>61.1</v>
      </c>
      <c r="TA22" s="7">
        <v>57</v>
      </c>
      <c r="TB22" s="6">
        <v>-5142857.1500000004</v>
      </c>
      <c r="TC22" s="7">
        <v>2210000.0380000002</v>
      </c>
      <c r="TD22" s="6">
        <v>5.2601021509999999</v>
      </c>
      <c r="TE22" s="7">
        <v>376.42422149999999</v>
      </c>
      <c r="TF22" s="6">
        <v>5.5838924719999996</v>
      </c>
      <c r="TG22" s="7">
        <v>59.802429199999999</v>
      </c>
      <c r="TH22" s="6">
        <v>-121.78655860000001</v>
      </c>
      <c r="TI22" s="7">
        <v>0</v>
      </c>
      <c r="TJ22" s="6">
        <v>36.138759610000001</v>
      </c>
      <c r="TK22" s="7">
        <v>343.45420139999999</v>
      </c>
      <c r="TL22" s="6">
        <v>89.156012000000004</v>
      </c>
      <c r="TM22" s="7">
        <v>12.645863029999999</v>
      </c>
      <c r="TN22" s="6"/>
      <c r="TO22" s="7">
        <v>3.94</v>
      </c>
      <c r="TP22" s="6">
        <v>17.72</v>
      </c>
      <c r="TQ22" s="7">
        <v>16.016510010000001</v>
      </c>
      <c r="TR22" s="6"/>
      <c r="TS22" s="7"/>
      <c r="TT22" s="6"/>
      <c r="TU22" s="7"/>
      <c r="TV22" s="6"/>
      <c r="TW22" s="7"/>
      <c r="TX22" s="6">
        <v>32.017996369999999</v>
      </c>
      <c r="TY22" s="7">
        <v>16.053231589999999</v>
      </c>
      <c r="TZ22" s="6">
        <v>160.92165410000001</v>
      </c>
      <c r="UA22" s="7">
        <v>25.53126893</v>
      </c>
      <c r="UB22" s="6">
        <v>7.9547444540000001</v>
      </c>
      <c r="UC22" s="7">
        <v>10.058850290000001</v>
      </c>
      <c r="UD22" s="6">
        <v>21.69271088</v>
      </c>
      <c r="UE22" s="7">
        <v>0.463699996</v>
      </c>
      <c r="UF22" s="6">
        <v>0.66281998200000003</v>
      </c>
      <c r="UG22" s="7">
        <v>0.59957998999999995</v>
      </c>
      <c r="UH22" s="6"/>
      <c r="UI22" s="7">
        <v>51.13</v>
      </c>
      <c r="UJ22" s="6">
        <v>30.44</v>
      </c>
      <c r="UK22" s="7">
        <v>8.25</v>
      </c>
      <c r="UL22" s="6">
        <v>36.112250000000003</v>
      </c>
      <c r="UM22" s="7">
        <v>731</v>
      </c>
      <c r="UN22" s="6">
        <v>76</v>
      </c>
      <c r="UO22" s="7">
        <v>137045</v>
      </c>
      <c r="UP22" s="6">
        <v>2208708</v>
      </c>
      <c r="UQ22" s="7">
        <v>289999.99170000001</v>
      </c>
      <c r="UR22" s="6"/>
      <c r="US22" s="7">
        <v>111877</v>
      </c>
      <c r="UT22" s="6">
        <v>71.2</v>
      </c>
      <c r="UU22" s="7">
        <v>38.630000000000003</v>
      </c>
      <c r="UV22" s="6">
        <v>5.51</v>
      </c>
      <c r="UW22" s="7">
        <v>35.313040000000001</v>
      </c>
      <c r="UX22" s="6"/>
      <c r="UY22" s="7"/>
      <c r="UZ22" s="6">
        <v>598450</v>
      </c>
      <c r="VA22" s="7"/>
      <c r="VB22" s="6"/>
      <c r="VC22" s="7"/>
      <c r="VD22" s="6"/>
      <c r="VE22" s="7"/>
      <c r="VF22" s="6"/>
      <c r="VG22" s="7"/>
      <c r="VH22" s="6"/>
      <c r="VI22" s="7"/>
      <c r="VJ22" s="6"/>
      <c r="VK22" s="7"/>
      <c r="VL22" s="6"/>
      <c r="VM22" s="7"/>
      <c r="VN22" s="6"/>
      <c r="VO22" s="7"/>
      <c r="VP22" s="6"/>
      <c r="VQ22" s="7"/>
      <c r="VR22" s="6"/>
      <c r="VS22" s="7"/>
      <c r="VT22" s="6"/>
      <c r="VU22" s="7"/>
      <c r="VV22" s="6"/>
      <c r="VW22" s="7"/>
      <c r="VX22" s="6"/>
      <c r="VY22" s="7"/>
      <c r="VZ22" s="6"/>
      <c r="WA22" s="7"/>
      <c r="WB22" s="6"/>
      <c r="WC22" s="7"/>
      <c r="WD22" s="6"/>
      <c r="WE22" s="7"/>
      <c r="WF22" s="6"/>
      <c r="WG22" s="7">
        <v>29000000</v>
      </c>
      <c r="WH22" s="6"/>
      <c r="WI22" s="7"/>
      <c r="WJ22" s="6"/>
      <c r="WK22" s="7">
        <v>33.107610000000001</v>
      </c>
      <c r="WL22" s="6">
        <v>39.061909999999997</v>
      </c>
      <c r="WM22" s="7">
        <v>2.0262999530000001</v>
      </c>
      <c r="WN22" s="6">
        <v>-40057317.100000001</v>
      </c>
      <c r="WO22" s="7"/>
      <c r="WP22" s="6"/>
      <c r="WQ22" s="7"/>
      <c r="WR22" s="6"/>
      <c r="WS22" s="7"/>
      <c r="WT22" s="6"/>
      <c r="WU22" s="7"/>
      <c r="WV22" s="6"/>
      <c r="WW22" s="7"/>
      <c r="WX22" s="6"/>
      <c r="WY22" s="7"/>
      <c r="WZ22" s="6"/>
      <c r="XA22" s="7"/>
      <c r="XB22" s="6"/>
      <c r="XC22" s="7"/>
      <c r="XD22" s="6"/>
      <c r="XE22" s="7"/>
      <c r="XF22" s="6"/>
      <c r="XG22" s="7"/>
      <c r="XH22" s="6"/>
      <c r="XI22" s="7"/>
      <c r="XJ22" s="6"/>
      <c r="XK22" s="7"/>
      <c r="XL22" s="6"/>
      <c r="XM22" s="7"/>
      <c r="XN22" s="6"/>
      <c r="XO22" s="7"/>
      <c r="XP22" s="6"/>
      <c r="XQ22" s="7"/>
      <c r="XR22" s="6"/>
      <c r="XS22" s="7"/>
      <c r="XT22" s="6"/>
      <c r="XU22" s="7"/>
      <c r="XV22" s="6">
        <v>25.091470000000001</v>
      </c>
      <c r="XW22" s="7"/>
      <c r="XX22" s="6"/>
      <c r="XY22" s="7"/>
      <c r="XZ22" s="6"/>
      <c r="YA22" s="7"/>
      <c r="YB22" s="6"/>
      <c r="YC22" s="7"/>
      <c r="YD22" s="6"/>
      <c r="YE22" s="7"/>
      <c r="YF22" s="6"/>
      <c r="YG22" s="7"/>
      <c r="YH22" s="6"/>
      <c r="YI22" s="7"/>
      <c r="YJ22" s="6"/>
      <c r="YK22" s="7"/>
      <c r="YL22" s="6"/>
      <c r="YM22" s="7"/>
      <c r="YN22" s="6"/>
      <c r="YO22" s="7"/>
      <c r="YP22" s="6"/>
      <c r="YQ22" s="7"/>
      <c r="YR22" s="6"/>
      <c r="YS22" s="7"/>
      <c r="YT22" s="6"/>
      <c r="YU22" s="7"/>
      <c r="YV22" s="6"/>
      <c r="YW22" s="7"/>
      <c r="YX22" s="6"/>
      <c r="YY22" s="7"/>
      <c r="YZ22" s="6"/>
      <c r="ZA22" s="7"/>
      <c r="ZB22" s="6"/>
      <c r="ZC22" s="7"/>
      <c r="ZD22" s="6"/>
      <c r="ZE22" s="7"/>
      <c r="ZF22" s="6"/>
      <c r="ZG22" s="7"/>
      <c r="ZH22" s="6"/>
      <c r="ZI22" s="7"/>
      <c r="ZJ22" s="6"/>
      <c r="ZK22" s="7"/>
      <c r="ZL22" s="6"/>
      <c r="ZM22" s="7"/>
      <c r="ZN22" s="6"/>
      <c r="ZO22" s="7"/>
      <c r="ZP22" s="6"/>
      <c r="ZQ22" s="7"/>
      <c r="ZR22" s="6"/>
      <c r="ZS22" s="7"/>
      <c r="ZT22" s="6"/>
      <c r="ZU22" s="7"/>
      <c r="ZV22" s="6"/>
      <c r="ZW22" s="7"/>
      <c r="ZX22" s="6"/>
      <c r="ZY22" s="7"/>
      <c r="ZZ22" s="6"/>
      <c r="AAA22" s="7"/>
      <c r="AAB22" s="6"/>
      <c r="AAC22" s="7"/>
      <c r="AAD22" s="6"/>
      <c r="AAE22" s="7"/>
      <c r="AAF22" s="6"/>
      <c r="AAG22" s="7"/>
      <c r="AAH22" s="6"/>
      <c r="AAI22" s="7"/>
      <c r="AAJ22" s="6"/>
      <c r="AAK22" s="7"/>
      <c r="AAL22" s="6"/>
      <c r="AAM22" s="7"/>
      <c r="AAN22" s="6">
        <v>25800000</v>
      </c>
      <c r="AAO22" s="7">
        <v>25800000</v>
      </c>
      <c r="AAP22" s="6"/>
      <c r="AAQ22" s="7"/>
      <c r="AAR22" s="6"/>
      <c r="AAS22" s="7"/>
      <c r="AAT22" s="6"/>
      <c r="AAU22" s="7"/>
      <c r="AAV22" s="6"/>
      <c r="AAW22" s="7"/>
      <c r="AAX22" s="6"/>
      <c r="AAY22" s="7"/>
      <c r="AAZ22" s="6"/>
      <c r="ABA22" s="7"/>
      <c r="ABB22" s="6">
        <v>46.698108670000003</v>
      </c>
      <c r="ABC22" s="7"/>
      <c r="ABD22" s="6"/>
      <c r="ABE22" s="7"/>
      <c r="ABF22" s="6"/>
      <c r="ABG22" s="7"/>
      <c r="ABH22" s="6"/>
      <c r="ABI22" s="7">
        <v>37.940219999999997</v>
      </c>
      <c r="ABJ22" s="6">
        <v>37.031749730000001</v>
      </c>
      <c r="ABK22" s="7">
        <v>6.7586300000000001</v>
      </c>
      <c r="ABL22" s="6">
        <v>4.2803201680000003</v>
      </c>
      <c r="ABM22" s="7">
        <v>55.672199249999998</v>
      </c>
      <c r="ABN22" s="6"/>
      <c r="ABO22" s="7"/>
      <c r="ABP22" s="6"/>
      <c r="ABQ22" s="7"/>
      <c r="ABR22" s="6">
        <v>6.6844799999999998</v>
      </c>
      <c r="ABS22" s="7">
        <v>6.8075599999999996</v>
      </c>
    </row>
    <row r="23" spans="1:747" x14ac:dyDescent="0.25">
      <c r="A23" s="5">
        <v>1981</v>
      </c>
      <c r="B23" s="6">
        <v>49.777755990000003</v>
      </c>
      <c r="C23" s="7">
        <v>82.529376400000004</v>
      </c>
      <c r="D23" s="6">
        <v>0.51374817900000003</v>
      </c>
      <c r="E23" s="7">
        <v>3.9741081309999999</v>
      </c>
      <c r="F23" s="6">
        <v>4.6359197759999997</v>
      </c>
      <c r="G23" s="7">
        <v>2.123538339</v>
      </c>
      <c r="H23" s="6">
        <v>3.331393662</v>
      </c>
      <c r="I23" s="7">
        <v>3.9217429660000001</v>
      </c>
      <c r="J23" s="6">
        <v>6.3496504290000004</v>
      </c>
      <c r="K23" s="7">
        <v>9.1004482719999995</v>
      </c>
      <c r="L23" s="6">
        <v>54.230469509999999</v>
      </c>
      <c r="M23" s="7">
        <v>10.445196380000001</v>
      </c>
      <c r="N23" s="6">
        <v>13.809586060000001</v>
      </c>
      <c r="O23" s="7">
        <v>42.451376689999996</v>
      </c>
      <c r="P23" s="6">
        <v>16.729538380000001</v>
      </c>
      <c r="Q23" s="7">
        <v>4140</v>
      </c>
      <c r="R23" s="6">
        <v>95144701218</v>
      </c>
      <c r="S23" s="7">
        <v>3204400000</v>
      </c>
      <c r="T23" s="6">
        <v>1495.8548310000001</v>
      </c>
      <c r="U23" s="7">
        <v>67533693106</v>
      </c>
      <c r="V23" s="6">
        <v>15494100000</v>
      </c>
      <c r="W23" s="7">
        <v>6924459459</v>
      </c>
      <c r="X23" s="6">
        <v>21.620565670000001</v>
      </c>
      <c r="Y23" s="7">
        <v>3541600000</v>
      </c>
      <c r="Z23" s="6">
        <v>-12.536704780000001</v>
      </c>
      <c r="AA23" s="7">
        <v>43.498141109999999</v>
      </c>
      <c r="AB23" s="6">
        <v>7125300000</v>
      </c>
      <c r="AC23" s="7">
        <v>7105405405</v>
      </c>
      <c r="AD23" s="6">
        <v>100815000000</v>
      </c>
      <c r="AE23" s="7">
        <v>6853648649</v>
      </c>
      <c r="AF23" s="6">
        <v>18434300000</v>
      </c>
      <c r="AG23" s="7">
        <v>1240880000000</v>
      </c>
      <c r="AH23" s="6">
        <v>17805810811</v>
      </c>
      <c r="AI23" s="7">
        <v>62391853954</v>
      </c>
      <c r="AJ23" s="6">
        <v>17.33930784</v>
      </c>
      <c r="AK23" s="7">
        <v>2840300000</v>
      </c>
      <c r="AL23" s="6">
        <v>3233000000</v>
      </c>
      <c r="AM23" s="7">
        <v>54.277900209999999</v>
      </c>
      <c r="AN23" s="6">
        <v>43.874000000000002</v>
      </c>
      <c r="AO23" s="7">
        <v>50.222244009999997</v>
      </c>
      <c r="AP23" s="6">
        <v>45147224</v>
      </c>
      <c r="AQ23" s="7">
        <v>75.275463470000005</v>
      </c>
      <c r="AR23" s="6">
        <v>0.25512979699999999</v>
      </c>
      <c r="AS23" s="7">
        <v>0.99971778200000005</v>
      </c>
      <c r="AT23" s="6">
        <v>3.318153798</v>
      </c>
      <c r="AU23" s="7">
        <v>1.5495580410000001</v>
      </c>
      <c r="AV23" s="6">
        <v>2.7172659690000001</v>
      </c>
      <c r="AW23" s="7">
        <v>3.874408909</v>
      </c>
      <c r="AX23" s="6">
        <v>4.6185757059999997</v>
      </c>
      <c r="AY23" s="7">
        <v>7.7482488820000004</v>
      </c>
      <c r="AZ23" s="6">
        <v>54.785701770000003</v>
      </c>
      <c r="BA23" s="7">
        <v>55.345891950000002</v>
      </c>
      <c r="BB23" s="6">
        <v>11.91225225</v>
      </c>
      <c r="BC23" s="7">
        <v>41.240190089999999</v>
      </c>
      <c r="BD23" s="6">
        <v>40.018188270000003</v>
      </c>
      <c r="BE23" s="7">
        <v>0.74</v>
      </c>
      <c r="BF23" s="6">
        <v>19.562045579999999</v>
      </c>
      <c r="BG23" s="7">
        <v>22136081081</v>
      </c>
      <c r="BH23" s="6">
        <v>0</v>
      </c>
      <c r="BI23" s="7">
        <v>9227567568</v>
      </c>
      <c r="BJ23" s="6">
        <v>31.28132497</v>
      </c>
      <c r="BK23" s="7">
        <v>5124100000</v>
      </c>
      <c r="BL23" s="6">
        <v>-2053600000</v>
      </c>
      <c r="BM23" s="7">
        <v>32.098750359999997</v>
      </c>
      <c r="BN23" s="6">
        <v>5258000000</v>
      </c>
      <c r="BO23" s="7">
        <v>0</v>
      </c>
      <c r="BP23" s="6">
        <v>7750875988</v>
      </c>
      <c r="BQ23" s="7">
        <v>1437640000000</v>
      </c>
      <c r="BR23" s="6">
        <v>1.2822631339999999</v>
      </c>
      <c r="BS23" s="7">
        <v>71684488305</v>
      </c>
      <c r="BT23" s="6">
        <v>1133300000000</v>
      </c>
      <c r="BU23" s="7">
        <v>10336000000</v>
      </c>
      <c r="BV23" s="6">
        <v>56.125999999999998</v>
      </c>
      <c r="BW23" s="7">
        <v>22473275</v>
      </c>
      <c r="BX23" s="6">
        <v>0.789842602</v>
      </c>
      <c r="BY23" s="7">
        <v>1794199</v>
      </c>
      <c r="BZ23" s="6">
        <v>1041843</v>
      </c>
      <c r="CA23" s="7">
        <v>2.5785627600000001</v>
      </c>
      <c r="CB23" s="6">
        <v>3.7116130159999998</v>
      </c>
      <c r="CC23" s="7">
        <v>4.0775810379999999</v>
      </c>
      <c r="CD23" s="6">
        <v>6.3438484160000002</v>
      </c>
      <c r="CE23" s="7">
        <v>8.8737912029999997</v>
      </c>
      <c r="CF23" s="6">
        <v>12296189</v>
      </c>
      <c r="CG23" s="7">
        <v>10.013616170000001</v>
      </c>
      <c r="CH23" s="6">
        <v>12.94994833</v>
      </c>
      <c r="CI23" s="7">
        <v>9625404</v>
      </c>
      <c r="CJ23" s="6">
        <v>15.838396940000001</v>
      </c>
      <c r="CK23" s="7">
        <v>886600000</v>
      </c>
      <c r="CL23" s="6">
        <v>4330270270</v>
      </c>
      <c r="CM23" s="7">
        <v>362.82850969999998</v>
      </c>
      <c r="CN23" s="6">
        <v>20937972973</v>
      </c>
      <c r="CO23" s="7">
        <v>1.403614543</v>
      </c>
      <c r="CP23" s="6">
        <v>195960000000</v>
      </c>
      <c r="CQ23" s="7">
        <v>74.459577429999996</v>
      </c>
      <c r="CR23" s="6">
        <v>-2775135135</v>
      </c>
      <c r="CS23" s="7">
        <v>16973254826</v>
      </c>
      <c r="CT23" s="6">
        <v>196762000000</v>
      </c>
      <c r="CU23" s="7">
        <v>7105405405</v>
      </c>
      <c r="CV23" s="6">
        <v>32.098750359999997</v>
      </c>
      <c r="CW23" s="7">
        <v>5258000000</v>
      </c>
      <c r="CX23" s="6">
        <v>10.892970829999999</v>
      </c>
      <c r="CY23" s="7">
        <v>25.895108270000001</v>
      </c>
      <c r="CZ23" s="6">
        <v>1682922621</v>
      </c>
      <c r="DA23" s="7">
        <v>22.406130659999999</v>
      </c>
      <c r="DB23" s="6">
        <v>4785945946</v>
      </c>
      <c r="DC23" s="7">
        <v>275306000000</v>
      </c>
      <c r="DD23" s="6">
        <v>9628783784</v>
      </c>
      <c r="DE23" s="7">
        <v>9642503988</v>
      </c>
      <c r="DF23" s="6">
        <v>0</v>
      </c>
      <c r="DG23" s="7">
        <v>112.5367048</v>
      </c>
      <c r="DH23" s="6">
        <v>24911216216</v>
      </c>
      <c r="DI23" s="7">
        <v>63.09864658</v>
      </c>
      <c r="DJ23" s="6">
        <v>1381.9643470000001</v>
      </c>
      <c r="DK23" s="7">
        <v>107573000000</v>
      </c>
      <c r="DL23" s="6">
        <v>3838243243</v>
      </c>
      <c r="DM23" s="7">
        <v>1179000000</v>
      </c>
      <c r="DN23" s="6">
        <v>10.317284219999999</v>
      </c>
      <c r="DO23" s="7">
        <v>82.815142210000005</v>
      </c>
      <c r="DP23" s="6">
        <v>-1211390929</v>
      </c>
      <c r="DQ23" s="7">
        <v>716202621.29999995</v>
      </c>
      <c r="DR23" s="6">
        <v>10115746</v>
      </c>
      <c r="DS23" s="7">
        <v>25.895108270000001</v>
      </c>
      <c r="DT23" s="6">
        <v>7534786</v>
      </c>
      <c r="DU23" s="7">
        <v>0.70000070000000003</v>
      </c>
      <c r="DV23" s="6">
        <v>1198108108</v>
      </c>
      <c r="DW23" s="7">
        <v>1262180000000</v>
      </c>
      <c r="DX23" s="6">
        <v>25849.58324</v>
      </c>
      <c r="DY23" s="7">
        <v>490.3087969</v>
      </c>
      <c r="DZ23" s="6">
        <v>1167040000000</v>
      </c>
      <c r="EA23" s="7">
        <v>16380700000</v>
      </c>
      <c r="EB23" s="6">
        <v>41.685642250000001</v>
      </c>
      <c r="EC23" s="7">
        <v>6828400000</v>
      </c>
      <c r="ED23" s="6">
        <v>52.058116560000002</v>
      </c>
      <c r="EE23" s="7">
        <v>4.4330530579999996</v>
      </c>
      <c r="EF23" s="6">
        <v>13565700000</v>
      </c>
      <c r="EG23" s="7">
        <v>17254083900</v>
      </c>
      <c r="EH23" s="6">
        <v>25.895108270000001</v>
      </c>
      <c r="EI23" s="7">
        <v>38.039310890000003</v>
      </c>
      <c r="EJ23" s="6">
        <v>8782000000</v>
      </c>
      <c r="EK23" s="7">
        <v>19807893</v>
      </c>
      <c r="EL23" s="6">
        <v>25339331</v>
      </c>
      <c r="EM23" s="7">
        <v>22673949</v>
      </c>
      <c r="EN23" s="6">
        <v>7.2539129290000002</v>
      </c>
      <c r="EO23" s="7">
        <v>0.50051449999999997</v>
      </c>
      <c r="EP23" s="6">
        <v>1.375246821</v>
      </c>
      <c r="EQ23" s="7">
        <v>752357</v>
      </c>
      <c r="ER23" s="6">
        <v>1.970315853</v>
      </c>
      <c r="ES23" s="7">
        <v>3.17547398</v>
      </c>
      <c r="ET23" s="6">
        <v>4.1146050140000003</v>
      </c>
      <c r="EU23" s="7">
        <v>4.7563227880000003</v>
      </c>
      <c r="EV23" s="6">
        <v>7.7004775670000001</v>
      </c>
      <c r="EW23" s="7">
        <v>24734223</v>
      </c>
      <c r="EX23" s="6">
        <v>12438034</v>
      </c>
      <c r="EY23" s="7">
        <v>11.229843000000001</v>
      </c>
      <c r="EZ23" s="6">
        <v>18618801</v>
      </c>
      <c r="FA23" s="7">
        <v>8993397</v>
      </c>
      <c r="FB23" s="6">
        <v>30.961436320000001</v>
      </c>
      <c r="FC23" s="7">
        <v>5071700000</v>
      </c>
      <c r="FD23" s="6">
        <v>81326992293</v>
      </c>
      <c r="FE23" s="7">
        <v>80.437954419999997</v>
      </c>
      <c r="FF23" s="6">
        <v>13176300000</v>
      </c>
      <c r="FG23" s="7">
        <v>13967567568</v>
      </c>
      <c r="FH23" s="6">
        <v>9499574075</v>
      </c>
      <c r="FI23" s="7">
        <v>2.72315241</v>
      </c>
      <c r="FJ23" s="6">
        <v>-38026164425</v>
      </c>
      <c r="FK23" s="7">
        <v>382815000000</v>
      </c>
      <c r="FL23" s="6">
        <v>21.354691890000002</v>
      </c>
      <c r="FM23" s="7">
        <v>-3.2962424819999998</v>
      </c>
      <c r="FN23" s="6">
        <v>2.6581737520000002</v>
      </c>
      <c r="FO23" s="7">
        <v>4.5028433799999998</v>
      </c>
      <c r="FP23" s="6">
        <v>7.3485538960000003</v>
      </c>
      <c r="FQ23" s="7">
        <v>70146804521</v>
      </c>
      <c r="FR23" s="6">
        <v>-2.1982353809999999</v>
      </c>
      <c r="FS23" s="7">
        <v>563393000000</v>
      </c>
      <c r="FT23" s="6">
        <v>21.567621769999999</v>
      </c>
      <c r="FU23" s="7">
        <v>7.9057825800000003</v>
      </c>
      <c r="FV23" s="6">
        <v>2.68667729</v>
      </c>
      <c r="FW23" s="7">
        <v>33031740081</v>
      </c>
      <c r="FX23" s="6">
        <v>13276221454</v>
      </c>
      <c r="FY23" s="7">
        <v>2.6935886710000001</v>
      </c>
      <c r="FZ23" s="6">
        <v>239935000000</v>
      </c>
      <c r="GA23" s="7">
        <v>29.69853157</v>
      </c>
      <c r="GB23" s="6">
        <v>2.5673514000000001E-2</v>
      </c>
      <c r="GC23" s="7">
        <v>30.897564549999998</v>
      </c>
      <c r="GD23" s="6">
        <v>19.948666490000001</v>
      </c>
      <c r="GE23" s="7">
        <v>1205060000000</v>
      </c>
      <c r="GF23" s="6">
        <v>22261056653</v>
      </c>
      <c r="GG23" s="7">
        <v>-0.66290839400000001</v>
      </c>
      <c r="GH23" s="6">
        <v>60.147804999999998</v>
      </c>
      <c r="GI23" s="7">
        <v>58.920999999999999</v>
      </c>
      <c r="GJ23" s="6">
        <v>292.71899999999999</v>
      </c>
      <c r="GK23" s="7">
        <v>158.69999999999999</v>
      </c>
      <c r="GL23" s="6">
        <v>160.69999999999999</v>
      </c>
      <c r="GM23" s="7">
        <v>90037</v>
      </c>
      <c r="GN23" s="6">
        <v>188737</v>
      </c>
      <c r="GO23" s="7">
        <v>1297709961</v>
      </c>
      <c r="GP23" s="6">
        <v>1297709961</v>
      </c>
      <c r="GQ23" s="7">
        <v>55.273000000000003</v>
      </c>
      <c r="GR23" s="6">
        <v>108.9</v>
      </c>
      <c r="GS23" s="7">
        <v>12.521000000000001</v>
      </c>
      <c r="GT23" s="6">
        <v>106.682</v>
      </c>
      <c r="GU23" s="7">
        <v>1.06</v>
      </c>
      <c r="GV23" s="6">
        <v>5.4420000000000002</v>
      </c>
      <c r="GW23" s="7">
        <v>111.6</v>
      </c>
      <c r="GX23" s="6">
        <v>191.239</v>
      </c>
      <c r="GY23" s="7">
        <v>10739999.77</v>
      </c>
      <c r="GZ23" s="6">
        <v>250670000</v>
      </c>
      <c r="HA23" s="7">
        <v>141715.57999999999</v>
      </c>
      <c r="HB23" s="6">
        <v>2369999.8859999999</v>
      </c>
      <c r="HC23" s="7">
        <v>205510000</v>
      </c>
      <c r="HD23" s="6">
        <v>21000</v>
      </c>
      <c r="HE23" s="7">
        <v>120715.58</v>
      </c>
      <c r="HF23" s="6">
        <v>48.055160999999998</v>
      </c>
      <c r="HG23" s="7">
        <v>57.137999999999998</v>
      </c>
      <c r="HH23" s="6">
        <v>106</v>
      </c>
      <c r="HI23" s="7">
        <v>39.482999999999997</v>
      </c>
      <c r="HJ23" s="6">
        <v>271531</v>
      </c>
      <c r="HK23" s="7">
        <v>28.74395912</v>
      </c>
      <c r="HL23" s="6">
        <v>18.263700480000001</v>
      </c>
      <c r="HM23" s="7">
        <v>3346129883</v>
      </c>
      <c r="HN23" s="6">
        <v>50.8</v>
      </c>
      <c r="HO23" s="7">
        <v>156.69999999999999</v>
      </c>
      <c r="HP23" s="6">
        <v>3346129883</v>
      </c>
      <c r="HQ23" s="7">
        <v>1162569994</v>
      </c>
      <c r="HR23" s="6">
        <v>70739997.859999999</v>
      </c>
      <c r="HS23" s="7">
        <v>870000000</v>
      </c>
      <c r="HT23" s="6">
        <v>4.4566600709999999</v>
      </c>
      <c r="HU23" s="7">
        <v>7.4169096210000003</v>
      </c>
      <c r="HV23" s="6">
        <v>3.4967025789999999</v>
      </c>
      <c r="HW23" s="7">
        <v>1817140261</v>
      </c>
      <c r="HX23" s="6">
        <v>14.14050127</v>
      </c>
      <c r="HY23" s="7">
        <v>1272000000</v>
      </c>
      <c r="HZ23" s="6">
        <v>0.95769284899999996</v>
      </c>
      <c r="IA23" s="7">
        <v>430000</v>
      </c>
      <c r="IB23" s="6">
        <v>1001450</v>
      </c>
      <c r="IC23" s="7">
        <v>8238749</v>
      </c>
      <c r="ID23" s="6">
        <v>306.85305590000002</v>
      </c>
      <c r="IE23" s="7">
        <v>28.01</v>
      </c>
      <c r="IF23" s="6">
        <v>0.16173589799999999</v>
      </c>
      <c r="IG23" s="7">
        <v>118.2609422</v>
      </c>
      <c r="IH23" s="6">
        <v>45.353582799999998</v>
      </c>
      <c r="II23" s="7">
        <v>29</v>
      </c>
      <c r="IJ23" s="6">
        <v>2009210</v>
      </c>
      <c r="IK23" s="7">
        <v>2.4792807269999999</v>
      </c>
      <c r="IL23" s="6">
        <v>4100.5</v>
      </c>
      <c r="IM23" s="7">
        <v>33.85</v>
      </c>
      <c r="IN23" s="6">
        <v>995450</v>
      </c>
      <c r="IO23" s="7">
        <v>2.317544829</v>
      </c>
      <c r="IP23" s="6">
        <v>3232600000</v>
      </c>
      <c r="IQ23" s="7">
        <v>0.84699622600000002</v>
      </c>
      <c r="IR23" s="6">
        <v>4.4422446329999996</v>
      </c>
      <c r="IS23" s="7">
        <v>0.63924434100000005</v>
      </c>
      <c r="IT23" s="6">
        <v>1.2390839890000001</v>
      </c>
      <c r="IU23" s="7">
        <v>0.87157258900000001</v>
      </c>
      <c r="IV23" s="6">
        <v>1.7408674500000001</v>
      </c>
      <c r="IW23" s="7">
        <v>18.100000000000001</v>
      </c>
      <c r="IX23" s="6">
        <v>5.1099486999999999E-2</v>
      </c>
      <c r="IY23" s="7">
        <v>0.50516612000000005</v>
      </c>
      <c r="IZ23" s="6">
        <v>0.80554352500000004</v>
      </c>
      <c r="JA23" s="7">
        <v>15.537179350000001</v>
      </c>
      <c r="JB23" s="6">
        <v>2.6357867499999998</v>
      </c>
      <c r="JC23" s="7">
        <v>77.23171782</v>
      </c>
      <c r="JD23" s="6">
        <v>2307000</v>
      </c>
      <c r="JE23" s="7">
        <v>11.89909052</v>
      </c>
      <c r="JF23" s="6">
        <v>82.81166863</v>
      </c>
      <c r="JG23" s="7">
        <v>8780680000</v>
      </c>
      <c r="JH23" s="6">
        <v>0.63924434100000005</v>
      </c>
      <c r="JI23" s="7">
        <v>6.5918584889999998</v>
      </c>
      <c r="JJ23" s="6">
        <v>22.149756100000001</v>
      </c>
      <c r="JK23" s="7">
        <v>1</v>
      </c>
      <c r="JL23" s="6">
        <v>0.84699622600000002</v>
      </c>
      <c r="JM23" s="7">
        <v>0.350182516</v>
      </c>
      <c r="JN23" s="6">
        <v>2.7581513329999998</v>
      </c>
      <c r="JO23" s="7">
        <v>4.2414774480000004</v>
      </c>
      <c r="JP23" s="6">
        <v>0.73126454900000004</v>
      </c>
      <c r="JQ23" s="7">
        <v>1.114150612</v>
      </c>
      <c r="JR23" s="6">
        <v>24680</v>
      </c>
      <c r="JS23" s="7">
        <v>2.3201138E-2</v>
      </c>
      <c r="JT23" s="6">
        <v>-1232100000</v>
      </c>
      <c r="JU23" s="7">
        <v>23721.25921</v>
      </c>
      <c r="JV23" s="6">
        <v>510</v>
      </c>
      <c r="JW23" s="7">
        <v>20471081081</v>
      </c>
      <c r="JX23" s="6">
        <v>335.53779520000001</v>
      </c>
      <c r="JY23" s="7">
        <v>1070950000000</v>
      </c>
      <c r="JZ23" s="6">
        <v>15148600000</v>
      </c>
      <c r="KA23" s="7">
        <v>-1665000000</v>
      </c>
      <c r="KB23" s="6">
        <v>62000936411</v>
      </c>
      <c r="KC23" s="7">
        <v>23032587142</v>
      </c>
      <c r="KD23" s="6">
        <v>1373.305619</v>
      </c>
      <c r="KE23" s="7">
        <v>14810000.42</v>
      </c>
      <c r="KF23" s="6">
        <v>6.7705164</v>
      </c>
      <c r="KG23" s="7">
        <v>3.940129121</v>
      </c>
      <c r="KH23" s="6">
        <v>6.3392351180000004</v>
      </c>
      <c r="KI23" s="7">
        <v>550000.01190000004</v>
      </c>
      <c r="KJ23" s="6">
        <v>11260000.23</v>
      </c>
      <c r="KK23" s="7">
        <v>1580</v>
      </c>
      <c r="KL23" s="6">
        <v>1639999.986</v>
      </c>
      <c r="KM23" s="7">
        <v>4320000.1720000003</v>
      </c>
      <c r="KN23" s="6">
        <v>3359999.895</v>
      </c>
      <c r="KO23" s="7">
        <v>9180000.3049999997</v>
      </c>
      <c r="KP23" s="6">
        <v>68419998.170000002</v>
      </c>
      <c r="KQ23" s="7">
        <v>6</v>
      </c>
      <c r="KR23" s="6">
        <v>1.9E-3</v>
      </c>
      <c r="KS23" s="7">
        <v>12.1616</v>
      </c>
      <c r="KT23" s="6">
        <v>7.464393973</v>
      </c>
      <c r="KU23" s="7">
        <v>972294023.60000002</v>
      </c>
      <c r="KV23" s="6">
        <v>3.399750059</v>
      </c>
      <c r="KW23" s="7">
        <v>752571429.60000002</v>
      </c>
      <c r="KX23" s="6">
        <v>8.5069999999999997</v>
      </c>
      <c r="KY23" s="7">
        <v>4.1799999999999997E-2</v>
      </c>
      <c r="KZ23" s="6">
        <v>1E-4</v>
      </c>
      <c r="LA23" s="7">
        <v>9.4597999999999995</v>
      </c>
      <c r="LB23" s="6">
        <v>0.63539999999999996</v>
      </c>
      <c r="LC23" s="7">
        <v>2.4502000000000002</v>
      </c>
      <c r="LD23" s="6">
        <v>5.2104999999999997</v>
      </c>
      <c r="LE23" s="7">
        <v>9.1006999999999998</v>
      </c>
      <c r="LF23" s="6">
        <v>1.14421653</v>
      </c>
      <c r="LG23" s="7">
        <v>17.026399999999999</v>
      </c>
      <c r="LH23" s="6">
        <v>35.577100000000002</v>
      </c>
      <c r="LI23" s="7">
        <v>0.314</v>
      </c>
      <c r="LJ23" s="6">
        <v>1291217721</v>
      </c>
      <c r="LK23" s="7">
        <v>932327356</v>
      </c>
      <c r="LL23" s="6">
        <v>22077857202</v>
      </c>
      <c r="LM23" s="7">
        <v>1.04E-2</v>
      </c>
      <c r="LN23" s="6">
        <v>3.6799999999999999E-2</v>
      </c>
      <c r="LO23" s="7">
        <v>0.76492484900000002</v>
      </c>
      <c r="LP23" s="6">
        <v>9.6152999999999995</v>
      </c>
      <c r="LQ23" s="7">
        <v>0.1192</v>
      </c>
      <c r="LR23" s="6">
        <v>1.8499999999999999E-2</v>
      </c>
      <c r="LS23" s="7">
        <v>2.1523582490000002</v>
      </c>
      <c r="LT23" s="6">
        <v>3.4681000000000002</v>
      </c>
      <c r="LU23" s="7">
        <v>1.3684000000000001</v>
      </c>
      <c r="LV23" s="6">
        <v>6.4000000000000003E-3</v>
      </c>
      <c r="LW23" s="7">
        <v>15.7204</v>
      </c>
      <c r="LX23" s="6">
        <v>97.173000000000002</v>
      </c>
      <c r="LY23" s="7">
        <v>8.1500000000000003E-2</v>
      </c>
      <c r="LZ23" s="6">
        <v>4.0399999999999998E-2</v>
      </c>
      <c r="MA23" s="7">
        <v>51.658200000000001</v>
      </c>
      <c r="MB23" s="6">
        <v>1.6194</v>
      </c>
      <c r="MC23" s="7">
        <v>7.2351000000000001</v>
      </c>
      <c r="MD23" s="6">
        <v>1518205803</v>
      </c>
      <c r="ME23" s="7">
        <v>392549356</v>
      </c>
      <c r="MF23" s="6">
        <v>216.2976395</v>
      </c>
      <c r="MG23" s="7">
        <v>18124789075</v>
      </c>
      <c r="MH23" s="6">
        <v>6</v>
      </c>
      <c r="MI23" s="7">
        <v>6</v>
      </c>
      <c r="MJ23" s="6">
        <v>4.7495978340000002</v>
      </c>
      <c r="MK23" s="7">
        <v>7.5784815730000004</v>
      </c>
      <c r="ML23" s="6">
        <v>226988000</v>
      </c>
      <c r="MM23" s="7">
        <v>29.375</v>
      </c>
      <c r="MN23" s="6">
        <v>12</v>
      </c>
      <c r="MO23" s="7">
        <v>72575856.5</v>
      </c>
      <c r="MP23" s="6">
        <v>1551397108</v>
      </c>
      <c r="MQ23" s="7">
        <v>623149000</v>
      </c>
      <c r="MR23" s="6">
        <v>16.4876</v>
      </c>
      <c r="MS23" s="7">
        <v>17804789075</v>
      </c>
      <c r="MT23" s="6">
        <v>107.84900469999999</v>
      </c>
      <c r="MU23" s="7">
        <v>561499000</v>
      </c>
      <c r="MV23" s="6">
        <v>0</v>
      </c>
      <c r="MW23" s="7">
        <v>119304000</v>
      </c>
      <c r="MX23" s="6">
        <v>539778000</v>
      </c>
      <c r="MY23" s="7">
        <v>3640121904</v>
      </c>
      <c r="MZ23" s="6">
        <v>312946223.10000002</v>
      </c>
      <c r="NA23" s="7">
        <v>31670000.079999998</v>
      </c>
      <c r="NB23" s="6">
        <v>7.6226719190000001</v>
      </c>
      <c r="NC23" s="7">
        <v>85218000</v>
      </c>
      <c r="ND23" s="6">
        <v>57529998.780000001</v>
      </c>
      <c r="NE23" s="7">
        <v>101703083.90000001</v>
      </c>
      <c r="NF23" s="6">
        <v>1909999.9669999999</v>
      </c>
      <c r="NG23" s="7">
        <v>21379999.16</v>
      </c>
      <c r="NH23" s="6">
        <v>4.1580168219999996</v>
      </c>
      <c r="NI23" s="7">
        <v>64.554684769999994</v>
      </c>
      <c r="NJ23" s="6">
        <v>15.57226577</v>
      </c>
      <c r="NK23" s="7">
        <v>56.625057220000002</v>
      </c>
      <c r="NL23" s="6">
        <v>34.20148614</v>
      </c>
      <c r="NM23" s="7">
        <v>8.5290620429999997</v>
      </c>
      <c r="NN23" s="6">
        <v>7.1826114069999996</v>
      </c>
      <c r="NO23" s="7">
        <v>1.054775164</v>
      </c>
      <c r="NP23" s="6">
        <v>2.9985636769999999</v>
      </c>
      <c r="NQ23" s="7">
        <v>5.088614872</v>
      </c>
      <c r="NR23" s="6">
        <v>8.2839474999999996E-2</v>
      </c>
      <c r="NS23" s="7">
        <v>326.64958039999999</v>
      </c>
      <c r="NT23" s="6">
        <v>1.4450622999999999E-2</v>
      </c>
      <c r="NU23" s="7">
        <v>0.47710428199999999</v>
      </c>
      <c r="NV23" s="6">
        <v>3.3</v>
      </c>
      <c r="NW23" s="7">
        <v>39</v>
      </c>
      <c r="NX23" s="6">
        <v>27.70190882</v>
      </c>
      <c r="NY23" s="7">
        <v>0.285272209</v>
      </c>
      <c r="NZ23" s="6">
        <v>1063.9535840000001</v>
      </c>
      <c r="OA23" s="7">
        <v>14747321774</v>
      </c>
      <c r="OB23" s="6">
        <v>23.27967263</v>
      </c>
      <c r="OC23" s="7">
        <v>4664974056</v>
      </c>
      <c r="OD23" s="6">
        <v>958158648.20000005</v>
      </c>
      <c r="OE23" s="7">
        <v>0.44121813599999998</v>
      </c>
      <c r="OF23" s="6">
        <v>2958198.6529999999</v>
      </c>
      <c r="OG23" s="7">
        <v>97668404.439999998</v>
      </c>
      <c r="OH23" s="6">
        <v>675545675.70000005</v>
      </c>
      <c r="OI23" s="7">
        <v>27600</v>
      </c>
      <c r="OJ23" s="6">
        <v>28.511238639999998</v>
      </c>
      <c r="OK23" s="7">
        <v>48034550791</v>
      </c>
      <c r="OL23" s="6">
        <v>22.788117719999999</v>
      </c>
      <c r="OM23" s="7">
        <v>4.6805473749999997</v>
      </c>
      <c r="ON23" s="6">
        <v>2232600</v>
      </c>
      <c r="OO23" s="7">
        <v>0</v>
      </c>
      <c r="OP23" s="6">
        <v>0</v>
      </c>
      <c r="OQ23" s="7">
        <v>7.6117950009999999</v>
      </c>
      <c r="OR23" s="6">
        <v>4.7591062070000003</v>
      </c>
      <c r="OS23" s="7">
        <v>2019999.9809999999</v>
      </c>
      <c r="OT23" s="6">
        <v>0</v>
      </c>
      <c r="OU23" s="7">
        <v>-52450000</v>
      </c>
      <c r="OV23" s="6">
        <v>625699000</v>
      </c>
      <c r="OW23" s="7">
        <v>57.588890079999999</v>
      </c>
      <c r="OX23" s="6">
        <v>4662816</v>
      </c>
      <c r="OY23" s="7">
        <v>79.256767269999997</v>
      </c>
      <c r="OZ23" s="6">
        <v>2820000000</v>
      </c>
      <c r="PA23" s="7">
        <v>12.739382320000001</v>
      </c>
      <c r="PB23" s="6">
        <v>2086800000</v>
      </c>
      <c r="PC23" s="7">
        <v>68.83670807</v>
      </c>
      <c r="PD23" s="6">
        <v>11170000.08</v>
      </c>
      <c r="PE23" s="7">
        <v>4159999.8470000001</v>
      </c>
      <c r="PF23" s="6">
        <v>23076832.699999999</v>
      </c>
      <c r="PG23" s="7">
        <v>4.97</v>
      </c>
      <c r="PH23" s="6">
        <v>9739999.7709999997</v>
      </c>
      <c r="PI23" s="7">
        <v>17.584790470000002</v>
      </c>
      <c r="PJ23" s="6">
        <v>5</v>
      </c>
      <c r="PK23" s="7">
        <v>320000000</v>
      </c>
      <c r="PL23" s="6">
        <v>10</v>
      </c>
      <c r="PM23" s="7">
        <v>15</v>
      </c>
      <c r="PN23" s="6">
        <v>370000.0048</v>
      </c>
      <c r="PO23" s="7">
        <v>17.187867390000001</v>
      </c>
      <c r="PP23" s="6">
        <v>2430285718</v>
      </c>
      <c r="PQ23" s="7">
        <v>44.96694995</v>
      </c>
      <c r="PR23" s="6">
        <v>3623451431</v>
      </c>
      <c r="PS23" s="7">
        <v>22.365935</v>
      </c>
      <c r="PT23" s="6">
        <v>2180857178</v>
      </c>
      <c r="PU23" s="7">
        <v>6936428581</v>
      </c>
      <c r="PV23" s="6">
        <v>0.13514274500000001</v>
      </c>
      <c r="PW23" s="7">
        <v>-746571429.60000002</v>
      </c>
      <c r="PX23" s="6">
        <v>-496714285.5</v>
      </c>
      <c r="PY23" s="7">
        <v>7.0013210040000002</v>
      </c>
      <c r="PZ23" s="6">
        <v>2487285718</v>
      </c>
      <c r="QA23" s="7">
        <v>897428571.79999995</v>
      </c>
      <c r="QB23" s="6">
        <v>0.14107688700000001</v>
      </c>
      <c r="QC23" s="7">
        <v>42.94617564</v>
      </c>
      <c r="QD23" s="6">
        <v>23.919381529999999</v>
      </c>
      <c r="QE23" s="7">
        <v>2180857146</v>
      </c>
      <c r="QF23" s="6">
        <v>6535714295</v>
      </c>
      <c r="QG23" s="7">
        <v>2231285717</v>
      </c>
      <c r="QH23" s="6">
        <v>103285713.59999999</v>
      </c>
      <c r="QI23" s="7">
        <v>-2031571431</v>
      </c>
      <c r="QJ23" s="6">
        <v>41.025788290000001</v>
      </c>
      <c r="QK23" s="7">
        <v>7917857154</v>
      </c>
      <c r="QL23" s="6">
        <v>47.946700360000001</v>
      </c>
      <c r="QM23" s="7">
        <v>65.318598640000005</v>
      </c>
      <c r="QN23" s="6">
        <v>17.352457090000001</v>
      </c>
      <c r="QO23" s="7">
        <v>2269285718</v>
      </c>
      <c r="QP23" s="6">
        <v>4896555988</v>
      </c>
      <c r="QQ23" s="7">
        <v>2231285717</v>
      </c>
      <c r="QR23" s="6">
        <v>16.464891040000001</v>
      </c>
      <c r="QS23" s="7">
        <v>2537000004</v>
      </c>
      <c r="QT23" s="6">
        <v>400714286.30000001</v>
      </c>
      <c r="QU23" s="7">
        <v>82427138.730000004</v>
      </c>
      <c r="QV23" s="6">
        <v>-3919142863</v>
      </c>
      <c r="QW23" s="7">
        <v>-9.6442416219999991</v>
      </c>
      <c r="QX23" s="6">
        <v>2.7105068999999999E-2</v>
      </c>
      <c r="QY23" s="7">
        <v>11302571444</v>
      </c>
      <c r="QZ23" s="6">
        <v>4.0261903390000002</v>
      </c>
      <c r="RA23" s="7">
        <v>22.69726833</v>
      </c>
      <c r="RB23" s="6">
        <v>52.478330329999999</v>
      </c>
      <c r="RC23" s="7">
        <v>9.8520472980000005</v>
      </c>
      <c r="RD23" s="6">
        <v>62.57109071</v>
      </c>
      <c r="RE23" s="7">
        <v>3998714291</v>
      </c>
      <c r="RF23" s="6">
        <v>20.828875499999999</v>
      </c>
      <c r="RG23" s="7">
        <v>-3869428577</v>
      </c>
      <c r="RH23" s="6">
        <v>-2134857145</v>
      </c>
      <c r="RI23" s="7">
        <v>14.01721379</v>
      </c>
      <c r="RJ23" s="6">
        <v>22.120247800000001</v>
      </c>
      <c r="RK23" s="7">
        <v>1.7867678659999999</v>
      </c>
      <c r="RL23" s="6">
        <v>7.6739062010000003</v>
      </c>
      <c r="RM23" s="7">
        <v>4.4129682089999998</v>
      </c>
      <c r="RN23" s="6">
        <v>6000000</v>
      </c>
      <c r="RO23" s="7">
        <v>10405142872</v>
      </c>
      <c r="RP23" s="6">
        <v>15.483430630000001</v>
      </c>
      <c r="RQ23" s="7">
        <v>55000000</v>
      </c>
      <c r="RR23" s="6">
        <v>-1085443.6000000001</v>
      </c>
      <c r="RS23" s="7">
        <v>91.985428049999996</v>
      </c>
      <c r="RT23" s="6">
        <v>1.337300854</v>
      </c>
      <c r="RU23" s="7">
        <v>50.5</v>
      </c>
      <c r="RV23" s="6">
        <v>5050</v>
      </c>
      <c r="RW23" s="7">
        <v>5.9346330749999998</v>
      </c>
      <c r="RX23" s="6">
        <v>11.48154619</v>
      </c>
      <c r="RY23" s="7">
        <v>0</v>
      </c>
      <c r="RZ23" s="6">
        <v>55000000</v>
      </c>
      <c r="SA23" s="7">
        <v>0.717989981</v>
      </c>
      <c r="SB23" s="6">
        <v>27.77</v>
      </c>
      <c r="SC23" s="7">
        <v>12.152777779999999</v>
      </c>
      <c r="SD23" s="6">
        <v>48.96</v>
      </c>
      <c r="SE23" s="7">
        <v>5.95</v>
      </c>
      <c r="SF23" s="6">
        <v>19.23883416</v>
      </c>
      <c r="SG23" s="7">
        <v>3938397340</v>
      </c>
      <c r="SH23" s="6">
        <v>23.919381529999999</v>
      </c>
      <c r="SI23" s="7">
        <v>2929168</v>
      </c>
      <c r="SJ23" s="6">
        <v>3.0485100749999998</v>
      </c>
      <c r="SK23" s="7">
        <v>49.390880580000001</v>
      </c>
      <c r="SL23" s="6">
        <v>40.232100000000003</v>
      </c>
      <c r="SM23" s="7">
        <v>0</v>
      </c>
      <c r="SN23" s="6">
        <v>22.238385730000001</v>
      </c>
      <c r="SO23" s="7">
        <v>0</v>
      </c>
      <c r="SP23" s="6">
        <v>29.826372599999999</v>
      </c>
      <c r="SQ23" s="7">
        <v>47.935241670000003</v>
      </c>
      <c r="SR23" s="6">
        <v>3.1184899810000002</v>
      </c>
      <c r="SS23" s="7">
        <v>0</v>
      </c>
      <c r="ST23" s="6">
        <v>52.064758329999997</v>
      </c>
      <c r="SU23" s="7">
        <v>3.0824999810000002</v>
      </c>
      <c r="SV23" s="6">
        <v>5</v>
      </c>
      <c r="SW23" s="7">
        <v>34.700000000000003</v>
      </c>
      <c r="SX23" s="6">
        <v>41</v>
      </c>
      <c r="SY23" s="7">
        <v>474880.2</v>
      </c>
      <c r="SZ23" s="6">
        <v>69.099999999999994</v>
      </c>
      <c r="TA23" s="7">
        <v>57</v>
      </c>
      <c r="TB23" s="6">
        <v>-7000000.0099999998</v>
      </c>
      <c r="TC23" s="7">
        <v>1370000.0049999999</v>
      </c>
      <c r="TD23" s="6">
        <v>4.5641316840000004</v>
      </c>
      <c r="TE23" s="7">
        <v>411.12162289999998</v>
      </c>
      <c r="TF23" s="6">
        <v>4.9943126160000002</v>
      </c>
      <c r="TG23" s="7">
        <v>60.248691559999997</v>
      </c>
      <c r="TH23" s="6">
        <v>-105.55401740000001</v>
      </c>
      <c r="TI23" s="7">
        <v>0</v>
      </c>
      <c r="TJ23" s="6">
        <v>37.763908389999997</v>
      </c>
      <c r="TK23" s="7">
        <v>389.60995700000001</v>
      </c>
      <c r="TL23" s="6">
        <v>90.441555699999995</v>
      </c>
      <c r="TM23" s="7">
        <v>12.90004693</v>
      </c>
      <c r="TN23" s="6">
        <v>9</v>
      </c>
      <c r="TO23" s="7">
        <v>3.82</v>
      </c>
      <c r="TP23" s="6">
        <v>14.78</v>
      </c>
      <c r="TQ23" s="7">
        <v>16.906799320000001</v>
      </c>
      <c r="TR23" s="6"/>
      <c r="TS23" s="7"/>
      <c r="TT23" s="6"/>
      <c r="TU23" s="7"/>
      <c r="TV23" s="6"/>
      <c r="TW23" s="7">
        <v>19999.99955</v>
      </c>
      <c r="TX23" s="6">
        <v>30.05036866</v>
      </c>
      <c r="TY23" s="7">
        <v>17.03804328</v>
      </c>
      <c r="TZ23" s="6">
        <v>165.4334762</v>
      </c>
      <c r="UA23" s="7">
        <v>41.942063009999998</v>
      </c>
      <c r="UB23" s="6">
        <v>14.37461779</v>
      </c>
      <c r="UC23" s="7">
        <v>10.934229849999999</v>
      </c>
      <c r="UD23" s="6">
        <v>22.583749770000001</v>
      </c>
      <c r="UE23" s="7">
        <v>0.48416000599999998</v>
      </c>
      <c r="UF23" s="6">
        <v>0.67883998199999995</v>
      </c>
      <c r="UG23" s="7">
        <v>0.62080001799999995</v>
      </c>
      <c r="UH23" s="6"/>
      <c r="UI23" s="7"/>
      <c r="UJ23" s="6"/>
      <c r="UK23" s="7"/>
      <c r="UL23" s="6">
        <v>36.921880000000002</v>
      </c>
      <c r="UM23" s="7">
        <v>738</v>
      </c>
      <c r="UN23" s="6">
        <v>59</v>
      </c>
      <c r="UO23" s="7"/>
      <c r="UP23" s="6">
        <v>2238882</v>
      </c>
      <c r="UQ23" s="7">
        <v>1480000.0190000001</v>
      </c>
      <c r="UR23" s="6"/>
      <c r="US23" s="7">
        <v>121999</v>
      </c>
      <c r="UT23" s="6">
        <v>43.61</v>
      </c>
      <c r="UU23" s="7">
        <v>24</v>
      </c>
      <c r="UV23" s="6">
        <v>3.81</v>
      </c>
      <c r="UW23" s="7">
        <v>36.315980000000003</v>
      </c>
      <c r="UX23" s="6"/>
      <c r="UY23" s="7"/>
      <c r="UZ23" s="6">
        <v>690286</v>
      </c>
      <c r="VA23" s="7">
        <v>37851</v>
      </c>
      <c r="VB23" s="6">
        <v>31.025659560000001</v>
      </c>
      <c r="VC23" s="7">
        <v>466000000</v>
      </c>
      <c r="VD23" s="6">
        <v>1468000000</v>
      </c>
      <c r="VE23" s="7">
        <v>26.244299689999998</v>
      </c>
      <c r="VF23" s="6">
        <v>20.055745600000002</v>
      </c>
      <c r="VG23" s="7">
        <v>5.990378582</v>
      </c>
      <c r="VH23" s="6">
        <v>189000000</v>
      </c>
      <c r="VI23" s="7">
        <v>22.252316459999999</v>
      </c>
      <c r="VJ23" s="6">
        <v>34.449872059999997</v>
      </c>
      <c r="VK23" s="7">
        <v>4299000000</v>
      </c>
      <c r="VL23" s="6">
        <v>1583000000</v>
      </c>
      <c r="VM23" s="7">
        <v>9.0713290260000008</v>
      </c>
      <c r="VN23" s="6">
        <v>48.1298113</v>
      </c>
      <c r="VO23" s="7">
        <v>36.57671354</v>
      </c>
      <c r="VP23" s="6">
        <v>4.2061694559999996</v>
      </c>
      <c r="VQ23" s="7">
        <v>7015000000</v>
      </c>
      <c r="VR23" s="6">
        <v>5.9039655389999997</v>
      </c>
      <c r="VS23" s="7">
        <v>20.926585889999998</v>
      </c>
      <c r="VT23" s="6">
        <v>1481000000</v>
      </c>
      <c r="VU23" s="7">
        <v>519000000</v>
      </c>
      <c r="VV23" s="6">
        <v>1.1537968460000001</v>
      </c>
      <c r="VW23" s="7">
        <v>13.689313909999999</v>
      </c>
      <c r="VX23" s="6">
        <v>42.824787710000003</v>
      </c>
      <c r="VY23" s="7">
        <v>6.6429080540000003</v>
      </c>
      <c r="VZ23" s="6">
        <v>1561000000</v>
      </c>
      <c r="WA23" s="7">
        <v>18.763461289999999</v>
      </c>
      <c r="WB23" s="6">
        <v>6.5754465980000001</v>
      </c>
      <c r="WC23" s="7">
        <v>716000000</v>
      </c>
      <c r="WD23" s="6">
        <v>7884000000</v>
      </c>
      <c r="WE23" s="7">
        <v>2887000000</v>
      </c>
      <c r="WF23" s="6">
        <v>689000000</v>
      </c>
      <c r="WG23" s="7">
        <v>77000000</v>
      </c>
      <c r="WH23" s="6"/>
      <c r="WI23" s="7"/>
      <c r="WJ23" s="6"/>
      <c r="WK23" s="7"/>
      <c r="WL23" s="6">
        <v>38.887070000000001</v>
      </c>
      <c r="WM23" s="7">
        <v>2.0722000600000001</v>
      </c>
      <c r="WN23" s="6">
        <v>-91062320.700000003</v>
      </c>
      <c r="WO23" s="7"/>
      <c r="WP23" s="6"/>
      <c r="WQ23" s="7"/>
      <c r="WR23" s="6"/>
      <c r="WS23" s="7"/>
      <c r="WT23" s="6"/>
      <c r="WU23" s="7"/>
      <c r="WV23" s="6"/>
      <c r="WW23" s="7"/>
      <c r="WX23" s="6"/>
      <c r="WY23" s="7"/>
      <c r="WZ23" s="6"/>
      <c r="XA23" s="7"/>
      <c r="XB23" s="6"/>
      <c r="XC23" s="7"/>
      <c r="XD23" s="6"/>
      <c r="XE23" s="7"/>
      <c r="XF23" s="6"/>
      <c r="XG23" s="7"/>
      <c r="XH23" s="6"/>
      <c r="XI23" s="7"/>
      <c r="XJ23" s="6"/>
      <c r="XK23" s="7"/>
      <c r="XL23" s="6"/>
      <c r="XM23" s="7"/>
      <c r="XN23" s="6"/>
      <c r="XO23" s="7"/>
      <c r="XP23" s="6"/>
      <c r="XQ23" s="7"/>
      <c r="XR23" s="6"/>
      <c r="XS23" s="7"/>
      <c r="XT23" s="6"/>
      <c r="XU23" s="7"/>
      <c r="XV23" s="6">
        <v>24.00977</v>
      </c>
      <c r="XW23" s="7"/>
      <c r="XX23" s="6"/>
      <c r="XY23" s="7"/>
      <c r="XZ23" s="6"/>
      <c r="YA23" s="7"/>
      <c r="YB23" s="6"/>
      <c r="YC23" s="7"/>
      <c r="YD23" s="6"/>
      <c r="YE23" s="7"/>
      <c r="YF23" s="6"/>
      <c r="YG23" s="7"/>
      <c r="YH23" s="6"/>
      <c r="YI23" s="7"/>
      <c r="YJ23" s="6"/>
      <c r="YK23" s="7"/>
      <c r="YL23" s="6"/>
      <c r="YM23" s="7"/>
      <c r="YN23" s="6"/>
      <c r="YO23" s="7"/>
      <c r="YP23" s="6"/>
      <c r="YQ23" s="7"/>
      <c r="YR23" s="6"/>
      <c r="YS23" s="7"/>
      <c r="YT23" s="6"/>
      <c r="YU23" s="7"/>
      <c r="YV23" s="6"/>
      <c r="YW23" s="7"/>
      <c r="YX23" s="6"/>
      <c r="YY23" s="7"/>
      <c r="YZ23" s="6"/>
      <c r="ZA23" s="7"/>
      <c r="ZB23" s="6"/>
      <c r="ZC23" s="7"/>
      <c r="ZD23" s="6"/>
      <c r="ZE23" s="7"/>
      <c r="ZF23" s="6"/>
      <c r="ZG23" s="7"/>
      <c r="ZH23" s="6"/>
      <c r="ZI23" s="7"/>
      <c r="ZJ23" s="6"/>
      <c r="ZK23" s="7"/>
      <c r="ZL23" s="6"/>
      <c r="ZM23" s="7"/>
      <c r="ZN23" s="6"/>
      <c r="ZO23" s="7"/>
      <c r="ZP23" s="6"/>
      <c r="ZQ23" s="7"/>
      <c r="ZR23" s="6"/>
      <c r="ZS23" s="7"/>
      <c r="ZT23" s="6"/>
      <c r="ZU23" s="7"/>
      <c r="ZV23" s="6"/>
      <c r="ZW23" s="7"/>
      <c r="ZX23" s="6"/>
      <c r="ZY23" s="7"/>
      <c r="ZZ23" s="6"/>
      <c r="AAA23" s="7"/>
      <c r="AAB23" s="6"/>
      <c r="AAC23" s="7"/>
      <c r="AAD23" s="6"/>
      <c r="AAE23" s="7"/>
      <c r="AAF23" s="6"/>
      <c r="AAG23" s="7"/>
      <c r="AAH23" s="6"/>
      <c r="AAI23" s="7"/>
      <c r="AAJ23" s="6"/>
      <c r="AAK23" s="7"/>
      <c r="AAL23" s="6"/>
      <c r="AAM23" s="7"/>
      <c r="AAN23" s="6">
        <v>-9200000</v>
      </c>
      <c r="AAO23" s="7">
        <v>-9200000</v>
      </c>
      <c r="AAP23" s="6">
        <v>1435000000</v>
      </c>
      <c r="AAQ23" s="7">
        <v>33.37985578</v>
      </c>
      <c r="AAR23" s="6"/>
      <c r="AAS23" s="7"/>
      <c r="AAT23" s="6"/>
      <c r="AAU23" s="7"/>
      <c r="AAV23" s="6"/>
      <c r="AAW23" s="7"/>
      <c r="AAX23" s="6"/>
      <c r="AAY23" s="7"/>
      <c r="AAZ23" s="6"/>
      <c r="ABA23" s="7"/>
      <c r="ABB23" s="6">
        <v>55.512538910000004</v>
      </c>
      <c r="ABC23" s="7"/>
      <c r="ABD23" s="6"/>
      <c r="ABE23" s="7"/>
      <c r="ABF23" s="6"/>
      <c r="ABG23" s="7"/>
      <c r="ABH23" s="6"/>
      <c r="ABI23" s="7"/>
      <c r="ABJ23" s="6">
        <v>44.361469270000001</v>
      </c>
      <c r="ABK23" s="7">
        <v>7.8596700000000004</v>
      </c>
      <c r="ABL23" s="6"/>
      <c r="ABM23" s="7">
        <v>65.847770690000004</v>
      </c>
      <c r="ABN23" s="6"/>
      <c r="ABO23" s="7"/>
      <c r="ABP23" s="6"/>
      <c r="ABQ23" s="7"/>
      <c r="ABR23" s="6">
        <v>8.8159100000000006</v>
      </c>
      <c r="ABS23" s="7">
        <v>7.2159899999999997</v>
      </c>
    </row>
    <row r="24" spans="1:747" x14ac:dyDescent="0.25">
      <c r="A24" s="5">
        <v>1982</v>
      </c>
      <c r="B24" s="6">
        <v>49.752345579999997</v>
      </c>
      <c r="C24" s="7">
        <v>82.551781230000003</v>
      </c>
      <c r="D24" s="6">
        <v>0.516749707</v>
      </c>
      <c r="E24" s="7">
        <v>3.9649099799999998</v>
      </c>
      <c r="F24" s="6">
        <v>4.6271267009999999</v>
      </c>
      <c r="G24" s="7">
        <v>2.1063706029999998</v>
      </c>
      <c r="H24" s="6">
        <v>3.321719496</v>
      </c>
      <c r="I24" s="7">
        <v>3.8038768479999998</v>
      </c>
      <c r="J24" s="6">
        <v>6.4013461109999996</v>
      </c>
      <c r="K24" s="7">
        <v>9.0983726560000004</v>
      </c>
      <c r="L24" s="6">
        <v>54.251885690000002</v>
      </c>
      <c r="M24" s="7">
        <v>10.40032787</v>
      </c>
      <c r="N24" s="6">
        <v>13.856164850000001</v>
      </c>
      <c r="O24" s="7">
        <v>42.43889334</v>
      </c>
      <c r="P24" s="6">
        <v>16.681347989999999</v>
      </c>
      <c r="Q24" s="7">
        <v>51229</v>
      </c>
      <c r="R24" s="6">
        <v>75907172642</v>
      </c>
      <c r="S24" s="7">
        <v>4386900000</v>
      </c>
      <c r="T24" s="6">
        <v>1599.400832</v>
      </c>
      <c r="U24" s="7">
        <v>74224371655</v>
      </c>
      <c r="V24" s="6">
        <v>21526000000</v>
      </c>
      <c r="W24" s="7">
        <v>8309113300</v>
      </c>
      <c r="X24" s="6">
        <v>18.048628430000001</v>
      </c>
      <c r="Y24" s="7">
        <v>4053000000</v>
      </c>
      <c r="Z24" s="6">
        <v>-11.535447100000001</v>
      </c>
      <c r="AA24" s="7">
        <v>37.868721049999998</v>
      </c>
      <c r="AB24" s="6">
        <v>8503800000</v>
      </c>
      <c r="AC24" s="7">
        <v>7573891749</v>
      </c>
      <c r="AD24" s="6">
        <v>90317563863</v>
      </c>
      <c r="AE24" s="7">
        <v>7282512315</v>
      </c>
      <c r="AF24" s="6">
        <v>24570100000</v>
      </c>
      <c r="AG24" s="7">
        <v>1266460000000</v>
      </c>
      <c r="AH24" s="6">
        <v>22252586207</v>
      </c>
      <c r="AI24" s="7">
        <v>63936597435</v>
      </c>
      <c r="AJ24" s="6">
        <v>15.96054507</v>
      </c>
      <c r="AK24" s="7">
        <v>3584100000</v>
      </c>
      <c r="AL24" s="6">
        <v>3120000000</v>
      </c>
      <c r="AM24" s="7">
        <v>44.107481300000003</v>
      </c>
      <c r="AN24" s="6">
        <v>43.89</v>
      </c>
      <c r="AO24" s="7">
        <v>50.247654420000003</v>
      </c>
      <c r="AP24" s="6">
        <v>46407611</v>
      </c>
      <c r="AQ24" s="7">
        <v>75.313767440000007</v>
      </c>
      <c r="AR24" s="6">
        <v>0.25815292899999998</v>
      </c>
      <c r="AS24" s="7">
        <v>0.99653557599999998</v>
      </c>
      <c r="AT24" s="6">
        <v>3.309220963</v>
      </c>
      <c r="AU24" s="7">
        <v>1.5377827509999999</v>
      </c>
      <c r="AV24" s="6">
        <v>2.6928475029999999</v>
      </c>
      <c r="AW24" s="7">
        <v>3.775899345</v>
      </c>
      <c r="AX24" s="6">
        <v>4.8348589730000002</v>
      </c>
      <c r="AY24" s="7">
        <v>7.8162662850000002</v>
      </c>
      <c r="AZ24" s="6">
        <v>54.778977959999999</v>
      </c>
      <c r="BA24" s="7">
        <v>55.311317680000002</v>
      </c>
      <c r="BB24" s="6">
        <v>11.9013805</v>
      </c>
      <c r="BC24" s="7">
        <v>41.25611206</v>
      </c>
      <c r="BD24" s="6">
        <v>40.06155562</v>
      </c>
      <c r="BE24" s="7">
        <v>0.81200000000000006</v>
      </c>
      <c r="BF24" s="6">
        <v>19.535536159999999</v>
      </c>
      <c r="BG24" s="7">
        <v>27655172414</v>
      </c>
      <c r="BH24" s="6">
        <v>476300000</v>
      </c>
      <c r="BI24" s="7">
        <v>13209359606</v>
      </c>
      <c r="BJ24" s="6">
        <v>30.045422160000001</v>
      </c>
      <c r="BK24" s="7">
        <v>6747000000</v>
      </c>
      <c r="BL24" s="6">
        <v>-2590400000</v>
      </c>
      <c r="BM24" s="7">
        <v>28.949946560000001</v>
      </c>
      <c r="BN24" s="6">
        <v>6501000000</v>
      </c>
      <c r="BO24" s="7">
        <v>432265886.69999999</v>
      </c>
      <c r="BP24" s="6">
        <v>6943823916</v>
      </c>
      <c r="BQ24" s="7">
        <v>1503490000000</v>
      </c>
      <c r="BR24" s="6">
        <v>1.634202242</v>
      </c>
      <c r="BS24" s="7">
        <v>73162638320</v>
      </c>
      <c r="BT24" s="6">
        <v>1161360000000</v>
      </c>
      <c r="BU24" s="7">
        <v>14485000000</v>
      </c>
      <c r="BV24" s="6">
        <v>56.11</v>
      </c>
      <c r="BW24" s="7">
        <v>23088875</v>
      </c>
      <c r="BX24" s="6">
        <v>0.79180774300000001</v>
      </c>
      <c r="BY24" s="7">
        <v>1840020</v>
      </c>
      <c r="BZ24" s="6">
        <v>1068351</v>
      </c>
      <c r="CA24" s="7">
        <v>2.5756386999999998</v>
      </c>
      <c r="CB24" s="6">
        <v>3.687074403</v>
      </c>
      <c r="CC24" s="7">
        <v>3.9541164310000001</v>
      </c>
      <c r="CD24" s="6">
        <v>6.3857637069999997</v>
      </c>
      <c r="CE24" s="7">
        <v>8.8552300620000004</v>
      </c>
      <c r="CF24" s="6">
        <v>12650854</v>
      </c>
      <c r="CG24" s="7">
        <v>9.9532155640000006</v>
      </c>
      <c r="CH24" s="6">
        <v>13.016208020000001</v>
      </c>
      <c r="CI24" s="7">
        <v>9896213</v>
      </c>
      <c r="CJ24" s="6">
        <v>15.837060060000001</v>
      </c>
      <c r="CK24" s="7">
        <v>930000000</v>
      </c>
      <c r="CL24" s="6">
        <v>5402586207</v>
      </c>
      <c r="CM24" s="7">
        <v>483.88614530000001</v>
      </c>
      <c r="CN24" s="6">
        <v>26509852217</v>
      </c>
      <c r="CO24" s="7">
        <v>1.750740476</v>
      </c>
      <c r="CP24" s="6">
        <v>166225000000</v>
      </c>
      <c r="CQ24" s="7">
        <v>64.201995010000005</v>
      </c>
      <c r="CR24" s="6">
        <v>-3190147783</v>
      </c>
      <c r="CS24" s="7">
        <v>14737392024</v>
      </c>
      <c r="CT24" s="6">
        <v>237029000000</v>
      </c>
      <c r="CU24" s="7">
        <v>8006157635</v>
      </c>
      <c r="CV24" s="6">
        <v>27.386890359999999</v>
      </c>
      <c r="CW24" s="7">
        <v>6150000100</v>
      </c>
      <c r="CX24" s="6">
        <v>12.11009842</v>
      </c>
      <c r="CY24" s="7">
        <v>24.7087638</v>
      </c>
      <c r="CZ24" s="6">
        <v>1809313173</v>
      </c>
      <c r="DA24" s="7">
        <v>22.340589779999998</v>
      </c>
      <c r="DB24" s="6">
        <v>4991379310</v>
      </c>
      <c r="DC24" s="7">
        <v>239040000000</v>
      </c>
      <c r="DD24" s="6">
        <v>10472660099</v>
      </c>
      <c r="DE24" s="7">
        <v>11615831335</v>
      </c>
      <c r="DF24" s="6">
        <v>350999900</v>
      </c>
      <c r="DG24" s="7">
        <v>109.41441039999999</v>
      </c>
      <c r="DH24" s="6">
        <v>30258743842</v>
      </c>
      <c r="DI24" s="7">
        <v>64.503918769999999</v>
      </c>
      <c r="DJ24" s="6">
        <v>1377.7179229999999</v>
      </c>
      <c r="DK24" s="7">
        <v>105101000000</v>
      </c>
      <c r="DL24" s="6">
        <v>4413916256</v>
      </c>
      <c r="DM24" s="7">
        <v>2501000000</v>
      </c>
      <c r="DN24" s="6">
        <v>14.823008850000001</v>
      </c>
      <c r="DO24" s="7">
        <v>79.229159240000001</v>
      </c>
      <c r="DP24" s="6">
        <v>-461137061.89999998</v>
      </c>
      <c r="DQ24" s="7">
        <v>698132372.89999998</v>
      </c>
      <c r="DR24" s="6">
        <v>10367734</v>
      </c>
      <c r="DS24" s="7">
        <v>24.7087638</v>
      </c>
      <c r="DT24" s="6">
        <v>7725769</v>
      </c>
      <c r="DU24" s="7">
        <v>0.70000070000000003</v>
      </c>
      <c r="DV24" s="6">
        <v>1145320197</v>
      </c>
      <c r="DW24" s="7">
        <v>1358560000000</v>
      </c>
      <c r="DX24" s="6">
        <v>27638.942029999998</v>
      </c>
      <c r="DY24" s="7">
        <v>595.91889819999994</v>
      </c>
      <c r="DZ24" s="6">
        <v>1282660000000</v>
      </c>
      <c r="EA24" s="7">
        <v>22456000000</v>
      </c>
      <c r="EB24" s="6">
        <v>47.76451728</v>
      </c>
      <c r="EC24" s="7">
        <v>10726000000</v>
      </c>
      <c r="ED24" s="6">
        <v>50.723334319999999</v>
      </c>
      <c r="EE24" s="7">
        <v>5.090164905</v>
      </c>
      <c r="EF24" s="6">
        <v>17791700000</v>
      </c>
      <c r="EG24" s="7">
        <v>21217831954</v>
      </c>
      <c r="EH24" s="6">
        <v>24.7087638</v>
      </c>
      <c r="EI24" s="7">
        <v>37.930357469999997</v>
      </c>
      <c r="EJ24" s="6">
        <v>9078000000</v>
      </c>
      <c r="EK24" s="7">
        <v>20368300</v>
      </c>
      <c r="EL24" s="6">
        <v>26039311</v>
      </c>
      <c r="EM24" s="7">
        <v>23318736</v>
      </c>
      <c r="EN24" s="6">
        <v>7.2380137930000004</v>
      </c>
      <c r="EO24" s="7">
        <v>0.498833313</v>
      </c>
      <c r="EP24" s="6">
        <v>1.3700017870000001</v>
      </c>
      <c r="EQ24" s="7">
        <v>771669</v>
      </c>
      <c r="ER24" s="6">
        <v>1.966483859</v>
      </c>
      <c r="ES24" s="7">
        <v>3.1589066159999999</v>
      </c>
      <c r="ET24" s="6">
        <v>4.0101542410000004</v>
      </c>
      <c r="EU24" s="7">
        <v>4.9811067019999999</v>
      </c>
      <c r="EV24" s="6">
        <v>7.7501112550000002</v>
      </c>
      <c r="EW24" s="7">
        <v>25421615</v>
      </c>
      <c r="EX24" s="6">
        <v>12770761</v>
      </c>
      <c r="EY24" s="7">
        <v>11.208287540000001</v>
      </c>
      <c r="EZ24" s="6">
        <v>19145976</v>
      </c>
      <c r="FA24" s="7">
        <v>9249762</v>
      </c>
      <c r="FB24" s="6">
        <v>26.33327396</v>
      </c>
      <c r="FC24" s="7">
        <v>5913400000</v>
      </c>
      <c r="FD24" s="6">
        <v>84778469655</v>
      </c>
      <c r="FE24" s="7">
        <v>80.464463839999993</v>
      </c>
      <c r="FF24" s="6">
        <v>18069100000</v>
      </c>
      <c r="FG24" s="7">
        <v>17838669951</v>
      </c>
      <c r="FH24" s="6">
        <v>9281274611</v>
      </c>
      <c r="FI24" s="7">
        <v>2.789927606</v>
      </c>
      <c r="FJ24" s="6">
        <v>-58286526125</v>
      </c>
      <c r="FK24" s="7">
        <v>439882000000</v>
      </c>
      <c r="FL24" s="6">
        <v>20.464884949999998</v>
      </c>
      <c r="FM24" s="7">
        <v>-0.30727453500000002</v>
      </c>
      <c r="FN24" s="6">
        <v>2.7249584100000002</v>
      </c>
      <c r="FO24" s="7">
        <v>6.9221958959999998</v>
      </c>
      <c r="FP24" s="6">
        <v>9.9071711340000004</v>
      </c>
      <c r="FQ24" s="7">
        <v>78056429734</v>
      </c>
      <c r="FR24" s="6">
        <v>24.73085897</v>
      </c>
      <c r="FS24" s="7">
        <v>614340000000</v>
      </c>
      <c r="FT24" s="6">
        <v>-13.172858270000001</v>
      </c>
      <c r="FU24" s="7">
        <v>-2.2979921189999999</v>
      </c>
      <c r="FV24" s="6">
        <v>2.7534681920000001</v>
      </c>
      <c r="FW24" s="7">
        <v>36018729987</v>
      </c>
      <c r="FX24" s="6">
        <v>13295015730</v>
      </c>
      <c r="FY24" s="7">
        <v>21.10431496</v>
      </c>
      <c r="FZ24" s="6">
        <v>240274000000</v>
      </c>
      <c r="GA24" s="7">
        <v>-10.4123982</v>
      </c>
      <c r="GB24" s="6">
        <v>2.0620221330000001</v>
      </c>
      <c r="GC24" s="7">
        <v>31.152096830000001</v>
      </c>
      <c r="GD24" s="6">
        <v>9.6331188220000001</v>
      </c>
      <c r="GE24" s="7">
        <v>1340940000000</v>
      </c>
      <c r="GF24" s="6">
        <v>25579567415</v>
      </c>
      <c r="GG24" s="7">
        <v>2.4758736639999999</v>
      </c>
      <c r="GH24" s="6">
        <v>60.662264999999998</v>
      </c>
      <c r="GI24" s="7">
        <v>59.823</v>
      </c>
      <c r="GJ24" s="6">
        <v>289.78100000000001</v>
      </c>
      <c r="GK24" s="7">
        <v>148.9</v>
      </c>
      <c r="GL24" s="6">
        <v>150.69999999999999</v>
      </c>
      <c r="GM24" s="7">
        <v>88655</v>
      </c>
      <c r="GN24" s="6">
        <v>180909</v>
      </c>
      <c r="GO24" s="7">
        <v>1457030029</v>
      </c>
      <c r="GP24" s="6">
        <v>1457030029</v>
      </c>
      <c r="GQ24" s="7">
        <v>55.994999999999997</v>
      </c>
      <c r="GR24" s="6">
        <v>102.8</v>
      </c>
      <c r="GS24" s="7">
        <v>11.992000000000001</v>
      </c>
      <c r="GT24" s="6">
        <v>106.94</v>
      </c>
      <c r="GU24" s="7">
        <v>1.06</v>
      </c>
      <c r="GV24" s="6">
        <v>5.3710000000000004</v>
      </c>
      <c r="GW24" s="7">
        <v>105.4</v>
      </c>
      <c r="GX24" s="6">
        <v>187.67400000000001</v>
      </c>
      <c r="GY24" s="7">
        <v>123519996.59999999</v>
      </c>
      <c r="GZ24" s="6">
        <v>277650000</v>
      </c>
      <c r="HA24" s="7">
        <v>155732.64000000001</v>
      </c>
      <c r="HB24" s="6">
        <v>8100000.3810000001</v>
      </c>
      <c r="HC24" s="7">
        <v>312450000</v>
      </c>
      <c r="HD24" s="6">
        <v>24000</v>
      </c>
      <c r="HE24" s="7">
        <v>131732.64000000001</v>
      </c>
      <c r="HF24" s="6">
        <v>48.904592000000001</v>
      </c>
      <c r="HG24" s="7">
        <v>57.948</v>
      </c>
      <c r="HH24" s="6">
        <v>100.1</v>
      </c>
      <c r="HI24" s="7">
        <v>39.207999999999998</v>
      </c>
      <c r="HJ24" s="6">
        <v>258932</v>
      </c>
      <c r="HK24" s="7">
        <v>31.3963593</v>
      </c>
      <c r="HL24" s="6">
        <v>18.198867620000001</v>
      </c>
      <c r="HM24" s="7">
        <v>3696610107</v>
      </c>
      <c r="HN24" s="6">
        <v>49.1</v>
      </c>
      <c r="HO24" s="7">
        <v>147.1</v>
      </c>
      <c r="HP24" s="6">
        <v>3696610107</v>
      </c>
      <c r="HQ24" s="7">
        <v>1271909993</v>
      </c>
      <c r="HR24" s="6">
        <v>61610000.609999999</v>
      </c>
      <c r="HS24" s="7">
        <v>901000000</v>
      </c>
      <c r="HT24" s="6">
        <v>9.0427870240000008</v>
      </c>
      <c r="HU24" s="7">
        <v>7.1889606050000001</v>
      </c>
      <c r="HV24" s="6">
        <v>0.14156344900000001</v>
      </c>
      <c r="HW24" s="7">
        <v>2307139561</v>
      </c>
      <c r="HX24" s="6">
        <v>14.90724728</v>
      </c>
      <c r="HY24" s="7">
        <v>1615000000</v>
      </c>
      <c r="HZ24" s="6">
        <v>1.0358450960000001</v>
      </c>
      <c r="IA24" s="7">
        <v>477407</v>
      </c>
      <c r="IB24" s="6">
        <v>1001450</v>
      </c>
      <c r="IC24" s="7">
        <v>8521857</v>
      </c>
      <c r="ID24" s="6">
        <v>346.60973860000001</v>
      </c>
      <c r="IE24" s="7">
        <v>29.47</v>
      </c>
      <c r="IF24" s="6">
        <v>0.16474961099999999</v>
      </c>
      <c r="IG24" s="7">
        <v>96.379814719999999</v>
      </c>
      <c r="IH24" s="6">
        <v>46.619730779999998</v>
      </c>
      <c r="II24" s="7">
        <v>30.8</v>
      </c>
      <c r="IJ24" s="6">
        <v>2027218</v>
      </c>
      <c r="IK24" s="7">
        <v>2.4564166959999998</v>
      </c>
      <c r="IL24" s="6">
        <v>4203.7</v>
      </c>
      <c r="IM24" s="7">
        <v>35.36</v>
      </c>
      <c r="IN24" s="6">
        <v>995450</v>
      </c>
      <c r="IO24" s="7">
        <v>2.2916670849999998</v>
      </c>
      <c r="IP24" s="6">
        <v>3119970000</v>
      </c>
      <c r="IQ24" s="7">
        <v>0.90417536099999996</v>
      </c>
      <c r="IR24" s="6">
        <v>5.8016583490000002</v>
      </c>
      <c r="IS24" s="7">
        <v>0.43692465000000003</v>
      </c>
      <c r="IT24" s="6">
        <v>1.1982928429999999</v>
      </c>
      <c r="IU24" s="7">
        <v>0.94446672300000001</v>
      </c>
      <c r="IV24" s="6">
        <v>1.5998536969999999</v>
      </c>
      <c r="IW24" s="7">
        <v>18.100000000000001</v>
      </c>
      <c r="IX24" s="6">
        <v>4.9156591999999999E-2</v>
      </c>
      <c r="IY24" s="7">
        <v>3.411891781</v>
      </c>
      <c r="IZ24" s="6">
        <v>0.35865729499999999</v>
      </c>
      <c r="JA24" s="7">
        <v>12.12471412</v>
      </c>
      <c r="JB24" s="6">
        <v>2.8629250819999998</v>
      </c>
      <c r="JC24" s="7">
        <v>79.999184760000006</v>
      </c>
      <c r="JD24" s="6">
        <v>2281240</v>
      </c>
      <c r="JE24" s="7">
        <v>13.220960460000001</v>
      </c>
      <c r="JF24" s="6">
        <v>80.073205830000006</v>
      </c>
      <c r="JG24" s="7">
        <v>9077080000</v>
      </c>
      <c r="JH24" s="6">
        <v>0.43692465000000003</v>
      </c>
      <c r="JI24" s="7">
        <v>7.439176475</v>
      </c>
      <c r="JJ24" s="6">
        <v>21.548189579999999</v>
      </c>
      <c r="JK24" s="7">
        <v>1</v>
      </c>
      <c r="JL24" s="6">
        <v>0.90417536099999996</v>
      </c>
      <c r="JM24" s="7">
        <v>0.15352711699999999</v>
      </c>
      <c r="JN24" s="6">
        <v>1.870851322</v>
      </c>
      <c r="JO24" s="7">
        <v>6.8968611879999999</v>
      </c>
      <c r="JP24" s="6">
        <v>1.0263212399999999</v>
      </c>
      <c r="JQ24" s="7">
        <v>1.4071705880000001</v>
      </c>
      <c r="JR24" s="6">
        <v>24452.400000000001</v>
      </c>
      <c r="JS24" s="7">
        <v>6.7308339999999998E-3</v>
      </c>
      <c r="JT24" s="6">
        <v>-1448600100</v>
      </c>
      <c r="JU24" s="7">
        <v>25728.853500000001</v>
      </c>
      <c r="JV24" s="6">
        <v>540</v>
      </c>
      <c r="JW24" s="7">
        <v>25871182143</v>
      </c>
      <c r="JX24" s="6">
        <v>452.67143570000002</v>
      </c>
      <c r="JY24" s="7">
        <v>1194010000000</v>
      </c>
      <c r="JZ24" s="6">
        <v>21007399900</v>
      </c>
      <c r="KA24" s="7">
        <v>-1783990271</v>
      </c>
      <c r="KB24" s="6">
        <v>69125630282</v>
      </c>
      <c r="KC24" s="7">
        <v>25258546569</v>
      </c>
      <c r="KD24" s="6">
        <v>1489.5321859999999</v>
      </c>
      <c r="KE24" s="7">
        <v>11649999.619999999</v>
      </c>
      <c r="KF24" s="6">
        <v>11.49126817</v>
      </c>
      <c r="KG24" s="7">
        <v>8.463270348</v>
      </c>
      <c r="KH24" s="6">
        <v>5.6318649120000002</v>
      </c>
      <c r="KI24" s="7">
        <v>469999.9988</v>
      </c>
      <c r="KJ24" s="6">
        <v>5710000.0379999997</v>
      </c>
      <c r="KK24" s="7">
        <v>5500</v>
      </c>
      <c r="KL24" s="6">
        <v>150000.00599999999</v>
      </c>
      <c r="KM24" s="7">
        <v>15800000.189999999</v>
      </c>
      <c r="KN24" s="6">
        <v>2140000.105</v>
      </c>
      <c r="KO24" s="7">
        <v>9439999.5800000001</v>
      </c>
      <c r="KP24" s="6">
        <v>47509998.32</v>
      </c>
      <c r="KQ24" s="7">
        <v>6</v>
      </c>
      <c r="KR24" s="6">
        <v>1.1000000000000001E-3</v>
      </c>
      <c r="KS24" s="7">
        <v>12.6432</v>
      </c>
      <c r="KT24" s="6">
        <v>8.1393733360000002</v>
      </c>
      <c r="KU24" s="7">
        <v>1068673431</v>
      </c>
      <c r="KV24" s="6">
        <v>1.061542574</v>
      </c>
      <c r="KW24" s="7">
        <v>293571429</v>
      </c>
      <c r="KX24" s="6">
        <v>8.6699000000000002</v>
      </c>
      <c r="KY24" s="7">
        <v>4.4200000000000003E-2</v>
      </c>
      <c r="KZ24" s="6">
        <v>1E-4</v>
      </c>
      <c r="LA24" s="7">
        <v>10.729200000000001</v>
      </c>
      <c r="LB24" s="6">
        <v>0.66720000000000002</v>
      </c>
      <c r="LC24" s="7">
        <v>2.2799</v>
      </c>
      <c r="LD24" s="6">
        <v>5.5045000000000002</v>
      </c>
      <c r="LE24" s="7">
        <v>9.0656999999999996</v>
      </c>
      <c r="LF24" s="6">
        <v>1.2027876200000001</v>
      </c>
      <c r="LG24" s="7">
        <v>18.179400000000001</v>
      </c>
      <c r="LH24" s="6">
        <v>37.533000000000001</v>
      </c>
      <c r="LI24" s="7">
        <v>0.31919999999999998</v>
      </c>
      <c r="LJ24" s="6">
        <v>1953787953</v>
      </c>
      <c r="LK24" s="7">
        <v>1124671482</v>
      </c>
      <c r="LL24" s="6">
        <v>27323635751</v>
      </c>
      <c r="LM24" s="7">
        <v>1.2E-2</v>
      </c>
      <c r="LN24" s="6">
        <v>3.6999999999999998E-2</v>
      </c>
      <c r="LO24" s="7">
        <v>0.75202388099999995</v>
      </c>
      <c r="LP24" s="6">
        <v>10.7607</v>
      </c>
      <c r="LQ24" s="7">
        <v>0.13109999999999999</v>
      </c>
      <c r="LR24" s="6">
        <v>1.9699999999999999E-2</v>
      </c>
      <c r="LS24" s="7">
        <v>2.2316317899999998</v>
      </c>
      <c r="LT24" s="6">
        <v>3.827</v>
      </c>
      <c r="LU24" s="7">
        <v>1.4265000000000001</v>
      </c>
      <c r="LV24" s="6">
        <v>7.3000000000000001E-3</v>
      </c>
      <c r="LW24" s="7">
        <v>16.9971</v>
      </c>
      <c r="LX24" s="6">
        <v>103.5647</v>
      </c>
      <c r="LY24" s="7">
        <v>8.2600000000000007E-2</v>
      </c>
      <c r="LZ24" s="6">
        <v>4.2500000000000003E-2</v>
      </c>
      <c r="MA24" s="7">
        <v>55.8185</v>
      </c>
      <c r="MB24" s="6">
        <v>1.8299000000000001</v>
      </c>
      <c r="MC24" s="7">
        <v>7.4143999999999997</v>
      </c>
      <c r="MD24" s="6">
        <v>2191473957</v>
      </c>
      <c r="ME24" s="7">
        <v>508580482.39999998</v>
      </c>
      <c r="MF24" s="6">
        <v>280.14858759999998</v>
      </c>
      <c r="MG24" s="7">
        <v>21994803773</v>
      </c>
      <c r="MH24" s="6">
        <v>6</v>
      </c>
      <c r="MI24" s="7">
        <v>6</v>
      </c>
      <c r="MJ24" s="6">
        <v>4.1307483559999998</v>
      </c>
      <c r="MK24" s="7">
        <v>6.6259370710000001</v>
      </c>
      <c r="ML24" s="6">
        <v>237686000</v>
      </c>
      <c r="MM24" s="7">
        <v>29.375</v>
      </c>
      <c r="MN24" s="6">
        <v>12</v>
      </c>
      <c r="MO24" s="7">
        <v>86983320.299999997</v>
      </c>
      <c r="MP24" s="6">
        <v>1714208248</v>
      </c>
      <c r="MQ24" s="7">
        <v>1063451000</v>
      </c>
      <c r="MR24" s="6">
        <v>18.550799999999999</v>
      </c>
      <c r="MS24" s="7">
        <v>21539803773</v>
      </c>
      <c r="MT24" s="6">
        <v>105.6141756</v>
      </c>
      <c r="MU24" s="7">
        <v>1178302000</v>
      </c>
      <c r="MV24" s="6">
        <v>0</v>
      </c>
      <c r="MW24" s="7">
        <v>76316000</v>
      </c>
      <c r="MX24" s="6">
        <v>616091000</v>
      </c>
      <c r="MY24" s="7">
        <v>5068765299</v>
      </c>
      <c r="MZ24" s="6">
        <v>260066678.5</v>
      </c>
      <c r="NA24" s="7">
        <v>43569999.689999998</v>
      </c>
      <c r="NB24" s="6">
        <v>6.6217877789999999</v>
      </c>
      <c r="NC24" s="7">
        <v>116117000</v>
      </c>
      <c r="ND24" s="6">
        <v>35119998.93</v>
      </c>
      <c r="NE24" s="7">
        <v>54934817.200000003</v>
      </c>
      <c r="NF24" s="6">
        <v>3079999.9240000001</v>
      </c>
      <c r="NG24" s="7">
        <v>17309999.469999999</v>
      </c>
      <c r="NH24" s="6">
        <v>3.863179481</v>
      </c>
      <c r="NI24" s="7">
        <v>66.293507030000001</v>
      </c>
      <c r="NJ24" s="6">
        <v>14.2082712</v>
      </c>
      <c r="NK24" s="7">
        <v>59.584847830000001</v>
      </c>
      <c r="NL24" s="6">
        <v>30.77387264</v>
      </c>
      <c r="NM24" s="7">
        <v>8.1368836180000006</v>
      </c>
      <c r="NN24" s="6">
        <v>7.4161416080000002</v>
      </c>
      <c r="NO24" s="7">
        <v>0.86732760399999997</v>
      </c>
      <c r="NP24" s="6">
        <v>4.0920372599999997</v>
      </c>
      <c r="NQ24" s="7">
        <v>4.6200423160000001</v>
      </c>
      <c r="NR24" s="6">
        <v>6.8986598999999996E-2</v>
      </c>
      <c r="NS24" s="7">
        <v>429.89548619999999</v>
      </c>
      <c r="NT24" s="6">
        <v>1.1602001000000001E-2</v>
      </c>
      <c r="NU24" s="7">
        <v>0.88348196300000004</v>
      </c>
      <c r="NV24" s="6">
        <v>4.5</v>
      </c>
      <c r="NW24" s="7">
        <v>53.5</v>
      </c>
      <c r="NX24" s="6">
        <v>20.314585529999999</v>
      </c>
      <c r="NY24" s="7">
        <v>9.6143627999999995E-2</v>
      </c>
      <c r="NZ24" s="6">
        <v>1205.5885820000001</v>
      </c>
      <c r="OA24" s="7">
        <v>19950422495</v>
      </c>
      <c r="OB24" s="6">
        <v>17.62922666</v>
      </c>
      <c r="OC24" s="7">
        <v>4329320537</v>
      </c>
      <c r="OD24" s="6">
        <v>1359870309</v>
      </c>
      <c r="OE24" s="7">
        <v>0.82648997599999996</v>
      </c>
      <c r="OF24" s="6">
        <v>3001574.9079999998</v>
      </c>
      <c r="OG24" s="7">
        <v>228567227.69999999</v>
      </c>
      <c r="OH24" s="6">
        <v>1164203196</v>
      </c>
      <c r="OI24" s="7">
        <v>28100</v>
      </c>
      <c r="OJ24" s="6">
        <v>21.306205729999999</v>
      </c>
      <c r="OK24" s="7">
        <v>55948485926</v>
      </c>
      <c r="OL24" s="6">
        <v>16.734142689999999</v>
      </c>
      <c r="OM24" s="7">
        <v>5.256312995</v>
      </c>
      <c r="ON24" s="6">
        <v>2433200</v>
      </c>
      <c r="OO24" s="7">
        <v>0</v>
      </c>
      <c r="OP24" s="6">
        <v>0</v>
      </c>
      <c r="OQ24" s="7">
        <v>16.47550566</v>
      </c>
      <c r="OR24" s="6">
        <v>13.31214065</v>
      </c>
      <c r="OS24" s="7">
        <v>3019999.9810000001</v>
      </c>
      <c r="OT24" s="6">
        <v>0</v>
      </c>
      <c r="OU24" s="7">
        <v>137051000</v>
      </c>
      <c r="OV24" s="6">
        <v>1335502000</v>
      </c>
      <c r="OW24" s="7">
        <v>59.347949980000003</v>
      </c>
      <c r="OX24" s="6">
        <v>4876462</v>
      </c>
      <c r="OY24" s="7">
        <v>80.194007869999993</v>
      </c>
      <c r="OZ24" s="6">
        <v>3369458128</v>
      </c>
      <c r="PA24" s="7">
        <v>12.18382615</v>
      </c>
      <c r="PB24" s="6">
        <v>2736000000</v>
      </c>
      <c r="PC24" s="7">
        <v>70.166870119999999</v>
      </c>
      <c r="PD24" s="6">
        <v>1740000.01</v>
      </c>
      <c r="PE24" s="7">
        <v>5610000.1339999996</v>
      </c>
      <c r="PF24" s="6">
        <v>42412173.399999999</v>
      </c>
      <c r="PG24" s="7">
        <v>5.21</v>
      </c>
      <c r="PH24" s="6">
        <v>33759998.32</v>
      </c>
      <c r="PI24" s="7">
        <v>-7.8014847740000004</v>
      </c>
      <c r="PJ24" s="6">
        <v>4</v>
      </c>
      <c r="PK24" s="7">
        <v>455000000</v>
      </c>
      <c r="PL24" s="6">
        <v>11</v>
      </c>
      <c r="PM24" s="7">
        <v>15</v>
      </c>
      <c r="PN24" s="6">
        <v>699999.98809999996</v>
      </c>
      <c r="PO24" s="7">
        <v>12.82295637</v>
      </c>
      <c r="PP24" s="6">
        <v>2698285718</v>
      </c>
      <c r="PQ24" s="7">
        <v>41.377350989999997</v>
      </c>
      <c r="PR24" s="6">
        <v>4953103903</v>
      </c>
      <c r="PS24" s="7">
        <v>23.741087230000002</v>
      </c>
      <c r="PT24" s="6">
        <v>2439142822</v>
      </c>
      <c r="PU24" s="7">
        <v>7220428582</v>
      </c>
      <c r="PV24" s="6">
        <v>0.219376562</v>
      </c>
      <c r="PW24" s="7">
        <v>-285571429</v>
      </c>
      <c r="PX24" s="6">
        <v>-690000000.10000002</v>
      </c>
      <c r="PY24" s="7">
        <v>6.5734338990000003</v>
      </c>
      <c r="PZ24" s="6">
        <v>2727428575</v>
      </c>
      <c r="QA24" s="7">
        <v>1092285715</v>
      </c>
      <c r="QB24" s="6">
        <v>0.22765777200000001</v>
      </c>
      <c r="QC24" s="7">
        <v>47.548156149999997</v>
      </c>
      <c r="QD24" s="6">
        <v>23.577900769999999</v>
      </c>
      <c r="QE24" s="7">
        <v>2439142861</v>
      </c>
      <c r="QF24" s="6">
        <v>6818142867</v>
      </c>
      <c r="QG24" s="7">
        <v>2481285718</v>
      </c>
      <c r="QH24" s="6">
        <v>129428570.7</v>
      </c>
      <c r="QI24" s="7">
        <v>-1721285717</v>
      </c>
      <c r="QJ24" s="6">
        <v>38.141629999999999</v>
      </c>
      <c r="QK24" s="7">
        <v>7732714297</v>
      </c>
      <c r="QL24" s="6">
        <v>51.64990572</v>
      </c>
      <c r="QM24" s="7">
        <v>64.665396020000003</v>
      </c>
      <c r="QN24" s="6">
        <v>22.283989829999999</v>
      </c>
      <c r="QO24" s="7">
        <v>2514142861</v>
      </c>
      <c r="QP24" s="6">
        <v>6099881654</v>
      </c>
      <c r="QQ24" s="7">
        <v>2481285718</v>
      </c>
      <c r="QR24" s="6">
        <v>12.35651242</v>
      </c>
      <c r="QS24" s="7">
        <v>2800142861</v>
      </c>
      <c r="QT24" s="6">
        <v>402285714.89999998</v>
      </c>
      <c r="QU24" s="7">
        <v>-245462008.09999999</v>
      </c>
      <c r="QV24" s="6">
        <v>-3714714291</v>
      </c>
      <c r="QW24" s="7">
        <v>-6.6921090200000002</v>
      </c>
      <c r="QX24" s="6">
        <v>2.8927681E-2</v>
      </c>
      <c r="QY24" s="7">
        <v>11552428587</v>
      </c>
      <c r="QZ24" s="6">
        <v>3.6350303789999998</v>
      </c>
      <c r="RA24" s="7">
        <v>19.987477760000001</v>
      </c>
      <c r="RB24" s="6">
        <v>70.200338410000001</v>
      </c>
      <c r="RC24" s="7">
        <v>8.819843122</v>
      </c>
      <c r="RD24" s="6">
        <v>62.313147290000003</v>
      </c>
      <c r="RE24" s="7">
        <v>4018000006</v>
      </c>
      <c r="RF24" s="6">
        <v>25.110963730000002</v>
      </c>
      <c r="RG24" s="7">
        <v>-3642000005</v>
      </c>
      <c r="RH24" s="6">
        <v>-1850714287</v>
      </c>
      <c r="RI24" s="7">
        <v>14.800692489999999</v>
      </c>
      <c r="RJ24" s="6">
        <v>22.056928670000001</v>
      </c>
      <c r="RK24" s="7">
        <v>1.8794107149999999</v>
      </c>
      <c r="RL24" s="6">
        <v>7.1310869940000003</v>
      </c>
      <c r="RM24" s="7">
        <v>3.9434058749999998</v>
      </c>
      <c r="RN24" s="6">
        <v>8000000</v>
      </c>
      <c r="RO24" s="7">
        <v>10460142872</v>
      </c>
      <c r="RP24" s="6">
        <v>15.56151738</v>
      </c>
      <c r="RQ24" s="7">
        <v>135000000</v>
      </c>
      <c r="RR24" s="6">
        <v>551027.1</v>
      </c>
      <c r="RS24" s="7">
        <v>92.683667270000001</v>
      </c>
      <c r="RT24" s="6">
        <v>1.4587167700000001</v>
      </c>
      <c r="RU24" s="7">
        <v>50.883333329999999</v>
      </c>
      <c r="RV24" s="6">
        <v>5088.3333329999996</v>
      </c>
      <c r="RW24" s="7">
        <v>6.4877679649999997</v>
      </c>
      <c r="RX24" s="6">
        <v>12.61232665</v>
      </c>
      <c r="RY24" s="7">
        <v>0</v>
      </c>
      <c r="RZ24" s="6">
        <v>135000000</v>
      </c>
      <c r="SA24" s="7">
        <v>0.72996997799999996</v>
      </c>
      <c r="SB24" s="6">
        <v>27.35</v>
      </c>
      <c r="SC24" s="7">
        <v>12.085406300000001</v>
      </c>
      <c r="SD24" s="6">
        <v>48.24</v>
      </c>
      <c r="SE24" s="7">
        <v>5.83</v>
      </c>
      <c r="SF24" s="6">
        <v>18.321587780000002</v>
      </c>
      <c r="SG24" s="7">
        <v>4740011345</v>
      </c>
      <c r="SH24" s="6">
        <v>23.577900769999999</v>
      </c>
      <c r="SI24" s="7">
        <v>3085465</v>
      </c>
      <c r="SJ24" s="6">
        <v>3.0248000620000002</v>
      </c>
      <c r="SK24" s="7">
        <v>51.00299072</v>
      </c>
      <c r="SL24" s="6">
        <v>40.684289999999997</v>
      </c>
      <c r="SM24" s="7">
        <v>0</v>
      </c>
      <c r="SN24" s="6">
        <v>23.02002126</v>
      </c>
      <c r="SO24" s="7">
        <v>0</v>
      </c>
      <c r="SP24" s="6">
        <v>30.585577600000001</v>
      </c>
      <c r="SQ24" s="7">
        <v>46.394401129999999</v>
      </c>
      <c r="SR24" s="6">
        <v>3.0891499520000001</v>
      </c>
      <c r="SS24" s="7">
        <v>0</v>
      </c>
      <c r="ST24" s="6">
        <v>53.605598870000001</v>
      </c>
      <c r="SU24" s="7">
        <v>3.0560600760000001</v>
      </c>
      <c r="SV24" s="6">
        <v>5</v>
      </c>
      <c r="SW24" s="7">
        <v>37.9</v>
      </c>
      <c r="SX24" s="6">
        <v>41</v>
      </c>
      <c r="SY24" s="7">
        <v>2289449.2999999998</v>
      </c>
      <c r="SZ24" s="6">
        <v>68.5</v>
      </c>
      <c r="TA24" s="7">
        <v>57</v>
      </c>
      <c r="TB24" s="6">
        <v>-142857.14309999999</v>
      </c>
      <c r="TC24" s="7">
        <v>860000.01430000004</v>
      </c>
      <c r="TD24" s="6">
        <v>4.403751422</v>
      </c>
      <c r="TE24" s="7">
        <v>449.51678290000001</v>
      </c>
      <c r="TF24" s="6">
        <v>4.6760343710000001</v>
      </c>
      <c r="TG24" s="7">
        <v>61.588981629999999</v>
      </c>
      <c r="TH24" s="6">
        <v>-95.08735652</v>
      </c>
      <c r="TI24" s="7">
        <v>0</v>
      </c>
      <c r="TJ24" s="6">
        <v>39.648319239999999</v>
      </c>
      <c r="TK24" s="7">
        <v>415.09176159999998</v>
      </c>
      <c r="TL24" s="6">
        <v>90.920214209999997</v>
      </c>
      <c r="TM24" s="7">
        <v>7.5965627209999997</v>
      </c>
      <c r="TN24" s="6">
        <v>13</v>
      </c>
      <c r="TO24" s="7">
        <v>3.85</v>
      </c>
      <c r="TP24" s="6">
        <v>16.829999999999998</v>
      </c>
      <c r="TQ24" s="7">
        <v>17.874439240000001</v>
      </c>
      <c r="TR24" s="6">
        <v>142</v>
      </c>
      <c r="TS24" s="7">
        <v>237029000000</v>
      </c>
      <c r="TT24" s="6">
        <v>14209908259</v>
      </c>
      <c r="TU24" s="7">
        <v>1851000100</v>
      </c>
      <c r="TV24" s="6">
        <v>8.2427863380000002</v>
      </c>
      <c r="TW24" s="7">
        <v>540000.02150000003</v>
      </c>
      <c r="TX24" s="6">
        <v>29.245125779999999</v>
      </c>
      <c r="TY24" s="7">
        <v>16.444447329999999</v>
      </c>
      <c r="TZ24" s="6">
        <v>150.39406919999999</v>
      </c>
      <c r="UA24" s="7">
        <v>39.742143890000001</v>
      </c>
      <c r="UB24" s="6">
        <v>14.85889008</v>
      </c>
      <c r="UC24" s="7">
        <v>11.66679955</v>
      </c>
      <c r="UD24" s="6">
        <v>23.7616291</v>
      </c>
      <c r="UE24" s="7">
        <v>0.490990013</v>
      </c>
      <c r="UF24" s="6">
        <v>0.69191998200000004</v>
      </c>
      <c r="UG24" s="7">
        <v>0.63568997400000005</v>
      </c>
      <c r="UH24" s="6"/>
      <c r="UI24" s="7"/>
      <c r="UJ24" s="6"/>
      <c r="UK24" s="7"/>
      <c r="UL24" s="6">
        <v>37.506889999999999</v>
      </c>
      <c r="UM24" s="7">
        <v>713</v>
      </c>
      <c r="UN24" s="6">
        <v>53</v>
      </c>
      <c r="UO24" s="7">
        <v>141375</v>
      </c>
      <c r="UP24" s="6">
        <v>2326209</v>
      </c>
      <c r="UQ24" s="7">
        <v>1220000.0290000001</v>
      </c>
      <c r="UR24" s="6">
        <v>47.255878449999997</v>
      </c>
      <c r="US24" s="7">
        <v>120958</v>
      </c>
      <c r="UT24" s="6">
        <v>43.15</v>
      </c>
      <c r="UU24" s="7">
        <v>23.77</v>
      </c>
      <c r="UV24" s="6">
        <v>3.8</v>
      </c>
      <c r="UW24" s="7">
        <v>36.920369999999998</v>
      </c>
      <c r="UX24" s="6"/>
      <c r="UY24" s="7"/>
      <c r="UZ24" s="6">
        <v>759256</v>
      </c>
      <c r="VA24" s="7">
        <v>38755</v>
      </c>
      <c r="VB24" s="6">
        <v>32.04005051</v>
      </c>
      <c r="VC24" s="7">
        <v>516000000</v>
      </c>
      <c r="VD24" s="6">
        <v>2012000000</v>
      </c>
      <c r="VE24" s="7">
        <v>21.6957606</v>
      </c>
      <c r="VF24" s="6">
        <v>20.447564719999999</v>
      </c>
      <c r="VG24" s="7">
        <v>4.9619412809999996</v>
      </c>
      <c r="VH24" s="6">
        <v>-1878000000</v>
      </c>
      <c r="VI24" s="7">
        <v>20.226661539999998</v>
      </c>
      <c r="VJ24" s="6">
        <v>32.943349750000003</v>
      </c>
      <c r="VK24" s="7">
        <v>4872000000</v>
      </c>
      <c r="VL24" s="6">
        <v>1864000000</v>
      </c>
      <c r="VM24" s="7">
        <v>9.5107503290000004</v>
      </c>
      <c r="VN24" s="6">
        <v>40.568222300000002</v>
      </c>
      <c r="VO24" s="7">
        <v>35.026327340000002</v>
      </c>
      <c r="VP24" s="6">
        <v>2.591734948</v>
      </c>
      <c r="VQ24" s="7">
        <v>10412000000</v>
      </c>
      <c r="VR24" s="6">
        <v>5.6603773579999999</v>
      </c>
      <c r="VS24" s="7">
        <v>19.323857090000001</v>
      </c>
      <c r="VT24" s="6">
        <v>1605000000</v>
      </c>
      <c r="VU24" s="7">
        <v>536000000</v>
      </c>
      <c r="VV24" s="6">
        <v>-8.3630210189999996</v>
      </c>
      <c r="VW24" s="7">
        <v>11.362931079999999</v>
      </c>
      <c r="VX24" s="6">
        <v>46.366227289999998</v>
      </c>
      <c r="VY24" s="7">
        <v>4.9558202070000004</v>
      </c>
      <c r="VZ24" s="6">
        <v>2106000000</v>
      </c>
      <c r="WA24" s="7">
        <v>17.606406320000001</v>
      </c>
      <c r="WB24" s="6">
        <v>5.8797718300000001</v>
      </c>
      <c r="WC24" s="7">
        <v>867000000</v>
      </c>
      <c r="WD24" s="6">
        <v>9110000000</v>
      </c>
      <c r="WE24" s="7">
        <v>3193000000</v>
      </c>
      <c r="WF24" s="6">
        <v>582000000</v>
      </c>
      <c r="WG24" s="7">
        <v>81000000</v>
      </c>
      <c r="WH24" s="6"/>
      <c r="WI24" s="7"/>
      <c r="WJ24" s="6"/>
      <c r="WK24" s="7">
        <v>34.493099999999998</v>
      </c>
      <c r="WL24" s="6">
        <v>39.303870000000003</v>
      </c>
      <c r="WM24" s="7"/>
      <c r="WN24" s="6">
        <v>-48500000</v>
      </c>
      <c r="WO24" s="7"/>
      <c r="WP24" s="6"/>
      <c r="WQ24" s="7"/>
      <c r="WR24" s="6"/>
      <c r="WS24" s="7"/>
      <c r="WT24" s="6"/>
      <c r="WU24" s="7"/>
      <c r="WV24" s="6"/>
      <c r="WW24" s="7"/>
      <c r="WX24" s="6"/>
      <c r="WY24" s="7"/>
      <c r="WZ24" s="6"/>
      <c r="XA24" s="7"/>
      <c r="XB24" s="6"/>
      <c r="XC24" s="7"/>
      <c r="XD24" s="6"/>
      <c r="XE24" s="7"/>
      <c r="XF24" s="6"/>
      <c r="XG24" s="7"/>
      <c r="XH24" s="6"/>
      <c r="XI24" s="7"/>
      <c r="XJ24" s="6"/>
      <c r="XK24" s="7"/>
      <c r="XL24" s="6"/>
      <c r="XM24" s="7"/>
      <c r="XN24" s="6"/>
      <c r="XO24" s="7"/>
      <c r="XP24" s="6"/>
      <c r="XQ24" s="7"/>
      <c r="XR24" s="6"/>
      <c r="XS24" s="7"/>
      <c r="XT24" s="6"/>
      <c r="XU24" s="7"/>
      <c r="XV24" s="6">
        <v>25.508559999999999</v>
      </c>
      <c r="XW24" s="7"/>
      <c r="XX24" s="6"/>
      <c r="XY24" s="7"/>
      <c r="XZ24" s="6"/>
      <c r="YA24" s="7"/>
      <c r="YB24" s="6"/>
      <c r="YC24" s="7"/>
      <c r="YD24" s="6"/>
      <c r="YE24" s="7"/>
      <c r="YF24" s="6"/>
      <c r="YG24" s="7"/>
      <c r="YH24" s="6"/>
      <c r="YI24" s="7"/>
      <c r="YJ24" s="6"/>
      <c r="YK24" s="7"/>
      <c r="YL24" s="6"/>
      <c r="YM24" s="7"/>
      <c r="YN24" s="6"/>
      <c r="YO24" s="7"/>
      <c r="YP24" s="6"/>
      <c r="YQ24" s="7"/>
      <c r="YR24" s="6"/>
      <c r="YS24" s="7"/>
      <c r="YT24" s="6"/>
      <c r="YU24" s="7"/>
      <c r="YV24" s="6"/>
      <c r="YW24" s="7"/>
      <c r="YX24" s="6"/>
      <c r="YY24" s="7"/>
      <c r="YZ24" s="6"/>
      <c r="ZA24" s="7"/>
      <c r="ZB24" s="6"/>
      <c r="ZC24" s="7"/>
      <c r="ZD24" s="6"/>
      <c r="ZE24" s="7"/>
      <c r="ZF24" s="6"/>
      <c r="ZG24" s="7"/>
      <c r="ZH24" s="6"/>
      <c r="ZI24" s="7"/>
      <c r="ZJ24" s="6"/>
      <c r="ZK24" s="7"/>
      <c r="ZL24" s="6"/>
      <c r="ZM24" s="7"/>
      <c r="ZN24" s="6"/>
      <c r="ZO24" s="7"/>
      <c r="ZP24" s="6"/>
      <c r="ZQ24" s="7"/>
      <c r="ZR24" s="6"/>
      <c r="ZS24" s="7"/>
      <c r="ZT24" s="6"/>
      <c r="ZU24" s="7"/>
      <c r="ZV24" s="6"/>
      <c r="ZW24" s="7"/>
      <c r="ZX24" s="6"/>
      <c r="ZY24" s="7"/>
      <c r="ZZ24" s="6"/>
      <c r="AAA24" s="7"/>
      <c r="AAB24" s="6"/>
      <c r="AAC24" s="7"/>
      <c r="AAD24" s="6"/>
      <c r="AAE24" s="7"/>
      <c r="AAF24" s="6"/>
      <c r="AAG24" s="7"/>
      <c r="AAH24" s="6"/>
      <c r="AAI24" s="7"/>
      <c r="AAJ24" s="6"/>
      <c r="AAK24" s="7"/>
      <c r="AAL24" s="6"/>
      <c r="AAM24" s="7"/>
      <c r="AAN24" s="6">
        <v>-22200000</v>
      </c>
      <c r="AAO24" s="7">
        <v>-22200000</v>
      </c>
      <c r="AAP24" s="6">
        <v>1707000000</v>
      </c>
      <c r="AAQ24" s="7">
        <v>35.036945809999999</v>
      </c>
      <c r="AAR24" s="6"/>
      <c r="AAS24" s="7"/>
      <c r="AAT24" s="6"/>
      <c r="AAU24" s="7"/>
      <c r="AAV24" s="6"/>
      <c r="AAW24" s="7"/>
      <c r="AAX24" s="6"/>
      <c r="AAY24" s="7"/>
      <c r="AAZ24" s="6"/>
      <c r="ABA24" s="7"/>
      <c r="ABB24" s="6"/>
      <c r="ABC24" s="7"/>
      <c r="ABD24" s="6"/>
      <c r="ABE24" s="7"/>
      <c r="ABF24" s="6"/>
      <c r="ABG24" s="7"/>
      <c r="ABH24" s="6"/>
      <c r="ABI24" s="7">
        <v>44.328130000000002</v>
      </c>
      <c r="ABJ24" s="6"/>
      <c r="ABK24" s="7">
        <v>2.6588699999999998</v>
      </c>
      <c r="ABL24" s="6">
        <v>5.6083002090000003</v>
      </c>
      <c r="ABM24" s="7"/>
      <c r="ABN24" s="6"/>
      <c r="ABO24" s="7"/>
      <c r="ABP24" s="6"/>
      <c r="ABQ24" s="7"/>
      <c r="ABR24" s="6">
        <v>2.4531299999999998</v>
      </c>
      <c r="ABS24" s="7">
        <v>2.7999900000000002</v>
      </c>
    </row>
    <row r="25" spans="1:747" x14ac:dyDescent="0.25">
      <c r="A25" s="5">
        <v>1983</v>
      </c>
      <c r="B25" s="6">
        <v>49.726000509999999</v>
      </c>
      <c r="C25" s="7">
        <v>82.519966609999997</v>
      </c>
      <c r="D25" s="6">
        <v>0.51987718800000005</v>
      </c>
      <c r="E25" s="7">
        <v>3.952748943</v>
      </c>
      <c r="F25" s="6">
        <v>4.6147912699999996</v>
      </c>
      <c r="G25" s="7">
        <v>2.087302996</v>
      </c>
      <c r="H25" s="6">
        <v>3.3077069520000002</v>
      </c>
      <c r="I25" s="7">
        <v>3.7333643080000001</v>
      </c>
      <c r="J25" s="6">
        <v>6.4515682569999999</v>
      </c>
      <c r="K25" s="7">
        <v>9.1070332169999997</v>
      </c>
      <c r="L25" s="6">
        <v>54.295335620000003</v>
      </c>
      <c r="M25" s="7">
        <v>10.350124770000001</v>
      </c>
      <c r="N25" s="6">
        <v>13.89511394</v>
      </c>
      <c r="O25" s="7">
        <v>42.406741340000004</v>
      </c>
      <c r="P25" s="6">
        <v>16.64083188</v>
      </c>
      <c r="Q25" s="7">
        <v>129242</v>
      </c>
      <c r="R25" s="6">
        <v>73484447366</v>
      </c>
      <c r="S25" s="7">
        <v>5200000000</v>
      </c>
      <c r="T25" s="6">
        <v>1632.382014</v>
      </c>
      <c r="U25" s="7">
        <v>78005663121</v>
      </c>
      <c r="V25" s="6">
        <v>25412000000</v>
      </c>
      <c r="W25" s="7">
        <v>8852153667</v>
      </c>
      <c r="X25" s="6">
        <v>19.04511278</v>
      </c>
      <c r="Y25" s="7">
        <v>5066000000</v>
      </c>
      <c r="Z25" s="6">
        <v>-11.27819549</v>
      </c>
      <c r="AA25" s="7">
        <v>34.21052632</v>
      </c>
      <c r="AB25" s="6">
        <v>9100000000</v>
      </c>
      <c r="AC25" s="7">
        <v>9750756694</v>
      </c>
      <c r="AD25" s="6">
        <v>97062285377</v>
      </c>
      <c r="AE25" s="7">
        <v>7101280559</v>
      </c>
      <c r="AF25" s="6">
        <v>29600000000</v>
      </c>
      <c r="AG25" s="7">
        <v>1370110000000</v>
      </c>
      <c r="AH25" s="6">
        <v>24912689173</v>
      </c>
      <c r="AI25" s="7">
        <v>69290763309</v>
      </c>
      <c r="AJ25" s="6">
        <v>15.78947368</v>
      </c>
      <c r="AK25" s="7">
        <v>4200000000</v>
      </c>
      <c r="AL25" s="6">
        <v>3215000000</v>
      </c>
      <c r="AM25" s="7">
        <v>43.563571430000003</v>
      </c>
      <c r="AN25" s="6">
        <v>43.905999999999999</v>
      </c>
      <c r="AO25" s="7">
        <v>50.273999490000001</v>
      </c>
      <c r="AP25" s="6">
        <v>47786402</v>
      </c>
      <c r="AQ25" s="7">
        <v>75.305408799999995</v>
      </c>
      <c r="AR25" s="6">
        <v>0.26201567199999998</v>
      </c>
      <c r="AS25" s="7">
        <v>0.991559093</v>
      </c>
      <c r="AT25" s="6">
        <v>3.2979230410000002</v>
      </c>
      <c r="AU25" s="7">
        <v>1.5244710889999999</v>
      </c>
      <c r="AV25" s="6">
        <v>2.6670158430000002</v>
      </c>
      <c r="AW25" s="7">
        <v>3.6595281439999998</v>
      </c>
      <c r="AX25" s="6">
        <v>5.0677244970000004</v>
      </c>
      <c r="AY25" s="7">
        <v>7.8639666349999997</v>
      </c>
      <c r="AZ25" s="6">
        <v>54.788527500000001</v>
      </c>
      <c r="BA25" s="7">
        <v>55.287154530000002</v>
      </c>
      <c r="BB25" s="6">
        <v>11.87079552</v>
      </c>
      <c r="BC25" s="7">
        <v>41.25872356</v>
      </c>
      <c r="BD25" s="6">
        <v>40.0980542</v>
      </c>
      <c r="BE25" s="7">
        <v>0.85899999999999999</v>
      </c>
      <c r="BF25" s="6">
        <v>19.54887218</v>
      </c>
      <c r="BG25" s="7">
        <v>30966239814</v>
      </c>
      <c r="BH25" s="6">
        <v>0</v>
      </c>
      <c r="BI25" s="7">
        <v>14833527357</v>
      </c>
      <c r="BJ25" s="6">
        <v>28.586466170000001</v>
      </c>
      <c r="BK25" s="7">
        <v>7604000000</v>
      </c>
      <c r="BL25" s="6">
        <v>-3000000000</v>
      </c>
      <c r="BM25" s="7">
        <v>30.827067670000002</v>
      </c>
      <c r="BN25" s="6">
        <v>8200000000</v>
      </c>
      <c r="BO25" s="7">
        <v>-204772991.90000001</v>
      </c>
      <c r="BP25" s="6">
        <v>7462373759</v>
      </c>
      <c r="BQ25" s="7">
        <v>1641740000000</v>
      </c>
      <c r="BR25" s="6">
        <v>1.802968339</v>
      </c>
      <c r="BS25" s="7">
        <v>79150093577</v>
      </c>
      <c r="BT25" s="6">
        <v>1258620000000</v>
      </c>
      <c r="BU25" s="7">
        <v>17200000000</v>
      </c>
      <c r="BV25" s="6">
        <v>56.094000000000001</v>
      </c>
      <c r="BW25" s="7">
        <v>23762267</v>
      </c>
      <c r="BX25" s="6">
        <v>0.79301357900000002</v>
      </c>
      <c r="BY25" s="7">
        <v>1888877</v>
      </c>
      <c r="BZ25" s="6">
        <v>1096579</v>
      </c>
      <c r="CA25" s="7">
        <v>2.568044172</v>
      </c>
      <c r="CB25" s="6">
        <v>3.6538686239999998</v>
      </c>
      <c r="CC25" s="7">
        <v>3.8800549599999998</v>
      </c>
      <c r="CD25" s="6">
        <v>6.4452900570000002</v>
      </c>
      <c r="CE25" s="7">
        <v>8.8504562480000004</v>
      </c>
      <c r="CF25" s="6">
        <v>13043985</v>
      </c>
      <c r="CG25" s="7">
        <v>9.887724725</v>
      </c>
      <c r="CH25" s="6">
        <v>13.0812732</v>
      </c>
      <c r="CI25" s="7">
        <v>10187853</v>
      </c>
      <c r="CJ25" s="6">
        <v>15.840096730000001</v>
      </c>
      <c r="CK25" s="7">
        <v>1188000000</v>
      </c>
      <c r="CL25" s="6">
        <v>6053550640</v>
      </c>
      <c r="CM25" s="7">
        <v>556.64370799999995</v>
      </c>
      <c r="CN25" s="6">
        <v>29583236321</v>
      </c>
      <c r="CO25" s="7">
        <v>1.9732922310000001</v>
      </c>
      <c r="CP25" s="6">
        <v>170547000000</v>
      </c>
      <c r="CQ25" s="7">
        <v>57.142857139999997</v>
      </c>
      <c r="CR25" s="6">
        <v>-3492433062</v>
      </c>
      <c r="CS25" s="7">
        <v>15685709354</v>
      </c>
      <c r="CT25" s="6">
        <v>271629000000</v>
      </c>
      <c r="CU25" s="7">
        <v>9545983702</v>
      </c>
      <c r="CV25" s="6">
        <v>31.488345859999999</v>
      </c>
      <c r="CW25" s="7">
        <v>8375900000</v>
      </c>
      <c r="CX25" s="6">
        <v>14.94982373</v>
      </c>
      <c r="CY25" s="7">
        <v>25.848120300000001</v>
      </c>
      <c r="CZ25" s="6">
        <v>1698907670</v>
      </c>
      <c r="DA25" s="7">
        <v>22.23645965</v>
      </c>
      <c r="DB25" s="6">
        <v>5897555297</v>
      </c>
      <c r="DC25" s="7">
        <v>254422000000</v>
      </c>
      <c r="DD25" s="6">
        <v>10593713620</v>
      </c>
      <c r="DE25" s="7">
        <v>13311477389</v>
      </c>
      <c r="DF25" s="6">
        <v>-175900000</v>
      </c>
      <c r="DG25" s="7">
        <v>111.2781955</v>
      </c>
      <c r="DH25" s="6">
        <v>34458672875</v>
      </c>
      <c r="DI25" s="7">
        <v>64.661654139999996</v>
      </c>
      <c r="DJ25" s="6">
        <v>1450.010053</v>
      </c>
      <c r="DK25" s="7">
        <v>111491000000</v>
      </c>
      <c r="DL25" s="6">
        <v>4889406286</v>
      </c>
      <c r="DM25" s="7">
        <v>1689000000</v>
      </c>
      <c r="DN25" s="6">
        <v>16.079873880000001</v>
      </c>
      <c r="DO25" s="7">
        <v>82.019548869999994</v>
      </c>
      <c r="DP25" s="6">
        <v>667957235.5</v>
      </c>
      <c r="DQ25" s="7">
        <v>771099670.20000005</v>
      </c>
      <c r="DR25" s="6">
        <v>10626004</v>
      </c>
      <c r="DS25" s="7">
        <v>25.848120300000001</v>
      </c>
      <c r="DT25" s="6">
        <v>7921592</v>
      </c>
      <c r="DU25" s="7">
        <v>0.70000070000000003</v>
      </c>
      <c r="DV25" s="6">
        <v>1383003492</v>
      </c>
      <c r="DW25" s="7">
        <v>1421490000000</v>
      </c>
      <c r="DX25" s="6">
        <v>28208.883570000002</v>
      </c>
      <c r="DY25" s="7">
        <v>648.01362979999999</v>
      </c>
      <c r="DZ25" s="6">
        <v>1348000000000</v>
      </c>
      <c r="EA25" s="7">
        <v>26600000000</v>
      </c>
      <c r="EB25" s="6">
        <v>47.90225564</v>
      </c>
      <c r="EC25" s="7">
        <v>12742000000</v>
      </c>
      <c r="ED25" s="6">
        <v>46.771343909999999</v>
      </c>
      <c r="EE25" s="7">
        <v>5.908657002</v>
      </c>
      <c r="EF25" s="6">
        <v>21817200000</v>
      </c>
      <c r="EG25" s="7">
        <v>25243777480</v>
      </c>
      <c r="EH25" s="6">
        <v>25.848120300000001</v>
      </c>
      <c r="EI25" s="7">
        <v>37.755850529999996</v>
      </c>
      <c r="EJ25" s="6">
        <v>10275000000</v>
      </c>
      <c r="EK25" s="7">
        <v>20981098</v>
      </c>
      <c r="EL25" s="6">
        <v>26805304</v>
      </c>
      <c r="EM25" s="7">
        <v>24024135</v>
      </c>
      <c r="EN25" s="6">
        <v>7.2145578099999996</v>
      </c>
      <c r="EO25" s="7">
        <v>0.498304739</v>
      </c>
      <c r="EP25" s="6">
        <v>1.362508917</v>
      </c>
      <c r="EQ25" s="7">
        <v>792297</v>
      </c>
      <c r="ER25" s="6">
        <v>1.9609640349999999</v>
      </c>
      <c r="ES25" s="7">
        <v>3.1351407490000001</v>
      </c>
      <c r="ET25" s="6">
        <v>3.8879014340000002</v>
      </c>
      <c r="EU25" s="7">
        <v>5.1971683759999996</v>
      </c>
      <c r="EV25" s="6">
        <v>7.7815051860000004</v>
      </c>
      <c r="EW25" s="7">
        <v>26181466</v>
      </c>
      <c r="EX25" s="6">
        <v>13137481</v>
      </c>
      <c r="EY25" s="7">
        <v>11.17668426</v>
      </c>
      <c r="EZ25" s="6">
        <v>19716060</v>
      </c>
      <c r="FA25" s="7">
        <v>9528207</v>
      </c>
      <c r="FB25" s="6">
        <v>22.932330830000001</v>
      </c>
      <c r="FC25" s="7">
        <v>6100000000</v>
      </c>
      <c r="FD25" s="6">
        <v>92461570966</v>
      </c>
      <c r="FE25" s="7">
        <v>80.451127819999996</v>
      </c>
      <c r="FF25" s="6">
        <v>21400000000</v>
      </c>
      <c r="FG25" s="7">
        <v>20023282887</v>
      </c>
      <c r="FH25" s="6">
        <v>9845541718</v>
      </c>
      <c r="FI25" s="7">
        <v>2.9642166460000001</v>
      </c>
      <c r="FJ25" s="6">
        <v>-77413608989</v>
      </c>
      <c r="FK25" s="7">
        <v>450023000000</v>
      </c>
      <c r="FL25" s="6">
        <v>14.59771587</v>
      </c>
      <c r="FM25" s="7">
        <v>5.2472374149999998</v>
      </c>
      <c r="FN25" s="6">
        <v>2.899242069</v>
      </c>
      <c r="FO25" s="7">
        <v>2.0620960529999999</v>
      </c>
      <c r="FP25" s="6">
        <v>5.0944068400000004</v>
      </c>
      <c r="FQ25" s="7">
        <v>82973484399</v>
      </c>
      <c r="FR25" s="6">
        <v>12.71186441</v>
      </c>
      <c r="FS25" s="7">
        <v>673787000000</v>
      </c>
      <c r="FT25" s="6">
        <v>6.4347703369999998</v>
      </c>
      <c r="FU25" s="7">
        <v>6.0796294739999999</v>
      </c>
      <c r="FV25" s="6">
        <v>2.927764609</v>
      </c>
      <c r="FW25" s="7">
        <v>39504092770</v>
      </c>
      <c r="FX25" s="6">
        <v>13830506892</v>
      </c>
      <c r="FY25" s="7">
        <v>5.9058185859999996</v>
      </c>
      <c r="FZ25" s="6">
        <v>249952000000</v>
      </c>
      <c r="GA25" s="7">
        <v>7.4677850299999999</v>
      </c>
      <c r="GB25" s="6">
        <v>8.1837607200000004</v>
      </c>
      <c r="GC25" s="7">
        <v>22.625718729999999</v>
      </c>
      <c r="GD25" s="6">
        <v>7.4585340359999996</v>
      </c>
      <c r="GE25" s="7">
        <v>1425410000000</v>
      </c>
      <c r="GF25" s="6">
        <v>26169264261</v>
      </c>
      <c r="GG25" s="7">
        <v>8.3741801860000002</v>
      </c>
      <c r="GH25" s="6">
        <v>61.171056999999998</v>
      </c>
      <c r="GI25" s="7">
        <v>60.814999999999998</v>
      </c>
      <c r="GJ25" s="6">
        <v>283.76</v>
      </c>
      <c r="GK25" s="7">
        <v>138.80000000000001</v>
      </c>
      <c r="GL25" s="6">
        <v>140.30000000000001</v>
      </c>
      <c r="GM25" s="7">
        <v>87267</v>
      </c>
      <c r="GN25" s="6">
        <v>173810</v>
      </c>
      <c r="GO25" s="7">
        <v>1456780029</v>
      </c>
      <c r="GP25" s="6">
        <v>1456780029</v>
      </c>
      <c r="GQ25" s="7">
        <v>56.884999999999998</v>
      </c>
      <c r="GR25" s="6">
        <v>96.6</v>
      </c>
      <c r="GS25" s="7">
        <v>11.427</v>
      </c>
      <c r="GT25" s="6">
        <v>109.163</v>
      </c>
      <c r="GU25" s="7">
        <v>1.0589999999999999</v>
      </c>
      <c r="GV25" s="6">
        <v>5.3339999999999996</v>
      </c>
      <c r="GW25" s="7">
        <v>99.2</v>
      </c>
      <c r="GX25" s="6">
        <v>183.471</v>
      </c>
      <c r="GY25" s="7">
        <v>96989997.859999999</v>
      </c>
      <c r="GZ25" s="6">
        <v>498820000</v>
      </c>
      <c r="HA25" s="7">
        <v>157306.39000000001</v>
      </c>
      <c r="HB25" s="6">
        <v>10289999.960000001</v>
      </c>
      <c r="HC25" s="7">
        <v>382950000</v>
      </c>
      <c r="HD25" s="6">
        <v>25000</v>
      </c>
      <c r="HE25" s="7">
        <v>132306.39000000001</v>
      </c>
      <c r="HF25" s="6">
        <v>49.732199000000001</v>
      </c>
      <c r="HG25" s="7">
        <v>58.887999999999998</v>
      </c>
      <c r="HH25" s="6">
        <v>93.8</v>
      </c>
      <c r="HI25" s="7">
        <v>39.125</v>
      </c>
      <c r="HJ25" s="6">
        <v>246678</v>
      </c>
      <c r="HK25" s="7">
        <v>30.485242</v>
      </c>
      <c r="HL25" s="6">
        <v>15.260659090000001</v>
      </c>
      <c r="HM25" s="7">
        <v>3595770020</v>
      </c>
      <c r="HN25" s="6">
        <v>47.2</v>
      </c>
      <c r="HO25" s="7">
        <v>137.4</v>
      </c>
      <c r="HP25" s="6">
        <v>3595770020</v>
      </c>
      <c r="HQ25" s="7">
        <v>1276529999</v>
      </c>
      <c r="HR25" s="6">
        <v>50360000.609999999</v>
      </c>
      <c r="HS25" s="7">
        <v>993000000</v>
      </c>
      <c r="HT25" s="6">
        <v>9.6765288060000003</v>
      </c>
      <c r="HU25" s="7">
        <v>7.958673933</v>
      </c>
      <c r="HV25" s="6">
        <v>4.0277587620000004</v>
      </c>
      <c r="HW25" s="7">
        <v>3004281422</v>
      </c>
      <c r="HX25" s="6">
        <v>2.305343309</v>
      </c>
      <c r="HY25" s="7">
        <v>2103000000</v>
      </c>
      <c r="HZ25" s="6">
        <v>1.2319574419999999</v>
      </c>
      <c r="IA25" s="7">
        <v>583377</v>
      </c>
      <c r="IB25" s="6">
        <v>1001450</v>
      </c>
      <c r="IC25" s="7">
        <v>8699679</v>
      </c>
      <c r="ID25" s="6">
        <v>347.54541360000002</v>
      </c>
      <c r="IE25" s="7">
        <v>30.5</v>
      </c>
      <c r="IF25" s="6">
        <v>0.17077703599999999</v>
      </c>
      <c r="IG25" s="7">
        <v>103.2939633</v>
      </c>
      <c r="IH25" s="6">
        <v>48.004823950000002</v>
      </c>
      <c r="II25" s="7">
        <v>31.83</v>
      </c>
      <c r="IJ25" s="6">
        <v>2013325</v>
      </c>
      <c r="IK25" s="7">
        <v>2.4458687029999999</v>
      </c>
      <c r="IL25" s="6">
        <v>4321.1000000000004</v>
      </c>
      <c r="IM25" s="7">
        <v>35.89</v>
      </c>
      <c r="IN25" s="6">
        <v>995450</v>
      </c>
      <c r="IO25" s="7">
        <v>2.2750916669999999</v>
      </c>
      <c r="IP25" s="6">
        <v>3214840000</v>
      </c>
      <c r="IQ25" s="7">
        <v>0.922285401</v>
      </c>
      <c r="IR25" s="6">
        <v>3.1454131470000002</v>
      </c>
      <c r="IS25" s="7">
        <v>0.41535166200000001</v>
      </c>
      <c r="IT25" s="6">
        <v>1.292572815</v>
      </c>
      <c r="IU25" s="7">
        <v>0.90262105599999998</v>
      </c>
      <c r="IV25" s="6">
        <v>3.6336458199999999</v>
      </c>
      <c r="IW25" s="7">
        <v>18.100000000000001</v>
      </c>
      <c r="IX25" s="6">
        <v>4.7392980000000001E-2</v>
      </c>
      <c r="IY25" s="7">
        <v>1.049818965</v>
      </c>
      <c r="IZ25" s="6">
        <v>0.48991551700000002</v>
      </c>
      <c r="JA25" s="7">
        <v>13.0126328</v>
      </c>
      <c r="JB25" s="6">
        <v>1.4811743900000001</v>
      </c>
      <c r="JC25" s="7">
        <v>80.768770380000007</v>
      </c>
      <c r="JD25" s="6">
        <v>2264740</v>
      </c>
      <c r="JE25" s="7">
        <v>22.02597952</v>
      </c>
      <c r="JF25" s="6">
        <v>73.906321930000004</v>
      </c>
      <c r="JG25" s="7">
        <v>10275630000</v>
      </c>
      <c r="JH25" s="6">
        <v>0.41535166200000001</v>
      </c>
      <c r="JI25" s="7">
        <v>5.8032451539999999</v>
      </c>
      <c r="JJ25" s="6">
        <v>20.926455189999999</v>
      </c>
      <c r="JK25" s="7">
        <v>1</v>
      </c>
      <c r="JL25" s="6">
        <v>0.922285401</v>
      </c>
      <c r="JM25" s="7">
        <v>0.18632342499999999</v>
      </c>
      <c r="JN25" s="6">
        <v>1.4184220679999999</v>
      </c>
      <c r="JO25" s="7">
        <v>4.4397232830000002</v>
      </c>
      <c r="JP25" s="6">
        <v>0.98660617399999995</v>
      </c>
      <c r="JQ25" s="7">
        <v>1.140270718</v>
      </c>
      <c r="JR25" s="6">
        <v>24347.4</v>
      </c>
      <c r="JS25" s="7">
        <v>9.3317200000000002E-4</v>
      </c>
      <c r="JT25" s="6">
        <v>-1613400100</v>
      </c>
      <c r="JU25" s="7">
        <v>26336.263610000002</v>
      </c>
      <c r="JV25" s="6">
        <v>550</v>
      </c>
      <c r="JW25" s="7">
        <v>29088009197</v>
      </c>
      <c r="JX25" s="6">
        <v>522.88096310000003</v>
      </c>
      <c r="JY25" s="7">
        <v>1258520000000</v>
      </c>
      <c r="JZ25" s="6">
        <v>24986599900</v>
      </c>
      <c r="KA25" s="7">
        <v>-1878230617</v>
      </c>
      <c r="KB25" s="6">
        <v>72859795973</v>
      </c>
      <c r="KC25" s="7">
        <v>26289052558</v>
      </c>
      <c r="KD25" s="6">
        <v>1524.697255</v>
      </c>
      <c r="KE25" s="7">
        <v>14800000.189999999</v>
      </c>
      <c r="KF25" s="6">
        <v>5.4019987609999998</v>
      </c>
      <c r="KG25" s="7">
        <v>2.360812959</v>
      </c>
      <c r="KH25" s="6">
        <v>5.0081805849999999</v>
      </c>
      <c r="KI25" s="7">
        <v>1149999.976</v>
      </c>
      <c r="KJ25" s="6">
        <v>1029999.971</v>
      </c>
      <c r="KK25" s="7">
        <v>35000</v>
      </c>
      <c r="KL25" s="6">
        <v>140000.0006</v>
      </c>
      <c r="KM25" s="7">
        <v>15789999.960000001</v>
      </c>
      <c r="KN25" s="6">
        <v>1750000</v>
      </c>
      <c r="KO25" s="7">
        <v>7599999.9050000003</v>
      </c>
      <c r="KP25" s="6">
        <v>20340000.149999999</v>
      </c>
      <c r="KQ25" s="7">
        <v>6</v>
      </c>
      <c r="KR25" s="6">
        <v>1.9E-3</v>
      </c>
      <c r="KS25" s="7">
        <v>12.431100000000001</v>
      </c>
      <c r="KT25" s="6">
        <v>8.4765255390000007</v>
      </c>
      <c r="KU25" s="7">
        <v>1362482513</v>
      </c>
      <c r="KV25" s="6">
        <v>1.5823684229999999</v>
      </c>
      <c r="KW25" s="7">
        <v>490000000.69999999</v>
      </c>
      <c r="KX25" s="6">
        <v>8.5679999999999996</v>
      </c>
      <c r="KY25" s="7">
        <v>4.7100000000000003E-2</v>
      </c>
      <c r="KZ25" s="6">
        <v>1E-4</v>
      </c>
      <c r="LA25" s="7">
        <v>12.831200000000001</v>
      </c>
      <c r="LB25" s="6">
        <v>0.70040000000000002</v>
      </c>
      <c r="LC25" s="7">
        <v>2.2164000000000001</v>
      </c>
      <c r="LD25" s="6">
        <v>5.4103000000000003</v>
      </c>
      <c r="LE25" s="7">
        <v>10.251200000000001</v>
      </c>
      <c r="LF25" s="6">
        <v>1.3007884540000001</v>
      </c>
      <c r="LG25" s="7">
        <v>19.022200000000002</v>
      </c>
      <c r="LH25" s="6">
        <v>38.757100000000001</v>
      </c>
      <c r="LI25" s="7">
        <v>0.32700000000000001</v>
      </c>
      <c r="LJ25" s="6">
        <v>1152705047</v>
      </c>
      <c r="LK25" s="7">
        <v>1377207080</v>
      </c>
      <c r="LL25" s="6">
        <v>30213012850</v>
      </c>
      <c r="LM25" s="7">
        <v>1.43E-2</v>
      </c>
      <c r="LN25" s="6">
        <v>3.9100000000000003E-2</v>
      </c>
      <c r="LO25" s="7">
        <v>0.79686522100000001</v>
      </c>
      <c r="LP25" s="6">
        <v>12.057600000000001</v>
      </c>
      <c r="LQ25" s="7">
        <v>0.14779999999999999</v>
      </c>
      <c r="LR25" s="6">
        <v>2.07E-2</v>
      </c>
      <c r="LS25" s="7">
        <v>2.3241569850000001</v>
      </c>
      <c r="LT25" s="6">
        <v>3.9419</v>
      </c>
      <c r="LU25" s="7">
        <v>1.3658999999999999</v>
      </c>
      <c r="LV25" s="6">
        <v>8.5000000000000006E-3</v>
      </c>
      <c r="LW25" s="7">
        <v>18.2273</v>
      </c>
      <c r="LX25" s="6">
        <v>111.06310000000001</v>
      </c>
      <c r="LY25" s="7">
        <v>9.6000000000000002E-2</v>
      </c>
      <c r="LZ25" s="6">
        <v>4.4600000000000001E-2</v>
      </c>
      <c r="MA25" s="7">
        <v>62.16</v>
      </c>
      <c r="MB25" s="6">
        <v>2.69</v>
      </c>
      <c r="MC25" s="7">
        <v>7.5928000000000004</v>
      </c>
      <c r="MD25" s="6">
        <v>1457166710</v>
      </c>
      <c r="ME25" s="7">
        <v>649012079.89999998</v>
      </c>
      <c r="MF25" s="6">
        <v>306.29201469999998</v>
      </c>
      <c r="MG25" s="7">
        <v>24770956669</v>
      </c>
      <c r="MH25" s="6">
        <v>6</v>
      </c>
      <c r="MI25" s="7">
        <v>6</v>
      </c>
      <c r="MJ25" s="6">
        <v>4.6840005580000001</v>
      </c>
      <c r="MK25" s="7">
        <v>7.147806933</v>
      </c>
      <c r="ML25" s="6">
        <v>304462000</v>
      </c>
      <c r="MM25" s="7">
        <v>29.375</v>
      </c>
      <c r="MN25" s="6">
        <v>12</v>
      </c>
      <c r="MO25" s="7">
        <v>115491178.2</v>
      </c>
      <c r="MP25" s="6">
        <v>2079154738</v>
      </c>
      <c r="MQ25" s="7">
        <v>1003526000</v>
      </c>
      <c r="MR25" s="6">
        <v>17.223099999999999</v>
      </c>
      <c r="MS25" s="7">
        <v>24170956669</v>
      </c>
      <c r="MT25" s="6">
        <v>103.8675856</v>
      </c>
      <c r="MU25" s="7">
        <v>927047000</v>
      </c>
      <c r="MV25" s="6">
        <v>0</v>
      </c>
      <c r="MW25" s="7">
        <v>112102000</v>
      </c>
      <c r="MX25" s="6">
        <v>728195000</v>
      </c>
      <c r="MY25" s="7">
        <v>5203618531</v>
      </c>
      <c r="MZ25" s="6">
        <v>238437650.09999999</v>
      </c>
      <c r="NA25" s="7">
        <v>38189998.630000003</v>
      </c>
      <c r="NB25" s="6">
        <v>5.6230991550000002</v>
      </c>
      <c r="NC25" s="7">
        <v>141671000</v>
      </c>
      <c r="ND25" s="6">
        <v>35500000</v>
      </c>
      <c r="NE25" s="7">
        <v>13072224.800000001</v>
      </c>
      <c r="NF25" s="6">
        <v>6219999.79</v>
      </c>
      <c r="NG25" s="7">
        <v>12590000.15</v>
      </c>
      <c r="NH25" s="6">
        <v>3.1606092499999998</v>
      </c>
      <c r="NI25" s="7">
        <v>62.367655679999999</v>
      </c>
      <c r="NJ25" s="6">
        <v>15.040374959999999</v>
      </c>
      <c r="NK25" s="7">
        <v>62.943157290000002</v>
      </c>
      <c r="NL25" s="6">
        <v>25.538798620000001</v>
      </c>
      <c r="NM25" s="7">
        <v>11.761008540000001</v>
      </c>
      <c r="NN25" s="6">
        <v>7.6187042979999999</v>
      </c>
      <c r="NO25" s="7">
        <v>1.203803454</v>
      </c>
      <c r="NP25" s="6">
        <v>5.684822628</v>
      </c>
      <c r="NQ25" s="7">
        <v>4.5989308219999998</v>
      </c>
      <c r="NR25" s="6">
        <v>4.8132380000000002E-2</v>
      </c>
      <c r="NS25" s="7">
        <v>474.13097040000002</v>
      </c>
      <c r="NT25" s="6">
        <v>8.2224229999999995E-3</v>
      </c>
      <c r="NU25" s="7">
        <v>0.53237790600000001</v>
      </c>
      <c r="NV25" s="6">
        <v>5</v>
      </c>
      <c r="NW25" s="7">
        <v>69.699996949999999</v>
      </c>
      <c r="NX25" s="6">
        <v>19.569842220000002</v>
      </c>
      <c r="NY25" s="7">
        <v>0.305148315</v>
      </c>
      <c r="NZ25" s="6">
        <v>1274.938987</v>
      </c>
      <c r="OA25" s="7">
        <v>22657013153</v>
      </c>
      <c r="OB25" s="6">
        <v>16.74069768</v>
      </c>
      <c r="OC25" s="7">
        <v>4712285808</v>
      </c>
      <c r="OD25" s="6">
        <v>1561460362</v>
      </c>
      <c r="OE25" s="7">
        <v>0.50008698200000001</v>
      </c>
      <c r="OF25" s="6">
        <v>2391739.2110000001</v>
      </c>
      <c r="OG25" s="7">
        <v>154858134.09999999</v>
      </c>
      <c r="OH25" s="6">
        <v>1454400460</v>
      </c>
      <c r="OI25" s="7">
        <v>29700</v>
      </c>
      <c r="OJ25" s="6">
        <v>20.423209889999999</v>
      </c>
      <c r="OK25" s="7">
        <v>60924746949</v>
      </c>
      <c r="OL25" s="6">
        <v>16.20009735</v>
      </c>
      <c r="OM25" s="7">
        <v>5.3680551039999997</v>
      </c>
      <c r="ON25" s="6">
        <v>2617700</v>
      </c>
      <c r="OO25" s="7">
        <v>0</v>
      </c>
      <c r="OP25" s="6">
        <v>0</v>
      </c>
      <c r="OQ25" s="7">
        <v>8.8943622700000002</v>
      </c>
      <c r="OR25" s="6">
        <v>5.752410577</v>
      </c>
      <c r="OS25" s="7">
        <v>2569999.9330000002</v>
      </c>
      <c r="OT25" s="6">
        <v>0</v>
      </c>
      <c r="OU25" s="7">
        <v>-35644000</v>
      </c>
      <c r="OV25" s="6">
        <v>1112882000</v>
      </c>
      <c r="OW25" s="7">
        <v>62.144611359999999</v>
      </c>
      <c r="OX25" s="6">
        <v>5181611</v>
      </c>
      <c r="OY25" s="7">
        <v>82.044807430000006</v>
      </c>
      <c r="OZ25" s="6">
        <v>3802095460</v>
      </c>
      <c r="PA25" s="7">
        <v>12.27819549</v>
      </c>
      <c r="PB25" s="6">
        <v>3266000000</v>
      </c>
      <c r="PC25" s="7">
        <v>72.468933109999995</v>
      </c>
      <c r="PD25" s="6">
        <v>12470000.27</v>
      </c>
      <c r="PE25" s="7">
        <v>2180000.0669999998</v>
      </c>
      <c r="PF25" s="6">
        <v>17464819.899999999</v>
      </c>
      <c r="PG25" s="7">
        <v>6.47</v>
      </c>
      <c r="PH25" s="6">
        <v>6150000.0949999997</v>
      </c>
      <c r="PI25" s="7">
        <v>2.0300751880000001</v>
      </c>
      <c r="PJ25" s="6">
        <v>4</v>
      </c>
      <c r="PK25" s="7">
        <v>600000000</v>
      </c>
      <c r="PL25" s="6">
        <v>11</v>
      </c>
      <c r="PM25" s="7">
        <v>15</v>
      </c>
      <c r="PN25" s="6">
        <v>2000000</v>
      </c>
      <c r="PO25" s="7">
        <v>9.6481051820000001</v>
      </c>
      <c r="PP25" s="6">
        <v>2955428576</v>
      </c>
      <c r="PQ25" s="7">
        <v>42.572453449999998</v>
      </c>
      <c r="PR25" s="6">
        <v>7457008477</v>
      </c>
      <c r="PS25" s="7">
        <v>28.626665769999999</v>
      </c>
      <c r="PT25" s="6">
        <v>3665857178</v>
      </c>
      <c r="PU25" s="7">
        <v>7263000010</v>
      </c>
      <c r="PV25" s="6">
        <v>0.92563038600000003</v>
      </c>
      <c r="PW25" s="7">
        <v>-471000000.69999999</v>
      </c>
      <c r="PX25" s="6">
        <v>-642999999.79999995</v>
      </c>
      <c r="PY25" s="7">
        <v>5.4460045429999999</v>
      </c>
      <c r="PZ25" s="6">
        <v>2767428575</v>
      </c>
      <c r="QA25" s="7">
        <v>1080000000</v>
      </c>
      <c r="QB25" s="6">
        <v>0.981245166</v>
      </c>
      <c r="QC25" s="7">
        <v>47.08193361</v>
      </c>
      <c r="QD25" s="6">
        <v>29.84403043</v>
      </c>
      <c r="QE25" s="7">
        <v>3665857148</v>
      </c>
      <c r="QF25" s="6">
        <v>6826000010</v>
      </c>
      <c r="QG25" s="7">
        <v>4505714292</v>
      </c>
      <c r="QH25" s="6">
        <v>141714284.80000001</v>
      </c>
      <c r="QI25" s="7">
        <v>-187857143.19999999</v>
      </c>
      <c r="QJ25" s="6">
        <v>38.596944039999997</v>
      </c>
      <c r="QK25" s="7">
        <v>8250857155</v>
      </c>
      <c r="QL25" s="6">
        <v>52.023539130000003</v>
      </c>
      <c r="QM25" s="7">
        <v>61.818445480000001</v>
      </c>
      <c r="QN25" s="6">
        <v>27.55220418</v>
      </c>
      <c r="QO25" s="7">
        <v>2509000004</v>
      </c>
      <c r="QP25" s="6">
        <v>8681034315</v>
      </c>
      <c r="QQ25" s="7">
        <v>4505714292</v>
      </c>
      <c r="QR25" s="6">
        <v>9.1012721719999998</v>
      </c>
      <c r="QS25" s="7">
        <v>3133000004</v>
      </c>
      <c r="QT25" s="6">
        <v>437000000.60000002</v>
      </c>
      <c r="QU25" s="7">
        <v>86782442.340000004</v>
      </c>
      <c r="QV25" s="6">
        <v>-4557857149</v>
      </c>
      <c r="QW25" s="7">
        <v>-1.0642926939999999</v>
      </c>
      <c r="QX25" s="6">
        <v>6.1357143000000003E-2</v>
      </c>
      <c r="QY25" s="7">
        <v>12098285730</v>
      </c>
      <c r="QZ25" s="6">
        <v>3.933512286</v>
      </c>
      <c r="RA25" s="7">
        <v>19.054391540000001</v>
      </c>
      <c r="RB25" s="6">
        <v>71.645580659999993</v>
      </c>
      <c r="RC25" s="7">
        <v>11.838238029999999</v>
      </c>
      <c r="RD25" s="6">
        <v>58.314714330000001</v>
      </c>
      <c r="RE25" s="7">
        <v>3693000005</v>
      </c>
      <c r="RF25" s="6">
        <v>31.658383109999999</v>
      </c>
      <c r="RG25" s="7">
        <v>-4192285720</v>
      </c>
      <c r="RH25" s="6">
        <v>-329571427.89999998</v>
      </c>
      <c r="RI25" s="7">
        <v>18.75922499</v>
      </c>
      <c r="RJ25" s="6">
        <v>28.033866450000001</v>
      </c>
      <c r="RK25" s="7">
        <v>1.6851058489999999</v>
      </c>
      <c r="RL25" s="6">
        <v>6.0069464210000003</v>
      </c>
      <c r="RM25" s="7">
        <v>4.3386665149999999</v>
      </c>
      <c r="RN25" s="6">
        <v>19000000</v>
      </c>
      <c r="RO25" s="7">
        <v>11018285730</v>
      </c>
      <c r="RP25" s="6">
        <v>18.93920881</v>
      </c>
      <c r="RQ25" s="7">
        <v>145000000</v>
      </c>
      <c r="RR25" s="6">
        <v>14189696.300000001</v>
      </c>
      <c r="RS25" s="7">
        <v>93.381906499999999</v>
      </c>
      <c r="RT25" s="6">
        <v>1.5215669009999999</v>
      </c>
      <c r="RU25" s="7">
        <v>51.266666669999999</v>
      </c>
      <c r="RV25" s="6">
        <v>5126.6666670000004</v>
      </c>
      <c r="RW25" s="7">
        <v>7.5247157769999999</v>
      </c>
      <c r="RX25" s="6">
        <v>12.04121031</v>
      </c>
      <c r="RY25" s="7">
        <v>0</v>
      </c>
      <c r="RZ25" s="6">
        <v>145000000</v>
      </c>
      <c r="SA25" s="7">
        <v>0.74650001499999996</v>
      </c>
      <c r="SB25" s="6">
        <v>47.48</v>
      </c>
      <c r="SC25" s="7">
        <v>22.129032259999999</v>
      </c>
      <c r="SD25" s="6">
        <v>77.5</v>
      </c>
      <c r="SE25" s="7">
        <v>17.149999999999999</v>
      </c>
      <c r="SF25" s="6">
        <v>24.47597532</v>
      </c>
      <c r="SG25" s="7">
        <v>7119573953</v>
      </c>
      <c r="SH25" s="6">
        <v>29.84403043</v>
      </c>
      <c r="SI25" s="7">
        <v>3246625</v>
      </c>
      <c r="SJ25" s="6">
        <v>3.2398200039999998</v>
      </c>
      <c r="SK25" s="7">
        <v>52.644031519999999</v>
      </c>
      <c r="SL25" s="6">
        <v>41.264159999999997</v>
      </c>
      <c r="SM25" s="7">
        <v>0</v>
      </c>
      <c r="SN25" s="6">
        <v>26.971675879999999</v>
      </c>
      <c r="SO25" s="7">
        <v>0</v>
      </c>
      <c r="SP25" s="6">
        <v>35.094091730000002</v>
      </c>
      <c r="SQ25" s="7">
        <v>37.934232389999998</v>
      </c>
      <c r="SR25" s="6">
        <v>3.262540102</v>
      </c>
      <c r="SS25" s="7">
        <v>0</v>
      </c>
      <c r="ST25" s="6">
        <v>62.065767610000002</v>
      </c>
      <c r="SU25" s="7">
        <v>3.2508599760000001</v>
      </c>
      <c r="SV25" s="6">
        <v>6</v>
      </c>
      <c r="SW25" s="7">
        <v>35.299999999999997</v>
      </c>
      <c r="SX25" s="6">
        <v>41</v>
      </c>
      <c r="SY25" s="7">
        <v>19033849.800000001</v>
      </c>
      <c r="SZ25" s="6">
        <v>64</v>
      </c>
      <c r="TA25" s="7">
        <v>57</v>
      </c>
      <c r="TB25" s="6">
        <v>-6428571.4380000001</v>
      </c>
      <c r="TC25" s="7">
        <v>1149999.976</v>
      </c>
      <c r="TD25" s="6">
        <v>3.891882828</v>
      </c>
      <c r="TE25" s="7">
        <v>492.31578469999999</v>
      </c>
      <c r="TF25" s="6">
        <v>3.9497920149999999</v>
      </c>
      <c r="TG25" s="7">
        <v>63.008628850000001</v>
      </c>
      <c r="TH25" s="6">
        <v>-90.922545549999995</v>
      </c>
      <c r="TI25" s="7">
        <v>0</v>
      </c>
      <c r="TJ25" s="6">
        <v>41.509159089999997</v>
      </c>
      <c r="TK25" s="7">
        <v>447.29977789999998</v>
      </c>
      <c r="TL25" s="6">
        <v>92.158325160000004</v>
      </c>
      <c r="TM25" s="7">
        <v>9.0923142319999997</v>
      </c>
      <c r="TN25" s="6">
        <v>11</v>
      </c>
      <c r="TO25" s="7">
        <v>5.65</v>
      </c>
      <c r="TP25" s="6">
        <v>10.210000000000001</v>
      </c>
      <c r="TQ25" s="7">
        <v>18.457519529999999</v>
      </c>
      <c r="TR25" s="6">
        <v>-60</v>
      </c>
      <c r="TS25" s="7">
        <v>271629000000</v>
      </c>
      <c r="TT25" s="6">
        <v>16284230305</v>
      </c>
      <c r="TU25" s="7">
        <v>3356000000</v>
      </c>
      <c r="TV25" s="6">
        <v>12.61654135</v>
      </c>
      <c r="TW25" s="7">
        <v>709999.97849999997</v>
      </c>
      <c r="TX25" s="6">
        <v>32.280050379999999</v>
      </c>
      <c r="TY25" s="7">
        <v>16.940911320000001</v>
      </c>
      <c r="TZ25" s="6">
        <v>150.39406919999999</v>
      </c>
      <c r="UA25" s="7">
        <v>48.197667719999998</v>
      </c>
      <c r="UB25" s="6">
        <v>16.81891122</v>
      </c>
      <c r="UC25" s="7">
        <v>12.206839560000001</v>
      </c>
      <c r="UD25" s="6">
        <v>24.3710804</v>
      </c>
      <c r="UE25" s="7">
        <v>0.50086998900000002</v>
      </c>
      <c r="UF25" s="6">
        <v>0.70735001600000003</v>
      </c>
      <c r="UG25" s="7">
        <v>0.64889997200000005</v>
      </c>
      <c r="UH25" s="6">
        <v>14.59771596</v>
      </c>
      <c r="UI25" s="7">
        <v>57.45</v>
      </c>
      <c r="UJ25" s="6">
        <v>37.78</v>
      </c>
      <c r="UK25" s="7">
        <v>16.82</v>
      </c>
      <c r="UL25" s="6">
        <v>38.011899999999997</v>
      </c>
      <c r="UM25" s="7">
        <v>727</v>
      </c>
      <c r="UN25" s="6">
        <v>88</v>
      </c>
      <c r="UO25" s="7">
        <v>165308</v>
      </c>
      <c r="UP25" s="6">
        <v>2445419</v>
      </c>
      <c r="UQ25" s="7">
        <v>1899999.976</v>
      </c>
      <c r="UR25" s="6">
        <v>46.622669219999999</v>
      </c>
      <c r="US25" s="7">
        <v>142916</v>
      </c>
      <c r="UT25" s="6">
        <v>72.06</v>
      </c>
      <c r="UU25" s="7">
        <v>43.57</v>
      </c>
      <c r="UV25" s="6">
        <v>14.78</v>
      </c>
      <c r="UW25" s="7">
        <v>37.4178</v>
      </c>
      <c r="UX25" s="6"/>
      <c r="UY25" s="7"/>
      <c r="UZ25" s="6">
        <v>801206</v>
      </c>
      <c r="VA25" s="7">
        <v>47510</v>
      </c>
      <c r="VB25" s="6">
        <v>33.243301389999999</v>
      </c>
      <c r="VC25" s="7">
        <v>899000000</v>
      </c>
      <c r="VD25" s="6">
        <v>2236000000</v>
      </c>
      <c r="VE25" s="7">
        <v>21.082706770000001</v>
      </c>
      <c r="VF25" s="6">
        <v>16.175097999999998</v>
      </c>
      <c r="VG25" s="7">
        <v>6.6991054749999996</v>
      </c>
      <c r="VH25" s="6">
        <v>-118000000</v>
      </c>
      <c r="VI25" s="7">
        <v>24.552505969999999</v>
      </c>
      <c r="VJ25" s="6">
        <v>34.682596289999999</v>
      </c>
      <c r="VK25" s="7">
        <v>5608000000</v>
      </c>
      <c r="VL25" s="6">
        <v>1733000000</v>
      </c>
      <c r="VM25" s="7">
        <v>12.72167258</v>
      </c>
      <c r="VN25" s="6">
        <v>39.90225564</v>
      </c>
      <c r="VO25" s="7">
        <v>36.690311739999999</v>
      </c>
      <c r="VP25" s="6">
        <v>2.9172932330000001</v>
      </c>
      <c r="VQ25" s="7">
        <v>10056000000</v>
      </c>
      <c r="VR25" s="6">
        <v>8.3908904240000002</v>
      </c>
      <c r="VS25" s="7">
        <v>22.2354813</v>
      </c>
      <c r="VT25" s="6">
        <v>1945000000</v>
      </c>
      <c r="VU25" s="7">
        <v>567000000</v>
      </c>
      <c r="VV25" s="6">
        <v>-0.44360902299999999</v>
      </c>
      <c r="VW25" s="7">
        <v>12.44405375</v>
      </c>
      <c r="VX25" s="6">
        <v>37.80451128</v>
      </c>
      <c r="VY25" s="7">
        <v>8.9399363560000005</v>
      </c>
      <c r="VZ25" s="6">
        <v>2469000000</v>
      </c>
      <c r="WA25" s="7">
        <v>18.153817440000001</v>
      </c>
      <c r="WB25" s="6">
        <v>5.2921411239999996</v>
      </c>
      <c r="WC25" s="7">
        <v>1363000000</v>
      </c>
      <c r="WD25" s="6">
        <v>10614000000</v>
      </c>
      <c r="WE25" s="7">
        <v>3931000000</v>
      </c>
      <c r="WF25" s="6">
        <v>776000000</v>
      </c>
      <c r="WG25" s="7">
        <v>71000000</v>
      </c>
      <c r="WH25" s="6"/>
      <c r="WI25" s="7"/>
      <c r="WJ25" s="6"/>
      <c r="WK25" s="7">
        <v>31.345189999999999</v>
      </c>
      <c r="WL25" s="6">
        <v>39.825209999999998</v>
      </c>
      <c r="WM25" s="7"/>
      <c r="WN25" s="6">
        <v>-8527874</v>
      </c>
      <c r="WO25" s="7"/>
      <c r="WP25" s="6"/>
      <c r="WQ25" s="7"/>
      <c r="WR25" s="6"/>
      <c r="WS25" s="7"/>
      <c r="WT25" s="6"/>
      <c r="WU25" s="7"/>
      <c r="WV25" s="6"/>
      <c r="WW25" s="7"/>
      <c r="WX25" s="6"/>
      <c r="WY25" s="7"/>
      <c r="WZ25" s="6"/>
      <c r="XA25" s="7"/>
      <c r="XB25" s="6"/>
      <c r="XC25" s="7"/>
      <c r="XD25" s="6"/>
      <c r="XE25" s="7"/>
      <c r="XF25" s="6"/>
      <c r="XG25" s="7"/>
      <c r="XH25" s="6"/>
      <c r="XI25" s="7"/>
      <c r="XJ25" s="6"/>
      <c r="XK25" s="7"/>
      <c r="XL25" s="6"/>
      <c r="XM25" s="7"/>
      <c r="XN25" s="6"/>
      <c r="XO25" s="7"/>
      <c r="XP25" s="6"/>
      <c r="XQ25" s="7"/>
      <c r="XR25" s="6"/>
      <c r="XS25" s="7"/>
      <c r="XT25" s="6"/>
      <c r="XU25" s="7"/>
      <c r="XV25" s="6">
        <v>22.717020000000002</v>
      </c>
      <c r="XW25" s="7"/>
      <c r="XX25" s="6"/>
      <c r="XY25" s="7"/>
      <c r="XZ25" s="6"/>
      <c r="YA25" s="7"/>
      <c r="YB25" s="6"/>
      <c r="YC25" s="7"/>
      <c r="YD25" s="6"/>
      <c r="YE25" s="7"/>
      <c r="YF25" s="6"/>
      <c r="YG25" s="7"/>
      <c r="YH25" s="6"/>
      <c r="YI25" s="7"/>
      <c r="YJ25" s="6"/>
      <c r="YK25" s="7"/>
      <c r="YL25" s="6"/>
      <c r="YM25" s="7"/>
      <c r="YN25" s="6"/>
      <c r="YO25" s="7"/>
      <c r="YP25" s="6"/>
      <c r="YQ25" s="7"/>
      <c r="YR25" s="6"/>
      <c r="YS25" s="7"/>
      <c r="YT25" s="6"/>
      <c r="YU25" s="7"/>
      <c r="YV25" s="6"/>
      <c r="YW25" s="7"/>
      <c r="YX25" s="6"/>
      <c r="YY25" s="7"/>
      <c r="YZ25" s="6"/>
      <c r="ZA25" s="7"/>
      <c r="ZB25" s="6"/>
      <c r="ZC25" s="7"/>
      <c r="ZD25" s="6"/>
      <c r="ZE25" s="7"/>
      <c r="ZF25" s="6"/>
      <c r="ZG25" s="7"/>
      <c r="ZH25" s="6"/>
      <c r="ZI25" s="7"/>
      <c r="ZJ25" s="6"/>
      <c r="ZK25" s="7"/>
      <c r="ZL25" s="6"/>
      <c r="ZM25" s="7"/>
      <c r="ZN25" s="6"/>
      <c r="ZO25" s="7"/>
      <c r="ZP25" s="6"/>
      <c r="ZQ25" s="7"/>
      <c r="ZR25" s="6"/>
      <c r="ZS25" s="7"/>
      <c r="ZT25" s="6"/>
      <c r="ZU25" s="7"/>
      <c r="ZV25" s="6"/>
      <c r="ZW25" s="7"/>
      <c r="ZX25" s="6"/>
      <c r="ZY25" s="7"/>
      <c r="ZZ25" s="6"/>
      <c r="AAA25" s="7"/>
      <c r="AAB25" s="6"/>
      <c r="AAC25" s="7"/>
      <c r="AAD25" s="6"/>
      <c r="AAE25" s="7"/>
      <c r="AAF25" s="6"/>
      <c r="AAG25" s="7"/>
      <c r="AAH25" s="6"/>
      <c r="AAI25" s="7"/>
      <c r="AAJ25" s="6"/>
      <c r="AAK25" s="7"/>
      <c r="AAL25" s="6"/>
      <c r="AAM25" s="7"/>
      <c r="AAN25" s="6">
        <v>-40834000</v>
      </c>
      <c r="AAO25" s="7">
        <v>-40834000</v>
      </c>
      <c r="AAP25" s="6">
        <v>1719000000</v>
      </c>
      <c r="AAQ25" s="7">
        <v>30.652639090000001</v>
      </c>
      <c r="AAR25" s="6"/>
      <c r="AAS25" s="7"/>
      <c r="AAT25" s="6"/>
      <c r="AAU25" s="7"/>
      <c r="AAV25" s="6"/>
      <c r="AAW25" s="7"/>
      <c r="AAX25" s="6"/>
      <c r="AAY25" s="7"/>
      <c r="AAZ25" s="6"/>
      <c r="ABA25" s="7"/>
      <c r="ABB25" s="6"/>
      <c r="ABC25" s="7"/>
      <c r="ABD25" s="6"/>
      <c r="ABE25" s="7"/>
      <c r="ABF25" s="6"/>
      <c r="ABG25" s="7"/>
      <c r="ABH25" s="6"/>
      <c r="ABI25" s="7"/>
      <c r="ABJ25" s="6"/>
      <c r="ABK25" s="7">
        <v>2.0630099999999998</v>
      </c>
      <c r="ABL25" s="6">
        <v>5.2214899060000004</v>
      </c>
      <c r="ABM25" s="7"/>
      <c r="ABN25" s="6"/>
      <c r="ABO25" s="7"/>
      <c r="ABP25" s="6"/>
      <c r="ABQ25" s="7"/>
      <c r="ABR25" s="6">
        <v>1.70844</v>
      </c>
      <c r="ABS25" s="7">
        <v>2.3121</v>
      </c>
    </row>
    <row r="26" spans="1:747" x14ac:dyDescent="0.25">
      <c r="A26" s="5">
        <v>1984</v>
      </c>
      <c r="B26" s="6">
        <v>49.699574609999999</v>
      </c>
      <c r="C26" s="7">
        <v>82.455425759999997</v>
      </c>
      <c r="D26" s="6">
        <v>0.52245476000000002</v>
      </c>
      <c r="E26" s="7">
        <v>3.939819322</v>
      </c>
      <c r="F26" s="6">
        <v>4.6018020469999996</v>
      </c>
      <c r="G26" s="7">
        <v>2.0675193269999999</v>
      </c>
      <c r="H26" s="6">
        <v>3.2770365809999999</v>
      </c>
      <c r="I26" s="7">
        <v>3.7320552949999999</v>
      </c>
      <c r="J26" s="6">
        <v>6.5289536889999997</v>
      </c>
      <c r="K26" s="7">
        <v>9.1158779150000004</v>
      </c>
      <c r="L26" s="6">
        <v>54.353850559999998</v>
      </c>
      <c r="M26" s="7">
        <v>10.301206199999999</v>
      </c>
      <c r="N26" s="6">
        <v>13.93163511</v>
      </c>
      <c r="O26" s="7">
        <v>42.360405319999998</v>
      </c>
      <c r="P26" s="6">
        <v>16.594924949999999</v>
      </c>
      <c r="Q26" s="7">
        <v>122791</v>
      </c>
      <c r="R26" s="6">
        <v>91521362436</v>
      </c>
      <c r="S26" s="7">
        <v>6000000000</v>
      </c>
      <c r="T26" s="6">
        <v>1738.325773</v>
      </c>
      <c r="U26" s="7">
        <v>85607909951</v>
      </c>
      <c r="V26" s="6">
        <v>30080000000</v>
      </c>
      <c r="W26" s="7">
        <v>9772092023</v>
      </c>
      <c r="X26" s="6">
        <v>18.107594939999998</v>
      </c>
      <c r="Y26" s="7">
        <v>5722000000</v>
      </c>
      <c r="Z26" s="6">
        <v>-11.39240506</v>
      </c>
      <c r="AA26" s="7">
        <v>31.962025319999999</v>
      </c>
      <c r="AB26" s="6">
        <v>10100000000</v>
      </c>
      <c r="AC26" s="7">
        <v>9949688239</v>
      </c>
      <c r="AD26" s="6">
        <v>102698000000</v>
      </c>
      <c r="AE26" s="7">
        <v>6987744571</v>
      </c>
      <c r="AF26" s="6">
        <v>35200000000</v>
      </c>
      <c r="AG26" s="7">
        <v>1456510000000</v>
      </c>
      <c r="AH26" s="6">
        <v>27520963234</v>
      </c>
      <c r="AI26" s="7">
        <v>73735647922</v>
      </c>
      <c r="AJ26" s="6">
        <v>15.506329109999999</v>
      </c>
      <c r="AK26" s="7">
        <v>4900000000</v>
      </c>
      <c r="AL26" s="6">
        <v>3140000000</v>
      </c>
      <c r="AM26" s="7">
        <v>40.934687340000004</v>
      </c>
      <c r="AN26" s="6">
        <v>43.921999999999997</v>
      </c>
      <c r="AO26" s="7">
        <v>50.300425390000001</v>
      </c>
      <c r="AP26" s="6">
        <v>49247334</v>
      </c>
      <c r="AQ26" s="7">
        <v>75.267011569999994</v>
      </c>
      <c r="AR26" s="6">
        <v>0.26644605399999999</v>
      </c>
      <c r="AS26" s="7">
        <v>0.98591054899999997</v>
      </c>
      <c r="AT26" s="6">
        <v>3.2857441270000001</v>
      </c>
      <c r="AU26" s="7">
        <v>1.5109327640000001</v>
      </c>
      <c r="AV26" s="6">
        <v>2.6447807600000002</v>
      </c>
      <c r="AW26" s="7">
        <v>3.5307281189999999</v>
      </c>
      <c r="AX26" s="6">
        <v>5.2621168049999998</v>
      </c>
      <c r="AY26" s="7">
        <v>7.8935758680000001</v>
      </c>
      <c r="AZ26" s="6">
        <v>54.807907419999999</v>
      </c>
      <c r="BA26" s="7">
        <v>55.267453670000002</v>
      </c>
      <c r="BB26" s="6">
        <v>11.83384525</v>
      </c>
      <c r="BC26" s="7">
        <v>41.252273260000003</v>
      </c>
      <c r="BD26" s="6">
        <v>40.130744290000003</v>
      </c>
      <c r="BE26" s="7">
        <v>0.93020000000000003</v>
      </c>
      <c r="BF26" s="6">
        <v>18.98734177</v>
      </c>
      <c r="BG26" s="7">
        <v>33971188992</v>
      </c>
      <c r="BH26" s="6">
        <v>0</v>
      </c>
      <c r="BI26" s="7">
        <v>16413674479</v>
      </c>
      <c r="BJ26" s="6">
        <v>28.765822780000001</v>
      </c>
      <c r="BK26" s="7">
        <v>9090000000</v>
      </c>
      <c r="BL26" s="6">
        <v>-3600000000</v>
      </c>
      <c r="BM26" s="7">
        <v>30.379746839999999</v>
      </c>
      <c r="BN26" s="6">
        <v>9600000000</v>
      </c>
      <c r="BO26" s="7">
        <v>370672973.60000002</v>
      </c>
      <c r="BP26" s="6">
        <v>7895672880</v>
      </c>
      <c r="BQ26" s="7">
        <v>1753750000000</v>
      </c>
      <c r="BR26" s="6">
        <v>2.0071274560000001</v>
      </c>
      <c r="BS26" s="7">
        <v>84141224803</v>
      </c>
      <c r="BT26" s="6">
        <v>1339360000000</v>
      </c>
      <c r="BU26" s="7">
        <v>20700000000</v>
      </c>
      <c r="BV26" s="6">
        <v>56.078000000000003</v>
      </c>
      <c r="BW26" s="7">
        <v>24475716</v>
      </c>
      <c r="BX26" s="6">
        <v>0.793151465</v>
      </c>
      <c r="BY26" s="7">
        <v>1940256</v>
      </c>
      <c r="BZ26" s="6">
        <v>1126324</v>
      </c>
      <c r="CA26" s="7">
        <v>2.5564093809999999</v>
      </c>
      <c r="CB26" s="6">
        <v>3.6044829090000001</v>
      </c>
      <c r="CC26" s="7">
        <v>3.8798803679999998</v>
      </c>
      <c r="CD26" s="6">
        <v>6.5520820720000001</v>
      </c>
      <c r="CE26" s="7">
        <v>8.8474429099999998</v>
      </c>
      <c r="CF26" s="6">
        <v>13464328</v>
      </c>
      <c r="CG26" s="7">
        <v>9.8231957750000003</v>
      </c>
      <c r="CH26" s="6">
        <v>13.15120873</v>
      </c>
      <c r="CI26" s="7">
        <v>10493358</v>
      </c>
      <c r="CJ26" s="6">
        <v>15.83245614</v>
      </c>
      <c r="CK26" s="7">
        <v>1520000000</v>
      </c>
      <c r="CL26" s="6">
        <v>6450225758</v>
      </c>
      <c r="CM26" s="7">
        <v>641.65909980000004</v>
      </c>
      <c r="CN26" s="6">
        <v>32337131800</v>
      </c>
      <c r="CO26" s="7">
        <v>2.136038573</v>
      </c>
      <c r="CP26" s="6">
        <v>194220000000</v>
      </c>
      <c r="CQ26" s="7">
        <v>52.531645570000002</v>
      </c>
      <c r="CR26" s="6">
        <v>-3870135455</v>
      </c>
      <c r="CS26" s="7">
        <v>18605875112</v>
      </c>
      <c r="CT26" s="6">
        <v>297245000000</v>
      </c>
      <c r="CU26" s="7">
        <v>10320361213</v>
      </c>
      <c r="CV26" s="6">
        <v>29.288607590000002</v>
      </c>
      <c r="CW26" s="7">
        <v>9255200000</v>
      </c>
      <c r="CX26" s="6">
        <v>18.758501760000001</v>
      </c>
      <c r="CY26" s="7">
        <v>26.21582278</v>
      </c>
      <c r="CZ26" s="6">
        <v>1485991444</v>
      </c>
      <c r="DA26" s="7">
        <v>22.115071239999999</v>
      </c>
      <c r="DB26" s="6">
        <v>6151365298</v>
      </c>
      <c r="DC26" s="7">
        <v>301787000000</v>
      </c>
      <c r="DD26" s="6">
        <v>10857880026</v>
      </c>
      <c r="DE26" s="7">
        <v>14566781735</v>
      </c>
      <c r="DF26" s="6">
        <v>344800000</v>
      </c>
      <c r="DG26" s="7">
        <v>111.3924051</v>
      </c>
      <c r="DH26" s="6">
        <v>37841324446</v>
      </c>
      <c r="DI26" s="7">
        <v>65.506329109999996</v>
      </c>
      <c r="DJ26" s="6">
        <v>1497.251565</v>
      </c>
      <c r="DK26" s="7">
        <v>117150000000</v>
      </c>
      <c r="DL26" s="6">
        <v>5267684369</v>
      </c>
      <c r="DM26" s="7">
        <v>1516000000</v>
      </c>
      <c r="DN26" s="6">
        <v>17.03636638</v>
      </c>
      <c r="DO26" s="7">
        <v>82.054746840000007</v>
      </c>
      <c r="DP26" s="6">
        <v>149681320.40000001</v>
      </c>
      <c r="DQ26" s="7">
        <v>736205844</v>
      </c>
      <c r="DR26" s="6">
        <v>10891083</v>
      </c>
      <c r="DS26" s="7">
        <v>26.21582278</v>
      </c>
      <c r="DT26" s="6">
        <v>8122659</v>
      </c>
      <c r="DU26" s="7">
        <v>0.70000070000000003</v>
      </c>
      <c r="DV26" s="6">
        <v>1634057192</v>
      </c>
      <c r="DW26" s="7">
        <v>1570900000000</v>
      </c>
      <c r="DX26" s="6">
        <v>30039.67755</v>
      </c>
      <c r="DY26" s="7">
        <v>689.80767549999996</v>
      </c>
      <c r="DZ26" s="6">
        <v>1479370000000</v>
      </c>
      <c r="EA26" s="7">
        <v>31600000000</v>
      </c>
      <c r="EB26" s="6">
        <v>48.316455699999999</v>
      </c>
      <c r="EC26" s="7">
        <v>15268000000</v>
      </c>
      <c r="ED26" s="6">
        <v>46.623647490000003</v>
      </c>
      <c r="EE26" s="7">
        <v>6.9152774580000003</v>
      </c>
      <c r="EF26" s="6">
        <v>25929300000</v>
      </c>
      <c r="EG26" s="7">
        <v>30496672607</v>
      </c>
      <c r="EH26" s="6">
        <v>26.21582278</v>
      </c>
      <c r="EI26" s="7">
        <v>37.552027440000003</v>
      </c>
      <c r="EJ26" s="6">
        <v>10766000000</v>
      </c>
      <c r="EK26" s="7">
        <v>21630414</v>
      </c>
      <c r="EL26" s="6">
        <v>27616920</v>
      </c>
      <c r="EM26" s="7">
        <v>24771618</v>
      </c>
      <c r="EN26" s="6">
        <v>7.1884141909999997</v>
      </c>
      <c r="EO26" s="7">
        <v>0.49863505499999999</v>
      </c>
      <c r="EP26" s="6">
        <v>1.3553393090000001</v>
      </c>
      <c r="EQ26" s="7">
        <v>813932</v>
      </c>
      <c r="ER26" s="6">
        <v>1.954676219</v>
      </c>
      <c r="ES26" s="7">
        <v>3.1085648319999999</v>
      </c>
      <c r="ET26" s="6">
        <v>3.7511200900000001</v>
      </c>
      <c r="EU26" s="7">
        <v>5.347639268</v>
      </c>
      <c r="EV26" s="6">
        <v>7.7966360620000001</v>
      </c>
      <c r="EW26" s="7">
        <v>26991433</v>
      </c>
      <c r="EX26" s="6">
        <v>13527105</v>
      </c>
      <c r="EY26" s="7">
        <v>11.147079420000001</v>
      </c>
      <c r="EZ26" s="6">
        <v>20315645</v>
      </c>
      <c r="FA26" s="7">
        <v>9822287</v>
      </c>
      <c r="FB26" s="6">
        <v>20.56962025</v>
      </c>
      <c r="FC26" s="7">
        <v>6500000000</v>
      </c>
      <c r="FD26" s="6">
        <v>98708006537</v>
      </c>
      <c r="FE26" s="7">
        <v>81.01265823</v>
      </c>
      <c r="FF26" s="6">
        <v>25600000000</v>
      </c>
      <c r="FG26" s="7">
        <v>22253278865</v>
      </c>
      <c r="FH26" s="6">
        <v>10345328554</v>
      </c>
      <c r="FI26" s="7">
        <v>3.0478442710000002</v>
      </c>
      <c r="FJ26" s="6">
        <v>-60474972324</v>
      </c>
      <c r="FK26" s="7">
        <v>496380000000</v>
      </c>
      <c r="FL26" s="6">
        <v>9.4302406009999995</v>
      </c>
      <c r="FM26" s="7">
        <v>3.2580127299999999</v>
      </c>
      <c r="FN26" s="6">
        <v>2.9828849979999998</v>
      </c>
      <c r="FO26" s="7">
        <v>6.49013274</v>
      </c>
      <c r="FP26" s="6">
        <v>9.7457627119999994</v>
      </c>
      <c r="FQ26" s="7">
        <v>89634715535</v>
      </c>
      <c r="FR26" s="6">
        <v>8.2474526089999998</v>
      </c>
      <c r="FS26" s="7">
        <v>712043000000</v>
      </c>
      <c r="FT26" s="6">
        <v>18.616727439999998</v>
      </c>
      <c r="FU26" s="7">
        <v>5.0762756449999999</v>
      </c>
      <c r="FV26" s="6">
        <v>3.0114112130000001</v>
      </c>
      <c r="FW26" s="7">
        <v>41747053099</v>
      </c>
      <c r="FX26" s="6">
        <v>14007952329</v>
      </c>
      <c r="FY26" s="7">
        <v>10.504992059999999</v>
      </c>
      <c r="FZ26" s="6">
        <v>253159000000</v>
      </c>
      <c r="GA26" s="7">
        <v>5.8064516130000001</v>
      </c>
      <c r="GB26" s="6">
        <v>6.3059069179999998</v>
      </c>
      <c r="GC26" s="7">
        <v>18.847973159999999</v>
      </c>
      <c r="GD26" s="6">
        <v>6.4563738700000002</v>
      </c>
      <c r="GE26" s="7">
        <v>1539850000000</v>
      </c>
      <c r="GF26" s="6">
        <v>28864927321</v>
      </c>
      <c r="GG26" s="7">
        <v>6.4148299150000003</v>
      </c>
      <c r="GH26" s="6">
        <v>61.695622</v>
      </c>
      <c r="GI26" s="7">
        <v>61.545000000000002</v>
      </c>
      <c r="GJ26" s="6">
        <v>276.71899999999999</v>
      </c>
      <c r="GK26" s="7">
        <v>128.69999999999999</v>
      </c>
      <c r="GL26" s="6">
        <v>129.80000000000001</v>
      </c>
      <c r="GM26" s="7">
        <v>84185</v>
      </c>
      <c r="GN26" s="6">
        <v>165267</v>
      </c>
      <c r="GO26" s="7">
        <v>1768050049</v>
      </c>
      <c r="GP26" s="6">
        <v>1768050049</v>
      </c>
      <c r="GQ26" s="7">
        <v>57.83</v>
      </c>
      <c r="GR26" s="6">
        <v>90.1</v>
      </c>
      <c r="GS26" s="7">
        <v>10.901</v>
      </c>
      <c r="GT26" s="6">
        <v>102.264</v>
      </c>
      <c r="GU26" s="7">
        <v>1.0589999999999999</v>
      </c>
      <c r="GV26" s="6">
        <v>5.2389999999999999</v>
      </c>
      <c r="GW26" s="7">
        <v>92.8</v>
      </c>
      <c r="GX26" s="6">
        <v>183.11099999999999</v>
      </c>
      <c r="GY26" s="7">
        <v>138860000.59999999</v>
      </c>
      <c r="GZ26" s="6">
        <v>641560000</v>
      </c>
      <c r="HA26" s="7">
        <v>163839.54</v>
      </c>
      <c r="HB26" s="6">
        <v>38520000.460000001</v>
      </c>
      <c r="HC26" s="7">
        <v>550280000</v>
      </c>
      <c r="HD26" s="6">
        <v>27000</v>
      </c>
      <c r="HE26" s="7">
        <v>136839.54</v>
      </c>
      <c r="HF26" s="6">
        <v>50.554327000000001</v>
      </c>
      <c r="HG26" s="7">
        <v>59.73</v>
      </c>
      <c r="HH26" s="6">
        <v>87.4</v>
      </c>
      <c r="HI26" s="7">
        <v>38.481000000000002</v>
      </c>
      <c r="HJ26" s="6">
        <v>232693</v>
      </c>
      <c r="HK26" s="7">
        <v>35.901436789999998</v>
      </c>
      <c r="HL26" s="6">
        <v>17.13166829</v>
      </c>
      <c r="HM26" s="7">
        <v>4341430176</v>
      </c>
      <c r="HN26" s="6">
        <v>45</v>
      </c>
      <c r="HO26" s="7">
        <v>127.6</v>
      </c>
      <c r="HP26" s="6">
        <v>4341430176</v>
      </c>
      <c r="HQ26" s="7">
        <v>1688650004</v>
      </c>
      <c r="HR26" s="6">
        <v>81480003.359999999</v>
      </c>
      <c r="HS26" s="7">
        <v>1252000000</v>
      </c>
      <c r="HT26" s="6">
        <v>5.6777922810000003</v>
      </c>
      <c r="HU26" s="7">
        <v>8.2652320699999997</v>
      </c>
      <c r="HV26" s="6">
        <v>1.2830002490000001</v>
      </c>
      <c r="HW26" s="7">
        <v>3742137511</v>
      </c>
      <c r="HX26" s="6">
        <v>10.300874459999999</v>
      </c>
      <c r="HY26" s="7">
        <v>2619500000</v>
      </c>
      <c r="HZ26" s="6">
        <v>1.3160575430000001</v>
      </c>
      <c r="IA26" s="7">
        <v>640610</v>
      </c>
      <c r="IB26" s="6">
        <v>1001450</v>
      </c>
      <c r="IC26" s="7">
        <v>8455164</v>
      </c>
      <c r="ID26" s="6">
        <v>349.85012699999999</v>
      </c>
      <c r="IE26" s="7">
        <v>31.78</v>
      </c>
      <c r="IF26" s="6">
        <v>0.18383645600000001</v>
      </c>
      <c r="IG26" s="7">
        <v>106.5595716</v>
      </c>
      <c r="IH26" s="6">
        <v>49.47243357</v>
      </c>
      <c r="II26" s="7">
        <v>32.130000000000003</v>
      </c>
      <c r="IJ26" s="6">
        <v>1944845</v>
      </c>
      <c r="IK26" s="7">
        <v>2.4694962079999998</v>
      </c>
      <c r="IL26" s="6">
        <v>4347.5</v>
      </c>
      <c r="IM26" s="7">
        <v>35.76</v>
      </c>
      <c r="IN26" s="6">
        <v>995450</v>
      </c>
      <c r="IO26" s="7">
        <v>2.2856597519999999</v>
      </c>
      <c r="IP26" s="6">
        <v>3139950000</v>
      </c>
      <c r="IQ26" s="7">
        <v>1.647159987</v>
      </c>
      <c r="IR26" s="6">
        <v>3.6825427159999999</v>
      </c>
      <c r="IS26" s="7">
        <v>0.50289251400000001</v>
      </c>
      <c r="IT26" s="6">
        <v>1.4367826770000001</v>
      </c>
      <c r="IU26" s="7">
        <v>1.0344872430000001</v>
      </c>
      <c r="IV26" s="6">
        <v>4.310905355</v>
      </c>
      <c r="IW26" s="7">
        <v>18.100000000000001</v>
      </c>
      <c r="IX26" s="6">
        <v>4.6200673999999997E-2</v>
      </c>
      <c r="IY26" s="7">
        <v>0.99651268299999995</v>
      </c>
      <c r="IZ26" s="6">
        <v>0.32675679499999999</v>
      </c>
      <c r="JA26" s="7">
        <v>12.46056929</v>
      </c>
      <c r="JB26" s="6">
        <v>2.038321636</v>
      </c>
      <c r="JC26" s="7">
        <v>79.046361970000007</v>
      </c>
      <c r="JD26" s="6">
        <v>2275260</v>
      </c>
      <c r="JE26" s="7">
        <v>16.492619309999998</v>
      </c>
      <c r="JF26" s="6">
        <v>78.177677990000007</v>
      </c>
      <c r="JG26" s="7">
        <v>10765720000</v>
      </c>
      <c r="JH26" s="6">
        <v>0.50289251400000001</v>
      </c>
      <c r="JI26" s="7">
        <v>7.990176226</v>
      </c>
      <c r="JJ26" s="6">
        <v>20.305667710000002</v>
      </c>
      <c r="JK26" s="7">
        <v>1</v>
      </c>
      <c r="JL26" s="6">
        <v>1.647159987</v>
      </c>
      <c r="JM26" s="7">
        <v>1.0340929000000001</v>
      </c>
      <c r="JN26" s="6">
        <v>1.324543384</v>
      </c>
      <c r="JO26" s="7">
        <v>5.4908517650000004</v>
      </c>
      <c r="JP26" s="6">
        <v>1.6600840450000001</v>
      </c>
      <c r="JQ26" s="7">
        <v>1.8205006260000001</v>
      </c>
      <c r="JR26" s="6">
        <v>24582.6</v>
      </c>
      <c r="JS26" s="7">
        <v>6.36953E-4</v>
      </c>
      <c r="JT26" s="6">
        <v>-1919000100</v>
      </c>
      <c r="JU26" s="7">
        <v>28098.26729</v>
      </c>
      <c r="JV26" s="6">
        <v>620</v>
      </c>
      <c r="JW26" s="7">
        <v>31908191679</v>
      </c>
      <c r="JX26" s="6">
        <v>602.69252140000003</v>
      </c>
      <c r="JY26" s="7">
        <v>1383760000000</v>
      </c>
      <c r="JZ26" s="6">
        <v>29680999900</v>
      </c>
      <c r="KA26" s="7">
        <v>-2062997312</v>
      </c>
      <c r="KB26" s="6">
        <v>80110920590</v>
      </c>
      <c r="KC26" s="7">
        <v>30715860546</v>
      </c>
      <c r="KD26" s="6">
        <v>1626.7057339999999</v>
      </c>
      <c r="KE26" s="7">
        <v>19489999.77</v>
      </c>
      <c r="KF26" s="6">
        <v>9.9521615729999997</v>
      </c>
      <c r="KG26" s="7">
        <v>6.6904087380000004</v>
      </c>
      <c r="KH26" s="6">
        <v>5.5410537409999998</v>
      </c>
      <c r="KI26" s="7">
        <v>540000.02150000003</v>
      </c>
      <c r="KJ26" s="6">
        <v>4590000.1529999999</v>
      </c>
      <c r="KK26" s="7">
        <v>5500</v>
      </c>
      <c r="KL26" s="6">
        <v>3390000.105</v>
      </c>
      <c r="KM26" s="7">
        <v>17639999.390000001</v>
      </c>
      <c r="KN26" s="6">
        <v>150000.00599999999</v>
      </c>
      <c r="KO26" s="7">
        <v>5010000.2290000003</v>
      </c>
      <c r="KP26" s="6">
        <v>49330001.829999998</v>
      </c>
      <c r="KQ26" s="7">
        <v>6</v>
      </c>
      <c r="KR26" s="6">
        <v>2E-3</v>
      </c>
      <c r="KS26" s="7">
        <v>12.460100000000001</v>
      </c>
      <c r="KT26" s="6">
        <v>9.0945686800000001</v>
      </c>
      <c r="KU26" s="7">
        <v>1598710443</v>
      </c>
      <c r="KV26" s="6">
        <v>2.146356602</v>
      </c>
      <c r="KW26" s="7">
        <v>729142857.60000002</v>
      </c>
      <c r="KX26" s="6">
        <v>8.6143000000000001</v>
      </c>
      <c r="KY26" s="7">
        <v>4.9599999999999998E-2</v>
      </c>
      <c r="KZ26" s="6">
        <v>1E-4</v>
      </c>
      <c r="LA26" s="7">
        <v>14.4155</v>
      </c>
      <c r="LB26" s="6">
        <v>0.71819999999999995</v>
      </c>
      <c r="LC26" s="7">
        <v>2.2473000000000001</v>
      </c>
      <c r="LD26" s="6">
        <v>5.3864000000000001</v>
      </c>
      <c r="LE26" s="7">
        <v>11.4297</v>
      </c>
      <c r="LF26" s="6">
        <v>1.3896853790000001</v>
      </c>
      <c r="LG26" s="7">
        <v>20.703499999999998</v>
      </c>
      <c r="LH26" s="6">
        <v>41.103200000000001</v>
      </c>
      <c r="LI26" s="7">
        <v>0.33550000000000002</v>
      </c>
      <c r="LJ26" s="6">
        <v>1462585390</v>
      </c>
      <c r="LK26" s="7">
        <v>1463981864</v>
      </c>
      <c r="LL26" s="6">
        <v>32187450012</v>
      </c>
      <c r="LM26" s="7">
        <v>1.55E-2</v>
      </c>
      <c r="LN26" s="6">
        <v>4.07E-2</v>
      </c>
      <c r="LO26" s="7">
        <v>0.79943897799999997</v>
      </c>
      <c r="LP26" s="6">
        <v>13.177300000000001</v>
      </c>
      <c r="LQ26" s="7">
        <v>0.16439999999999999</v>
      </c>
      <c r="LR26" s="6">
        <v>2.23E-2</v>
      </c>
      <c r="LS26" s="7">
        <v>2.433443402</v>
      </c>
      <c r="LT26" s="6">
        <v>4.4162999999999997</v>
      </c>
      <c r="LU26" s="7">
        <v>1.3435999999999999</v>
      </c>
      <c r="LV26" s="6">
        <v>9.2999999999999992E-3</v>
      </c>
      <c r="LW26" s="7">
        <v>20.349599999999999</v>
      </c>
      <c r="LX26" s="6">
        <v>119.84059999999999</v>
      </c>
      <c r="LY26" s="7">
        <v>0.10929999999999999</v>
      </c>
      <c r="LZ26" s="6">
        <v>4.7399999999999998E-2</v>
      </c>
      <c r="MA26" s="7">
        <v>68.438299999999998</v>
      </c>
      <c r="MB26" s="6">
        <v>2.9521999999999999</v>
      </c>
      <c r="MC26" s="7">
        <v>7.7599</v>
      </c>
      <c r="MD26" s="6">
        <v>1744854613</v>
      </c>
      <c r="ME26" s="7">
        <v>743676863.89999998</v>
      </c>
      <c r="MF26" s="6">
        <v>389.16779889999998</v>
      </c>
      <c r="MG26" s="7">
        <v>26198856499</v>
      </c>
      <c r="MH26" s="6">
        <v>6</v>
      </c>
      <c r="MI26" s="7">
        <v>6</v>
      </c>
      <c r="MJ26" s="6">
        <v>5.0103448630000003</v>
      </c>
      <c r="MK26" s="7">
        <v>7.5888038480000004</v>
      </c>
      <c r="ML26" s="6">
        <v>282269000</v>
      </c>
      <c r="MM26" s="7">
        <v>29.375</v>
      </c>
      <c r="MN26" s="6">
        <v>12</v>
      </c>
      <c r="MO26" s="7">
        <v>145395819.19999999</v>
      </c>
      <c r="MP26" s="6">
        <v>2421450078</v>
      </c>
      <c r="MQ26" s="7">
        <v>667977000</v>
      </c>
      <c r="MR26" s="6">
        <v>17.9666</v>
      </c>
      <c r="MS26" s="7">
        <v>25648856499</v>
      </c>
      <c r="MT26" s="6">
        <v>100.8751932</v>
      </c>
      <c r="MU26" s="7">
        <v>595622000</v>
      </c>
      <c r="MV26" s="6">
        <v>0</v>
      </c>
      <c r="MW26" s="7">
        <v>165599000</v>
      </c>
      <c r="MX26" s="6">
        <v>720305000</v>
      </c>
      <c r="MY26" s="7">
        <v>5783000194</v>
      </c>
      <c r="MZ26" s="6">
        <v>205593318.5</v>
      </c>
      <c r="NA26" s="7">
        <v>10640000.34</v>
      </c>
      <c r="NB26" s="6">
        <v>4.616679617</v>
      </c>
      <c r="NC26" s="7">
        <v>97490000</v>
      </c>
      <c r="ND26" s="6">
        <v>38009998.32</v>
      </c>
      <c r="NE26" s="7">
        <v>22739635.399999999</v>
      </c>
      <c r="NF26" s="6">
        <v>4019999.9810000001</v>
      </c>
      <c r="NG26" s="7">
        <v>18309999.469999999</v>
      </c>
      <c r="NH26" s="6">
        <v>4.2995744169999996</v>
      </c>
      <c r="NI26" s="7">
        <v>57.573861600000001</v>
      </c>
      <c r="NJ26" s="6">
        <v>16.856189369999999</v>
      </c>
      <c r="NK26" s="7">
        <v>61.958057799999999</v>
      </c>
      <c r="NL26" s="6">
        <v>27.684759450000001</v>
      </c>
      <c r="NM26" s="7">
        <v>13.88166719</v>
      </c>
      <c r="NN26" s="6">
        <v>7.3400449529999996</v>
      </c>
      <c r="NO26" s="7">
        <v>1.1894176080000001</v>
      </c>
      <c r="NP26" s="6">
        <v>4.495530391</v>
      </c>
      <c r="NQ26" s="7">
        <v>4.6596185869999998</v>
      </c>
      <c r="NR26" s="6">
        <v>3.4117682000000003E-2</v>
      </c>
      <c r="NS26" s="7">
        <v>500.33995290000001</v>
      </c>
      <c r="NT26" s="6">
        <v>5.590556E-3</v>
      </c>
      <c r="NU26" s="7">
        <v>0.49204758900000001</v>
      </c>
      <c r="NV26" s="6">
        <v>4.4195932999999998</v>
      </c>
      <c r="NW26" s="7">
        <v>88.199996949999999</v>
      </c>
      <c r="NX26" s="6">
        <v>19.79687637</v>
      </c>
      <c r="NY26" s="7">
        <v>0.31903442599999998</v>
      </c>
      <c r="NZ26" s="6">
        <v>1308.7376019999999</v>
      </c>
      <c r="OA26" s="7">
        <v>24640408776</v>
      </c>
      <c r="OB26" s="6">
        <v>17.351732299999998</v>
      </c>
      <c r="OC26" s="7">
        <v>5377836670</v>
      </c>
      <c r="OD26" s="6">
        <v>1731158901</v>
      </c>
      <c r="OE26" s="7">
        <v>0.46216659700000001</v>
      </c>
      <c r="OF26" s="6">
        <v>1783845.199</v>
      </c>
      <c r="OG26" s="7">
        <v>157003488</v>
      </c>
      <c r="OH26" s="6">
        <v>1410212302</v>
      </c>
      <c r="OI26" s="7">
        <v>29900</v>
      </c>
      <c r="OJ26" s="6">
        <v>20.612195069999999</v>
      </c>
      <c r="OK26" s="7">
        <v>64451837802</v>
      </c>
      <c r="OL26" s="6">
        <v>16.854094159999999</v>
      </c>
      <c r="OM26" s="7">
        <v>5.4254371990000001</v>
      </c>
      <c r="ON26" s="6">
        <v>2786200</v>
      </c>
      <c r="OO26" s="7">
        <v>0</v>
      </c>
      <c r="OP26" s="6">
        <v>0</v>
      </c>
      <c r="OQ26" s="7">
        <v>5.7892581080000003</v>
      </c>
      <c r="OR26" s="6">
        <v>2.6509986350000001</v>
      </c>
      <c r="OS26" s="7">
        <v>2319999.9330000002</v>
      </c>
      <c r="OT26" s="6">
        <v>0</v>
      </c>
      <c r="OU26" s="7">
        <v>-31521000</v>
      </c>
      <c r="OV26" s="6">
        <v>586456000</v>
      </c>
      <c r="OW26" s="7">
        <v>65.188926699999996</v>
      </c>
      <c r="OX26" s="6">
        <v>5509852</v>
      </c>
      <c r="OY26" s="7">
        <v>83.633567810000002</v>
      </c>
      <c r="OZ26" s="6">
        <v>4353902387</v>
      </c>
      <c r="PA26" s="7">
        <v>12.816455700000001</v>
      </c>
      <c r="PB26" s="6">
        <v>4050000000</v>
      </c>
      <c r="PC26" s="7">
        <v>74.753440859999998</v>
      </c>
      <c r="PD26" s="6">
        <v>6670000.0760000004</v>
      </c>
      <c r="PE26" s="7">
        <v>7400000.0949999997</v>
      </c>
      <c r="PF26" s="6">
        <v>3548765.4</v>
      </c>
      <c r="PG26" s="7">
        <v>5.89</v>
      </c>
      <c r="PH26" s="6">
        <v>10970000.27</v>
      </c>
      <c r="PI26" s="7">
        <v>6.2380658660000003</v>
      </c>
      <c r="PJ26" s="6">
        <v>4</v>
      </c>
      <c r="PK26" s="7">
        <v>550000000</v>
      </c>
      <c r="PL26" s="6">
        <v>11</v>
      </c>
      <c r="PM26" s="7">
        <v>15</v>
      </c>
      <c r="PN26" s="6">
        <v>1250000</v>
      </c>
      <c r="PO26" s="7">
        <v>11.57512483</v>
      </c>
      <c r="PP26" s="6">
        <v>2832428573</v>
      </c>
      <c r="PQ26" s="7">
        <v>43.733011169999997</v>
      </c>
      <c r="PR26" s="6">
        <v>8736650903</v>
      </c>
      <c r="PS26" s="7">
        <v>32.827498419999998</v>
      </c>
      <c r="PT26" s="6">
        <v>3962714355</v>
      </c>
      <c r="PU26" s="7">
        <v>7376285719</v>
      </c>
      <c r="PV26" s="6">
        <v>1.944762997</v>
      </c>
      <c r="PW26" s="7">
        <v>-713142857.60000002</v>
      </c>
      <c r="PX26" s="6">
        <v>-569142857.10000002</v>
      </c>
      <c r="PY26" s="7">
        <v>4.7203765229999997</v>
      </c>
      <c r="PZ26" s="6">
        <v>3096000002</v>
      </c>
      <c r="QA26" s="7">
        <v>1091571429</v>
      </c>
      <c r="QB26" s="6">
        <v>2.0527563419999999</v>
      </c>
      <c r="QC26" s="7">
        <v>45.842142350000003</v>
      </c>
      <c r="QD26" s="6">
        <v>29.435163679999999</v>
      </c>
      <c r="QE26" s="7">
        <v>3962714288</v>
      </c>
      <c r="QF26" s="6">
        <v>6853857147</v>
      </c>
      <c r="QG26" s="7">
        <v>5005000003</v>
      </c>
      <c r="QH26" s="6">
        <v>22428571.030000001</v>
      </c>
      <c r="QI26" s="7">
        <v>-1864285715</v>
      </c>
      <c r="QJ26" s="6">
        <v>40.088593580000001</v>
      </c>
      <c r="QK26" s="7">
        <v>10080428577</v>
      </c>
      <c r="QL26" s="6">
        <v>50.355297159999999</v>
      </c>
      <c r="QM26" s="7">
        <v>63.403439749999997</v>
      </c>
      <c r="QN26" s="6">
        <v>22.96867907</v>
      </c>
      <c r="QO26" s="7">
        <v>2838000002</v>
      </c>
      <c r="QP26" s="6">
        <v>9392228448</v>
      </c>
      <c r="QQ26" s="7">
        <v>5005000003</v>
      </c>
      <c r="QR26" s="6">
        <v>10.96616972</v>
      </c>
      <c r="QS26" s="7">
        <v>2989714287</v>
      </c>
      <c r="QT26" s="6">
        <v>522428571.69999999</v>
      </c>
      <c r="QU26" s="7">
        <v>-247062931.19999999</v>
      </c>
      <c r="QV26" s="6">
        <v>-6216285718</v>
      </c>
      <c r="QW26" s="7">
        <v>-5.5538659150000003</v>
      </c>
      <c r="QX26" s="6">
        <v>4.7098734000000003E-2</v>
      </c>
      <c r="QY26" s="7">
        <v>14268000008</v>
      </c>
      <c r="QZ26" s="6">
        <v>4.8357327430000003</v>
      </c>
      <c r="RA26" s="7">
        <v>17.91433997</v>
      </c>
      <c r="RB26" s="6">
        <v>78.399894130000007</v>
      </c>
      <c r="RC26" s="7">
        <v>11.664926879999999</v>
      </c>
      <c r="RD26" s="6">
        <v>60.067851679999997</v>
      </c>
      <c r="RE26" s="7">
        <v>3864142859</v>
      </c>
      <c r="RF26" s="6">
        <v>27.021215600000001</v>
      </c>
      <c r="RG26" s="7">
        <v>-6322571432</v>
      </c>
      <c r="RH26" s="6">
        <v>-1886714286</v>
      </c>
      <c r="RI26" s="7">
        <v>21.67365126</v>
      </c>
      <c r="RJ26" s="6">
        <v>27.647629439999999</v>
      </c>
      <c r="RK26" s="7">
        <v>1.249782543</v>
      </c>
      <c r="RL26" s="6">
        <v>5.1495016610000004</v>
      </c>
      <c r="RM26" s="7">
        <v>5.27534481</v>
      </c>
      <c r="RN26" s="6">
        <v>16000000</v>
      </c>
      <c r="RO26" s="7">
        <v>13176428579</v>
      </c>
      <c r="RP26" s="6">
        <v>21.98193156</v>
      </c>
      <c r="RQ26" s="7">
        <v>-50000000</v>
      </c>
      <c r="RR26" s="6">
        <v>11472657.1</v>
      </c>
      <c r="RS26" s="7">
        <v>94.080145720000004</v>
      </c>
      <c r="RT26" s="6">
        <v>1.657461955</v>
      </c>
      <c r="RU26" s="7">
        <v>51.65</v>
      </c>
      <c r="RV26" s="6">
        <v>5165</v>
      </c>
      <c r="RW26" s="7">
        <v>8.2781319270000004</v>
      </c>
      <c r="RX26" s="6">
        <v>12.39171606</v>
      </c>
      <c r="RY26" s="7">
        <v>0</v>
      </c>
      <c r="RZ26" s="6">
        <v>-50000000</v>
      </c>
      <c r="SA26" s="7">
        <v>0.76809000999999999</v>
      </c>
      <c r="SB26" s="6">
        <v>47.24</v>
      </c>
      <c r="SC26" s="7">
        <v>23.68006304</v>
      </c>
      <c r="SD26" s="6">
        <v>76.14</v>
      </c>
      <c r="SE26" s="7">
        <v>18.03</v>
      </c>
      <c r="SF26" s="6">
        <v>24.009726480000001</v>
      </c>
      <c r="SG26" s="7">
        <v>7661069548</v>
      </c>
      <c r="SH26" s="6">
        <v>29.435163679999999</v>
      </c>
      <c r="SI26" s="7">
        <v>3414756</v>
      </c>
      <c r="SJ26" s="6"/>
      <c r="SK26" s="7">
        <v>54.227428439999997</v>
      </c>
      <c r="SL26" s="6">
        <v>41.984780000000001</v>
      </c>
      <c r="SM26" s="7">
        <v>0</v>
      </c>
      <c r="SN26" s="6">
        <v>29.209267100000002</v>
      </c>
      <c r="SO26" s="7">
        <v>0</v>
      </c>
      <c r="SP26" s="6">
        <v>37.629522530000003</v>
      </c>
      <c r="SQ26" s="7">
        <v>33.161210369999999</v>
      </c>
      <c r="SR26" s="6"/>
      <c r="SS26" s="7">
        <v>0</v>
      </c>
      <c r="ST26" s="6">
        <v>66.838789629999994</v>
      </c>
      <c r="SU26" s="7"/>
      <c r="SV26" s="6">
        <v>6</v>
      </c>
      <c r="SW26" s="7">
        <v>33.5</v>
      </c>
      <c r="SX26" s="6">
        <v>47</v>
      </c>
      <c r="SY26" s="7">
        <v>4159167</v>
      </c>
      <c r="SZ26" s="6">
        <v>57.7</v>
      </c>
      <c r="TA26" s="7">
        <v>69</v>
      </c>
      <c r="TB26" s="6">
        <v>-571428.57180000003</v>
      </c>
      <c r="TC26" s="7">
        <v>1529999.9709999999</v>
      </c>
      <c r="TD26" s="6">
        <v>3.6641911120000001</v>
      </c>
      <c r="TE26" s="7">
        <v>508.12902889999998</v>
      </c>
      <c r="TF26" s="6">
        <v>3.4952987979999999</v>
      </c>
      <c r="TG26" s="7">
        <v>64.382049559999999</v>
      </c>
      <c r="TH26" s="6">
        <v>-98.137509730000005</v>
      </c>
      <c r="TI26" s="7">
        <v>0</v>
      </c>
      <c r="TJ26" s="6">
        <v>43.302021029999999</v>
      </c>
      <c r="TK26" s="7">
        <v>481.27464120000002</v>
      </c>
      <c r="TL26" s="6">
        <v>92.840510089999995</v>
      </c>
      <c r="TM26" s="7">
        <v>13.85589865</v>
      </c>
      <c r="TN26" s="6">
        <v>7</v>
      </c>
      <c r="TO26" s="7">
        <v>4.68</v>
      </c>
      <c r="TP26" s="6">
        <v>11.03</v>
      </c>
      <c r="TQ26" s="7">
        <v>18.992050169999999</v>
      </c>
      <c r="TR26" s="6">
        <v>116</v>
      </c>
      <c r="TS26" s="7">
        <v>297245000000</v>
      </c>
      <c r="TT26" s="6">
        <v>17819872392</v>
      </c>
      <c r="TU26" s="7">
        <v>3737000000</v>
      </c>
      <c r="TV26" s="6">
        <v>11.82594937</v>
      </c>
      <c r="TW26" s="7">
        <v>1720000.0290000001</v>
      </c>
      <c r="TX26" s="6">
        <v>34.96617552</v>
      </c>
      <c r="TY26" s="7">
        <v>16.548325299999998</v>
      </c>
      <c r="TZ26" s="6">
        <v>143.3000093</v>
      </c>
      <c r="UA26" s="7">
        <v>53.356824840000002</v>
      </c>
      <c r="UB26" s="6">
        <v>17.62177595</v>
      </c>
      <c r="UC26" s="7">
        <v>12.460410120000001</v>
      </c>
      <c r="UD26" s="6">
        <v>25.1534996</v>
      </c>
      <c r="UE26" s="7">
        <v>0.495370001</v>
      </c>
      <c r="UF26" s="6">
        <v>0.72540998499999998</v>
      </c>
      <c r="UG26" s="7">
        <v>0.66115999199999997</v>
      </c>
      <c r="UH26" s="6">
        <v>9.4302405339999993</v>
      </c>
      <c r="UI26" s="7">
        <v>53.54</v>
      </c>
      <c r="UJ26" s="6">
        <v>36.43</v>
      </c>
      <c r="UK26" s="7">
        <v>18.21</v>
      </c>
      <c r="UL26" s="6">
        <v>38.466410000000003</v>
      </c>
      <c r="UM26" s="7">
        <v>704</v>
      </c>
      <c r="UN26" s="6">
        <v>128</v>
      </c>
      <c r="UO26" s="7">
        <v>170904</v>
      </c>
      <c r="UP26" s="6">
        <v>2583545</v>
      </c>
      <c r="UQ26" s="7">
        <v>1990000.01</v>
      </c>
      <c r="UR26" s="6">
        <v>46.94039154</v>
      </c>
      <c r="US26" s="7">
        <v>149712</v>
      </c>
      <c r="UT26" s="6">
        <v>71.239999999999995</v>
      </c>
      <c r="UU26" s="7">
        <v>43.49</v>
      </c>
      <c r="UV26" s="6">
        <v>15.43</v>
      </c>
      <c r="UW26" s="7">
        <v>37.940390000000001</v>
      </c>
      <c r="UX26" s="6"/>
      <c r="UY26" s="7"/>
      <c r="UZ26" s="6">
        <v>831211</v>
      </c>
      <c r="VA26" s="7">
        <v>51121</v>
      </c>
      <c r="VB26" s="6">
        <v>34.146228790000002</v>
      </c>
      <c r="VC26" s="7">
        <v>1128000000</v>
      </c>
      <c r="VD26" s="6">
        <v>2657000000</v>
      </c>
      <c r="VE26" s="7">
        <v>18.446202530000001</v>
      </c>
      <c r="VF26" s="6">
        <v>17.019496279999998</v>
      </c>
      <c r="VG26" s="7">
        <v>6.1252976429999997</v>
      </c>
      <c r="VH26" s="6">
        <v>-1015000000</v>
      </c>
      <c r="VI26" s="7">
        <v>28.15809222</v>
      </c>
      <c r="VJ26" s="6">
        <v>28.032252530000001</v>
      </c>
      <c r="VK26" s="7">
        <v>5829000000</v>
      </c>
      <c r="VL26" s="6">
        <v>2034000000</v>
      </c>
      <c r="VM26" s="7">
        <v>12.48431094</v>
      </c>
      <c r="VN26" s="6">
        <v>37.816455699999999</v>
      </c>
      <c r="VO26" s="7">
        <v>39.477867959999998</v>
      </c>
      <c r="VP26" s="6">
        <v>3.0791139240000001</v>
      </c>
      <c r="VQ26" s="7">
        <v>11993000000</v>
      </c>
      <c r="VR26" s="6">
        <v>9.4385407079999997</v>
      </c>
      <c r="VS26" s="7">
        <v>22.15459018</v>
      </c>
      <c r="VT26" s="6">
        <v>1634000000</v>
      </c>
      <c r="VU26" s="7">
        <v>669000000</v>
      </c>
      <c r="VV26" s="6">
        <v>-3.2120253160000001</v>
      </c>
      <c r="VW26" s="7">
        <v>13.71333407</v>
      </c>
      <c r="VX26" s="6">
        <v>37.952531649999997</v>
      </c>
      <c r="VY26" s="7">
        <v>9.4054865339999996</v>
      </c>
      <c r="VZ26" s="6">
        <v>3377000000</v>
      </c>
      <c r="WA26" s="7">
        <v>13.67249603</v>
      </c>
      <c r="WB26" s="6">
        <v>5.59785792</v>
      </c>
      <c r="WC26" s="7">
        <v>1492000000</v>
      </c>
      <c r="WD26" s="6">
        <v>11950000000</v>
      </c>
      <c r="WE26" s="7">
        <v>4718000000</v>
      </c>
      <c r="WF26" s="6">
        <v>973000000</v>
      </c>
      <c r="WG26" s="7">
        <v>37000000</v>
      </c>
      <c r="WH26" s="6"/>
      <c r="WI26" s="7"/>
      <c r="WJ26" s="6">
        <v>50000.000749999999</v>
      </c>
      <c r="WK26" s="7">
        <v>32.239460000000001</v>
      </c>
      <c r="WL26" s="6">
        <v>40.101370000000003</v>
      </c>
      <c r="WM26" s="7"/>
      <c r="WN26" s="6">
        <v>-18444562.300000001</v>
      </c>
      <c r="WO26" s="7"/>
      <c r="WP26" s="6"/>
      <c r="WQ26" s="7"/>
      <c r="WR26" s="6"/>
      <c r="WS26" s="7"/>
      <c r="WT26" s="6"/>
      <c r="WU26" s="7"/>
      <c r="WV26" s="6"/>
      <c r="WW26" s="7"/>
      <c r="WX26" s="6"/>
      <c r="WY26" s="7"/>
      <c r="WZ26" s="6"/>
      <c r="XA26" s="7"/>
      <c r="XB26" s="6"/>
      <c r="XC26" s="7"/>
      <c r="XD26" s="6"/>
      <c r="XE26" s="7"/>
      <c r="XF26" s="6"/>
      <c r="XG26" s="7"/>
      <c r="XH26" s="6"/>
      <c r="XI26" s="7"/>
      <c r="XJ26" s="6"/>
      <c r="XK26" s="7"/>
      <c r="XL26" s="6"/>
      <c r="XM26" s="7"/>
      <c r="XN26" s="6"/>
      <c r="XO26" s="7"/>
      <c r="XP26" s="6"/>
      <c r="XQ26" s="7"/>
      <c r="XR26" s="6"/>
      <c r="XS26" s="7"/>
      <c r="XT26" s="6"/>
      <c r="XU26" s="7"/>
      <c r="XV26" s="6">
        <v>22.80883</v>
      </c>
      <c r="XW26" s="7"/>
      <c r="XX26" s="6"/>
      <c r="XY26" s="7"/>
      <c r="XZ26" s="6"/>
      <c r="YA26" s="7"/>
      <c r="YB26" s="6"/>
      <c r="YC26" s="7"/>
      <c r="YD26" s="6"/>
      <c r="YE26" s="7"/>
      <c r="YF26" s="6"/>
      <c r="YG26" s="7"/>
      <c r="YH26" s="6"/>
      <c r="YI26" s="7"/>
      <c r="YJ26" s="6"/>
      <c r="YK26" s="7"/>
      <c r="YL26" s="6"/>
      <c r="YM26" s="7"/>
      <c r="YN26" s="6"/>
      <c r="YO26" s="7"/>
      <c r="YP26" s="6"/>
      <c r="YQ26" s="7"/>
      <c r="YR26" s="6"/>
      <c r="YS26" s="7"/>
      <c r="YT26" s="6"/>
      <c r="YU26" s="7"/>
      <c r="YV26" s="6"/>
      <c r="YW26" s="7"/>
      <c r="YX26" s="6"/>
      <c r="YY26" s="7"/>
      <c r="YZ26" s="6"/>
      <c r="ZA26" s="7"/>
      <c r="ZB26" s="6"/>
      <c r="ZC26" s="7"/>
      <c r="ZD26" s="6"/>
      <c r="ZE26" s="7"/>
      <c r="ZF26" s="6"/>
      <c r="ZG26" s="7"/>
      <c r="ZH26" s="6"/>
      <c r="ZI26" s="7"/>
      <c r="ZJ26" s="6"/>
      <c r="ZK26" s="7"/>
      <c r="ZL26" s="6"/>
      <c r="ZM26" s="7"/>
      <c r="ZN26" s="6"/>
      <c r="ZO26" s="7"/>
      <c r="ZP26" s="6"/>
      <c r="ZQ26" s="7"/>
      <c r="ZR26" s="6"/>
      <c r="ZS26" s="7"/>
      <c r="ZT26" s="6"/>
      <c r="ZU26" s="7"/>
      <c r="ZV26" s="6"/>
      <c r="ZW26" s="7"/>
      <c r="ZX26" s="6"/>
      <c r="ZY26" s="7"/>
      <c r="ZZ26" s="6"/>
      <c r="AAA26" s="7"/>
      <c r="AAB26" s="6"/>
      <c r="AAC26" s="7"/>
      <c r="AAD26" s="6"/>
      <c r="AAE26" s="7"/>
      <c r="AAF26" s="6"/>
      <c r="AAG26" s="7"/>
      <c r="AAH26" s="6"/>
      <c r="AAI26" s="7"/>
      <c r="AAJ26" s="6"/>
      <c r="AAK26" s="7"/>
      <c r="AAL26" s="6"/>
      <c r="AAM26" s="7"/>
      <c r="AAN26" s="6">
        <v>-40834000</v>
      </c>
      <c r="AAO26" s="7">
        <v>-40834000</v>
      </c>
      <c r="AAP26" s="6">
        <v>2031000000</v>
      </c>
      <c r="AAQ26" s="7">
        <v>34.843026250000001</v>
      </c>
      <c r="AAR26" s="6"/>
      <c r="AAS26" s="7"/>
      <c r="AAT26" s="6"/>
      <c r="AAU26" s="7"/>
      <c r="AAV26" s="6"/>
      <c r="AAW26" s="7"/>
      <c r="AAX26" s="6"/>
      <c r="AAY26" s="7"/>
      <c r="AAZ26" s="6"/>
      <c r="ABA26" s="7"/>
      <c r="ABB26" s="6"/>
      <c r="ABC26" s="7"/>
      <c r="ABD26" s="6"/>
      <c r="ABE26" s="7"/>
      <c r="ABF26" s="6"/>
      <c r="ABG26" s="7"/>
      <c r="ABH26" s="6"/>
      <c r="ABI26" s="7"/>
      <c r="ABJ26" s="6"/>
      <c r="ABK26" s="7"/>
      <c r="ABL26" s="6"/>
      <c r="ABM26" s="7"/>
      <c r="ABN26" s="6"/>
      <c r="ABO26" s="7"/>
      <c r="ABP26" s="6"/>
      <c r="ABQ26" s="7"/>
      <c r="ABR26" s="6"/>
      <c r="ABS26" s="7"/>
    </row>
    <row r="27" spans="1:747" x14ac:dyDescent="0.25">
      <c r="A27" s="5">
        <v>1985</v>
      </c>
      <c r="B27" s="6">
        <v>49.675700990000003</v>
      </c>
      <c r="C27" s="7">
        <v>82.409782329999999</v>
      </c>
      <c r="D27" s="6">
        <v>0.52441215299999999</v>
      </c>
      <c r="E27" s="7">
        <v>3.9283064099999998</v>
      </c>
      <c r="F27" s="6">
        <v>4.5909901580000003</v>
      </c>
      <c r="G27" s="7">
        <v>2.0492681799999999</v>
      </c>
      <c r="H27" s="6">
        <v>3.2235565249999998</v>
      </c>
      <c r="I27" s="7">
        <v>3.8046622010000002</v>
      </c>
      <c r="J27" s="6">
        <v>6.6309508570000002</v>
      </c>
      <c r="K27" s="7">
        <v>9.1012453109999996</v>
      </c>
      <c r="L27" s="6">
        <v>54.413000349999997</v>
      </c>
      <c r="M27" s="7">
        <v>10.26750844</v>
      </c>
      <c r="N27" s="6">
        <v>13.95699368</v>
      </c>
      <c r="O27" s="7">
        <v>42.312836079999997</v>
      </c>
      <c r="P27" s="6">
        <v>16.53364088</v>
      </c>
      <c r="Q27" s="7">
        <v>112411</v>
      </c>
      <c r="R27" s="6">
        <v>94743855073</v>
      </c>
      <c r="S27" s="7">
        <v>7500000000</v>
      </c>
      <c r="T27" s="6">
        <v>1785.07843</v>
      </c>
      <c r="U27" s="7">
        <v>90565897014</v>
      </c>
      <c r="V27" s="6">
        <v>35638000000</v>
      </c>
      <c r="W27" s="7">
        <v>11557952047</v>
      </c>
      <c r="X27" s="6">
        <v>17.104557639999999</v>
      </c>
      <c r="Y27" s="7">
        <v>6380000000</v>
      </c>
      <c r="Z27" s="6">
        <v>-9.6514745309999999</v>
      </c>
      <c r="AA27" s="7">
        <v>27.882037530000002</v>
      </c>
      <c r="AB27" s="6">
        <v>10400000000</v>
      </c>
      <c r="AC27" s="7">
        <v>11242906502</v>
      </c>
      <c r="AD27" s="6">
        <v>103828000000</v>
      </c>
      <c r="AE27" s="7">
        <v>7119673333</v>
      </c>
      <c r="AF27" s="6">
        <v>40900000000</v>
      </c>
      <c r="AG27" s="7">
        <v>1526740000000</v>
      </c>
      <c r="AH27" s="6">
        <v>31200921369</v>
      </c>
      <c r="AI27" s="7">
        <v>77372772968</v>
      </c>
      <c r="AJ27" s="6">
        <v>15.28150134</v>
      </c>
      <c r="AK27" s="7">
        <v>5700000000</v>
      </c>
      <c r="AL27" s="6">
        <v>3714000000</v>
      </c>
      <c r="AM27" s="7">
        <v>37.942819839999999</v>
      </c>
      <c r="AN27" s="6">
        <v>43.938000000000002</v>
      </c>
      <c r="AO27" s="7">
        <v>50.324299009999997</v>
      </c>
      <c r="AP27" s="6">
        <v>50734968</v>
      </c>
      <c r="AQ27" s="7">
        <v>75.244167160000003</v>
      </c>
      <c r="AR27" s="6">
        <v>0.27087558299999998</v>
      </c>
      <c r="AS27" s="7">
        <v>0.98042978700000005</v>
      </c>
      <c r="AT27" s="6">
        <v>3.274163573</v>
      </c>
      <c r="AU27" s="7">
        <v>1.498446049</v>
      </c>
      <c r="AV27" s="6">
        <v>2.6263906220000002</v>
      </c>
      <c r="AW27" s="7">
        <v>3.4062917939999999</v>
      </c>
      <c r="AX27" s="6">
        <v>5.3922708100000003</v>
      </c>
      <c r="AY27" s="7">
        <v>7.9108556129999998</v>
      </c>
      <c r="AZ27" s="6">
        <v>54.821622240000004</v>
      </c>
      <c r="BA27" s="7">
        <v>55.235579360000003</v>
      </c>
      <c r="BB27" s="6">
        <v>11.822201509999999</v>
      </c>
      <c r="BC27" s="7">
        <v>41.250071349999999</v>
      </c>
      <c r="BD27" s="6">
        <v>40.17343048</v>
      </c>
      <c r="BE27" s="7">
        <v>0.95509999999999995</v>
      </c>
      <c r="BF27" s="6">
        <v>20.10723861</v>
      </c>
      <c r="BG27" s="7">
        <v>39053502251</v>
      </c>
      <c r="BH27" s="6">
        <v>0</v>
      </c>
      <c r="BI27" s="7">
        <v>19075489478</v>
      </c>
      <c r="BJ27" s="6">
        <v>29.59517426</v>
      </c>
      <c r="BK27" s="7">
        <v>11039000000</v>
      </c>
      <c r="BL27" s="6">
        <v>-3600000000</v>
      </c>
      <c r="BM27" s="7">
        <v>29.758713140000001</v>
      </c>
      <c r="BN27" s="6">
        <v>11100000000</v>
      </c>
      <c r="BO27" s="7">
        <v>378913202.80000001</v>
      </c>
      <c r="BP27" s="6">
        <v>7982567555</v>
      </c>
      <c r="BQ27" s="7">
        <v>1843640000000</v>
      </c>
      <c r="BR27" s="6">
        <v>2.2184319719999999</v>
      </c>
      <c r="BS27" s="7">
        <v>88198348102</v>
      </c>
      <c r="BT27" s="6">
        <v>1405420000000</v>
      </c>
      <c r="BU27" s="7">
        <v>24100000000</v>
      </c>
      <c r="BV27" s="6">
        <v>56.061999999999998</v>
      </c>
      <c r="BW27" s="7">
        <v>25202951</v>
      </c>
      <c r="BX27" s="6">
        <v>0.79269685499999998</v>
      </c>
      <c r="BY27" s="7">
        <v>1993025</v>
      </c>
      <c r="BZ27" s="6">
        <v>1157065</v>
      </c>
      <c r="CA27" s="7">
        <v>2.5428093719999998</v>
      </c>
      <c r="CB27" s="6">
        <v>3.534423409</v>
      </c>
      <c r="CC27" s="7">
        <v>3.9593915009999998</v>
      </c>
      <c r="CD27" s="6">
        <v>6.6625055140000002</v>
      </c>
      <c r="CE27" s="7">
        <v>8.8205166930000001</v>
      </c>
      <c r="CF27" s="6">
        <v>13892737</v>
      </c>
      <c r="CG27" s="7">
        <v>9.7726988400000003</v>
      </c>
      <c r="CH27" s="6">
        <v>13.212748380000001</v>
      </c>
      <c r="CI27" s="7">
        <v>10803321</v>
      </c>
      <c r="CJ27" s="6">
        <v>15.81452902</v>
      </c>
      <c r="CK27" s="7">
        <v>1662000000</v>
      </c>
      <c r="CL27" s="6">
        <v>7852580882</v>
      </c>
      <c r="CM27" s="7">
        <v>735.19313150000005</v>
      </c>
      <c r="CN27" s="6">
        <v>37313370328</v>
      </c>
      <c r="CO27" s="7">
        <v>2.3833072899999999</v>
      </c>
      <c r="CP27" s="6">
        <v>198572000000</v>
      </c>
      <c r="CQ27" s="7">
        <v>46.112600540000003</v>
      </c>
      <c r="CR27" s="6">
        <v>-3769238823</v>
      </c>
      <c r="CS27" s="7">
        <v>18723721563</v>
      </c>
      <c r="CT27" s="6">
        <v>316909000000</v>
      </c>
      <c r="CU27" s="7">
        <v>11621819705</v>
      </c>
      <c r="CV27" s="6">
        <v>28.788471850000001</v>
      </c>
      <c r="CW27" s="7">
        <v>10738100000</v>
      </c>
      <c r="CX27" s="6">
        <v>20.23329395</v>
      </c>
      <c r="CY27" s="7">
        <v>27.19865952</v>
      </c>
      <c r="CZ27" s="6">
        <v>1587362858</v>
      </c>
      <c r="DA27" s="7">
        <v>22.00065249</v>
      </c>
      <c r="DB27" s="6">
        <v>6679928803</v>
      </c>
      <c r="DC27" s="7">
        <v>303699000000</v>
      </c>
      <c r="DD27" s="6">
        <v>10888912156</v>
      </c>
      <c r="DE27" s="7">
        <v>15530466905</v>
      </c>
      <c r="DF27" s="6">
        <v>361900000</v>
      </c>
      <c r="DG27" s="7">
        <v>109.65147450000001</v>
      </c>
      <c r="DH27" s="6">
        <v>42822741074</v>
      </c>
      <c r="DI27" s="7">
        <v>64.611260049999999</v>
      </c>
      <c r="DJ27" s="6">
        <v>1525.0383710000001</v>
      </c>
      <c r="DK27" s="7">
        <v>121314000000</v>
      </c>
      <c r="DL27" s="6">
        <v>5967961470</v>
      </c>
      <c r="DM27" s="7">
        <v>979000000</v>
      </c>
      <c r="DN27" s="6">
        <v>12.10675606</v>
      </c>
      <c r="DO27" s="7">
        <v>82.239946380000006</v>
      </c>
      <c r="DP27" s="6">
        <v>641238265.60000002</v>
      </c>
      <c r="DQ27" s="7">
        <v>792098857.60000002</v>
      </c>
      <c r="DR27" s="6">
        <v>11162024</v>
      </c>
      <c r="DS27" s="7">
        <v>27.19865952</v>
      </c>
      <c r="DT27" s="6">
        <v>8328255</v>
      </c>
      <c r="DU27" s="7">
        <v>0.70000070000000003</v>
      </c>
      <c r="DV27" s="6">
        <v>1740131923</v>
      </c>
      <c r="DW27" s="7">
        <v>1659800000000</v>
      </c>
      <c r="DX27" s="6">
        <v>30847.601330000001</v>
      </c>
      <c r="DY27" s="7">
        <v>769.75513709999996</v>
      </c>
      <c r="DZ27" s="6">
        <v>1565050000000</v>
      </c>
      <c r="EA27" s="7">
        <v>37300000000</v>
      </c>
      <c r="EB27" s="6">
        <v>48.844504020000002</v>
      </c>
      <c r="EC27" s="7">
        <v>18219000000</v>
      </c>
      <c r="ED27" s="6">
        <v>45.717759190000002</v>
      </c>
      <c r="EE27" s="7">
        <v>7.7524932299999998</v>
      </c>
      <c r="EF27" s="6">
        <v>30675500000</v>
      </c>
      <c r="EG27" s="7">
        <v>36150824178</v>
      </c>
      <c r="EH27" s="6">
        <v>27.19865952</v>
      </c>
      <c r="EI27" s="7">
        <v>37.359954930000001</v>
      </c>
      <c r="EJ27" s="6">
        <v>11104000000</v>
      </c>
      <c r="EK27" s="7">
        <v>22291930</v>
      </c>
      <c r="EL27" s="6">
        <v>28443038</v>
      </c>
      <c r="EM27" s="7">
        <v>25532017</v>
      </c>
      <c r="EN27" s="6">
        <v>7.1656151719999999</v>
      </c>
      <c r="EO27" s="7">
        <v>0.4993939</v>
      </c>
      <c r="EP27" s="6">
        <v>1.350070077</v>
      </c>
      <c r="EQ27" s="7">
        <v>835960</v>
      </c>
      <c r="ER27" s="6">
        <v>1.948829326</v>
      </c>
      <c r="ES27" s="7">
        <v>3.0804507769999998</v>
      </c>
      <c r="ET27" s="6">
        <v>3.616733215</v>
      </c>
      <c r="EU27" s="7">
        <v>5.4468661230000004</v>
      </c>
      <c r="EV27" s="6">
        <v>7.7991839130000002</v>
      </c>
      <c r="EW27" s="7">
        <v>27813732</v>
      </c>
      <c r="EX27" s="6">
        <v>13920996</v>
      </c>
      <c r="EY27" s="7">
        <v>11.146153079999999</v>
      </c>
      <c r="EZ27" s="6">
        <v>20928211</v>
      </c>
      <c r="FA27" s="7">
        <v>10124890</v>
      </c>
      <c r="FB27" s="6">
        <v>18.230563</v>
      </c>
      <c r="FC27" s="7">
        <v>6800000000</v>
      </c>
      <c r="FD27" s="6">
        <v>103729000000</v>
      </c>
      <c r="FE27" s="7">
        <v>79.892761390000004</v>
      </c>
      <c r="FF27" s="6">
        <v>29800000000</v>
      </c>
      <c r="FG27" s="7">
        <v>25232959899</v>
      </c>
      <c r="FH27" s="6">
        <v>10713047367</v>
      </c>
      <c r="FI27" s="7">
        <v>3.0124349700000002</v>
      </c>
      <c r="FJ27" s="6">
        <v>-86614932363</v>
      </c>
      <c r="FK27" s="7">
        <v>555942000000</v>
      </c>
      <c r="FL27" s="6">
        <v>6.6156354080000002</v>
      </c>
      <c r="FM27" s="7">
        <v>1.8558541930000001</v>
      </c>
      <c r="FN27" s="6">
        <v>2.9474792239999998</v>
      </c>
      <c r="FO27" s="7">
        <v>2.6895221469999999</v>
      </c>
      <c r="FP27" s="6">
        <v>5.7915057909999996</v>
      </c>
      <c r="FQ27" s="7">
        <v>96143648517</v>
      </c>
      <c r="FR27" s="6">
        <v>11.576041760000001</v>
      </c>
      <c r="FS27" s="7">
        <v>760978000000</v>
      </c>
      <c r="FT27" s="6">
        <v>0.63338300800000003</v>
      </c>
      <c r="FU27" s="7">
        <v>3.5544430550000001</v>
      </c>
      <c r="FV27" s="6">
        <v>2.976014283</v>
      </c>
      <c r="FW27" s="7">
        <v>44616127151</v>
      </c>
      <c r="FX27" s="6">
        <v>14571000352</v>
      </c>
      <c r="FY27" s="7">
        <v>8.9460632219999994</v>
      </c>
      <c r="FZ27" s="6">
        <v>263335000000</v>
      </c>
      <c r="GA27" s="7">
        <v>1.1005353959999999</v>
      </c>
      <c r="GB27" s="6">
        <v>4.8218020470000003</v>
      </c>
      <c r="GC27" s="7">
        <v>18.304389239999999</v>
      </c>
      <c r="GD27" s="6">
        <v>7.1768231309999999</v>
      </c>
      <c r="GE27" s="7">
        <v>1651670000000</v>
      </c>
      <c r="GF27" s="6">
        <v>32328563453</v>
      </c>
      <c r="GG27" s="7">
        <v>4.9326548939999997</v>
      </c>
      <c r="GH27" s="6">
        <v>62.256059</v>
      </c>
      <c r="GI27" s="7">
        <v>62.371000000000002</v>
      </c>
      <c r="GJ27" s="6">
        <v>272.50599999999997</v>
      </c>
      <c r="GK27" s="7">
        <v>118.9</v>
      </c>
      <c r="GL27" s="6">
        <v>119.6</v>
      </c>
      <c r="GM27" s="7">
        <v>81108</v>
      </c>
      <c r="GN27" s="6">
        <v>156135</v>
      </c>
      <c r="GO27" s="7">
        <v>1774180054</v>
      </c>
      <c r="GP27" s="6">
        <v>1774180054</v>
      </c>
      <c r="GQ27" s="7">
        <v>58.63</v>
      </c>
      <c r="GR27" s="6">
        <v>83.9</v>
      </c>
      <c r="GS27" s="7">
        <v>10.397</v>
      </c>
      <c r="GT27" s="6">
        <v>99.995000000000005</v>
      </c>
      <c r="GU27" s="7">
        <v>1.0529999999999999</v>
      </c>
      <c r="GV27" s="6">
        <v>5.16</v>
      </c>
      <c r="GW27" s="7">
        <v>86.6</v>
      </c>
      <c r="GX27" s="6">
        <v>181.565</v>
      </c>
      <c r="GY27" s="7">
        <v>131449996.90000001</v>
      </c>
      <c r="GZ27" s="6">
        <v>586970000</v>
      </c>
      <c r="HA27" s="7">
        <v>215955.77</v>
      </c>
      <c r="HB27" s="6">
        <v>11489999.77</v>
      </c>
      <c r="HC27" s="7">
        <v>749110000</v>
      </c>
      <c r="HD27" s="6">
        <v>41846</v>
      </c>
      <c r="HE27" s="7">
        <v>174109.77</v>
      </c>
      <c r="HF27" s="6">
        <v>51.38241</v>
      </c>
      <c r="HG27" s="7">
        <v>60.542000000000002</v>
      </c>
      <c r="HH27" s="6">
        <v>81.2</v>
      </c>
      <c r="HI27" s="7">
        <v>38.018000000000001</v>
      </c>
      <c r="HJ27" s="6">
        <v>218239</v>
      </c>
      <c r="HK27" s="7">
        <v>34.969570760000003</v>
      </c>
      <c r="HL27" s="6">
        <v>15.265940260000001</v>
      </c>
      <c r="HM27" s="7">
        <v>4188890137</v>
      </c>
      <c r="HN27" s="6">
        <v>42.7</v>
      </c>
      <c r="HO27" s="7">
        <v>118.2</v>
      </c>
      <c r="HP27" s="6">
        <v>4188890137</v>
      </c>
      <c r="HQ27" s="7">
        <v>1715130001</v>
      </c>
      <c r="HR27" s="6">
        <v>73010002.140000001</v>
      </c>
      <c r="HS27" s="7">
        <v>1354000000</v>
      </c>
      <c r="HT27" s="6">
        <v>6.8725187480000001</v>
      </c>
      <c r="HU27" s="7">
        <v>7.8569330590000002</v>
      </c>
      <c r="HV27" s="6">
        <v>4.0194884289999999</v>
      </c>
      <c r="HW27" s="7">
        <v>4203565423</v>
      </c>
      <c r="HX27" s="6">
        <v>11.999462510000001</v>
      </c>
      <c r="HY27" s="7">
        <v>2942500000</v>
      </c>
      <c r="HZ27" s="6">
        <v>1.783745304</v>
      </c>
      <c r="IA27" s="7">
        <v>892512</v>
      </c>
      <c r="IB27" s="6">
        <v>1001450</v>
      </c>
      <c r="IC27" s="7">
        <v>8561300</v>
      </c>
      <c r="ID27" s="6">
        <v>374.62039049999998</v>
      </c>
      <c r="IE27" s="7">
        <v>33.409999999999997</v>
      </c>
      <c r="IF27" s="6">
        <v>0.19287759300000001</v>
      </c>
      <c r="IG27" s="7">
        <v>100.64102560000001</v>
      </c>
      <c r="IH27" s="6">
        <v>50.96686725</v>
      </c>
      <c r="II27" s="7">
        <v>34.32</v>
      </c>
      <c r="IJ27" s="6">
        <v>1886100</v>
      </c>
      <c r="IK27" s="7">
        <v>2.5084132800000001</v>
      </c>
      <c r="IL27" s="6">
        <v>4539.2</v>
      </c>
      <c r="IM27" s="7">
        <v>38.65</v>
      </c>
      <c r="IN27" s="6">
        <v>995450</v>
      </c>
      <c r="IO27" s="7">
        <v>2.3155356870000001</v>
      </c>
      <c r="IP27" s="6">
        <v>1838139000</v>
      </c>
      <c r="IQ27" s="7">
        <v>2.2435735270000001</v>
      </c>
      <c r="IR27" s="6">
        <v>1.672561215</v>
      </c>
      <c r="IS27" s="7">
        <v>0.45323493300000001</v>
      </c>
      <c r="IT27" s="6">
        <v>1.987085889</v>
      </c>
      <c r="IU27" s="7">
        <v>1.127364348</v>
      </c>
      <c r="IV27" s="6">
        <v>2.317890797</v>
      </c>
      <c r="IW27" s="7">
        <v>18.100000000000001</v>
      </c>
      <c r="IX27" s="6">
        <v>4.5432175999999998E-2</v>
      </c>
      <c r="IY27" s="7">
        <v>2.3447628000000002E-2</v>
      </c>
      <c r="IZ27" s="6">
        <v>0.59424232899999996</v>
      </c>
      <c r="JA27" s="7">
        <v>13.6876877</v>
      </c>
      <c r="JB27" s="6">
        <v>1.976295014</v>
      </c>
      <c r="JC27" s="7">
        <v>79.040063439999997</v>
      </c>
      <c r="JD27" s="6">
        <v>2305000</v>
      </c>
      <c r="JE27" s="7">
        <v>16.339188709999998</v>
      </c>
      <c r="JF27" s="6">
        <v>79.744676549999994</v>
      </c>
      <c r="JG27" s="7">
        <v>5495384000</v>
      </c>
      <c r="JH27" s="6">
        <v>0.45323493300000001</v>
      </c>
      <c r="JI27" s="7">
        <v>6.8190139219999999</v>
      </c>
      <c r="JJ27" s="6">
        <v>19.71027162</v>
      </c>
      <c r="JK27" s="7">
        <v>1</v>
      </c>
      <c r="JL27" s="6">
        <v>2.2435735270000001</v>
      </c>
      <c r="JM27" s="7">
        <v>0.161576464</v>
      </c>
      <c r="JN27" s="6">
        <v>0.19873361</v>
      </c>
      <c r="JO27" s="7">
        <v>4.7731428359999999</v>
      </c>
      <c r="JP27" s="6">
        <v>0.40168257600000001</v>
      </c>
      <c r="JQ27" s="7">
        <v>1.3265860949999999</v>
      </c>
      <c r="JR27" s="6">
        <v>24970</v>
      </c>
      <c r="JS27" s="7">
        <v>0.694561184</v>
      </c>
      <c r="JT27" s="6">
        <v>-3136500000</v>
      </c>
      <c r="JU27" s="7">
        <v>28060.89127</v>
      </c>
      <c r="JV27" s="6">
        <v>660</v>
      </c>
      <c r="JW27" s="7">
        <v>35769552926</v>
      </c>
      <c r="JX27" s="6">
        <v>673.37186450000002</v>
      </c>
      <c r="JY27" s="7">
        <v>1423670000000</v>
      </c>
      <c r="JZ27" s="6">
        <v>34163500000</v>
      </c>
      <c r="KA27" s="7">
        <v>-3283949325</v>
      </c>
      <c r="KB27" s="6">
        <v>82421081665</v>
      </c>
      <c r="KC27" s="7">
        <v>33693330948</v>
      </c>
      <c r="KD27" s="6">
        <v>1624.541907</v>
      </c>
      <c r="KE27" s="7">
        <v>23700000.760000002</v>
      </c>
      <c r="KF27" s="6">
        <v>2.883703068</v>
      </c>
      <c r="KG27" s="7">
        <v>-0.133018943</v>
      </c>
      <c r="KH27" s="6">
        <v>4.9600285959999999</v>
      </c>
      <c r="KI27" s="7">
        <v>360000.01429999998</v>
      </c>
      <c r="KJ27" s="6">
        <v>1669999.9569999999</v>
      </c>
      <c r="KK27" s="7">
        <v>1090</v>
      </c>
      <c r="KL27" s="6">
        <v>449999.98810000002</v>
      </c>
      <c r="KM27" s="7">
        <v>19159999.850000001</v>
      </c>
      <c r="KN27" s="6">
        <v>439999.9976</v>
      </c>
      <c r="KO27" s="7">
        <v>5099999.9050000003</v>
      </c>
      <c r="KP27" s="6">
        <v>37990001.68</v>
      </c>
      <c r="KQ27" s="7">
        <v>6</v>
      </c>
      <c r="KR27" s="6">
        <v>2.3E-3</v>
      </c>
      <c r="KS27" s="7">
        <v>12.088100000000001</v>
      </c>
      <c r="KT27" s="6">
        <v>8.9531535140000003</v>
      </c>
      <c r="KU27" s="7">
        <v>2098586333</v>
      </c>
      <c r="KV27" s="6">
        <v>3.0152774029999998</v>
      </c>
      <c r="KW27" s="7">
        <v>1177571429</v>
      </c>
      <c r="KX27" s="6">
        <v>8.8210999999999995</v>
      </c>
      <c r="KY27" s="7">
        <v>4.8899999999999999E-2</v>
      </c>
      <c r="KZ27" s="6">
        <v>1E-4</v>
      </c>
      <c r="LA27" s="7">
        <v>16.321899999999999</v>
      </c>
      <c r="LB27" s="6">
        <v>0.74480000000000002</v>
      </c>
      <c r="LC27" s="7">
        <v>2.1608000000000001</v>
      </c>
      <c r="LD27" s="6">
        <v>5.6414999999999997</v>
      </c>
      <c r="LE27" s="7">
        <v>12.244400000000001</v>
      </c>
      <c r="LF27" s="6">
        <v>1.415528635</v>
      </c>
      <c r="LG27" s="7">
        <v>20.901599999999998</v>
      </c>
      <c r="LH27" s="6">
        <v>42.376899999999999</v>
      </c>
      <c r="LI27" s="7">
        <v>0.33810000000000001</v>
      </c>
      <c r="LJ27" s="6">
        <v>1434443408</v>
      </c>
      <c r="LK27" s="7">
        <v>1849562485</v>
      </c>
      <c r="LL27" s="6">
        <v>36124676238</v>
      </c>
      <c r="LM27" s="7">
        <v>1.6899999999999998E-2</v>
      </c>
      <c r="LN27" s="6">
        <v>4.2200000000000001E-2</v>
      </c>
      <c r="LO27" s="7">
        <v>0.792978399</v>
      </c>
      <c r="LP27" s="6">
        <v>12.767099999999999</v>
      </c>
      <c r="LQ27" s="7">
        <v>0.17610000000000001</v>
      </c>
      <c r="LR27" s="6">
        <v>2.24E-2</v>
      </c>
      <c r="LS27" s="7">
        <v>2.4639298090000001</v>
      </c>
      <c r="LT27" s="6">
        <v>4.7102000000000004</v>
      </c>
      <c r="LU27" s="7">
        <v>1.3986000000000001</v>
      </c>
      <c r="LV27" s="6">
        <v>1.11E-2</v>
      </c>
      <c r="LW27" s="7">
        <v>21.804400000000001</v>
      </c>
      <c r="LX27" s="6">
        <v>125.0074</v>
      </c>
      <c r="LY27" s="7">
        <v>0.11849999999999999</v>
      </c>
      <c r="LZ27" s="6">
        <v>4.7500000000000001E-2</v>
      </c>
      <c r="MA27" s="7">
        <v>71.816800000000001</v>
      </c>
      <c r="MB27" s="6">
        <v>3.4729000000000001</v>
      </c>
      <c r="MC27" s="7">
        <v>7.9343000000000004</v>
      </c>
      <c r="MD27" s="6">
        <v>1639266996</v>
      </c>
      <c r="ME27" s="7">
        <v>801604484.5</v>
      </c>
      <c r="MF27" s="6">
        <v>390.37278020000002</v>
      </c>
      <c r="MG27" s="7">
        <v>29744517159</v>
      </c>
      <c r="MH27" s="6">
        <v>6</v>
      </c>
      <c r="MI27" s="7">
        <v>6</v>
      </c>
      <c r="MJ27" s="6">
        <v>5.8669627130000004</v>
      </c>
      <c r="MK27" s="7">
        <v>7.8692951170000001</v>
      </c>
      <c r="ML27" s="6">
        <v>204824000</v>
      </c>
      <c r="MM27" s="7">
        <v>29.375</v>
      </c>
      <c r="MN27" s="6">
        <v>12</v>
      </c>
      <c r="MO27" s="7">
        <v>187889656</v>
      </c>
      <c r="MP27" s="6">
        <v>2814811682</v>
      </c>
      <c r="MQ27" s="7">
        <v>383040000</v>
      </c>
      <c r="MR27" s="6">
        <v>17.153400000000001</v>
      </c>
      <c r="MS27" s="7">
        <v>28994517159</v>
      </c>
      <c r="MT27" s="6">
        <v>100.9928089</v>
      </c>
      <c r="MU27" s="7">
        <v>389942000</v>
      </c>
      <c r="MV27" s="6">
        <v>0</v>
      </c>
      <c r="MW27" s="7">
        <v>148320000</v>
      </c>
      <c r="MX27" s="6">
        <v>1047958000</v>
      </c>
      <c r="MY27" s="7">
        <v>6196632520</v>
      </c>
      <c r="MZ27" s="6">
        <v>183526558.90000001</v>
      </c>
      <c r="NA27" s="7">
        <v>19020000.460000001</v>
      </c>
      <c r="NB27" s="6">
        <v>4.3941234160000002</v>
      </c>
      <c r="NC27" s="7">
        <v>50063000</v>
      </c>
      <c r="ND27" s="6">
        <v>34340000.149999999</v>
      </c>
      <c r="NE27" s="7">
        <v>47225348.899999999</v>
      </c>
      <c r="NF27" s="6">
        <v>5289999.9620000003</v>
      </c>
      <c r="NG27" s="7">
        <v>11130000.109999999</v>
      </c>
      <c r="NH27" s="6">
        <v>4.0616227619999998</v>
      </c>
      <c r="NI27" s="7">
        <v>68.142632019999994</v>
      </c>
      <c r="NJ27" s="6">
        <v>12.091916579999999</v>
      </c>
      <c r="NK27" s="7">
        <v>60.989970710000001</v>
      </c>
      <c r="NL27" s="6">
        <v>27.076885099999998</v>
      </c>
      <c r="NM27" s="7">
        <v>10.077924579999999</v>
      </c>
      <c r="NN27" s="6">
        <v>5.5952326599999997</v>
      </c>
      <c r="NO27" s="7">
        <v>1.300712453</v>
      </c>
      <c r="NP27" s="6">
        <v>3.7785586659999999</v>
      </c>
      <c r="NQ27" s="7">
        <v>6.8315248420000003</v>
      </c>
      <c r="NR27" s="6">
        <v>3.8882891000000003E-2</v>
      </c>
      <c r="NS27" s="7">
        <v>548.72409789999995</v>
      </c>
      <c r="NT27" s="6">
        <v>6.5836810000000001E-3</v>
      </c>
      <c r="NU27" s="7">
        <v>0.160386746</v>
      </c>
      <c r="NV27" s="6">
        <v>4.4195932999999998</v>
      </c>
      <c r="NW27" s="7">
        <v>98.5</v>
      </c>
      <c r="NX27" s="6">
        <v>18.123433550000001</v>
      </c>
      <c r="NY27" s="7">
        <v>0.32804056500000001</v>
      </c>
      <c r="NZ27" s="6">
        <v>1333.345736</v>
      </c>
      <c r="OA27" s="7">
        <v>27839499550</v>
      </c>
      <c r="OB27" s="6">
        <v>16.489510469999999</v>
      </c>
      <c r="OC27" s="7">
        <v>5838499600</v>
      </c>
      <c r="OD27" s="6">
        <v>2031829201</v>
      </c>
      <c r="OE27" s="7">
        <v>0.14690006899999999</v>
      </c>
      <c r="OF27" s="6">
        <v>2354953.3629999999</v>
      </c>
      <c r="OG27" s="7">
        <v>57369621.859999999</v>
      </c>
      <c r="OH27" s="6">
        <v>1580868765</v>
      </c>
      <c r="OI27" s="7">
        <v>31500</v>
      </c>
      <c r="OJ27" s="6">
        <v>18.637257080000001</v>
      </c>
      <c r="OK27" s="7">
        <v>67647253236</v>
      </c>
      <c r="OL27" s="6">
        <v>16.32254004</v>
      </c>
      <c r="OM27" s="7">
        <v>5.6803315520000002</v>
      </c>
      <c r="ON27" s="6">
        <v>2786200</v>
      </c>
      <c r="OO27" s="7">
        <v>0</v>
      </c>
      <c r="OP27" s="6">
        <v>0</v>
      </c>
      <c r="OQ27" s="7">
        <v>4.9578344750000003</v>
      </c>
      <c r="OR27" s="6">
        <v>1.880295466</v>
      </c>
      <c r="OS27" s="7">
        <v>1789999.9620000001</v>
      </c>
      <c r="OT27" s="6">
        <v>0</v>
      </c>
      <c r="OU27" s="7">
        <v>-2864000</v>
      </c>
      <c r="OV27" s="6">
        <v>563176000</v>
      </c>
      <c r="OW27" s="7">
        <v>68.066528320000003</v>
      </c>
      <c r="OX27" s="6">
        <v>5856704</v>
      </c>
      <c r="OY27" s="7">
        <v>85.121711730000001</v>
      </c>
      <c r="OZ27" s="6">
        <v>5513558790</v>
      </c>
      <c r="PA27" s="7">
        <v>14.11796247</v>
      </c>
      <c r="PB27" s="6">
        <v>5266000000</v>
      </c>
      <c r="PC27" s="7">
        <v>76.904441829999996</v>
      </c>
      <c r="PD27" s="6">
        <v>389999.98570000002</v>
      </c>
      <c r="PE27" s="7">
        <v>5000000</v>
      </c>
      <c r="PF27" s="6">
        <v>-1987415.9</v>
      </c>
      <c r="PG27" s="7"/>
      <c r="PH27" s="6">
        <v>8439999.5800000001</v>
      </c>
      <c r="PI27" s="7">
        <v>3.0687217279999999</v>
      </c>
      <c r="PJ27" s="6">
        <v>4</v>
      </c>
      <c r="PK27" s="7">
        <v>750000000</v>
      </c>
      <c r="PL27" s="6">
        <v>11</v>
      </c>
      <c r="PM27" s="7">
        <v>15</v>
      </c>
      <c r="PN27" s="6">
        <v>2099999.9049999998</v>
      </c>
      <c r="PO27" s="7">
        <v>14.27592284</v>
      </c>
      <c r="PP27" s="6">
        <v>2918000000</v>
      </c>
      <c r="PQ27" s="7">
        <v>41.475253969999997</v>
      </c>
      <c r="PR27" s="6">
        <v>8525143586</v>
      </c>
      <c r="PS27" s="7">
        <v>38.678657629999996</v>
      </c>
      <c r="PT27" s="6">
        <v>3211714355</v>
      </c>
      <c r="PU27" s="7">
        <v>7277428571</v>
      </c>
      <c r="PV27" s="6">
        <v>1.6111504839999999</v>
      </c>
      <c r="PW27" s="7">
        <v>-1174571429</v>
      </c>
      <c r="PX27" s="6">
        <v>-792285714.29999995</v>
      </c>
      <c r="PY27" s="7">
        <v>3.3228840129999999</v>
      </c>
      <c r="PZ27" s="6">
        <v>3190000000</v>
      </c>
      <c r="QA27" s="7">
        <v>1210571429</v>
      </c>
      <c r="QB27" s="6">
        <v>1.669440909</v>
      </c>
      <c r="QC27" s="7">
        <v>49.752289449999999</v>
      </c>
      <c r="QD27" s="6">
        <v>24.953952569999998</v>
      </c>
      <c r="QE27" s="7">
        <v>3211714286</v>
      </c>
      <c r="QF27" s="6">
        <v>6859142857</v>
      </c>
      <c r="QG27" s="7">
        <v>4357285714</v>
      </c>
      <c r="QH27" s="6">
        <v>588000000</v>
      </c>
      <c r="QI27" s="7">
        <v>-1228285714</v>
      </c>
      <c r="QJ27" s="6">
        <v>37.115987459999999</v>
      </c>
      <c r="QK27" s="7">
        <v>9050428571</v>
      </c>
      <c r="QL27" s="6">
        <v>55.033587099999998</v>
      </c>
      <c r="QM27" s="7">
        <v>61.842749439999999</v>
      </c>
      <c r="QN27" s="6">
        <v>22.211886809999999</v>
      </c>
      <c r="QO27" s="7">
        <v>2854714286</v>
      </c>
      <c r="QP27" s="6">
        <v>8925917271</v>
      </c>
      <c r="QQ27" s="7">
        <v>4357285714</v>
      </c>
      <c r="QR27" s="6">
        <v>13.77746279</v>
      </c>
      <c r="QS27" s="7">
        <v>3023571429</v>
      </c>
      <c r="QT27" s="6">
        <v>418285714.30000001</v>
      </c>
      <c r="QU27" s="7">
        <v>-200127142.90000001</v>
      </c>
      <c r="QV27" s="6">
        <v>-5214857143</v>
      </c>
      <c r="QW27" s="7">
        <v>-4.6507626960000001</v>
      </c>
      <c r="QX27" s="6">
        <v>7.6817689999999998E-3</v>
      </c>
      <c r="QY27" s="7">
        <v>13451000000</v>
      </c>
      <c r="QZ27" s="6">
        <v>4.5275414239999998</v>
      </c>
      <c r="RA27" s="7">
        <v>15.9104077</v>
      </c>
      <c r="RB27" s="6">
        <v>85.148654620000002</v>
      </c>
      <c r="RC27" s="7">
        <v>8.2238830580000002</v>
      </c>
      <c r="RD27" s="6">
        <v>59.683439640000003</v>
      </c>
      <c r="RE27" s="7">
        <v>3835571429</v>
      </c>
      <c r="RF27" s="6">
        <v>24.927947079999999</v>
      </c>
      <c r="RG27" s="7">
        <v>-5381285714</v>
      </c>
      <c r="RH27" s="6">
        <v>-1816285714</v>
      </c>
      <c r="RI27" s="7">
        <v>28.836921069999999</v>
      </c>
      <c r="RJ27" s="6">
        <v>22.855612829999998</v>
      </c>
      <c r="RK27" s="7">
        <v>1.416129231</v>
      </c>
      <c r="RL27" s="6">
        <v>3.7131561830000002</v>
      </c>
      <c r="RM27" s="7">
        <v>5.0593004050000001</v>
      </c>
      <c r="RN27" s="6">
        <v>3000000</v>
      </c>
      <c r="RO27" s="7">
        <v>12240428571</v>
      </c>
      <c r="RP27" s="6">
        <v>29.485850129999999</v>
      </c>
      <c r="RQ27" s="7">
        <v>183000000</v>
      </c>
      <c r="RR27" s="6">
        <v>7837093.7999999998</v>
      </c>
      <c r="RS27" s="7">
        <v>94.778384939999995</v>
      </c>
      <c r="RT27" s="6">
        <v>1.7405361370000001</v>
      </c>
      <c r="RU27" s="7">
        <v>52.033333329999998</v>
      </c>
      <c r="RV27" s="6">
        <v>5203.3333329999996</v>
      </c>
      <c r="RW27" s="7">
        <v>9.3712737599999993</v>
      </c>
      <c r="RX27" s="6">
        <v>13.1899491</v>
      </c>
      <c r="RY27" s="7">
        <v>0</v>
      </c>
      <c r="RZ27" s="6">
        <v>183000000</v>
      </c>
      <c r="SA27" s="7">
        <v>0.78846001600000004</v>
      </c>
      <c r="SB27" s="6"/>
      <c r="SC27" s="7"/>
      <c r="SD27" s="6"/>
      <c r="SE27" s="7"/>
      <c r="SF27" s="6">
        <v>19.27362102</v>
      </c>
      <c r="SG27" s="7">
        <v>6894088070</v>
      </c>
      <c r="SH27" s="6">
        <v>24.953952569999998</v>
      </c>
      <c r="SI27" s="7">
        <v>3590986</v>
      </c>
      <c r="SJ27" s="6"/>
      <c r="SK27" s="7">
        <v>55.858898160000003</v>
      </c>
      <c r="SL27" s="6">
        <v>42.643540000000002</v>
      </c>
      <c r="SM27" s="7">
        <v>0</v>
      </c>
      <c r="SN27" s="6">
        <v>31.750270199999999</v>
      </c>
      <c r="SO27" s="7">
        <v>0</v>
      </c>
      <c r="SP27" s="6">
        <v>40.71142476</v>
      </c>
      <c r="SQ27" s="7">
        <v>27.538305040000001</v>
      </c>
      <c r="SR27" s="6"/>
      <c r="SS27" s="7">
        <v>0</v>
      </c>
      <c r="ST27" s="6">
        <v>72.461694960000003</v>
      </c>
      <c r="SU27" s="7"/>
      <c r="SV27" s="6">
        <v>7</v>
      </c>
      <c r="SW27" s="7">
        <v>32.799999999999997</v>
      </c>
      <c r="SX27" s="6">
        <v>74</v>
      </c>
      <c r="SY27" s="7">
        <v>590804.9</v>
      </c>
      <c r="SZ27" s="6">
        <v>56</v>
      </c>
      <c r="TA27" s="7">
        <v>84</v>
      </c>
      <c r="TB27" s="6">
        <v>-20428571.43</v>
      </c>
      <c r="TC27" s="7">
        <v>920000.01670000004</v>
      </c>
      <c r="TD27" s="6">
        <v>3.678226349</v>
      </c>
      <c r="TE27" s="7">
        <v>482.64542119999999</v>
      </c>
      <c r="TF27" s="6">
        <v>2.9039351189999998</v>
      </c>
      <c r="TG27" s="7">
        <v>65.746910099999994</v>
      </c>
      <c r="TH27" s="6">
        <v>-99.597274859999999</v>
      </c>
      <c r="TI27" s="7">
        <v>0</v>
      </c>
      <c r="TJ27" s="6">
        <v>45.209320069999997</v>
      </c>
      <c r="TK27" s="7">
        <v>505.67614429999998</v>
      </c>
      <c r="TL27" s="6">
        <v>93.417834630000002</v>
      </c>
      <c r="TM27" s="7">
        <v>22.159704999999999</v>
      </c>
      <c r="TN27" s="6">
        <v>7</v>
      </c>
      <c r="TO27" s="7"/>
      <c r="TP27" s="6"/>
      <c r="TQ27" s="7">
        <v>17.758970260000002</v>
      </c>
      <c r="TR27" s="6">
        <v>112</v>
      </c>
      <c r="TS27" s="7">
        <v>316909000000</v>
      </c>
      <c r="TT27" s="6">
        <v>18998770180</v>
      </c>
      <c r="TU27" s="7">
        <v>4194000000</v>
      </c>
      <c r="TV27" s="6">
        <v>11.243967830000001</v>
      </c>
      <c r="TW27" s="7">
        <v>7090000.1529999999</v>
      </c>
      <c r="TX27" s="6">
        <v>42.627777109999997</v>
      </c>
      <c r="TY27" s="7">
        <v>19.575069129999999</v>
      </c>
      <c r="TZ27" s="6">
        <v>141.71748830000001</v>
      </c>
      <c r="UA27" s="7">
        <v>56.091318530000002</v>
      </c>
      <c r="UB27" s="6">
        <v>18.175351589999998</v>
      </c>
      <c r="UC27" s="7">
        <v>12.180370330000001</v>
      </c>
      <c r="UD27" s="6">
        <v>23.00721931</v>
      </c>
      <c r="UE27" s="7">
        <v>0.52942001800000005</v>
      </c>
      <c r="UF27" s="6">
        <v>0.74360001099999995</v>
      </c>
      <c r="UG27" s="7">
        <v>0.67535000999999995</v>
      </c>
      <c r="UH27" s="6">
        <v>6.6156354119999996</v>
      </c>
      <c r="UI27" s="7"/>
      <c r="UJ27" s="6"/>
      <c r="UK27" s="7"/>
      <c r="UL27" s="6">
        <v>38.966819999999998</v>
      </c>
      <c r="UM27" s="7">
        <v>671</v>
      </c>
      <c r="UN27" s="6">
        <v>168</v>
      </c>
      <c r="UO27" s="7"/>
      <c r="UP27" s="6">
        <v>2710604</v>
      </c>
      <c r="UQ27" s="7">
        <v>1830000.0430000001</v>
      </c>
      <c r="UR27" s="6"/>
      <c r="US27" s="7"/>
      <c r="UT27" s="6"/>
      <c r="UU27" s="7"/>
      <c r="UV27" s="6"/>
      <c r="UW27" s="7">
        <v>38.360529999999997</v>
      </c>
      <c r="UX27" s="6"/>
      <c r="UY27" s="7"/>
      <c r="UZ27" s="6">
        <v>880382</v>
      </c>
      <c r="VA27" s="7"/>
      <c r="VB27" s="6"/>
      <c r="VC27" s="7">
        <v>1272000000</v>
      </c>
      <c r="VD27" s="6">
        <v>3204000000</v>
      </c>
      <c r="VE27" s="7">
        <v>17.254691690000001</v>
      </c>
      <c r="VF27" s="6">
        <v>15.67383918</v>
      </c>
      <c r="VG27" s="7">
        <v>5.4651719190000003</v>
      </c>
      <c r="VH27" s="6">
        <v>-1045000000</v>
      </c>
      <c r="VI27" s="7">
        <v>28.424913910000001</v>
      </c>
      <c r="VJ27" s="6">
        <v>30.733374770000001</v>
      </c>
      <c r="VK27" s="7">
        <v>6436000000</v>
      </c>
      <c r="VL27" s="6">
        <v>2076000000</v>
      </c>
      <c r="VM27" s="7">
        <v>12.072480179999999</v>
      </c>
      <c r="VN27" s="6">
        <v>34.922252010000001</v>
      </c>
      <c r="VO27" s="7">
        <v>37.546243869999998</v>
      </c>
      <c r="VP27" s="6">
        <v>2.4986595170000001</v>
      </c>
      <c r="VQ27" s="7">
        <v>13358000000</v>
      </c>
      <c r="VR27" s="6">
        <v>9.6036240090000007</v>
      </c>
      <c r="VS27" s="7">
        <v>23.985626589999999</v>
      </c>
      <c r="VT27" s="6">
        <v>1978000000</v>
      </c>
      <c r="VU27" s="7">
        <v>783000000</v>
      </c>
      <c r="VV27" s="6">
        <v>-2.8016085789999998</v>
      </c>
      <c r="VW27" s="7">
        <v>12.68542723</v>
      </c>
      <c r="VX27" s="6">
        <v>35.812332439999999</v>
      </c>
      <c r="VY27" s="7">
        <v>9.5223835900000005</v>
      </c>
      <c r="VZ27" s="6">
        <v>3797000000</v>
      </c>
      <c r="WA27" s="7">
        <v>14.933937329999999</v>
      </c>
      <c r="WB27" s="6">
        <v>5.9116647789999996</v>
      </c>
      <c r="WC27" s="7">
        <v>1599000000</v>
      </c>
      <c r="WD27" s="6">
        <v>13026000000</v>
      </c>
      <c r="WE27" s="7">
        <v>4973000000</v>
      </c>
      <c r="WF27" s="6">
        <v>932000000</v>
      </c>
      <c r="WG27" s="7">
        <v>5000000</v>
      </c>
      <c r="WH27" s="6"/>
      <c r="WI27" s="7"/>
      <c r="WJ27" s="6">
        <v>9999.9997760000006</v>
      </c>
      <c r="WK27" s="7"/>
      <c r="WL27" s="6">
        <v>40.83352</v>
      </c>
      <c r="WM27" s="7"/>
      <c r="WN27" s="6">
        <v>-43375889.899999999</v>
      </c>
      <c r="WO27" s="7"/>
      <c r="WP27" s="6"/>
      <c r="WQ27" s="7"/>
      <c r="WR27" s="6"/>
      <c r="WS27" s="7"/>
      <c r="WT27" s="6"/>
      <c r="WU27" s="7"/>
      <c r="WV27" s="6"/>
      <c r="WW27" s="7"/>
      <c r="WX27" s="6"/>
      <c r="WY27" s="7"/>
      <c r="WZ27" s="6"/>
      <c r="XA27" s="7"/>
      <c r="XB27" s="6"/>
      <c r="XC27" s="7"/>
      <c r="XD27" s="6"/>
      <c r="XE27" s="7"/>
      <c r="XF27" s="6"/>
      <c r="XG27" s="7"/>
      <c r="XH27" s="6"/>
      <c r="XI27" s="7"/>
      <c r="XJ27" s="6"/>
      <c r="XK27" s="7"/>
      <c r="XL27" s="6"/>
      <c r="XM27" s="7"/>
      <c r="XN27" s="6"/>
      <c r="XO27" s="7"/>
      <c r="XP27" s="6"/>
      <c r="XQ27" s="7"/>
      <c r="XR27" s="6"/>
      <c r="XS27" s="7"/>
      <c r="XT27" s="6"/>
      <c r="XU27" s="7"/>
      <c r="XV27" s="6"/>
      <c r="XW27" s="7"/>
      <c r="XX27" s="6"/>
      <c r="XY27" s="7"/>
      <c r="XZ27" s="6"/>
      <c r="YA27" s="7"/>
      <c r="YB27" s="6"/>
      <c r="YC27" s="7"/>
      <c r="YD27" s="6"/>
      <c r="YE27" s="7"/>
      <c r="YF27" s="6"/>
      <c r="YG27" s="7"/>
      <c r="YH27" s="6"/>
      <c r="YI27" s="7"/>
      <c r="YJ27" s="6"/>
      <c r="YK27" s="7"/>
      <c r="YL27" s="6"/>
      <c r="YM27" s="7"/>
      <c r="YN27" s="6"/>
      <c r="YO27" s="7"/>
      <c r="YP27" s="6"/>
      <c r="YQ27" s="7"/>
      <c r="YR27" s="6"/>
      <c r="YS27" s="7"/>
      <c r="YT27" s="6"/>
      <c r="YU27" s="7"/>
      <c r="YV27" s="6"/>
      <c r="YW27" s="7"/>
      <c r="YX27" s="6"/>
      <c r="YY27" s="7"/>
      <c r="YZ27" s="6"/>
      <c r="ZA27" s="7"/>
      <c r="ZB27" s="6"/>
      <c r="ZC27" s="7"/>
      <c r="ZD27" s="6"/>
      <c r="ZE27" s="7"/>
      <c r="ZF27" s="6"/>
      <c r="ZG27" s="7"/>
      <c r="ZH27" s="6"/>
      <c r="ZI27" s="7"/>
      <c r="ZJ27" s="6"/>
      <c r="ZK27" s="7"/>
      <c r="ZL27" s="6"/>
      <c r="ZM27" s="7"/>
      <c r="ZN27" s="6"/>
      <c r="ZO27" s="7"/>
      <c r="ZP27" s="6"/>
      <c r="ZQ27" s="7"/>
      <c r="ZR27" s="6"/>
      <c r="ZS27" s="7"/>
      <c r="ZT27" s="6"/>
      <c r="ZU27" s="7"/>
      <c r="ZV27" s="6"/>
      <c r="ZW27" s="7"/>
      <c r="ZX27" s="6"/>
      <c r="ZY27" s="7"/>
      <c r="ZZ27" s="6"/>
      <c r="AAA27" s="7"/>
      <c r="AAB27" s="6"/>
      <c r="AAC27" s="7"/>
      <c r="AAD27" s="6"/>
      <c r="AAE27" s="7"/>
      <c r="AAF27" s="6"/>
      <c r="AAG27" s="7"/>
      <c r="AAH27" s="6"/>
      <c r="AAI27" s="7"/>
      <c r="AAJ27" s="6"/>
      <c r="AAK27" s="7"/>
      <c r="AAL27" s="6"/>
      <c r="AAM27" s="7">
        <v>445000</v>
      </c>
      <c r="AAN27" s="6">
        <v>9766000</v>
      </c>
      <c r="AAO27" s="7">
        <v>9766000</v>
      </c>
      <c r="AAP27" s="6">
        <v>2073000000</v>
      </c>
      <c r="AAQ27" s="7">
        <v>32.20944686</v>
      </c>
      <c r="AAR27" s="6"/>
      <c r="AAS27" s="7"/>
      <c r="AAT27" s="6"/>
      <c r="AAU27" s="7"/>
      <c r="AAV27" s="6"/>
      <c r="AAW27" s="7"/>
      <c r="AAX27" s="6"/>
      <c r="AAY27" s="7"/>
      <c r="AAZ27" s="6"/>
      <c r="ABA27" s="7"/>
      <c r="ABB27" s="6"/>
      <c r="ABC27" s="7"/>
      <c r="ABD27" s="6"/>
      <c r="ABE27" s="7"/>
      <c r="ABF27" s="6"/>
      <c r="ABG27" s="7"/>
      <c r="ABH27" s="6"/>
      <c r="ABI27" s="7"/>
      <c r="ABJ27" s="6"/>
      <c r="ABK27" s="7"/>
      <c r="ABL27" s="6"/>
      <c r="ABM27" s="7"/>
      <c r="ABN27" s="6"/>
      <c r="ABO27" s="7"/>
      <c r="ABP27" s="6"/>
      <c r="ABQ27" s="7"/>
      <c r="ABR27" s="6"/>
      <c r="ABS27" s="7"/>
    </row>
    <row r="28" spans="1:747" x14ac:dyDescent="0.25">
      <c r="A28" s="5">
        <v>1986</v>
      </c>
      <c r="B28" s="6">
        <v>49.649879380000002</v>
      </c>
      <c r="C28" s="7">
        <v>82.41539951</v>
      </c>
      <c r="D28" s="6">
        <v>0.52594481900000001</v>
      </c>
      <c r="E28" s="7">
        <v>3.9189344890000002</v>
      </c>
      <c r="F28" s="6">
        <v>4.5838517879999996</v>
      </c>
      <c r="G28" s="7">
        <v>2.032855407</v>
      </c>
      <c r="H28" s="6">
        <v>3.1548281579999999</v>
      </c>
      <c r="I28" s="7">
        <v>3.9432213410000001</v>
      </c>
      <c r="J28" s="6">
        <v>6.7248289559999996</v>
      </c>
      <c r="K28" s="7">
        <v>9.0645690430000005</v>
      </c>
      <c r="L28" s="6">
        <v>54.465883990000002</v>
      </c>
      <c r="M28" s="7">
        <v>10.2462163</v>
      </c>
      <c r="N28" s="6">
        <v>13.96063275</v>
      </c>
      <c r="O28" s="7">
        <v>42.270851530000002</v>
      </c>
      <c r="P28" s="6">
        <v>16.465763580000001</v>
      </c>
      <c r="Q28" s="7">
        <v>31299</v>
      </c>
      <c r="R28" s="6">
        <v>72138576074</v>
      </c>
      <c r="S28" s="7">
        <v>9300000000</v>
      </c>
      <c r="T28" s="6">
        <v>1817.0762569999999</v>
      </c>
      <c r="U28" s="7">
        <v>94862819135</v>
      </c>
      <c r="V28" s="6">
        <v>41433000000</v>
      </c>
      <c r="W28" s="7">
        <v>11504209542</v>
      </c>
      <c r="X28" s="6">
        <v>17.390022680000001</v>
      </c>
      <c r="Y28" s="7">
        <v>7669000000</v>
      </c>
      <c r="Z28" s="6">
        <v>-8.3900226759999992</v>
      </c>
      <c r="AA28" s="7">
        <v>22.222222219999999</v>
      </c>
      <c r="AB28" s="6">
        <v>9800000000</v>
      </c>
      <c r="AC28" s="7">
        <v>12274087933</v>
      </c>
      <c r="AD28" s="6">
        <v>105753000000</v>
      </c>
      <c r="AE28" s="7">
        <v>5706267540</v>
      </c>
      <c r="AF28" s="6">
        <v>47800000000</v>
      </c>
      <c r="AG28" s="7">
        <v>1588970000000</v>
      </c>
      <c r="AH28" s="6">
        <v>32553788587</v>
      </c>
      <c r="AI28" s="7">
        <v>80524359475</v>
      </c>
      <c r="AJ28" s="6">
        <v>14.73922902</v>
      </c>
      <c r="AK28" s="7">
        <v>6500000000</v>
      </c>
      <c r="AL28" s="6">
        <v>2934000000</v>
      </c>
      <c r="AM28" s="7">
        <v>34.993387759999997</v>
      </c>
      <c r="AN28" s="6">
        <v>43.954000000000001</v>
      </c>
      <c r="AO28" s="7">
        <v>50.350120619999998</v>
      </c>
      <c r="AP28" s="6">
        <v>52206295</v>
      </c>
      <c r="AQ28" s="7">
        <v>75.266661249999999</v>
      </c>
      <c r="AR28" s="6">
        <v>0.27454989499999999</v>
      </c>
      <c r="AS28" s="7">
        <v>0.97532777299999995</v>
      </c>
      <c r="AT28" s="6">
        <v>3.2632644860000002</v>
      </c>
      <c r="AU28" s="7">
        <v>1.4874419999999999</v>
      </c>
      <c r="AV28" s="6">
        <v>2.6135861829999998</v>
      </c>
      <c r="AW28" s="7">
        <v>3.2938664059999998</v>
      </c>
      <c r="AX28" s="6">
        <v>5.4724651670000002</v>
      </c>
      <c r="AY28" s="7">
        <v>7.9194470270000004</v>
      </c>
      <c r="AZ28" s="6">
        <v>54.81993216</v>
      </c>
      <c r="BA28" s="7">
        <v>55.178973669999998</v>
      </c>
      <c r="BB28" s="6">
        <v>11.844455200000001</v>
      </c>
      <c r="BC28" s="7">
        <v>41.261133360000002</v>
      </c>
      <c r="BD28" s="6">
        <v>40.237174539999998</v>
      </c>
      <c r="BE28" s="7">
        <v>1.069</v>
      </c>
      <c r="BF28" s="6">
        <v>21.088435369999999</v>
      </c>
      <c r="BG28" s="7">
        <v>41253507951</v>
      </c>
      <c r="BH28" s="6">
        <v>0</v>
      </c>
      <c r="BI28" s="7">
        <v>20080449018</v>
      </c>
      <c r="BJ28" s="6">
        <v>27.88662132</v>
      </c>
      <c r="BK28" s="7">
        <v>12298000000</v>
      </c>
      <c r="BL28" s="6">
        <v>-3700000000</v>
      </c>
      <c r="BM28" s="7">
        <v>29.47845805</v>
      </c>
      <c r="BN28" s="6">
        <v>13000000000</v>
      </c>
      <c r="BO28" s="7">
        <v>-113189897.09999999</v>
      </c>
      <c r="BP28" s="6">
        <v>8130523352</v>
      </c>
      <c r="BQ28" s="7">
        <v>1923500000000</v>
      </c>
      <c r="BR28" s="6">
        <v>2.48505588</v>
      </c>
      <c r="BS28" s="7">
        <v>91793410869</v>
      </c>
      <c r="BT28" s="6">
        <v>1462670000000</v>
      </c>
      <c r="BU28" s="7">
        <v>28300000000</v>
      </c>
      <c r="BV28" s="6">
        <v>56.045999999999999</v>
      </c>
      <c r="BW28" s="7">
        <v>25920362</v>
      </c>
      <c r="BX28" s="6">
        <v>0.79207225599999997</v>
      </c>
      <c r="BY28" s="7">
        <v>2045930</v>
      </c>
      <c r="BZ28" s="6">
        <v>1188151</v>
      </c>
      <c r="CA28" s="7">
        <v>2.5285120920000002</v>
      </c>
      <c r="CB28" s="6">
        <v>3.4518710920000002</v>
      </c>
      <c r="CC28" s="7">
        <v>4.1085767989999997</v>
      </c>
      <c r="CD28" s="6">
        <v>6.737579384</v>
      </c>
      <c r="CE28" s="7">
        <v>8.7671922030000005</v>
      </c>
      <c r="CF28" s="6">
        <v>14316866</v>
      </c>
      <c r="CG28" s="7">
        <v>9.7338144870000001</v>
      </c>
      <c r="CH28" s="6">
        <v>13.2569423</v>
      </c>
      <c r="CI28" s="7">
        <v>11111288</v>
      </c>
      <c r="CJ28" s="6">
        <v>15.79829179</v>
      </c>
      <c r="CK28" s="7">
        <v>2667000000</v>
      </c>
      <c r="CL28" s="6">
        <v>8699719364</v>
      </c>
      <c r="CM28" s="7">
        <v>844.72571749999997</v>
      </c>
      <c r="CN28" s="6">
        <v>38758652947</v>
      </c>
      <c r="CO28" s="7">
        <v>2.6901621950000001</v>
      </c>
      <c r="CP28" s="6">
        <v>177891000000</v>
      </c>
      <c r="CQ28" s="7">
        <v>36.054421769999998</v>
      </c>
      <c r="CR28" s="6">
        <v>-3461178672</v>
      </c>
      <c r="CS28" s="7">
        <v>17619777594</v>
      </c>
      <c r="CT28" s="6">
        <v>334531000000</v>
      </c>
      <c r="CU28" s="7">
        <v>12160898036</v>
      </c>
      <c r="CV28" s="6">
        <v>29.75283447</v>
      </c>
      <c r="CW28" s="7">
        <v>13121000000</v>
      </c>
      <c r="CX28" s="6">
        <v>19.502028429999999</v>
      </c>
      <c r="CY28" s="7">
        <v>29.22426304</v>
      </c>
      <c r="CZ28" s="6">
        <v>1779681032</v>
      </c>
      <c r="DA28" s="7">
        <v>21.91325586</v>
      </c>
      <c r="DB28" s="6">
        <v>7173994387</v>
      </c>
      <c r="DC28" s="7">
        <v>285793000000</v>
      </c>
      <c r="DD28" s="6">
        <v>9167446211</v>
      </c>
      <c r="DE28" s="7">
        <v>16394052437</v>
      </c>
      <c r="DF28" s="6">
        <v>-121000000</v>
      </c>
      <c r="DG28" s="7">
        <v>108.3900227</v>
      </c>
      <c r="DH28" s="6">
        <v>44714686623</v>
      </c>
      <c r="DI28" s="7">
        <v>64.172335599999997</v>
      </c>
      <c r="DJ28" s="6">
        <v>1542.4262430000001</v>
      </c>
      <c r="DK28" s="7">
        <v>126299000000</v>
      </c>
      <c r="DL28" s="6">
        <v>6080449018</v>
      </c>
      <c r="DM28" s="7">
        <v>1491000000</v>
      </c>
      <c r="DN28" s="6">
        <v>23.86428982</v>
      </c>
      <c r="DO28" s="7">
        <v>84.131972790000006</v>
      </c>
      <c r="DP28" s="6">
        <v>1385742882</v>
      </c>
      <c r="DQ28" s="7">
        <v>829012232</v>
      </c>
      <c r="DR28" s="6">
        <v>11440099</v>
      </c>
      <c r="DS28" s="7">
        <v>29.22426304</v>
      </c>
      <c r="DT28" s="6">
        <v>8539349</v>
      </c>
      <c r="DU28" s="7">
        <v>0.70000070000000003</v>
      </c>
      <c r="DV28" s="6">
        <v>2494855005</v>
      </c>
      <c r="DW28" s="7">
        <v>1711440000000</v>
      </c>
      <c r="DX28" s="6">
        <v>31400.549719999999</v>
      </c>
      <c r="DY28" s="7">
        <v>790.20179370000005</v>
      </c>
      <c r="DZ28" s="6">
        <v>1639310000000</v>
      </c>
      <c r="EA28" s="7">
        <v>44100000000</v>
      </c>
      <c r="EB28" s="6">
        <v>48.675736960000002</v>
      </c>
      <c r="EC28" s="7">
        <v>21466000000</v>
      </c>
      <c r="ED28" s="6">
        <v>44.181535420000003</v>
      </c>
      <c r="EE28" s="7">
        <v>9.6025706829999997</v>
      </c>
      <c r="EF28" s="6">
        <v>37102200000</v>
      </c>
      <c r="EG28" s="7">
        <v>42546557118</v>
      </c>
      <c r="EH28" s="6">
        <v>29.22426304</v>
      </c>
      <c r="EI28" s="7">
        <v>37.213754190000003</v>
      </c>
      <c r="EJ28" s="6">
        <v>11502000000</v>
      </c>
      <c r="EK28" s="7">
        <v>22946755</v>
      </c>
      <c r="EL28" s="6">
        <v>29259540</v>
      </c>
      <c r="EM28" s="7">
        <v>26285933</v>
      </c>
      <c r="EN28" s="6">
        <v>7.1487382569999998</v>
      </c>
      <c r="EO28" s="7">
        <v>0.50025534900000002</v>
      </c>
      <c r="EP28" s="6">
        <v>1.3470239850000001</v>
      </c>
      <c r="EQ28" s="7">
        <v>857780</v>
      </c>
      <c r="ER28" s="6">
        <v>1.944500197</v>
      </c>
      <c r="ES28" s="7">
        <v>3.0536764289999998</v>
      </c>
      <c r="ET28" s="6">
        <v>3.4938573869999998</v>
      </c>
      <c r="EU28" s="7">
        <v>5.5147839850000002</v>
      </c>
      <c r="EV28" s="6">
        <v>7.7891098169999999</v>
      </c>
      <c r="EW28" s="7">
        <v>28619456</v>
      </c>
      <c r="EX28" s="6">
        <v>14302590</v>
      </c>
      <c r="EY28" s="7">
        <v>11.181940450000001</v>
      </c>
      <c r="EZ28" s="6">
        <v>21540909</v>
      </c>
      <c r="FA28" s="7">
        <v>10429621</v>
      </c>
      <c r="FB28" s="6">
        <v>13.83219955</v>
      </c>
      <c r="FC28" s="7">
        <v>6100000000</v>
      </c>
      <c r="FD28" s="6">
        <v>108187000000</v>
      </c>
      <c r="FE28" s="7">
        <v>78.911564630000001</v>
      </c>
      <c r="FF28" s="6">
        <v>34800000000</v>
      </c>
      <c r="FG28" s="7">
        <v>26473339570</v>
      </c>
      <c r="FH28" s="6">
        <v>11153274114</v>
      </c>
      <c r="FI28" s="7">
        <v>2.8951802610000001</v>
      </c>
      <c r="FJ28" s="6">
        <v>-72661370985</v>
      </c>
      <c r="FK28" s="7">
        <v>620241000000</v>
      </c>
      <c r="FL28" s="6">
        <v>5.560589631</v>
      </c>
      <c r="FM28" s="7">
        <v>1.14015964</v>
      </c>
      <c r="FN28" s="6">
        <v>2.8302253739999998</v>
      </c>
      <c r="FO28" s="7">
        <v>1.7925166269999999</v>
      </c>
      <c r="FP28" s="6">
        <v>4.7445255470000003</v>
      </c>
      <c r="FQ28" s="7">
        <v>99653758336</v>
      </c>
      <c r="FR28" s="6">
        <v>12.87517165</v>
      </c>
      <c r="FS28" s="7">
        <v>807526000000</v>
      </c>
      <c r="FT28" s="6">
        <v>-5.8959644600000001</v>
      </c>
      <c r="FU28" s="7">
        <v>4.1092579159999998</v>
      </c>
      <c r="FV28" s="6">
        <v>2.858770448</v>
      </c>
      <c r="FW28" s="7">
        <v>47345246369</v>
      </c>
      <c r="FX28" s="6">
        <v>14878117456</v>
      </c>
      <c r="FY28" s="7">
        <v>7.9259765609999997</v>
      </c>
      <c r="FZ28" s="6">
        <v>268885000000</v>
      </c>
      <c r="GA28" s="7">
        <v>1.8534863189999999</v>
      </c>
      <c r="GB28" s="6">
        <v>4.0761112239999999</v>
      </c>
      <c r="GC28" s="7">
        <v>20.950595750000002</v>
      </c>
      <c r="GD28" s="6">
        <v>8.9413375500000001</v>
      </c>
      <c r="GE28" s="7">
        <v>1711970000000</v>
      </c>
      <c r="GF28" s="6">
        <v>36067583869</v>
      </c>
      <c r="GG28" s="7">
        <v>4.0732500419999997</v>
      </c>
      <c r="GH28" s="6">
        <v>62.875642999999997</v>
      </c>
      <c r="GI28" s="7">
        <v>63.084000000000003</v>
      </c>
      <c r="GJ28" s="6">
        <v>268.952</v>
      </c>
      <c r="GK28" s="7">
        <v>110</v>
      </c>
      <c r="GL28" s="6">
        <v>110.5</v>
      </c>
      <c r="GM28" s="7">
        <v>77711</v>
      </c>
      <c r="GN28" s="6">
        <v>147642</v>
      </c>
      <c r="GO28" s="7">
        <v>1669439941</v>
      </c>
      <c r="GP28" s="6">
        <v>1669439941</v>
      </c>
      <c r="GQ28" s="7">
        <v>59.357999999999997</v>
      </c>
      <c r="GR28" s="6">
        <v>78.3</v>
      </c>
      <c r="GS28" s="7">
        <v>9.9440000000000008</v>
      </c>
      <c r="GT28" s="6">
        <v>93.858999999999995</v>
      </c>
      <c r="GU28" s="7">
        <v>1.0509999999999999</v>
      </c>
      <c r="GV28" s="6">
        <v>5.07</v>
      </c>
      <c r="GW28" s="7">
        <v>80.7</v>
      </c>
      <c r="GX28" s="6">
        <v>180.36</v>
      </c>
      <c r="GY28" s="7">
        <v>92160003.659999996</v>
      </c>
      <c r="GZ28" s="6">
        <v>513680000</v>
      </c>
      <c r="HA28" s="7">
        <v>229153.98</v>
      </c>
      <c r="HB28" s="6">
        <v>24180000.309999999</v>
      </c>
      <c r="HC28" s="7">
        <v>775520000</v>
      </c>
      <c r="HD28" s="6">
        <v>45500</v>
      </c>
      <c r="HE28" s="7">
        <v>183653.98</v>
      </c>
      <c r="HF28" s="6">
        <v>52.225724</v>
      </c>
      <c r="HG28" s="7">
        <v>61.261000000000003</v>
      </c>
      <c r="HH28" s="6">
        <v>75.8</v>
      </c>
      <c r="HI28" s="7">
        <v>37.356999999999999</v>
      </c>
      <c r="HJ28" s="6">
        <v>204932</v>
      </c>
      <c r="HK28" s="7">
        <v>31.977751749999999</v>
      </c>
      <c r="HL28" s="6">
        <v>13.72793306</v>
      </c>
      <c r="HM28" s="7">
        <v>3556649902</v>
      </c>
      <c r="HN28" s="6">
        <v>40.5</v>
      </c>
      <c r="HO28" s="7">
        <v>109.4</v>
      </c>
      <c r="HP28" s="6">
        <v>3556649902</v>
      </c>
      <c r="HQ28" s="7">
        <v>1588809998</v>
      </c>
      <c r="HR28" s="6">
        <v>125699996.90000001</v>
      </c>
      <c r="HS28" s="7">
        <v>1147000000</v>
      </c>
      <c r="HT28" s="6">
        <v>6.1168895489999997</v>
      </c>
      <c r="HU28" s="7">
        <v>7.4981305660000004</v>
      </c>
      <c r="HV28" s="6">
        <v>2.1077283360000001</v>
      </c>
      <c r="HW28" s="7">
        <v>4727136104</v>
      </c>
      <c r="HX28" s="6">
        <v>11.56568686</v>
      </c>
      <c r="HY28" s="7">
        <v>3309000000</v>
      </c>
      <c r="HZ28" s="6">
        <v>2.0932705509999998</v>
      </c>
      <c r="IA28" s="7">
        <v>1076450</v>
      </c>
      <c r="IB28" s="6">
        <v>1001450</v>
      </c>
      <c r="IC28" s="7">
        <v>8754000</v>
      </c>
      <c r="ID28" s="6">
        <v>435.3753236</v>
      </c>
      <c r="IE28" s="7">
        <v>35.299999999999997</v>
      </c>
      <c r="IF28" s="6">
        <v>0.25013812800000002</v>
      </c>
      <c r="IG28" s="7">
        <v>118.3118406</v>
      </c>
      <c r="IH28" s="6">
        <v>52.444919380000002</v>
      </c>
      <c r="II28" s="7">
        <v>37.26</v>
      </c>
      <c r="IJ28" s="6">
        <v>1864080</v>
      </c>
      <c r="IK28" s="7">
        <v>2.5787332360000002</v>
      </c>
      <c r="IL28" s="6">
        <v>4696.2</v>
      </c>
      <c r="IM28" s="7">
        <v>41.69</v>
      </c>
      <c r="IN28" s="6">
        <v>995450</v>
      </c>
      <c r="IO28" s="7">
        <v>2.328595108</v>
      </c>
      <c r="IP28" s="6">
        <v>2248717000</v>
      </c>
      <c r="IQ28" s="7">
        <v>1.9976724509999999</v>
      </c>
      <c r="IR28" s="6">
        <v>2.482170945</v>
      </c>
      <c r="IS28" s="7">
        <v>0.80886807599999999</v>
      </c>
      <c r="IT28" s="6">
        <v>1.6221399670000001</v>
      </c>
      <c r="IU28" s="7">
        <v>1.2984083909999999</v>
      </c>
      <c r="IV28" s="6">
        <v>3.6488277660000001</v>
      </c>
      <c r="IW28" s="7">
        <v>18.100000000000001</v>
      </c>
      <c r="IX28" s="6">
        <v>4.4400776000000003E-2</v>
      </c>
      <c r="IY28" s="7">
        <v>0.23248812499999999</v>
      </c>
      <c r="IZ28" s="6">
        <v>0.78889428900000003</v>
      </c>
      <c r="JA28" s="7">
        <v>13.69085632</v>
      </c>
      <c r="JB28" s="6">
        <v>1.995906615</v>
      </c>
      <c r="JC28" s="7">
        <v>77.321265440000005</v>
      </c>
      <c r="JD28" s="6">
        <v>2318000</v>
      </c>
      <c r="JE28" s="7">
        <v>22.908885380000001</v>
      </c>
      <c r="JF28" s="6">
        <v>72.61127123</v>
      </c>
      <c r="JG28" s="7">
        <v>8787836000</v>
      </c>
      <c r="JH28" s="6">
        <v>0.80886807599999999</v>
      </c>
      <c r="JI28" s="7">
        <v>8.1790101679999996</v>
      </c>
      <c r="JJ28" s="6">
        <v>19.15477817</v>
      </c>
      <c r="JK28" s="7">
        <v>1</v>
      </c>
      <c r="JL28" s="6">
        <v>1.9976724509999999</v>
      </c>
      <c r="JM28" s="7">
        <v>0.133987514</v>
      </c>
      <c r="JN28" s="6">
        <v>1.3141271219999999</v>
      </c>
      <c r="JO28" s="7">
        <v>7.925897301</v>
      </c>
      <c r="JP28" s="6">
        <v>1.47693926</v>
      </c>
      <c r="JQ28" s="7">
        <v>1.785615935</v>
      </c>
      <c r="JR28" s="6">
        <v>25670</v>
      </c>
      <c r="JS28" s="7">
        <v>1.2673894E-2</v>
      </c>
      <c r="JT28" s="6">
        <v>-4075800100</v>
      </c>
      <c r="JU28" s="7">
        <v>28258.928339999999</v>
      </c>
      <c r="JV28" s="6">
        <v>720</v>
      </c>
      <c r="JW28" s="7">
        <v>37440785688</v>
      </c>
      <c r="JX28" s="6">
        <v>766.6546707</v>
      </c>
      <c r="JY28" s="7">
        <v>1475290000000</v>
      </c>
      <c r="JZ28" s="6">
        <v>40024199900</v>
      </c>
      <c r="KA28" s="7">
        <v>-3812722264</v>
      </c>
      <c r="KB28" s="6">
        <v>85409861796</v>
      </c>
      <c r="KC28" s="7">
        <v>37651397712</v>
      </c>
      <c r="KD28" s="6">
        <v>1636.0069570000001</v>
      </c>
      <c r="KE28" s="7">
        <v>21889999.390000001</v>
      </c>
      <c r="KF28" s="6">
        <v>3.6262325980000001</v>
      </c>
      <c r="KG28" s="7">
        <v>0.70574046300000004</v>
      </c>
      <c r="KH28" s="6">
        <v>4.4588806319999996</v>
      </c>
      <c r="KI28" s="7">
        <v>250000</v>
      </c>
      <c r="KJ28" s="6">
        <v>109999.9994</v>
      </c>
      <c r="KK28" s="7">
        <v>1080</v>
      </c>
      <c r="KL28" s="6">
        <v>800000.01190000004</v>
      </c>
      <c r="KM28" s="7">
        <v>15819999.689999999</v>
      </c>
      <c r="KN28" s="6">
        <v>159999.9964</v>
      </c>
      <c r="KO28" s="7">
        <v>8359999.6569999997</v>
      </c>
      <c r="KP28" s="6">
        <v>91279998.780000001</v>
      </c>
      <c r="KQ28" s="7">
        <v>6</v>
      </c>
      <c r="KR28" s="6">
        <v>2.2000000000000001E-3</v>
      </c>
      <c r="KS28" s="7">
        <v>12.5138</v>
      </c>
      <c r="KT28" s="6">
        <v>12.7364049</v>
      </c>
      <c r="KU28" s="7">
        <v>2042833704</v>
      </c>
      <c r="KV28" s="6">
        <v>2.9510910269999999</v>
      </c>
      <c r="KW28" s="7">
        <v>1217428571</v>
      </c>
      <c r="KX28" s="6">
        <v>9.6074999999999999</v>
      </c>
      <c r="KY28" s="7">
        <v>4.9599999999999998E-2</v>
      </c>
      <c r="KZ28" s="6">
        <v>1E-4</v>
      </c>
      <c r="LA28" s="7">
        <v>18.3</v>
      </c>
      <c r="LB28" s="6">
        <v>0.76319999999999999</v>
      </c>
      <c r="LC28" s="7">
        <v>2.0217999999999998</v>
      </c>
      <c r="LD28" s="6">
        <v>6.5473999999999997</v>
      </c>
      <c r="LE28" s="7">
        <v>12.269</v>
      </c>
      <c r="LF28" s="6">
        <v>1.436307633</v>
      </c>
      <c r="LG28" s="7">
        <v>19.723800000000001</v>
      </c>
      <c r="LH28" s="6">
        <v>41.4968</v>
      </c>
      <c r="LI28" s="7">
        <v>0.3458</v>
      </c>
      <c r="LJ28" s="6">
        <v>705688874.79999995</v>
      </c>
      <c r="LK28" s="7">
        <v>2214126233</v>
      </c>
      <c r="LL28" s="6">
        <v>39891292452</v>
      </c>
      <c r="LM28" s="7">
        <v>1.8800000000000001E-2</v>
      </c>
      <c r="LN28" s="6">
        <v>4.41E-2</v>
      </c>
      <c r="LO28" s="7">
        <v>0.79044983800000002</v>
      </c>
      <c r="LP28" s="6">
        <v>12.9085</v>
      </c>
      <c r="LQ28" s="7">
        <v>0.17949999999999999</v>
      </c>
      <c r="LR28" s="6">
        <v>2.1000000000000001E-2</v>
      </c>
      <c r="LS28" s="7">
        <v>2.4460613420000001</v>
      </c>
      <c r="LT28" s="6">
        <v>5.7687999999999997</v>
      </c>
      <c r="LU28" s="7">
        <v>1.9693000000000001</v>
      </c>
      <c r="LV28" s="6">
        <v>1.2800000000000001E-2</v>
      </c>
      <c r="LW28" s="7">
        <v>20.331800000000001</v>
      </c>
      <c r="LX28" s="6">
        <v>127.6998</v>
      </c>
      <c r="LY28" s="7">
        <v>0.1179</v>
      </c>
      <c r="LZ28" s="6">
        <v>4.4699999999999997E-2</v>
      </c>
      <c r="MA28" s="7">
        <v>74.984300000000005</v>
      </c>
      <c r="MB28" s="6">
        <v>4.0446999999999997</v>
      </c>
      <c r="MC28" s="7">
        <v>8.09</v>
      </c>
      <c r="MD28" s="6">
        <v>879488207.5</v>
      </c>
      <c r="ME28" s="7">
        <v>846085232.79999995</v>
      </c>
      <c r="MF28" s="6">
        <v>400.27878299999998</v>
      </c>
      <c r="MG28" s="7">
        <v>32623294964</v>
      </c>
      <c r="MH28" s="6">
        <v>6</v>
      </c>
      <c r="MI28" s="7">
        <v>6</v>
      </c>
      <c r="MJ28" s="6">
        <v>5.4561721030000001</v>
      </c>
      <c r="MK28" s="7">
        <v>7.2205203339999997</v>
      </c>
      <c r="ML28" s="6">
        <v>173799000</v>
      </c>
      <c r="MM28" s="7">
        <v>26.875</v>
      </c>
      <c r="MN28" s="6">
        <v>12</v>
      </c>
      <c r="MO28" s="7">
        <v>260183572</v>
      </c>
      <c r="MP28" s="6">
        <v>2703419544</v>
      </c>
      <c r="MQ28" s="7">
        <v>611753000</v>
      </c>
      <c r="MR28" s="6">
        <v>17.857700000000001</v>
      </c>
      <c r="MS28" s="7">
        <v>31676294964</v>
      </c>
      <c r="MT28" s="6">
        <v>106.5450196</v>
      </c>
      <c r="MU28" s="7">
        <v>605007000</v>
      </c>
      <c r="MV28" s="6">
        <v>0</v>
      </c>
      <c r="MW28" s="7">
        <v>76634000</v>
      </c>
      <c r="MX28" s="6">
        <v>1368041000</v>
      </c>
      <c r="MY28" s="7">
        <v>7123685576</v>
      </c>
      <c r="MZ28" s="6">
        <v>144311912.80000001</v>
      </c>
      <c r="NA28" s="7">
        <v>7300000.1909999996</v>
      </c>
      <c r="NB28" s="6">
        <v>4.4613270780000001</v>
      </c>
      <c r="NC28" s="7">
        <v>33278000</v>
      </c>
      <c r="ND28" s="6">
        <v>22639999.390000001</v>
      </c>
      <c r="NE28" s="7">
        <v>60835840.100000001</v>
      </c>
      <c r="NF28" s="6">
        <v>4800000.1909999996</v>
      </c>
      <c r="NG28" s="7">
        <v>26729999.539999999</v>
      </c>
      <c r="NH28" s="6">
        <v>5.786860388</v>
      </c>
      <c r="NI28" s="7">
        <v>51.234784500000004</v>
      </c>
      <c r="NJ28" s="6">
        <v>16.100279489999998</v>
      </c>
      <c r="NK28" s="7">
        <v>60.67510884</v>
      </c>
      <c r="NL28" s="6">
        <v>30.024984</v>
      </c>
      <c r="NM28" s="7">
        <v>20.03851976</v>
      </c>
      <c r="NN28" s="6">
        <v>6.8249288190000001</v>
      </c>
      <c r="NO28" s="7">
        <v>1.0000413610000001</v>
      </c>
      <c r="NP28" s="6">
        <v>3.4136997139999998</v>
      </c>
      <c r="NQ28" s="7">
        <v>4.8725743210000001</v>
      </c>
      <c r="NR28" s="6">
        <v>2.7671669999999999E-2</v>
      </c>
      <c r="NS28" s="7">
        <v>624.18581459999996</v>
      </c>
      <c r="NT28" s="6">
        <v>4.5748239999999999E-3</v>
      </c>
      <c r="NU28" s="7">
        <v>0.43927090800000002</v>
      </c>
      <c r="NV28" s="6">
        <v>4.4195932999999998</v>
      </c>
      <c r="NW28" s="7">
        <v>111.5</v>
      </c>
      <c r="NX28" s="6">
        <v>7.7950073870000001</v>
      </c>
      <c r="NY28" s="7">
        <v>0.38265957</v>
      </c>
      <c r="NZ28" s="6">
        <v>1515.449451</v>
      </c>
      <c r="OA28" s="7">
        <v>32586428773</v>
      </c>
      <c r="OB28" s="6">
        <v>7.2250681649999997</v>
      </c>
      <c r="OC28" s="7">
        <v>2538942958</v>
      </c>
      <c r="OD28" s="6">
        <v>2149234627</v>
      </c>
      <c r="OE28" s="7">
        <v>0.39867271300000001</v>
      </c>
      <c r="OF28" s="6">
        <v>1712850.17</v>
      </c>
      <c r="OG28" s="7">
        <v>164466479.30000001</v>
      </c>
      <c r="OH28" s="6">
        <v>1654730456</v>
      </c>
      <c r="OI28" s="7">
        <v>29800</v>
      </c>
      <c r="OJ28" s="6">
        <v>8.6040113399999996</v>
      </c>
      <c r="OK28" s="7">
        <v>79116001080</v>
      </c>
      <c r="OL28" s="6">
        <v>6.7812224319999999</v>
      </c>
      <c r="OM28" s="7">
        <v>5.7403566389999998</v>
      </c>
      <c r="ON28" s="6">
        <v>2350100</v>
      </c>
      <c r="OO28" s="7">
        <v>0</v>
      </c>
      <c r="OP28" s="6">
        <v>0</v>
      </c>
      <c r="OQ28" s="7">
        <v>16.953752439999999</v>
      </c>
      <c r="OR28" s="6">
        <v>13.65765158</v>
      </c>
      <c r="OS28" s="7">
        <v>1309999.943</v>
      </c>
      <c r="OT28" s="6">
        <v>0</v>
      </c>
      <c r="OU28" s="7">
        <v>-746000</v>
      </c>
      <c r="OV28" s="6">
        <v>775007000</v>
      </c>
      <c r="OW28" s="7">
        <v>70.521011349999995</v>
      </c>
      <c r="OX28" s="6">
        <v>6214250</v>
      </c>
      <c r="OY28" s="7">
        <v>86.364906309999995</v>
      </c>
      <c r="OZ28" s="6">
        <v>5941066417</v>
      </c>
      <c r="PA28" s="7">
        <v>14.401360540000001</v>
      </c>
      <c r="PB28" s="6">
        <v>6351000000</v>
      </c>
      <c r="PC28" s="7">
        <v>78.724121089999997</v>
      </c>
      <c r="PD28" s="6">
        <v>6590000.1529999999</v>
      </c>
      <c r="PE28" s="7">
        <v>7599999.9050000003</v>
      </c>
      <c r="PF28" s="6">
        <v>38918089</v>
      </c>
      <c r="PG28" s="7"/>
      <c r="PH28" s="6">
        <v>5360000.1339999996</v>
      </c>
      <c r="PI28" s="7">
        <v>1.8824585789999999</v>
      </c>
      <c r="PJ28" s="6">
        <v>4</v>
      </c>
      <c r="PK28" s="7">
        <v>947000000</v>
      </c>
      <c r="PL28" s="6">
        <v>11</v>
      </c>
      <c r="PM28" s="7">
        <v>15</v>
      </c>
      <c r="PN28" s="6">
        <v>509999.99050000001</v>
      </c>
      <c r="PO28" s="7">
        <v>8.4663847420000007</v>
      </c>
      <c r="PP28" s="6">
        <v>3310571429</v>
      </c>
      <c r="PQ28" s="7">
        <v>37.069505319999998</v>
      </c>
      <c r="PR28" s="6">
        <v>8934393471</v>
      </c>
      <c r="PS28" s="7">
        <v>42.263571570000003</v>
      </c>
      <c r="PT28" s="6">
        <v>2506142822</v>
      </c>
      <c r="PU28" s="7">
        <v>6396571429</v>
      </c>
      <c r="PV28" s="6">
        <v>2.1739130430000002</v>
      </c>
      <c r="PW28" s="7">
        <v>-1211428571</v>
      </c>
      <c r="PX28" s="6">
        <v>-720142857.10000002</v>
      </c>
      <c r="PY28" s="7">
        <v>1.7404913209999999</v>
      </c>
      <c r="PZ28" s="6">
        <v>3012285714</v>
      </c>
      <c r="QA28" s="7">
        <v>1126428571</v>
      </c>
      <c r="QB28" s="6">
        <v>2.2050573920000001</v>
      </c>
      <c r="QC28" s="7">
        <v>56.178250890000001</v>
      </c>
      <c r="QD28" s="6">
        <v>22.322478629999999</v>
      </c>
      <c r="QE28" s="7">
        <v>2506142857</v>
      </c>
      <c r="QF28" s="6">
        <v>5990285714</v>
      </c>
      <c r="QG28" s="7">
        <v>3470714286</v>
      </c>
      <c r="QH28" s="6">
        <v>-162142857.09999999</v>
      </c>
      <c r="QI28" s="7">
        <v>-1603571429</v>
      </c>
      <c r="QJ28" s="6">
        <v>33.690600400000001</v>
      </c>
      <c r="QK28" s="7">
        <v>7170000000</v>
      </c>
      <c r="QL28" s="6">
        <v>60.172626389999998</v>
      </c>
      <c r="QM28" s="7">
        <v>58.151376540000001</v>
      </c>
      <c r="QN28" s="6">
        <v>31.177181319999999</v>
      </c>
      <c r="QO28" s="7">
        <v>2737714286</v>
      </c>
      <c r="QP28" s="6">
        <v>8357711386</v>
      </c>
      <c r="QQ28" s="7">
        <v>3470714286</v>
      </c>
      <c r="QR28" s="6">
        <v>8.3468050710000004</v>
      </c>
      <c r="QS28" s="7">
        <v>3358000000</v>
      </c>
      <c r="QT28" s="6">
        <v>406285714.30000001</v>
      </c>
      <c r="QU28" s="7">
        <v>-31117646.399999999</v>
      </c>
      <c r="QV28" s="6">
        <v>-4537714286</v>
      </c>
      <c r="QW28" s="7">
        <v>-3.4940751539999999</v>
      </c>
      <c r="QX28" s="6">
        <v>1.4544217999999999E-2</v>
      </c>
      <c r="QY28" s="7">
        <v>11308714286</v>
      </c>
      <c r="QZ28" s="6">
        <v>4.3962818930000003</v>
      </c>
      <c r="RA28" s="7">
        <v>15.44180369</v>
      </c>
      <c r="RB28" s="6">
        <v>111.3672481</v>
      </c>
      <c r="RC28" s="7">
        <v>6.074981126</v>
      </c>
      <c r="RD28" s="6">
        <v>57.33004339</v>
      </c>
      <c r="RE28" s="7">
        <v>2632285714</v>
      </c>
      <c r="RF28" s="6">
        <v>32.149238490000002</v>
      </c>
      <c r="RG28" s="7">
        <v>-4192000000</v>
      </c>
      <c r="RH28" s="6">
        <v>-1441428571</v>
      </c>
      <c r="RI28" s="7">
        <v>31.936385399999999</v>
      </c>
      <c r="RJ28" s="6">
        <v>20.25939563</v>
      </c>
      <c r="RK28" s="7">
        <v>1.888470417</v>
      </c>
      <c r="RL28" s="6">
        <v>1.9150490499999999</v>
      </c>
      <c r="RM28" s="7">
        <v>4.8371947400000002</v>
      </c>
      <c r="RN28" s="6">
        <v>6000000</v>
      </c>
      <c r="RO28" s="7">
        <v>10182285714</v>
      </c>
      <c r="RP28" s="6">
        <v>32.887454900000002</v>
      </c>
      <c r="RQ28" s="7">
        <v>164000000</v>
      </c>
      <c r="RR28" s="6">
        <v>18259621.600000001</v>
      </c>
      <c r="RS28" s="7">
        <v>95.476624169999994</v>
      </c>
      <c r="RT28" s="6">
        <v>1.809783513</v>
      </c>
      <c r="RU28" s="7">
        <v>52.416666669999998</v>
      </c>
      <c r="RV28" s="6">
        <v>5241.6666670000004</v>
      </c>
      <c r="RW28" s="7">
        <v>10.990494099999999</v>
      </c>
      <c r="RX28" s="6">
        <v>14.762420369999999</v>
      </c>
      <c r="RY28" s="7">
        <v>0</v>
      </c>
      <c r="RZ28" s="6">
        <v>164000000</v>
      </c>
      <c r="SA28" s="7">
        <v>0.80612999200000002</v>
      </c>
      <c r="SB28" s="6">
        <v>44.4</v>
      </c>
      <c r="SC28" s="7">
        <v>12.65269384</v>
      </c>
      <c r="SD28" s="6">
        <v>77.77</v>
      </c>
      <c r="SE28" s="7">
        <v>9.84</v>
      </c>
      <c r="SF28" s="6">
        <v>16.582121999999998</v>
      </c>
      <c r="SG28" s="7">
        <v>6208476759</v>
      </c>
      <c r="SH28" s="6">
        <v>22.322478629999999</v>
      </c>
      <c r="SI28" s="7">
        <v>3826601</v>
      </c>
      <c r="SJ28" s="6">
        <v>4.501450062</v>
      </c>
      <c r="SK28" s="7">
        <v>58.3042984</v>
      </c>
      <c r="SL28" s="6">
        <v>43.200290000000003</v>
      </c>
      <c r="SM28" s="7">
        <v>0</v>
      </c>
      <c r="SN28" s="6">
        <v>31.645947880000001</v>
      </c>
      <c r="SO28" s="7">
        <v>0</v>
      </c>
      <c r="SP28" s="6">
        <v>40.619770500000001</v>
      </c>
      <c r="SQ28" s="7">
        <v>27.734281620000001</v>
      </c>
      <c r="SR28" s="6">
        <v>4.4965901370000001</v>
      </c>
      <c r="SS28" s="7">
        <v>0</v>
      </c>
      <c r="ST28" s="6">
        <v>72.265718379999996</v>
      </c>
      <c r="SU28" s="7">
        <v>4.4990801810000001</v>
      </c>
      <c r="SV28" s="6">
        <v>8</v>
      </c>
      <c r="SW28" s="7">
        <v>30.9</v>
      </c>
      <c r="SX28" s="6">
        <v>78</v>
      </c>
      <c r="SY28" s="7">
        <v>6709871.5</v>
      </c>
      <c r="SZ28" s="6">
        <v>45.7</v>
      </c>
      <c r="TA28" s="7">
        <v>80</v>
      </c>
      <c r="TB28" s="6"/>
      <c r="TC28" s="7">
        <v>759999.99049999996</v>
      </c>
      <c r="TD28" s="6">
        <v>3.708275005</v>
      </c>
      <c r="TE28" s="7">
        <v>572.09575970000003</v>
      </c>
      <c r="TF28" s="6">
        <v>3.0286759760000002</v>
      </c>
      <c r="TG28" s="7">
        <v>67.931060790000004</v>
      </c>
      <c r="TH28" s="6">
        <v>-81.653501370000001</v>
      </c>
      <c r="TI28" s="7">
        <v>0</v>
      </c>
      <c r="TJ28" s="6">
        <v>47.92975998</v>
      </c>
      <c r="TK28" s="7">
        <v>504.79789840000001</v>
      </c>
      <c r="TL28" s="6">
        <v>93.263049019999997</v>
      </c>
      <c r="TM28" s="7">
        <v>10.748864449999999</v>
      </c>
      <c r="TN28" s="6">
        <v>7</v>
      </c>
      <c r="TO28" s="7"/>
      <c r="TP28" s="6"/>
      <c r="TQ28" s="7">
        <v>17.677940370000002</v>
      </c>
      <c r="TR28" s="6">
        <v>-32</v>
      </c>
      <c r="TS28" s="7">
        <v>334531000000</v>
      </c>
      <c r="TT28" s="6">
        <v>20055213834</v>
      </c>
      <c r="TU28" s="7">
        <v>4860000000</v>
      </c>
      <c r="TV28" s="6">
        <v>11.020408160000001</v>
      </c>
      <c r="TW28" s="7">
        <v>8409999.8469999991</v>
      </c>
      <c r="TX28" s="6">
        <v>41.252807760000003</v>
      </c>
      <c r="TY28" s="7">
        <v>15.46422082</v>
      </c>
      <c r="TZ28" s="6">
        <v>122.7706687</v>
      </c>
      <c r="UA28" s="7">
        <v>61.659049119999999</v>
      </c>
      <c r="UB28" s="6">
        <v>18.826809610000002</v>
      </c>
      <c r="UC28" s="7">
        <v>10.876270290000001</v>
      </c>
      <c r="UD28" s="6">
        <v>24.060279850000001</v>
      </c>
      <c r="UE28" s="7">
        <v>0.45203998699999998</v>
      </c>
      <c r="UF28" s="6">
        <v>0.76125997300000003</v>
      </c>
      <c r="UG28" s="7">
        <v>0.693009973</v>
      </c>
      <c r="UH28" s="6">
        <v>5.5605896789999996</v>
      </c>
      <c r="UI28" s="7">
        <v>57.12</v>
      </c>
      <c r="UJ28" s="6">
        <v>35.76</v>
      </c>
      <c r="UK28" s="7">
        <v>11.87</v>
      </c>
      <c r="UL28" s="6">
        <v>39.566420000000001</v>
      </c>
      <c r="UM28" s="7">
        <v>667</v>
      </c>
      <c r="UN28" s="6">
        <v>142</v>
      </c>
      <c r="UO28" s="7">
        <v>194929</v>
      </c>
      <c r="UP28" s="6">
        <v>2864615</v>
      </c>
      <c r="UQ28" s="7">
        <v>1649999.976</v>
      </c>
      <c r="UR28" s="6">
        <v>47.839469909999998</v>
      </c>
      <c r="US28" s="7">
        <v>187580</v>
      </c>
      <c r="UT28" s="6"/>
      <c r="UU28" s="7"/>
      <c r="UV28" s="6"/>
      <c r="UW28" s="7">
        <v>38.834499999999998</v>
      </c>
      <c r="UX28" s="6"/>
      <c r="UY28" s="7"/>
      <c r="UZ28" s="6">
        <v>961986</v>
      </c>
      <c r="VA28" s="7">
        <v>66577</v>
      </c>
      <c r="VB28" s="6">
        <v>35.492591859999997</v>
      </c>
      <c r="VC28" s="7">
        <v>1567000000</v>
      </c>
      <c r="VD28" s="6">
        <v>3497000000</v>
      </c>
      <c r="VE28" s="7">
        <v>16.319727889999999</v>
      </c>
      <c r="VF28" s="6">
        <v>13.54016038</v>
      </c>
      <c r="VG28" s="7">
        <v>5.0379101999999998</v>
      </c>
      <c r="VH28" s="6">
        <v>-1670000000</v>
      </c>
      <c r="VI28" s="7">
        <v>27.183715540000001</v>
      </c>
      <c r="VJ28" s="6">
        <v>33.805752400000003</v>
      </c>
      <c r="VK28" s="7">
        <v>7197000000</v>
      </c>
      <c r="VL28" s="6">
        <v>2060000000</v>
      </c>
      <c r="VM28" s="7">
        <v>11.18049165</v>
      </c>
      <c r="VN28" s="6">
        <v>33.650793649999997</v>
      </c>
      <c r="VO28" s="7">
        <v>38.385697380000003</v>
      </c>
      <c r="VP28" s="6">
        <v>3.083900227</v>
      </c>
      <c r="VQ28" s="7">
        <v>15524000000</v>
      </c>
      <c r="VR28" s="6">
        <v>10.29972394</v>
      </c>
      <c r="VS28" s="7">
        <v>22.526410720000001</v>
      </c>
      <c r="VT28" s="6">
        <v>2433000000</v>
      </c>
      <c r="VU28" s="7">
        <v>1003000000</v>
      </c>
      <c r="VV28" s="6">
        <v>-3.7868480729999998</v>
      </c>
      <c r="VW28" s="7">
        <v>11.49595012</v>
      </c>
      <c r="VX28" s="6">
        <v>35.201814059999997</v>
      </c>
      <c r="VY28" s="7">
        <v>10.09404793</v>
      </c>
      <c r="VZ28" s="6">
        <v>4220000000</v>
      </c>
      <c r="WA28" s="7">
        <v>15.991849609999999</v>
      </c>
      <c r="WB28" s="6">
        <v>6.5926120680000002</v>
      </c>
      <c r="WC28" s="7">
        <v>1701000000</v>
      </c>
      <c r="WD28" s="6">
        <v>14840000000</v>
      </c>
      <c r="WE28" s="7">
        <v>5840000000</v>
      </c>
      <c r="WF28" s="6">
        <v>1360000000</v>
      </c>
      <c r="WG28" s="7">
        <v>19000000</v>
      </c>
      <c r="WH28" s="6"/>
      <c r="WI28" s="7"/>
      <c r="WJ28" s="6">
        <v>19999.99955</v>
      </c>
      <c r="WK28" s="7">
        <v>31.879560000000001</v>
      </c>
      <c r="WL28" s="6">
        <v>41.745930000000001</v>
      </c>
      <c r="WM28" s="7">
        <v>2.0857000349999999</v>
      </c>
      <c r="WN28" s="6">
        <v>-57620284.600000001</v>
      </c>
      <c r="WO28" s="7"/>
      <c r="WP28" s="6"/>
      <c r="WQ28" s="7"/>
      <c r="WR28" s="6"/>
      <c r="WS28" s="7"/>
      <c r="WT28" s="6"/>
      <c r="WU28" s="7"/>
      <c r="WV28" s="6"/>
      <c r="WW28" s="7"/>
      <c r="WX28" s="6"/>
      <c r="WY28" s="7"/>
      <c r="WZ28" s="6"/>
      <c r="XA28" s="7"/>
      <c r="XB28" s="6"/>
      <c r="XC28" s="7"/>
      <c r="XD28" s="6"/>
      <c r="XE28" s="7"/>
      <c r="XF28" s="6"/>
      <c r="XG28" s="7"/>
      <c r="XH28" s="6"/>
      <c r="XI28" s="7"/>
      <c r="XJ28" s="6"/>
      <c r="XK28" s="7"/>
      <c r="XL28" s="6"/>
      <c r="XM28" s="7"/>
      <c r="XN28" s="6"/>
      <c r="XO28" s="7"/>
      <c r="XP28" s="6"/>
      <c r="XQ28" s="7"/>
      <c r="XR28" s="6"/>
      <c r="XS28" s="7"/>
      <c r="XT28" s="6"/>
      <c r="XU28" s="7"/>
      <c r="XV28" s="6">
        <v>20.399830000000001</v>
      </c>
      <c r="XW28" s="7"/>
      <c r="XX28" s="6"/>
      <c r="XY28" s="7"/>
      <c r="XZ28" s="6"/>
      <c r="YA28" s="7"/>
      <c r="YB28" s="6"/>
      <c r="YC28" s="7"/>
      <c r="YD28" s="6"/>
      <c r="YE28" s="7"/>
      <c r="YF28" s="6"/>
      <c r="YG28" s="7"/>
      <c r="YH28" s="6"/>
      <c r="YI28" s="7"/>
      <c r="YJ28" s="6"/>
      <c r="YK28" s="7"/>
      <c r="YL28" s="6"/>
      <c r="YM28" s="7"/>
      <c r="YN28" s="6"/>
      <c r="YO28" s="7"/>
      <c r="YP28" s="6"/>
      <c r="YQ28" s="7"/>
      <c r="YR28" s="6"/>
      <c r="YS28" s="7"/>
      <c r="YT28" s="6"/>
      <c r="YU28" s="7"/>
      <c r="YV28" s="6"/>
      <c r="YW28" s="7"/>
      <c r="YX28" s="6"/>
      <c r="YY28" s="7"/>
      <c r="YZ28" s="6"/>
      <c r="ZA28" s="7"/>
      <c r="ZB28" s="6"/>
      <c r="ZC28" s="7"/>
      <c r="ZD28" s="6"/>
      <c r="ZE28" s="7"/>
      <c r="ZF28" s="6"/>
      <c r="ZG28" s="7"/>
      <c r="ZH28" s="6"/>
      <c r="ZI28" s="7"/>
      <c r="ZJ28" s="6"/>
      <c r="ZK28" s="7"/>
      <c r="ZL28" s="6"/>
      <c r="ZM28" s="7"/>
      <c r="ZN28" s="6"/>
      <c r="ZO28" s="7"/>
      <c r="ZP28" s="6"/>
      <c r="ZQ28" s="7"/>
      <c r="ZR28" s="6"/>
      <c r="ZS28" s="7"/>
      <c r="ZT28" s="6"/>
      <c r="ZU28" s="7"/>
      <c r="ZV28" s="6"/>
      <c r="ZW28" s="7"/>
      <c r="ZX28" s="6"/>
      <c r="ZY28" s="7"/>
      <c r="ZZ28" s="6"/>
      <c r="AAA28" s="7"/>
      <c r="AAB28" s="6"/>
      <c r="AAC28" s="7"/>
      <c r="AAD28" s="6"/>
      <c r="AAE28" s="7"/>
      <c r="AAF28" s="6"/>
      <c r="AAG28" s="7"/>
      <c r="AAH28" s="6"/>
      <c r="AAI28" s="7"/>
      <c r="AAJ28" s="6"/>
      <c r="AAK28" s="7"/>
      <c r="AAL28" s="6"/>
      <c r="AAM28" s="7"/>
      <c r="AAN28" s="6">
        <v>-6000000</v>
      </c>
      <c r="AAO28" s="7">
        <v>-6000000</v>
      </c>
      <c r="AAP28" s="6">
        <v>1927000000</v>
      </c>
      <c r="AAQ28" s="7">
        <v>26.775045160000001</v>
      </c>
      <c r="AAR28" s="6"/>
      <c r="AAS28" s="7"/>
      <c r="AAT28" s="6"/>
      <c r="AAU28" s="7"/>
      <c r="AAV28" s="6"/>
      <c r="AAW28" s="7"/>
      <c r="AAX28" s="6"/>
      <c r="AAY28" s="7"/>
      <c r="AAZ28" s="6"/>
      <c r="ABA28" s="7"/>
      <c r="ABB28" s="6">
        <v>71.492301940000004</v>
      </c>
      <c r="ABC28" s="7"/>
      <c r="ABD28" s="6"/>
      <c r="ABE28" s="7"/>
      <c r="ABF28" s="6"/>
      <c r="ABG28" s="7"/>
      <c r="ABH28" s="6"/>
      <c r="ABI28" s="7"/>
      <c r="ABJ28" s="6">
        <v>60.960998539999999</v>
      </c>
      <c r="ABK28" s="7">
        <v>1.5</v>
      </c>
      <c r="ABL28" s="6"/>
      <c r="ABM28" s="7">
        <v>81.269439700000007</v>
      </c>
      <c r="ABN28" s="6"/>
      <c r="ABO28" s="7"/>
      <c r="ABP28" s="6"/>
      <c r="ABQ28" s="7"/>
      <c r="ABR28" s="6">
        <v>1.3341400000000001</v>
      </c>
      <c r="ABS28" s="7">
        <v>1.62615</v>
      </c>
    </row>
    <row r="29" spans="1:747" x14ac:dyDescent="0.25">
      <c r="A29" s="5">
        <v>1987</v>
      </c>
      <c r="B29" s="6">
        <v>49.615393249999997</v>
      </c>
      <c r="C29" s="7">
        <v>82.385841229999997</v>
      </c>
      <c r="D29" s="6">
        <v>0.52685005200000001</v>
      </c>
      <c r="E29" s="7">
        <v>3.91078736</v>
      </c>
      <c r="F29" s="6">
        <v>4.5793323790000002</v>
      </c>
      <c r="G29" s="7">
        <v>2.016964942</v>
      </c>
      <c r="H29" s="6">
        <v>3.0768180620000001</v>
      </c>
      <c r="I29" s="7">
        <v>4.132413251</v>
      </c>
      <c r="J29" s="6">
        <v>6.7931336790000003</v>
      </c>
      <c r="K29" s="7">
        <v>9.0254467470000002</v>
      </c>
      <c r="L29" s="6">
        <v>54.536755810000002</v>
      </c>
      <c r="M29" s="7">
        <v>10.2319572</v>
      </c>
      <c r="N29" s="6">
        <v>13.95817532</v>
      </c>
      <c r="O29" s="7">
        <v>42.210795259999998</v>
      </c>
      <c r="P29" s="6">
        <v>16.36910701</v>
      </c>
      <c r="Q29" s="7">
        <v>58678</v>
      </c>
      <c r="R29" s="6">
        <v>47619136120</v>
      </c>
      <c r="S29" s="7">
        <v>8200000000</v>
      </c>
      <c r="T29" s="6">
        <v>1835.1134259999999</v>
      </c>
      <c r="U29" s="7">
        <v>98498676314</v>
      </c>
      <c r="V29" s="6">
        <v>49335001100</v>
      </c>
      <c r="W29" s="7">
        <v>10494893951</v>
      </c>
      <c r="X29" s="6">
        <v>19.633008929999999</v>
      </c>
      <c r="Y29" s="7">
        <v>10110999600</v>
      </c>
      <c r="Z29" s="6">
        <v>-10.09708738</v>
      </c>
      <c r="AA29" s="7">
        <v>22.7184466</v>
      </c>
      <c r="AB29" s="6">
        <v>11700000000</v>
      </c>
      <c r="AC29" s="7">
        <v>11565750196</v>
      </c>
      <c r="AD29" s="6">
        <v>98177241605</v>
      </c>
      <c r="AE29" s="7">
        <v>5106048704</v>
      </c>
      <c r="AF29" s="6">
        <v>56700000000</v>
      </c>
      <c r="AG29" s="7">
        <v>1653950000000</v>
      </c>
      <c r="AH29" s="6">
        <v>34014139827</v>
      </c>
      <c r="AI29" s="7">
        <v>83746569771</v>
      </c>
      <c r="AJ29" s="6">
        <v>14.368932040000001</v>
      </c>
      <c r="AK29" s="7">
        <v>7400000000</v>
      </c>
      <c r="AL29" s="6">
        <v>4351000000</v>
      </c>
      <c r="AM29" s="7">
        <v>50.860675729999997</v>
      </c>
      <c r="AN29" s="6">
        <v>43.877000000000002</v>
      </c>
      <c r="AO29" s="7">
        <v>50.384606750000003</v>
      </c>
      <c r="AP29" s="6">
        <v>53674435</v>
      </c>
      <c r="AQ29" s="7">
        <v>75.253118869999994</v>
      </c>
      <c r="AR29" s="6">
        <v>0.27770656599999999</v>
      </c>
      <c r="AS29" s="7">
        <v>0.97038295799999996</v>
      </c>
      <c r="AT29" s="6">
        <v>3.25244892</v>
      </c>
      <c r="AU29" s="7">
        <v>1.477509344</v>
      </c>
      <c r="AV29" s="6">
        <v>2.608135077</v>
      </c>
      <c r="AW29" s="7">
        <v>3.2000429079999999</v>
      </c>
      <c r="AX29" s="6">
        <v>5.5251873700000003</v>
      </c>
      <c r="AY29" s="7">
        <v>7.9266565800000004</v>
      </c>
      <c r="AZ29" s="6">
        <v>54.828817059999999</v>
      </c>
      <c r="BA29" s="7">
        <v>55.125406290000001</v>
      </c>
      <c r="BB29" s="6">
        <v>11.88351293</v>
      </c>
      <c r="BC29" s="7">
        <v>41.260395580000001</v>
      </c>
      <c r="BD29" s="6">
        <v>40.295261330000002</v>
      </c>
      <c r="BE29" s="7">
        <v>1.2729999999999999</v>
      </c>
      <c r="BF29" s="6">
        <v>15.9223301</v>
      </c>
      <c r="BG29" s="7">
        <v>40455616654</v>
      </c>
      <c r="BH29" s="6">
        <v>0</v>
      </c>
      <c r="BI29" s="7">
        <v>20317361744</v>
      </c>
      <c r="BJ29" s="6">
        <v>25.94174757</v>
      </c>
      <c r="BK29" s="7">
        <v>13360000000</v>
      </c>
      <c r="BL29" s="6">
        <v>-5200000000</v>
      </c>
      <c r="BM29" s="7">
        <v>26.019417480000001</v>
      </c>
      <c r="BN29" s="6">
        <v>13400000000</v>
      </c>
      <c r="BO29" s="7">
        <v>-1039434407</v>
      </c>
      <c r="BP29" s="6">
        <v>7548094181</v>
      </c>
      <c r="BQ29" s="7">
        <v>2001180000000</v>
      </c>
      <c r="BR29" s="6">
        <v>2.8333254120000002</v>
      </c>
      <c r="BS29" s="7">
        <v>95547283648</v>
      </c>
      <c r="BT29" s="6">
        <v>1521200000000</v>
      </c>
      <c r="BU29" s="7">
        <v>35899998200</v>
      </c>
      <c r="BV29" s="6">
        <v>56.122999999999998</v>
      </c>
      <c r="BW29" s="7">
        <v>26630782</v>
      </c>
      <c r="BX29" s="6">
        <v>0.79091745800000002</v>
      </c>
      <c r="BY29" s="7">
        <v>2099093</v>
      </c>
      <c r="BZ29" s="6">
        <v>1219512</v>
      </c>
      <c r="CA29" s="7">
        <v>2.5127482649999999</v>
      </c>
      <c r="CB29" s="6">
        <v>3.3631513970000002</v>
      </c>
      <c r="CC29" s="7">
        <v>4.3034955620000002</v>
      </c>
      <c r="CD29" s="6">
        <v>6.7847802359999996</v>
      </c>
      <c r="CE29" s="7">
        <v>8.7054692710000001</v>
      </c>
      <c r="CF29" s="6">
        <v>14748731</v>
      </c>
      <c r="CG29" s="7">
        <v>9.7058116749999996</v>
      </c>
      <c r="CH29" s="6">
        <v>13.30145343</v>
      </c>
      <c r="CI29" s="7">
        <v>11415341</v>
      </c>
      <c r="CJ29" s="6">
        <v>15.75346935</v>
      </c>
      <c r="CK29" s="7">
        <v>2164998900</v>
      </c>
      <c r="CL29" s="6">
        <v>6441476826</v>
      </c>
      <c r="CM29" s="7">
        <v>959.48844180000003</v>
      </c>
      <c r="CN29" s="6">
        <v>38754910526</v>
      </c>
      <c r="CO29" s="7">
        <v>3.025608541</v>
      </c>
      <c r="CP29" s="6">
        <v>145796000000</v>
      </c>
      <c r="CQ29" s="7">
        <v>35.339805830000003</v>
      </c>
      <c r="CR29" s="6">
        <v>-4084838963</v>
      </c>
      <c r="CS29" s="7">
        <v>16179624632</v>
      </c>
      <c r="CT29" s="6">
        <v>347235000000</v>
      </c>
      <c r="CU29" s="7">
        <v>10526315789</v>
      </c>
      <c r="CV29" s="6">
        <v>28.588737859999998</v>
      </c>
      <c r="CW29" s="7">
        <v>14723200000</v>
      </c>
      <c r="CX29" s="6">
        <v>13.79458764</v>
      </c>
      <c r="CY29" s="7">
        <v>28.895145629999998</v>
      </c>
      <c r="CZ29" s="6">
        <v>2555643305</v>
      </c>
      <c r="DA29" s="7">
        <v>21.93752761</v>
      </c>
      <c r="DB29" s="6">
        <v>7942654831</v>
      </c>
      <c r="DC29" s="7">
        <v>262433000000</v>
      </c>
      <c r="DD29" s="6">
        <v>9190887667</v>
      </c>
      <c r="DE29" s="7">
        <v>17016605664</v>
      </c>
      <c r="DF29" s="6">
        <v>-1323200000</v>
      </c>
      <c r="DG29" s="7">
        <v>110.09708740000001</v>
      </c>
      <c r="DH29" s="6">
        <v>44540455617</v>
      </c>
      <c r="DI29" s="7">
        <v>69.708734370000002</v>
      </c>
      <c r="DJ29" s="6">
        <v>1560.2692380000001</v>
      </c>
      <c r="DK29" s="7">
        <v>132751000000</v>
      </c>
      <c r="DL29" s="6">
        <v>5813040063</v>
      </c>
      <c r="DM29" s="7">
        <v>1653000000</v>
      </c>
      <c r="DN29" s="6">
        <v>19.693593310000001</v>
      </c>
      <c r="DO29" s="7">
        <v>87.142524269999996</v>
      </c>
      <c r="DP29" s="6">
        <v>2475936559</v>
      </c>
      <c r="DQ29" s="7">
        <v>1378312105</v>
      </c>
      <c r="DR29" s="6">
        <v>11774844</v>
      </c>
      <c r="DS29" s="7">
        <v>28.895145629999998</v>
      </c>
      <c r="DT29" s="6">
        <v>8826380</v>
      </c>
      <c r="DU29" s="7">
        <v>0.70000070000000003</v>
      </c>
      <c r="DV29" s="6">
        <v>1700706127</v>
      </c>
      <c r="DW29" s="7">
        <v>1749760000000</v>
      </c>
      <c r="DX29" s="6">
        <v>31712.246609999998</v>
      </c>
      <c r="DY29" s="7">
        <v>753.72226369999998</v>
      </c>
      <c r="DZ29" s="6">
        <v>1702140000000</v>
      </c>
      <c r="EA29" s="7">
        <v>51500000000</v>
      </c>
      <c r="EB29" s="6">
        <v>50.221362139999997</v>
      </c>
      <c r="EC29" s="7">
        <v>25864001500</v>
      </c>
      <c r="ED29" s="6">
        <v>45.560301870000004</v>
      </c>
      <c r="EE29" s="7">
        <v>11.493661899999999</v>
      </c>
      <c r="EF29" s="6">
        <v>44878400000</v>
      </c>
      <c r="EG29" s="7">
        <v>50036955462</v>
      </c>
      <c r="EH29" s="6">
        <v>28.895145629999998</v>
      </c>
      <c r="EI29" s="7">
        <v>37.47815567</v>
      </c>
      <c r="EJ29" s="6">
        <v>16225000000</v>
      </c>
      <c r="EK29" s="7">
        <v>23550732</v>
      </c>
      <c r="EL29" s="6">
        <v>30123703</v>
      </c>
      <c r="EM29" s="7">
        <v>27043653</v>
      </c>
      <c r="EN29" s="6">
        <v>7.1327223589999997</v>
      </c>
      <c r="EO29" s="7">
        <v>0.50124702499999996</v>
      </c>
      <c r="EP29" s="6">
        <v>1.3457284380000001</v>
      </c>
      <c r="EQ29" s="7">
        <v>879581</v>
      </c>
      <c r="ER29" s="6">
        <v>1.9414394580000001</v>
      </c>
      <c r="ES29" s="7">
        <v>3.0305100129999998</v>
      </c>
      <c r="ET29" s="6">
        <v>3.3903361040000002</v>
      </c>
      <c r="EU29" s="7">
        <v>5.5554734659999996</v>
      </c>
      <c r="EV29" s="6">
        <v>7.7736303009999999</v>
      </c>
      <c r="EW29" s="7">
        <v>29429058</v>
      </c>
      <c r="EX29" s="6">
        <v>14680327</v>
      </c>
      <c r="EY29" s="7">
        <v>11.240338550000001</v>
      </c>
      <c r="EZ29" s="6">
        <v>22146284</v>
      </c>
      <c r="FA29" s="7">
        <v>10730943</v>
      </c>
      <c r="FB29" s="6">
        <v>12.62135922</v>
      </c>
      <c r="FC29" s="7">
        <v>6500000000</v>
      </c>
      <c r="FD29" s="6">
        <v>112564000000</v>
      </c>
      <c r="FE29" s="7">
        <v>84.077669900000004</v>
      </c>
      <c r="FF29" s="6">
        <v>43300000000</v>
      </c>
      <c r="FG29" s="7">
        <v>28201098350</v>
      </c>
      <c r="FH29" s="6">
        <v>11722979316</v>
      </c>
      <c r="FI29" s="7">
        <v>2.5980370609999999</v>
      </c>
      <c r="FJ29" s="6">
        <v>-77233079965</v>
      </c>
      <c r="FK29" s="7">
        <v>638117000000</v>
      </c>
      <c r="FL29" s="6">
        <v>3.7974334249999999</v>
      </c>
      <c r="FM29" s="7">
        <v>1.1568134450000001</v>
      </c>
      <c r="FN29" s="6">
        <v>2.9106662590000001</v>
      </c>
      <c r="FO29" s="7">
        <v>0.99264786999999999</v>
      </c>
      <c r="FP29" s="6">
        <v>3.8327526129999998</v>
      </c>
      <c r="FQ29" s="7">
        <v>103577000000</v>
      </c>
      <c r="FR29" s="6">
        <v>12.46937254</v>
      </c>
      <c r="FS29" s="7">
        <v>840192000000</v>
      </c>
      <c r="FT29" s="6">
        <v>-8.173502504</v>
      </c>
      <c r="FU29" s="7">
        <v>5.1079637800000004</v>
      </c>
      <c r="FV29" s="6">
        <v>2.7733735909999999</v>
      </c>
      <c r="FW29" s="7">
        <v>49260417751</v>
      </c>
      <c r="FX29" s="6">
        <v>15492351663</v>
      </c>
      <c r="FY29" s="7">
        <v>10.725774599999999</v>
      </c>
      <c r="FZ29" s="6">
        <v>279986000000</v>
      </c>
      <c r="GA29" s="7">
        <v>-7.1634893130000004</v>
      </c>
      <c r="GB29" s="6">
        <v>4.0894795640000003</v>
      </c>
      <c r="GC29" s="7">
        <v>20.95886497</v>
      </c>
      <c r="GD29" s="6">
        <v>5.3719186460000001</v>
      </c>
      <c r="GE29" s="7">
        <v>1779370000000</v>
      </c>
      <c r="GF29" s="6">
        <v>37107062574</v>
      </c>
      <c r="GG29" s="7">
        <v>4.0015348360000003</v>
      </c>
      <c r="GH29" s="6">
        <v>63.580356000000002</v>
      </c>
      <c r="GI29" s="7">
        <v>63.915999999999997</v>
      </c>
      <c r="GJ29" s="6">
        <v>260.27100000000002</v>
      </c>
      <c r="GK29" s="7">
        <v>102.3</v>
      </c>
      <c r="GL29" s="6">
        <v>102.7</v>
      </c>
      <c r="GM29" s="7">
        <v>74608</v>
      </c>
      <c r="GN29" s="6">
        <v>140038</v>
      </c>
      <c r="GO29" s="7">
        <v>1723160034</v>
      </c>
      <c r="GP29" s="6">
        <v>1723160034</v>
      </c>
      <c r="GQ29" s="7">
        <v>60.27</v>
      </c>
      <c r="GR29" s="6">
        <v>73.400000000000006</v>
      </c>
      <c r="GS29" s="7">
        <v>9.4280000000000008</v>
      </c>
      <c r="GT29" s="6">
        <v>91.495000000000005</v>
      </c>
      <c r="GU29" s="7">
        <v>1.0529999999999999</v>
      </c>
      <c r="GV29" s="6">
        <v>4.9889999999999999</v>
      </c>
      <c r="GW29" s="7">
        <v>75.599999999999994</v>
      </c>
      <c r="GX29" s="6">
        <v>175.779</v>
      </c>
      <c r="GY29" s="7">
        <v>157389999.40000001</v>
      </c>
      <c r="GZ29" s="6">
        <v>667450000</v>
      </c>
      <c r="HA29" s="7">
        <v>231112.89</v>
      </c>
      <c r="HB29" s="6">
        <v>33270000.460000001</v>
      </c>
      <c r="HC29" s="7">
        <v>559930000</v>
      </c>
      <c r="HD29" s="6">
        <v>46400</v>
      </c>
      <c r="HE29" s="7">
        <v>184712.89</v>
      </c>
      <c r="HF29" s="6">
        <v>53.095148000000002</v>
      </c>
      <c r="HG29" s="7">
        <v>62.137</v>
      </c>
      <c r="HH29" s="6">
        <v>71.099999999999994</v>
      </c>
      <c r="HI29" s="7">
        <v>36.771999999999998</v>
      </c>
      <c r="HJ29" s="6">
        <v>193199</v>
      </c>
      <c r="HK29" s="7">
        <v>32.103924970000001</v>
      </c>
      <c r="HL29" s="6">
        <v>16.370020319999998</v>
      </c>
      <c r="HM29" s="7">
        <v>3450389893</v>
      </c>
      <c r="HN29" s="6">
        <v>38.4</v>
      </c>
      <c r="HO29" s="7">
        <v>101.8</v>
      </c>
      <c r="HP29" s="6">
        <v>3450389893</v>
      </c>
      <c r="HQ29" s="7">
        <v>1644479999</v>
      </c>
      <c r="HR29" s="6">
        <v>93940002.439999998</v>
      </c>
      <c r="HS29" s="7">
        <v>1035000000</v>
      </c>
      <c r="HT29" s="6">
        <v>4.0451186310000002</v>
      </c>
      <c r="HU29" s="7">
        <v>6.5287427710000001</v>
      </c>
      <c r="HV29" s="6">
        <v>4.1284403709999999</v>
      </c>
      <c r="HW29" s="7">
        <v>4805707420</v>
      </c>
      <c r="HX29" s="6">
        <v>2.8820303260000002</v>
      </c>
      <c r="HY29" s="7">
        <v>3364000000</v>
      </c>
      <c r="HZ29" s="6">
        <v>2.115768573</v>
      </c>
      <c r="IA29" s="7">
        <v>1118000</v>
      </c>
      <c r="IB29" s="6">
        <v>1001450</v>
      </c>
      <c r="IC29" s="7">
        <v>9445000</v>
      </c>
      <c r="ID29" s="6">
        <v>441.04020980000001</v>
      </c>
      <c r="IE29" s="7">
        <v>37.369999999999997</v>
      </c>
      <c r="IF29" s="6">
        <v>0.260183836</v>
      </c>
      <c r="IG29" s="7">
        <v>118.87148070000001</v>
      </c>
      <c r="IH29" s="6">
        <v>53.919769950000003</v>
      </c>
      <c r="II29" s="7">
        <v>39.61</v>
      </c>
      <c r="IJ29" s="6">
        <v>1930870</v>
      </c>
      <c r="IK29" s="7">
        <v>2.5586418200000001</v>
      </c>
      <c r="IL29" s="6">
        <v>4891.6000000000004</v>
      </c>
      <c r="IM29" s="7">
        <v>43.63</v>
      </c>
      <c r="IN29" s="6">
        <v>995450</v>
      </c>
      <c r="IO29" s="7">
        <v>2.2984579840000001</v>
      </c>
      <c r="IP29" s="6">
        <v>2037204000</v>
      </c>
      <c r="IQ29" s="7">
        <v>2.2593711769999998</v>
      </c>
      <c r="IR29" s="6">
        <v>4.2521023910000002</v>
      </c>
      <c r="IS29" s="7">
        <v>0.95963745</v>
      </c>
      <c r="IT29" s="6">
        <v>2.0767149040000001</v>
      </c>
      <c r="IU29" s="7">
        <v>1.424807683</v>
      </c>
      <c r="IV29" s="6">
        <v>2.6873693400000001</v>
      </c>
      <c r="IW29" s="7">
        <v>18.100000000000001</v>
      </c>
      <c r="IX29" s="6">
        <v>4.2627369999999998E-2</v>
      </c>
      <c r="IY29" s="7">
        <v>8.4625791000000006E-2</v>
      </c>
      <c r="IZ29" s="6">
        <v>1.022528917</v>
      </c>
      <c r="JA29" s="7">
        <v>11.83528276</v>
      </c>
      <c r="JB29" s="6">
        <v>1.335573686</v>
      </c>
      <c r="JC29" s="7">
        <v>79.961812539999997</v>
      </c>
      <c r="JD29" s="6">
        <v>2288000</v>
      </c>
      <c r="JE29" s="7">
        <v>27.48988319</v>
      </c>
      <c r="JF29" s="6">
        <v>65.998643240000007</v>
      </c>
      <c r="JG29" s="7">
        <v>7594639000</v>
      </c>
      <c r="JH29" s="6">
        <v>0.95963745</v>
      </c>
      <c r="JI29" s="7">
        <v>7.2432672570000003</v>
      </c>
      <c r="JJ29" s="6">
        <v>18.63084353</v>
      </c>
      <c r="JK29" s="7">
        <v>1</v>
      </c>
      <c r="JL29" s="6">
        <v>2.2593711769999998</v>
      </c>
      <c r="JM29" s="7">
        <v>2.4694139609999999</v>
      </c>
      <c r="JN29" s="6">
        <v>0.601412524</v>
      </c>
      <c r="JO29" s="7">
        <v>5.7086084650000002</v>
      </c>
      <c r="JP29" s="6">
        <v>0.65957052100000002</v>
      </c>
      <c r="JQ29" s="7">
        <v>1.7466004639999999</v>
      </c>
      <c r="JR29" s="6">
        <v>25470</v>
      </c>
      <c r="JS29" s="7">
        <v>7.4121197E-2</v>
      </c>
      <c r="JT29" s="6">
        <v>-664320000</v>
      </c>
      <c r="JU29" s="7">
        <v>31275.415669999998</v>
      </c>
      <c r="JV29" s="6">
        <v>840</v>
      </c>
      <c r="JW29" s="7">
        <v>39933762765</v>
      </c>
      <c r="JX29" s="6">
        <v>947.11159980000002</v>
      </c>
      <c r="JY29" s="7">
        <v>1678690000000</v>
      </c>
      <c r="JZ29" s="6">
        <v>50835680000</v>
      </c>
      <c r="KA29" s="7">
        <v>-521853888.5</v>
      </c>
      <c r="KB29" s="6">
        <v>97185176984</v>
      </c>
      <c r="KC29" s="7">
        <v>45293783683</v>
      </c>
      <c r="KD29" s="6">
        <v>1810.641826</v>
      </c>
      <c r="KE29" s="7">
        <v>11550000.189999999</v>
      </c>
      <c r="KF29" s="6">
        <v>13.786833209999999</v>
      </c>
      <c r="KG29" s="7">
        <v>10.67445762</v>
      </c>
      <c r="KH29" s="6">
        <v>4.3150455030000003</v>
      </c>
      <c r="KI29" s="7">
        <v>230000.0042</v>
      </c>
      <c r="KJ29" s="6">
        <v>38110000.609999999</v>
      </c>
      <c r="KK29" s="7">
        <v>1150</v>
      </c>
      <c r="KL29" s="6">
        <v>3539999.9619999998</v>
      </c>
      <c r="KM29" s="7">
        <v>26899999.620000001</v>
      </c>
      <c r="KN29" s="6">
        <v>10149999.619999999</v>
      </c>
      <c r="KO29" s="7">
        <v>6159999.8470000001</v>
      </c>
      <c r="KP29" s="6">
        <v>102769996.59999999</v>
      </c>
      <c r="KQ29" s="7">
        <v>6</v>
      </c>
      <c r="KR29" s="6">
        <v>2.2000000000000001E-3</v>
      </c>
      <c r="KS29" s="7">
        <v>12.7051</v>
      </c>
      <c r="KT29" s="6">
        <v>29.224343059999999</v>
      </c>
      <c r="KU29" s="7">
        <v>1057600962</v>
      </c>
      <c r="KV29" s="6">
        <v>2.3426024970000001</v>
      </c>
      <c r="KW29" s="7">
        <v>947714285.70000005</v>
      </c>
      <c r="KX29" s="6">
        <v>9.7937999999999992</v>
      </c>
      <c r="KY29" s="7">
        <v>4.2900000000000001E-2</v>
      </c>
      <c r="KZ29" s="6">
        <v>1E-4</v>
      </c>
      <c r="LA29" s="7">
        <v>20.569900000000001</v>
      </c>
      <c r="LB29" s="6">
        <v>0.80869999999999997</v>
      </c>
      <c r="LC29" s="7">
        <v>1.9888999999999999</v>
      </c>
      <c r="LD29" s="6">
        <v>6.6996000000000002</v>
      </c>
      <c r="LE29" s="7">
        <v>12.857200000000001</v>
      </c>
      <c r="LF29" s="6">
        <v>1.5139591130000001</v>
      </c>
      <c r="LG29" s="7">
        <v>24.8611</v>
      </c>
      <c r="LH29" s="6">
        <v>43.792200000000001</v>
      </c>
      <c r="LI29" s="7">
        <v>0.33539999999999998</v>
      </c>
      <c r="LJ29" s="6">
        <v>502770108.89999998</v>
      </c>
      <c r="LK29" s="7">
        <v>2594449259</v>
      </c>
      <c r="LL29" s="6">
        <v>44151539093</v>
      </c>
      <c r="LM29" s="7">
        <v>2.1399999999999999E-2</v>
      </c>
      <c r="LN29" s="6">
        <v>4.6300000000000001E-2</v>
      </c>
      <c r="LO29" s="7">
        <v>0.82499484300000003</v>
      </c>
      <c r="LP29" s="6">
        <v>9.7883999999999993</v>
      </c>
      <c r="LQ29" s="7">
        <v>0.1943</v>
      </c>
      <c r="LR29" s="6">
        <v>2.64E-2</v>
      </c>
      <c r="LS29" s="7">
        <v>2.5432964500000002</v>
      </c>
      <c r="LT29" s="6">
        <v>6.5659000000000001</v>
      </c>
      <c r="LU29" s="7">
        <v>1.9156</v>
      </c>
      <c r="LV29" s="6">
        <v>1.41E-2</v>
      </c>
      <c r="LW29" s="7">
        <v>22.228100000000001</v>
      </c>
      <c r="LX29" s="6">
        <v>136.51</v>
      </c>
      <c r="LY29" s="7">
        <v>0.13150000000000001</v>
      </c>
      <c r="LZ29" s="6">
        <v>5.4600000000000003E-2</v>
      </c>
      <c r="MA29" s="7">
        <v>81.260900000000007</v>
      </c>
      <c r="MB29" s="6">
        <v>4.7027999999999999</v>
      </c>
      <c r="MC29" s="7">
        <v>8.2866</v>
      </c>
      <c r="MD29" s="6">
        <v>753031164.79999995</v>
      </c>
      <c r="ME29" s="7">
        <v>891742259</v>
      </c>
      <c r="MF29" s="6">
        <v>248.92589720000001</v>
      </c>
      <c r="MG29" s="7">
        <v>37527604880</v>
      </c>
      <c r="MH29" s="6">
        <v>6</v>
      </c>
      <c r="MI29" s="7">
        <v>6</v>
      </c>
      <c r="MJ29" s="6">
        <v>2.6483879520000002</v>
      </c>
      <c r="MK29" s="7">
        <v>4.1600866129999998</v>
      </c>
      <c r="ML29" s="6">
        <v>250261000</v>
      </c>
      <c r="MM29" s="7">
        <v>26.875</v>
      </c>
      <c r="MN29" s="6">
        <v>12</v>
      </c>
      <c r="MO29" s="7">
        <v>309076933.30000001</v>
      </c>
      <c r="MP29" s="6">
        <v>1661279119</v>
      </c>
      <c r="MQ29" s="7">
        <v>488972000</v>
      </c>
      <c r="MR29" s="6">
        <v>14.4086</v>
      </c>
      <c r="MS29" s="7">
        <v>36429604880</v>
      </c>
      <c r="MT29" s="6">
        <v>110.5619306</v>
      </c>
      <c r="MU29" s="7">
        <v>478492000</v>
      </c>
      <c r="MV29" s="6">
        <v>0</v>
      </c>
      <c r="MW29" s="7">
        <v>14026000</v>
      </c>
      <c r="MX29" s="6">
        <v>1702707000</v>
      </c>
      <c r="MY29" s="7">
        <v>6361658027</v>
      </c>
      <c r="MZ29" s="6">
        <v>262276186.19999999</v>
      </c>
      <c r="NA29" s="7">
        <v>15550000.189999999</v>
      </c>
      <c r="NB29" s="6">
        <v>5.7883447730000004</v>
      </c>
      <c r="NC29" s="7">
        <v>24197000</v>
      </c>
      <c r="ND29" s="6">
        <v>69639999.390000001</v>
      </c>
      <c r="NE29" s="7">
        <v>70678157.099999994</v>
      </c>
      <c r="NF29" s="6">
        <v>4619999.8859999999</v>
      </c>
      <c r="NG29" s="7">
        <v>24190000.530000001</v>
      </c>
      <c r="NH29" s="6">
        <v>8.1190229420000009</v>
      </c>
      <c r="NI29" s="7">
        <v>35.733938430000002</v>
      </c>
      <c r="NJ29" s="6">
        <v>10.411521390000001</v>
      </c>
      <c r="NK29" s="7">
        <v>62.987397999999999</v>
      </c>
      <c r="NL29" s="6">
        <v>27.326346990000001</v>
      </c>
      <c r="NM29" s="7">
        <v>34.349152789999998</v>
      </c>
      <c r="NN29" s="6">
        <v>11.37236313</v>
      </c>
      <c r="NO29" s="7">
        <v>1.5171023720000001</v>
      </c>
      <c r="NP29" s="6">
        <v>2.7723648440000002</v>
      </c>
      <c r="NQ29" s="7">
        <v>5.3794142709999999</v>
      </c>
      <c r="NR29" s="6">
        <v>2.6829836999999999E-2</v>
      </c>
      <c r="NS29" s="7">
        <v>628.61049739999999</v>
      </c>
      <c r="NT29" s="6">
        <v>4.0001489999999997E-3</v>
      </c>
      <c r="NU29" s="7">
        <v>0.423030778</v>
      </c>
      <c r="NV29" s="6">
        <v>3.8080435000000001</v>
      </c>
      <c r="NW29" s="7">
        <v>112</v>
      </c>
      <c r="NX29" s="6">
        <v>12.035680129999999</v>
      </c>
      <c r="NY29" s="7">
        <v>0.379344036</v>
      </c>
      <c r="NZ29" s="6">
        <v>1594.041375</v>
      </c>
      <c r="OA29" s="7">
        <v>33740313284</v>
      </c>
      <c r="OB29" s="6">
        <v>10.108149689999999</v>
      </c>
      <c r="OC29" s="7">
        <v>3866034999</v>
      </c>
      <c r="OD29" s="6">
        <v>2156884965</v>
      </c>
      <c r="OE29" s="7">
        <v>0.41757392700000001</v>
      </c>
      <c r="OF29" s="6">
        <v>1597410.0959999999</v>
      </c>
      <c r="OG29" s="7">
        <v>168932107.30000001</v>
      </c>
      <c r="OH29" s="6">
        <v>1520695057</v>
      </c>
      <c r="OI29" s="7">
        <v>30900</v>
      </c>
      <c r="OJ29" s="6">
        <v>12.859427930000001</v>
      </c>
      <c r="OK29" s="7">
        <v>85559270189</v>
      </c>
      <c r="OL29" s="6">
        <v>9.6811187600000004</v>
      </c>
      <c r="OM29" s="7">
        <v>5.4011563540000003</v>
      </c>
      <c r="ON29" s="6">
        <v>2891200</v>
      </c>
      <c r="OO29" s="7">
        <v>2627</v>
      </c>
      <c r="OP29" s="6">
        <v>0</v>
      </c>
      <c r="OQ29" s="7">
        <v>8.1440783420000002</v>
      </c>
      <c r="OR29" s="6">
        <v>5.1860472570000002</v>
      </c>
      <c r="OS29" s="7">
        <v>1000000</v>
      </c>
      <c r="OT29" s="6">
        <v>4.9714879999999996E-3</v>
      </c>
      <c r="OU29" s="7">
        <v>-9730000</v>
      </c>
      <c r="OV29" s="6">
        <v>574242000</v>
      </c>
      <c r="OW29" s="7">
        <v>73.229583739999995</v>
      </c>
      <c r="OX29" s="6">
        <v>6613503</v>
      </c>
      <c r="OY29" s="7">
        <v>88.203987119999994</v>
      </c>
      <c r="OZ29" s="6">
        <v>6391987353</v>
      </c>
      <c r="PA29" s="7">
        <v>15.799999809999999</v>
      </c>
      <c r="PB29" s="6">
        <v>8136999900</v>
      </c>
      <c r="PC29" s="7">
        <v>80.975639340000001</v>
      </c>
      <c r="PD29" s="6">
        <v>8439999.5800000001</v>
      </c>
      <c r="PE29" s="7">
        <v>6739999.7709999997</v>
      </c>
      <c r="PF29" s="6">
        <v>170831539.80000001</v>
      </c>
      <c r="PG29" s="7"/>
      <c r="PH29" s="6">
        <v>20540000.920000002</v>
      </c>
      <c r="PI29" s="7">
        <v>3.4355671320000001</v>
      </c>
      <c r="PJ29" s="6">
        <v>5.3333333329999997</v>
      </c>
      <c r="PK29" s="7">
        <v>1098000000</v>
      </c>
      <c r="PL29" s="6">
        <v>11</v>
      </c>
      <c r="PM29" s="7">
        <v>16.333333329999999</v>
      </c>
      <c r="PN29" s="6">
        <v>2079999.9240000001</v>
      </c>
      <c r="PO29" s="7">
        <v>18.53759011</v>
      </c>
      <c r="PP29" s="6">
        <v>3467857143</v>
      </c>
      <c r="PQ29" s="7">
        <v>40.29627928</v>
      </c>
      <c r="PR29" s="6">
        <v>13385115000</v>
      </c>
      <c r="PS29" s="7">
        <v>22.930460679999999</v>
      </c>
      <c r="PT29" s="6">
        <v>3604285645</v>
      </c>
      <c r="PU29" s="7">
        <v>7244857143</v>
      </c>
      <c r="PV29" s="6">
        <v>2.6232865919999999</v>
      </c>
      <c r="PW29" s="7">
        <v>-928714285.70000005</v>
      </c>
      <c r="PX29" s="6">
        <v>-480142857.10000002</v>
      </c>
      <c r="PY29" s="7">
        <v>2.8447871619999998</v>
      </c>
      <c r="PZ29" s="6">
        <v>2741857143</v>
      </c>
      <c r="QA29" s="7">
        <v>983000000</v>
      </c>
      <c r="QB29" s="6">
        <v>2.7435633369999999</v>
      </c>
      <c r="QC29" s="7">
        <v>51.263206250000003</v>
      </c>
      <c r="QD29" s="6">
        <v>26.330158269999998</v>
      </c>
      <c r="QE29" s="7">
        <v>3604285714</v>
      </c>
      <c r="QF29" s="6">
        <v>6742000000</v>
      </c>
      <c r="QG29" s="7">
        <v>4595000000</v>
      </c>
      <c r="QH29" s="6">
        <v>889571428.60000002</v>
      </c>
      <c r="QI29" s="7">
        <v>909714285.70000005</v>
      </c>
      <c r="QJ29" s="6">
        <v>36.56541447</v>
      </c>
      <c r="QK29" s="7">
        <v>8094857143</v>
      </c>
      <c r="QL29" s="6">
        <v>55.775543169999999</v>
      </c>
      <c r="QM29" s="7">
        <v>55.864057670000001</v>
      </c>
      <c r="QN29" s="6">
        <v>22.854788880000001</v>
      </c>
      <c r="QO29" s="7">
        <v>2488000000</v>
      </c>
      <c r="QP29" s="6">
        <v>10514622938</v>
      </c>
      <c r="QQ29" s="7">
        <v>4595000000</v>
      </c>
      <c r="QR29" s="6">
        <v>17.724909409999999</v>
      </c>
      <c r="QS29" s="7">
        <v>3626857143</v>
      </c>
      <c r="QT29" s="6">
        <v>502857142.89999998</v>
      </c>
      <c r="QU29" s="7">
        <v>314575624.5</v>
      </c>
      <c r="QV29" s="6">
        <v>-4979714286</v>
      </c>
      <c r="QW29" s="7">
        <v>4.9790014E-2</v>
      </c>
      <c r="QX29" s="6">
        <v>4.6965049000000002E-2</v>
      </c>
      <c r="QY29" s="7">
        <v>11819714286</v>
      </c>
      <c r="QZ29" s="6">
        <v>4.8142551969999996</v>
      </c>
      <c r="RA29" s="7">
        <v>15.7424724</v>
      </c>
      <c r="RB29" s="6">
        <v>87.809295629999994</v>
      </c>
      <c r="RC29" s="7">
        <v>8.9092342250000005</v>
      </c>
      <c r="RD29" s="6">
        <v>53.414999209999998</v>
      </c>
      <c r="RE29" s="7">
        <v>3115142857</v>
      </c>
      <c r="RF29" s="6">
        <v>26.236804790000001</v>
      </c>
      <c r="RG29" s="7">
        <v>-4094714286</v>
      </c>
      <c r="RH29" s="6">
        <v>20142857.140000001</v>
      </c>
      <c r="RI29" s="7">
        <v>14.59795467</v>
      </c>
      <c r="RJ29" s="6">
        <v>25.990514560000001</v>
      </c>
      <c r="RK29" s="7">
        <v>2.5946244489999999</v>
      </c>
      <c r="RL29" s="6">
        <v>3.1350482319999999</v>
      </c>
      <c r="RM29" s="7">
        <v>5.3054662380000002</v>
      </c>
      <c r="RN29" s="6">
        <v>19000000</v>
      </c>
      <c r="RO29" s="7">
        <v>10836714286</v>
      </c>
      <c r="RP29" s="6">
        <v>15.57351783</v>
      </c>
      <c r="RQ29" s="7">
        <v>95000000</v>
      </c>
      <c r="RR29" s="6">
        <v>39850115.600000001</v>
      </c>
      <c r="RS29" s="7">
        <v>96.174863389999999</v>
      </c>
      <c r="RT29" s="6">
        <v>1.8655052329999999</v>
      </c>
      <c r="RU29" s="7">
        <v>52.8</v>
      </c>
      <c r="RV29" s="6">
        <v>5280</v>
      </c>
      <c r="RW29" s="7">
        <v>12.491562910000001</v>
      </c>
      <c r="RX29" s="6">
        <v>14.578694479999999</v>
      </c>
      <c r="RY29" s="7">
        <v>0</v>
      </c>
      <c r="RZ29" s="6">
        <v>95000000</v>
      </c>
      <c r="SA29" s="7">
        <v>0.81902998699999996</v>
      </c>
      <c r="SB29" s="6"/>
      <c r="SC29" s="7"/>
      <c r="SD29" s="6"/>
      <c r="SE29" s="7"/>
      <c r="SF29" s="6">
        <v>20.92900191</v>
      </c>
      <c r="SG29" s="7">
        <v>8357737973</v>
      </c>
      <c r="SH29" s="6">
        <v>26.330158269999998</v>
      </c>
      <c r="SI29" s="7">
        <v>4041602</v>
      </c>
      <c r="SJ29" s="6">
        <v>4.6120500560000002</v>
      </c>
      <c r="SK29" s="7">
        <v>60.18730927</v>
      </c>
      <c r="SL29" s="6">
        <v>43.653779999999998</v>
      </c>
      <c r="SM29" s="7">
        <v>0</v>
      </c>
      <c r="SN29" s="6">
        <v>33.933148369999998</v>
      </c>
      <c r="SO29" s="7">
        <v>0</v>
      </c>
      <c r="SP29" s="6">
        <v>43.189324880000001</v>
      </c>
      <c r="SQ29" s="7">
        <v>22.877526750000001</v>
      </c>
      <c r="SR29" s="6">
        <v>4.5871901509999997</v>
      </c>
      <c r="SS29" s="7">
        <v>0</v>
      </c>
      <c r="ST29" s="6">
        <v>77.122473249999999</v>
      </c>
      <c r="SU29" s="7">
        <v>4.5999498369999996</v>
      </c>
      <c r="SV29" s="6">
        <v>8</v>
      </c>
      <c r="SW29" s="7">
        <v>36.6</v>
      </c>
      <c r="SX29" s="6">
        <v>76</v>
      </c>
      <c r="SY29" s="7">
        <v>1356009.7</v>
      </c>
      <c r="SZ29" s="6">
        <v>38.799999999999997</v>
      </c>
      <c r="TA29" s="7">
        <v>81</v>
      </c>
      <c r="TB29" s="6">
        <v>-1714285.7139999999</v>
      </c>
      <c r="TC29" s="7">
        <v>1179999.9480000001</v>
      </c>
      <c r="TD29" s="6">
        <v>3.6081058910000001</v>
      </c>
      <c r="TE29" s="7">
        <v>600.93785800000001</v>
      </c>
      <c r="TF29" s="6">
        <v>2.6516644</v>
      </c>
      <c r="TG29" s="7">
        <v>69.523361210000004</v>
      </c>
      <c r="TH29" s="6">
        <v>-89.736401220000005</v>
      </c>
      <c r="TI29" s="7">
        <v>0</v>
      </c>
      <c r="TJ29" s="6">
        <v>50.12586975</v>
      </c>
      <c r="TK29" s="7">
        <v>523.15453339999999</v>
      </c>
      <c r="TL29" s="6">
        <v>93.740229709999994</v>
      </c>
      <c r="TM29" s="7">
        <v>14.77077553</v>
      </c>
      <c r="TN29" s="6">
        <v>7</v>
      </c>
      <c r="TO29" s="7"/>
      <c r="TP29" s="6"/>
      <c r="TQ29" s="7">
        <v>17.787729259999999</v>
      </c>
      <c r="TR29" s="6">
        <v>-327</v>
      </c>
      <c r="TS29" s="7">
        <v>347235000000</v>
      </c>
      <c r="TT29" s="6">
        <v>20816797245</v>
      </c>
      <c r="TU29" s="7">
        <v>5699000000</v>
      </c>
      <c r="TV29" s="6">
        <v>11.06601942</v>
      </c>
      <c r="TW29" s="7">
        <v>6130000.1140000001</v>
      </c>
      <c r="TX29" s="6">
        <v>71.974125009999995</v>
      </c>
      <c r="TY29" s="7">
        <v>22.933474100000002</v>
      </c>
      <c r="TZ29" s="6">
        <v>88.162040579999996</v>
      </c>
      <c r="UA29" s="7">
        <v>73.48301352</v>
      </c>
      <c r="UB29" s="6">
        <v>26.55820872</v>
      </c>
      <c r="UC29" s="7">
        <v>10.484829899999999</v>
      </c>
      <c r="UD29" s="6">
        <v>24.625959399999999</v>
      </c>
      <c r="UE29" s="7">
        <v>0.425760001</v>
      </c>
      <c r="UF29" s="6">
        <v>0.77389997200000005</v>
      </c>
      <c r="UG29" s="7">
        <v>0.70506000499999999</v>
      </c>
      <c r="UH29" s="6">
        <v>3.797433512</v>
      </c>
      <c r="UI29" s="7"/>
      <c r="UJ29" s="6"/>
      <c r="UK29" s="7"/>
      <c r="UL29" s="6">
        <v>40.084330000000001</v>
      </c>
      <c r="UM29" s="7">
        <v>596</v>
      </c>
      <c r="UN29" s="6">
        <v>170</v>
      </c>
      <c r="UO29" s="7">
        <v>211092</v>
      </c>
      <c r="UP29" s="6">
        <v>3018401</v>
      </c>
      <c r="UQ29" s="7">
        <v>2480000.0189999999</v>
      </c>
      <c r="UR29" s="6">
        <v>49.126918789999998</v>
      </c>
      <c r="US29" s="7">
        <v>208247</v>
      </c>
      <c r="UT29" s="6"/>
      <c r="UU29" s="7"/>
      <c r="UV29" s="6"/>
      <c r="UW29" s="7">
        <v>39.552030000000002</v>
      </c>
      <c r="UX29" s="6">
        <v>3356500000</v>
      </c>
      <c r="UY29" s="7">
        <v>4272824500</v>
      </c>
      <c r="UZ29" s="6">
        <v>1023201</v>
      </c>
      <c r="VA29" s="7">
        <v>75464</v>
      </c>
      <c r="VB29" s="6">
        <v>36.237739560000001</v>
      </c>
      <c r="VC29" s="7">
        <v>1886000000</v>
      </c>
      <c r="VD29" s="6">
        <v>3729000000</v>
      </c>
      <c r="VE29" s="7">
        <v>14.57087379</v>
      </c>
      <c r="VF29" s="6">
        <v>11.63954189</v>
      </c>
      <c r="VG29" s="7">
        <v>4.945951269</v>
      </c>
      <c r="VH29" s="6">
        <v>-240000000</v>
      </c>
      <c r="VI29" s="7">
        <v>30.076640690000001</v>
      </c>
      <c r="VJ29" s="6">
        <v>31.423240939999999</v>
      </c>
      <c r="VK29" s="7">
        <v>7504000000</v>
      </c>
      <c r="VL29" s="6">
        <v>1931000000</v>
      </c>
      <c r="VM29" s="7">
        <v>11.69379144</v>
      </c>
      <c r="VN29" s="6">
        <v>30.102912620000001</v>
      </c>
      <c r="VO29" s="7">
        <v>40.795660040000001</v>
      </c>
      <c r="VP29" s="6">
        <v>2.5300970870000001</v>
      </c>
      <c r="VQ29" s="7">
        <v>15527000000</v>
      </c>
      <c r="VR29" s="6">
        <v>11.368294150000001</v>
      </c>
      <c r="VS29" s="7">
        <v>24.016229790000001</v>
      </c>
      <c r="VT29" s="6">
        <v>2358000000</v>
      </c>
      <c r="VU29" s="7">
        <v>1275000000</v>
      </c>
      <c r="VV29" s="6">
        <v>-0.46601941699999999</v>
      </c>
      <c r="VW29" s="7">
        <v>14.12753734</v>
      </c>
      <c r="VX29" s="6">
        <v>30.14951456</v>
      </c>
      <c r="VY29" s="7">
        <v>12.14658337</v>
      </c>
      <c r="VZ29" s="6">
        <v>4670000000</v>
      </c>
      <c r="WA29" s="7">
        <v>14.21338156</v>
      </c>
      <c r="WB29" s="6">
        <v>7.6853526219999999</v>
      </c>
      <c r="WC29" s="7">
        <v>1940000000</v>
      </c>
      <c r="WD29" s="6">
        <v>15503000000</v>
      </c>
      <c r="WE29" s="7">
        <v>6768000000</v>
      </c>
      <c r="WF29" s="6">
        <v>1303000000</v>
      </c>
      <c r="WG29" s="7">
        <v>76000000</v>
      </c>
      <c r="WH29" s="6"/>
      <c r="WI29" s="7"/>
      <c r="WJ29" s="6"/>
      <c r="WK29" s="7">
        <v>31.32996</v>
      </c>
      <c r="WL29" s="6">
        <v>41.65457</v>
      </c>
      <c r="WM29" s="7"/>
      <c r="WN29" s="6">
        <v>87623363</v>
      </c>
      <c r="WO29" s="7"/>
      <c r="WP29" s="6"/>
      <c r="WQ29" s="7"/>
      <c r="WR29" s="6"/>
      <c r="WS29" s="7"/>
      <c r="WT29" s="6"/>
      <c r="WU29" s="7"/>
      <c r="WV29" s="6"/>
      <c r="WW29" s="7"/>
      <c r="WX29" s="6"/>
      <c r="WY29" s="7"/>
      <c r="WZ29" s="6"/>
      <c r="XA29" s="7"/>
      <c r="XB29" s="6"/>
      <c r="XC29" s="7"/>
      <c r="XD29" s="6"/>
      <c r="XE29" s="7"/>
      <c r="XF29" s="6"/>
      <c r="XG29" s="7"/>
      <c r="XH29" s="6"/>
      <c r="XI29" s="7"/>
      <c r="XJ29" s="6"/>
      <c r="XK29" s="7"/>
      <c r="XL29" s="6"/>
      <c r="XM29" s="7"/>
      <c r="XN29" s="6"/>
      <c r="XO29" s="7"/>
      <c r="XP29" s="6"/>
      <c r="XQ29" s="7"/>
      <c r="XR29" s="6"/>
      <c r="XS29" s="7"/>
      <c r="XT29" s="6"/>
      <c r="XU29" s="7"/>
      <c r="XV29" s="6">
        <v>19.407730000000001</v>
      </c>
      <c r="XW29" s="7"/>
      <c r="XX29" s="6"/>
      <c r="XY29" s="7"/>
      <c r="XZ29" s="6"/>
      <c r="YA29" s="7"/>
      <c r="YB29" s="6"/>
      <c r="YC29" s="7"/>
      <c r="YD29" s="6"/>
      <c r="YE29" s="7"/>
      <c r="YF29" s="6"/>
      <c r="YG29" s="7"/>
      <c r="YH29" s="6"/>
      <c r="YI29" s="7"/>
      <c r="YJ29" s="6"/>
      <c r="YK29" s="7"/>
      <c r="YL29" s="6"/>
      <c r="YM29" s="7"/>
      <c r="YN29" s="6"/>
      <c r="YO29" s="7"/>
      <c r="YP29" s="6"/>
      <c r="YQ29" s="7"/>
      <c r="YR29" s="6"/>
      <c r="YS29" s="7"/>
      <c r="YT29" s="6"/>
      <c r="YU29" s="7"/>
      <c r="YV29" s="6"/>
      <c r="YW29" s="7"/>
      <c r="YX29" s="6"/>
      <c r="YY29" s="7"/>
      <c r="YZ29" s="6"/>
      <c r="ZA29" s="7"/>
      <c r="ZB29" s="6"/>
      <c r="ZC29" s="7"/>
      <c r="ZD29" s="6"/>
      <c r="ZE29" s="7"/>
      <c r="ZF29" s="6"/>
      <c r="ZG29" s="7"/>
      <c r="ZH29" s="6"/>
      <c r="ZI29" s="7"/>
      <c r="ZJ29" s="6"/>
      <c r="ZK29" s="7"/>
      <c r="ZL29" s="6"/>
      <c r="ZM29" s="7"/>
      <c r="ZN29" s="6"/>
      <c r="ZO29" s="7"/>
      <c r="ZP29" s="6"/>
      <c r="ZQ29" s="7"/>
      <c r="ZR29" s="6"/>
      <c r="ZS29" s="7"/>
      <c r="ZT29" s="6"/>
      <c r="ZU29" s="7"/>
      <c r="ZV29" s="6"/>
      <c r="ZW29" s="7"/>
      <c r="ZX29" s="6"/>
      <c r="ZY29" s="7"/>
      <c r="ZZ29" s="6"/>
      <c r="AAA29" s="7"/>
      <c r="AAB29" s="6"/>
      <c r="AAC29" s="7"/>
      <c r="AAD29" s="6"/>
      <c r="AAE29" s="7"/>
      <c r="AAF29" s="6"/>
      <c r="AAG29" s="7"/>
      <c r="AAH29" s="6"/>
      <c r="AAI29" s="7"/>
      <c r="AAJ29" s="6"/>
      <c r="AAK29" s="7"/>
      <c r="AAL29" s="6"/>
      <c r="AAM29" s="7"/>
      <c r="AAN29" s="6">
        <v>-750000</v>
      </c>
      <c r="AAO29" s="7">
        <v>-750000</v>
      </c>
      <c r="AAP29" s="6">
        <v>1929000000</v>
      </c>
      <c r="AAQ29" s="7">
        <v>25.706289980000001</v>
      </c>
      <c r="AAR29" s="6"/>
      <c r="AAS29" s="7"/>
      <c r="AAT29" s="6"/>
      <c r="AAU29" s="7"/>
      <c r="AAV29" s="6"/>
      <c r="AAW29" s="7"/>
      <c r="AAX29" s="6"/>
      <c r="AAY29" s="7"/>
      <c r="AAZ29" s="6"/>
      <c r="ABA29" s="7"/>
      <c r="ABB29" s="6">
        <v>71.328086850000005</v>
      </c>
      <c r="ABC29" s="7"/>
      <c r="ABD29" s="6"/>
      <c r="ABE29" s="7"/>
      <c r="ABF29" s="6"/>
      <c r="ABG29" s="7"/>
      <c r="ABH29" s="6"/>
      <c r="ABI29" s="7">
        <v>39.783250000000002</v>
      </c>
      <c r="ABJ29" s="6"/>
      <c r="ABK29" s="7">
        <v>2.7610199999999998</v>
      </c>
      <c r="ABL29" s="6"/>
      <c r="ABM29" s="7"/>
      <c r="ABN29" s="6"/>
      <c r="ABO29" s="7"/>
      <c r="ABP29" s="6"/>
      <c r="ABQ29" s="7"/>
      <c r="ABR29" s="6"/>
      <c r="ABS29" s="7"/>
    </row>
    <row r="30" spans="1:747" x14ac:dyDescent="0.25">
      <c r="A30" s="5">
        <v>1988</v>
      </c>
      <c r="B30" s="6">
        <v>49.574392340000003</v>
      </c>
      <c r="C30" s="7">
        <v>82.266862250000003</v>
      </c>
      <c r="D30" s="6">
        <v>0.52693756300000005</v>
      </c>
      <c r="E30" s="7">
        <v>3.9017837700000002</v>
      </c>
      <c r="F30" s="6">
        <v>4.5740522090000004</v>
      </c>
      <c r="G30" s="7">
        <v>2.0023142279999999</v>
      </c>
      <c r="H30" s="6">
        <v>2.9866299299999999</v>
      </c>
      <c r="I30" s="7">
        <v>4.3346903010000002</v>
      </c>
      <c r="J30" s="6">
        <v>6.839929132</v>
      </c>
      <c r="K30" s="7">
        <v>8.9895390099999997</v>
      </c>
      <c r="L30" s="6">
        <v>54.634506420000001</v>
      </c>
      <c r="M30" s="7">
        <v>10.21894859</v>
      </c>
      <c r="N30" s="6">
        <v>13.974199820000001</v>
      </c>
      <c r="O30" s="7">
        <v>42.124629929999998</v>
      </c>
      <c r="P30" s="6">
        <v>16.21756894</v>
      </c>
      <c r="Q30" s="7">
        <v>66147</v>
      </c>
      <c r="R30" s="6">
        <v>24217536145</v>
      </c>
      <c r="S30" s="7">
        <v>9400000000</v>
      </c>
      <c r="T30" s="6">
        <v>1882.2679780000001</v>
      </c>
      <c r="U30" s="7">
        <v>103878000000</v>
      </c>
      <c r="V30" s="6">
        <v>58630000600</v>
      </c>
      <c r="W30" s="7">
        <v>9601930551</v>
      </c>
      <c r="X30" s="6">
        <v>18.045455029999999</v>
      </c>
      <c r="Y30" s="7">
        <v>11116000300</v>
      </c>
      <c r="Z30" s="6">
        <v>-17.85714286</v>
      </c>
      <c r="AA30" s="7">
        <v>35.227272730000003</v>
      </c>
      <c r="AB30" s="6">
        <v>21700000000</v>
      </c>
      <c r="AC30" s="7">
        <v>11937705849</v>
      </c>
      <c r="AD30" s="6">
        <v>109153000000</v>
      </c>
      <c r="AE30" s="7">
        <v>6076093129</v>
      </c>
      <c r="AF30" s="6">
        <v>72600000000</v>
      </c>
      <c r="AG30" s="7">
        <v>1734900000000</v>
      </c>
      <c r="AH30" s="6">
        <v>29642248722</v>
      </c>
      <c r="AI30" s="7">
        <v>87805595715</v>
      </c>
      <c r="AJ30" s="6">
        <v>13.961039769999999</v>
      </c>
      <c r="AK30" s="7">
        <v>8600000500</v>
      </c>
      <c r="AL30" s="6">
        <v>5706000000</v>
      </c>
      <c r="AM30" s="7">
        <v>82.915655839999999</v>
      </c>
      <c r="AN30" s="6">
        <v>43.744</v>
      </c>
      <c r="AO30" s="7">
        <v>50.425607659999997</v>
      </c>
      <c r="AP30" s="6">
        <v>55187681</v>
      </c>
      <c r="AQ30" s="7">
        <v>75.15520334</v>
      </c>
      <c r="AR30" s="6">
        <v>0.28097766899999999</v>
      </c>
      <c r="AS30" s="7">
        <v>0.96517900000000001</v>
      </c>
      <c r="AT30" s="6">
        <v>3.240863649</v>
      </c>
      <c r="AU30" s="7">
        <v>1.467769417</v>
      </c>
      <c r="AV30" s="6">
        <v>2.6017380459999999</v>
      </c>
      <c r="AW30" s="7">
        <v>3.1461377819999998</v>
      </c>
      <c r="AX30" s="6">
        <v>5.5742045520000003</v>
      </c>
      <c r="AY30" s="7">
        <v>7.9403748439999999</v>
      </c>
      <c r="AZ30" s="6">
        <v>54.86460778</v>
      </c>
      <c r="BA30" s="7">
        <v>55.098660099999996</v>
      </c>
      <c r="BB30" s="6">
        <v>11.932861170000001</v>
      </c>
      <c r="BC30" s="7">
        <v>41.233608449999998</v>
      </c>
      <c r="BD30" s="6">
        <v>40.327287689999999</v>
      </c>
      <c r="BE30" s="7">
        <v>1.7609999999999999</v>
      </c>
      <c r="BF30" s="6">
        <v>15.259740259999999</v>
      </c>
      <c r="BG30" s="7">
        <v>34980124929</v>
      </c>
      <c r="BH30" s="6">
        <v>0</v>
      </c>
      <c r="BI30" s="7">
        <v>17379330267</v>
      </c>
      <c r="BJ30" s="6">
        <v>27.44967484</v>
      </c>
      <c r="BK30" s="7">
        <v>16908999700</v>
      </c>
      <c r="BL30" s="6">
        <v>-11000000000</v>
      </c>
      <c r="BM30" s="7">
        <v>33.116883119999997</v>
      </c>
      <c r="BN30" s="6">
        <v>20400000000</v>
      </c>
      <c r="BO30" s="7">
        <v>-353378762.10000002</v>
      </c>
      <c r="BP30" s="6">
        <v>8391951529</v>
      </c>
      <c r="BQ30" s="7">
        <v>2087210000000</v>
      </c>
      <c r="BR30" s="6">
        <v>3.4783305859999998</v>
      </c>
      <c r="BS30" s="7">
        <v>100224000000</v>
      </c>
      <c r="BT30" s="6">
        <v>1594930000000</v>
      </c>
      <c r="BU30" s="7">
        <v>43600000000</v>
      </c>
      <c r="BV30" s="6">
        <v>56.256</v>
      </c>
      <c r="BW30" s="7">
        <v>27358958</v>
      </c>
      <c r="BX30" s="6">
        <v>0.78911632499999995</v>
      </c>
      <c r="BY30" s="7">
        <v>2153304</v>
      </c>
      <c r="BZ30" s="6">
        <v>1251413</v>
      </c>
      <c r="CA30" s="7">
        <v>2.4952906189999999</v>
      </c>
      <c r="CB30" s="6">
        <v>3.2630446540000002</v>
      </c>
      <c r="CC30" s="7">
        <v>4.4906188399999998</v>
      </c>
      <c r="CD30" s="6">
        <v>6.8100785640000003</v>
      </c>
      <c r="CE30" s="7">
        <v>8.644812216</v>
      </c>
      <c r="CF30" s="6">
        <v>15204085</v>
      </c>
      <c r="CG30" s="7">
        <v>9.6885087819999995</v>
      </c>
      <c r="CH30" s="6">
        <v>13.363542819999999</v>
      </c>
      <c r="CI30" s="7">
        <v>11722747</v>
      </c>
      <c r="CJ30" s="6">
        <v>15.64701067</v>
      </c>
      <c r="CK30" s="7">
        <v>2969999400</v>
      </c>
      <c r="CL30" s="6">
        <v>5337876207</v>
      </c>
      <c r="CM30" s="7">
        <v>1116.1911299999999</v>
      </c>
      <c r="CN30" s="6">
        <v>33293583532</v>
      </c>
      <c r="CO30" s="7">
        <v>3.4315712110000001</v>
      </c>
      <c r="CP30" s="6">
        <v>133371000000</v>
      </c>
      <c r="CQ30" s="7">
        <v>52.597402600000002</v>
      </c>
      <c r="CR30" s="6">
        <v>-6246450880</v>
      </c>
      <c r="CS30" s="7">
        <v>16675763036</v>
      </c>
      <c r="CT30" s="6">
        <v>352307000000</v>
      </c>
      <c r="CU30" s="7">
        <v>11584327087</v>
      </c>
      <c r="CV30" s="6">
        <v>34.127110389999999</v>
      </c>
      <c r="CW30" s="7">
        <v>21022300000</v>
      </c>
      <c r="CX30" s="6">
        <v>13.69913745</v>
      </c>
      <c r="CY30" s="7">
        <v>28.133279219999999</v>
      </c>
      <c r="CZ30" s="6">
        <v>2261158623</v>
      </c>
      <c r="DA30" s="7">
        <v>22.020501280000001</v>
      </c>
      <c r="DB30" s="6">
        <v>6312322714</v>
      </c>
      <c r="DC30" s="7">
        <v>270481000000</v>
      </c>
      <c r="DD30" s="6">
        <v>12322544009</v>
      </c>
      <c r="DE30" s="7">
        <v>17265177487</v>
      </c>
      <c r="DF30" s="6">
        <v>-622300000</v>
      </c>
      <c r="DG30" s="7">
        <v>117.8571429</v>
      </c>
      <c r="DH30" s="6">
        <v>41226575809</v>
      </c>
      <c r="DI30" s="7">
        <v>70.779220780000003</v>
      </c>
      <c r="DJ30" s="6">
        <v>1591.0361539999999</v>
      </c>
      <c r="DK30" s="7">
        <v>139975000000</v>
      </c>
      <c r="DL30" s="6">
        <v>4883589154</v>
      </c>
      <c r="DM30" s="7">
        <v>427000000</v>
      </c>
      <c r="DN30" s="6">
        <v>17.663486150000001</v>
      </c>
      <c r="DO30" s="7">
        <v>88.552922080000002</v>
      </c>
      <c r="DP30" s="6">
        <v>2220386579</v>
      </c>
      <c r="DQ30" s="7">
        <v>1263430623</v>
      </c>
      <c r="DR30" s="6">
        <v>12152604</v>
      </c>
      <c r="DS30" s="7">
        <v>28.133279219999999</v>
      </c>
      <c r="DT30" s="6">
        <v>9168704</v>
      </c>
      <c r="DU30" s="7">
        <v>0.70000070000000003</v>
      </c>
      <c r="DV30" s="6">
        <v>1686541397</v>
      </c>
      <c r="DW30" s="7">
        <v>1819310000000</v>
      </c>
      <c r="DX30" s="6">
        <v>32527.115450000001</v>
      </c>
      <c r="DY30" s="7">
        <v>633.83936949999998</v>
      </c>
      <c r="DZ30" s="6">
        <v>1795100000000</v>
      </c>
      <c r="EA30" s="7">
        <v>61600000000</v>
      </c>
      <c r="EB30" s="6">
        <v>49.683442530000001</v>
      </c>
      <c r="EC30" s="7">
        <v>30605000600</v>
      </c>
      <c r="ED30" s="6">
        <v>47.379892509999998</v>
      </c>
      <c r="EE30" s="7">
        <v>13.523843279999999</v>
      </c>
      <c r="EF30" s="6">
        <v>54548600000</v>
      </c>
      <c r="EG30" s="7">
        <v>60166813788</v>
      </c>
      <c r="EH30" s="6">
        <v>28.133279219999999</v>
      </c>
      <c r="EI30" s="7">
        <v>37.979331600000002</v>
      </c>
      <c r="EJ30" s="6">
        <v>23298000000</v>
      </c>
      <c r="EK30" s="7">
        <v>24141299</v>
      </c>
      <c r="EL30" s="6">
        <v>31046382</v>
      </c>
      <c r="EM30" s="7">
        <v>27828723</v>
      </c>
      <c r="EN30" s="6">
        <v>7.1116589140000004</v>
      </c>
      <c r="EO30" s="7">
        <v>0.50219201499999999</v>
      </c>
      <c r="EP30" s="6">
        <v>1.3449269770000001</v>
      </c>
      <c r="EQ30" s="7">
        <v>901891</v>
      </c>
      <c r="ER30" s="6">
        <v>1.9378168920000001</v>
      </c>
      <c r="ES30" s="7">
        <v>3.004451102</v>
      </c>
      <c r="ET30" s="6">
        <v>3.3296901019999998</v>
      </c>
      <c r="EU30" s="7">
        <v>5.608188835</v>
      </c>
      <c r="EV30" s="6">
        <v>7.7639763869999996</v>
      </c>
      <c r="EW30" s="7">
        <v>30278505</v>
      </c>
      <c r="EX30" s="6">
        <v>15074419</v>
      </c>
      <c r="EY30" s="7">
        <v>11.316734200000001</v>
      </c>
      <c r="EZ30" s="6">
        <v>22755872</v>
      </c>
      <c r="FA30" s="7">
        <v>11033126</v>
      </c>
      <c r="FB30" s="6">
        <v>17.37012987</v>
      </c>
      <c r="FC30" s="7">
        <v>10700000000</v>
      </c>
      <c r="FD30" s="6">
        <v>117489000000</v>
      </c>
      <c r="FE30" s="7">
        <v>84.740259739999999</v>
      </c>
      <c r="FF30" s="6">
        <v>52200000000</v>
      </c>
      <c r="FG30" s="7">
        <v>24758659852</v>
      </c>
      <c r="FH30" s="6">
        <v>12360964585</v>
      </c>
      <c r="FI30" s="7">
        <v>2.4767122540000002</v>
      </c>
      <c r="FJ30" s="6">
        <v>-74621952089</v>
      </c>
      <c r="FK30" s="7">
        <v>654391000000</v>
      </c>
      <c r="FL30" s="6">
        <v>1.4607603149999999</v>
      </c>
      <c r="FM30" s="7">
        <v>1.9718978979999999</v>
      </c>
      <c r="FN30" s="6">
        <v>3.0169942910000001</v>
      </c>
      <c r="FO30" s="7">
        <v>2.5695714949999999</v>
      </c>
      <c r="FP30" s="6">
        <v>5.4613204959999999</v>
      </c>
      <c r="FQ30" s="7">
        <v>108836000000</v>
      </c>
      <c r="FR30" s="6">
        <v>13.417554340000001</v>
      </c>
      <c r="FS30" s="7">
        <v>883096000000</v>
      </c>
      <c r="FT30" s="6">
        <v>3.0664395209999999</v>
      </c>
      <c r="FU30" s="7">
        <v>5.4421768740000003</v>
      </c>
      <c r="FV30" s="6">
        <v>2.780294069</v>
      </c>
      <c r="FW30" s="7">
        <v>51775921700</v>
      </c>
      <c r="FX30" s="6">
        <v>16021275563</v>
      </c>
      <c r="FY30" s="7">
        <v>12.751030180000001</v>
      </c>
      <c r="FZ30" s="6">
        <v>289545000000</v>
      </c>
      <c r="GA30" s="7">
        <v>11.179740580000001</v>
      </c>
      <c r="GB30" s="6">
        <v>4.8945836250000001</v>
      </c>
      <c r="GC30" s="7">
        <v>21.547559629999999</v>
      </c>
      <c r="GD30" s="6">
        <v>5.4571909869999997</v>
      </c>
      <c r="GE30" s="7">
        <v>1869720000000</v>
      </c>
      <c r="GF30" s="6">
        <v>38053453634</v>
      </c>
      <c r="GG30" s="7">
        <v>4.8467966569999996</v>
      </c>
      <c r="GH30" s="6">
        <v>64.380426</v>
      </c>
      <c r="GI30" s="7">
        <v>64.888999999999996</v>
      </c>
      <c r="GJ30" s="6">
        <v>254.066</v>
      </c>
      <c r="GK30" s="7">
        <v>95.7</v>
      </c>
      <c r="GL30" s="6">
        <v>96.1</v>
      </c>
      <c r="GM30" s="7">
        <v>71276</v>
      </c>
      <c r="GN30" s="6">
        <v>133162</v>
      </c>
      <c r="GO30" s="7">
        <v>1496810059</v>
      </c>
      <c r="GP30" s="6">
        <v>1496810059</v>
      </c>
      <c r="GQ30" s="7">
        <v>60.984000000000002</v>
      </c>
      <c r="GR30" s="6">
        <v>69.2</v>
      </c>
      <c r="GS30" s="7">
        <v>8.9350000000000005</v>
      </c>
      <c r="GT30" s="6">
        <v>90.164000000000001</v>
      </c>
      <c r="GU30" s="7">
        <v>1.0580000000000001</v>
      </c>
      <c r="GV30" s="6">
        <v>4.8710000000000004</v>
      </c>
      <c r="GW30" s="7">
        <v>71.400000000000006</v>
      </c>
      <c r="GX30" s="6">
        <v>168.352</v>
      </c>
      <c r="GY30" s="7">
        <v>157669998.19999999</v>
      </c>
      <c r="GZ30" s="6">
        <v>594590000</v>
      </c>
      <c r="HA30" s="7">
        <v>284328.78999999998</v>
      </c>
      <c r="HB30" s="6">
        <v>116569999.7</v>
      </c>
      <c r="HC30" s="7">
        <v>443730000</v>
      </c>
      <c r="HD30" s="6">
        <v>52200</v>
      </c>
      <c r="HE30" s="7">
        <v>232128.79</v>
      </c>
      <c r="HF30" s="6">
        <v>53.992367000000002</v>
      </c>
      <c r="HG30" s="7">
        <v>62.98</v>
      </c>
      <c r="HH30" s="6">
        <v>67</v>
      </c>
      <c r="HI30" s="7">
        <v>35.914000000000001</v>
      </c>
      <c r="HJ30" s="6">
        <v>182729</v>
      </c>
      <c r="HK30" s="7">
        <v>27.122177109999999</v>
      </c>
      <c r="HL30" s="6">
        <v>12.92099271</v>
      </c>
      <c r="HM30" s="7">
        <v>2780820068</v>
      </c>
      <c r="HN30" s="6">
        <v>36.6</v>
      </c>
      <c r="HO30" s="7">
        <v>95.5</v>
      </c>
      <c r="HP30" s="6">
        <v>2780820068</v>
      </c>
      <c r="HQ30" s="7">
        <v>1512089990</v>
      </c>
      <c r="HR30" s="6">
        <v>172899993.90000001</v>
      </c>
      <c r="HS30" s="7">
        <v>799000000</v>
      </c>
      <c r="HT30" s="6">
        <v>5.1065420550000002</v>
      </c>
      <c r="HU30" s="7">
        <v>5.0608766230000004</v>
      </c>
      <c r="HV30" s="6">
        <v>3.414096915</v>
      </c>
      <c r="HW30" s="7">
        <v>4453565066</v>
      </c>
      <c r="HX30" s="6">
        <v>2.5504337819999998</v>
      </c>
      <c r="HY30" s="7">
        <v>3117500000</v>
      </c>
      <c r="HZ30" s="6">
        <v>2.211155362</v>
      </c>
      <c r="IA30" s="7">
        <v>1200623</v>
      </c>
      <c r="IB30" s="6">
        <v>1001450</v>
      </c>
      <c r="IC30" s="7">
        <v>9764000</v>
      </c>
      <c r="ID30" s="6">
        <v>433.46320350000002</v>
      </c>
      <c r="IE30" s="7">
        <v>38.630000000000003</v>
      </c>
      <c r="IF30" s="6">
        <v>0.27223868600000001</v>
      </c>
      <c r="IG30" s="7">
        <v>113.2692308</v>
      </c>
      <c r="IH30" s="6">
        <v>55.439932689999999</v>
      </c>
      <c r="II30" s="7">
        <v>39.1</v>
      </c>
      <c r="IJ30" s="6">
        <v>1941599</v>
      </c>
      <c r="IK30" s="7">
        <v>2.5927972270000001</v>
      </c>
      <c r="IL30" s="6">
        <v>5028.8</v>
      </c>
      <c r="IM30" s="7">
        <v>42.14</v>
      </c>
      <c r="IN30" s="6">
        <v>995450</v>
      </c>
      <c r="IO30" s="7">
        <v>2.320558541</v>
      </c>
      <c r="IP30" s="6">
        <v>2120446000</v>
      </c>
      <c r="IQ30" s="7">
        <v>4.6537851000000003</v>
      </c>
      <c r="IR30" s="6">
        <v>5.1043506880000002</v>
      </c>
      <c r="IS30" s="7">
        <v>0.82449433699999997</v>
      </c>
      <c r="IT30" s="6">
        <v>2.0998435940000002</v>
      </c>
      <c r="IU30" s="7">
        <v>1.9244168100000001</v>
      </c>
      <c r="IV30" s="6">
        <v>2.8954081029999998</v>
      </c>
      <c r="IW30" s="7">
        <v>18.100000000000001</v>
      </c>
      <c r="IX30" s="6">
        <v>4.1857167000000001E-2</v>
      </c>
      <c r="IY30" s="7">
        <v>2.5805891779999999</v>
      </c>
      <c r="IZ30" s="6">
        <v>0.986113299</v>
      </c>
      <c r="JA30" s="7">
        <v>12.24490503</v>
      </c>
      <c r="JB30" s="6">
        <v>2.4121702530000002</v>
      </c>
      <c r="JC30" s="7">
        <v>77.356086230000003</v>
      </c>
      <c r="JD30" s="6">
        <v>2310000</v>
      </c>
      <c r="JE30" s="7">
        <v>21.76716596</v>
      </c>
      <c r="JF30" s="6">
        <v>68.474698250000003</v>
      </c>
      <c r="JG30" s="7">
        <v>8658883000</v>
      </c>
      <c r="JH30" s="6">
        <v>0.82449433699999997</v>
      </c>
      <c r="JI30" s="7">
        <v>9.5745144030000002</v>
      </c>
      <c r="JJ30" s="6">
        <v>18.119985870000001</v>
      </c>
      <c r="JK30" s="7">
        <v>1</v>
      </c>
      <c r="JL30" s="6">
        <v>4.6537851000000003</v>
      </c>
      <c r="JM30" s="7">
        <v>1.057654852</v>
      </c>
      <c r="JN30" s="6">
        <v>0.47428701299999998</v>
      </c>
      <c r="JO30" s="7">
        <v>11.336294349999999</v>
      </c>
      <c r="JP30" s="6">
        <v>1.194530519</v>
      </c>
      <c r="JQ30" s="7">
        <v>1.943553227</v>
      </c>
      <c r="JR30" s="6">
        <v>25810</v>
      </c>
      <c r="JS30" s="7">
        <v>5.7063469999999996E-3</v>
      </c>
      <c r="JT30" s="6">
        <v>-367015600</v>
      </c>
      <c r="JU30" s="7">
        <v>32335.92266</v>
      </c>
      <c r="JV30" s="6">
        <v>810</v>
      </c>
      <c r="JW30" s="7">
        <v>34771711755</v>
      </c>
      <c r="JX30" s="6">
        <v>1109.540812</v>
      </c>
      <c r="JY30" s="7">
        <v>1784540000000</v>
      </c>
      <c r="JZ30" s="6">
        <v>61232984400</v>
      </c>
      <c r="KA30" s="7">
        <v>-208413174.30000001</v>
      </c>
      <c r="KB30" s="6">
        <v>103313000000</v>
      </c>
      <c r="KC30" s="7">
        <v>44764587268</v>
      </c>
      <c r="KD30" s="6">
        <v>1872.0382380000001</v>
      </c>
      <c r="KE30" s="7">
        <v>31770000.460000001</v>
      </c>
      <c r="KF30" s="6">
        <v>6.3057683359999999</v>
      </c>
      <c r="KG30" s="7">
        <v>3.390864578</v>
      </c>
      <c r="KH30" s="6">
        <v>4.3046775180000001</v>
      </c>
      <c r="KI30" s="7">
        <v>550000.01190000004</v>
      </c>
      <c r="KJ30" s="6">
        <v>3660000.0860000001</v>
      </c>
      <c r="KK30" s="7">
        <v>1620</v>
      </c>
      <c r="KL30" s="6">
        <v>1549999.952</v>
      </c>
      <c r="KM30" s="7">
        <v>1279999.9709999999</v>
      </c>
      <c r="KN30" s="6">
        <v>1549999.952</v>
      </c>
      <c r="KO30" s="7">
        <v>8659999.8469999991</v>
      </c>
      <c r="KP30" s="6">
        <v>66889999.390000001</v>
      </c>
      <c r="KQ30" s="7">
        <v>6</v>
      </c>
      <c r="KR30" s="6">
        <v>2.3E-3</v>
      </c>
      <c r="KS30" s="7">
        <v>12.5526</v>
      </c>
      <c r="KT30" s="6">
        <v>19.569336759999999</v>
      </c>
      <c r="KU30" s="7">
        <v>1862680899</v>
      </c>
      <c r="KV30" s="6">
        <v>3.401931818</v>
      </c>
      <c r="KW30" s="7">
        <v>1190000000</v>
      </c>
      <c r="KX30" s="6">
        <v>10.016500000000001</v>
      </c>
      <c r="KY30" s="7">
        <v>4.3099999999999999E-2</v>
      </c>
      <c r="KZ30" s="6">
        <v>1E-4</v>
      </c>
      <c r="LA30" s="7">
        <v>21.267399999999999</v>
      </c>
      <c r="LB30" s="6">
        <v>0.83699999999999997</v>
      </c>
      <c r="LC30" s="7">
        <v>1.9272</v>
      </c>
      <c r="LD30" s="6">
        <v>6.9409000000000001</v>
      </c>
      <c r="LE30" s="7">
        <v>13.895300000000001</v>
      </c>
      <c r="LF30" s="6">
        <v>1.5115728450000001</v>
      </c>
      <c r="LG30" s="7">
        <v>24.460999999999999</v>
      </c>
      <c r="LH30" s="6">
        <v>42.915999999999997</v>
      </c>
      <c r="LI30" s="7">
        <v>0.3412</v>
      </c>
      <c r="LJ30" s="6">
        <v>833713803.70000005</v>
      </c>
      <c r="LK30" s="7">
        <v>2414945234</v>
      </c>
      <c r="LL30" s="6">
        <v>46148551467</v>
      </c>
      <c r="LM30" s="7">
        <v>2.1499999999999998E-2</v>
      </c>
      <c r="LN30" s="6">
        <v>4.7800000000000002E-2</v>
      </c>
      <c r="LO30" s="7">
        <v>0.80305932199999996</v>
      </c>
      <c r="LP30" s="6">
        <v>9.6386000000000003</v>
      </c>
      <c r="LQ30" s="7">
        <v>0.19839999999999999</v>
      </c>
      <c r="LR30" s="6">
        <v>2.58E-2</v>
      </c>
      <c r="LS30" s="7">
        <v>2.4950495749999999</v>
      </c>
      <c r="LT30" s="6">
        <v>7.1040999999999999</v>
      </c>
      <c r="LU30" s="7">
        <v>1.9890000000000001</v>
      </c>
      <c r="LV30" s="6">
        <v>1.4500000000000001E-2</v>
      </c>
      <c r="LW30" s="7">
        <v>21.328299999999999</v>
      </c>
      <c r="LX30" s="6">
        <v>137.696</v>
      </c>
      <c r="LY30" s="7">
        <v>0.14530000000000001</v>
      </c>
      <c r="LZ30" s="6">
        <v>5.3499999999999999E-2</v>
      </c>
      <c r="MA30" s="7">
        <v>83.420199999999994</v>
      </c>
      <c r="MB30" s="6">
        <v>5.0647000000000002</v>
      </c>
      <c r="MC30" s="7">
        <v>8.4527999999999999</v>
      </c>
      <c r="MD30" s="6">
        <v>909011783.5</v>
      </c>
      <c r="ME30" s="7">
        <v>900251234</v>
      </c>
      <c r="MF30" s="6">
        <v>303.91991400000001</v>
      </c>
      <c r="MG30" s="7">
        <v>39086647980</v>
      </c>
      <c r="MH30" s="6">
        <v>6</v>
      </c>
      <c r="MI30" s="7">
        <v>6</v>
      </c>
      <c r="MJ30" s="6">
        <v>5.3568858260000001</v>
      </c>
      <c r="MK30" s="7">
        <v>7.1560605280000003</v>
      </c>
      <c r="ML30" s="6">
        <v>75298000</v>
      </c>
      <c r="MM30" s="7">
        <v>26.875</v>
      </c>
      <c r="MN30" s="6">
        <v>12</v>
      </c>
      <c r="MO30" s="7">
        <v>364514297.69999999</v>
      </c>
      <c r="MP30" s="6">
        <v>2488284740</v>
      </c>
      <c r="MQ30" s="7">
        <v>507380000</v>
      </c>
      <c r="MR30" s="6">
        <v>14.8912</v>
      </c>
      <c r="MS30" s="7">
        <v>37955647980</v>
      </c>
      <c r="MT30" s="6">
        <v>132.71866449999999</v>
      </c>
      <c r="MU30" s="7">
        <v>643382000</v>
      </c>
      <c r="MV30" s="6">
        <v>0</v>
      </c>
      <c r="MW30" s="7">
        <v>-27660000</v>
      </c>
      <c r="MX30" s="6">
        <v>1514694000</v>
      </c>
      <c r="MY30" s="7">
        <v>6872111342</v>
      </c>
      <c r="MZ30" s="6">
        <v>189792145.19999999</v>
      </c>
      <c r="NA30" s="7">
        <v>13340000.15</v>
      </c>
      <c r="NB30" s="6">
        <v>4.8997391050000001</v>
      </c>
      <c r="NC30" s="7">
        <v>16906000</v>
      </c>
      <c r="ND30" s="6">
        <v>77239997.859999999</v>
      </c>
      <c r="NE30" s="7">
        <v>69293841.200000003</v>
      </c>
      <c r="NF30" s="6">
        <v>3789999.9619999998</v>
      </c>
      <c r="NG30" s="7">
        <v>21000000</v>
      </c>
      <c r="NH30" s="6"/>
      <c r="NI30" s="7"/>
      <c r="NJ30" s="6"/>
      <c r="NK30" s="7"/>
      <c r="NL30" s="6"/>
      <c r="NM30" s="7"/>
      <c r="NN30" s="6"/>
      <c r="NO30" s="7"/>
      <c r="NP30" s="6"/>
      <c r="NQ30" s="7"/>
      <c r="NR30" s="6">
        <v>2.7437431000000002E-2</v>
      </c>
      <c r="NS30" s="7">
        <v>532.81135180000001</v>
      </c>
      <c r="NT30" s="6">
        <v>3.995574E-3</v>
      </c>
      <c r="NU30" s="7">
        <v>0.49614688600000001</v>
      </c>
      <c r="NV30" s="6">
        <v>3.9</v>
      </c>
      <c r="NW30" s="7">
        <v>118.8000031</v>
      </c>
      <c r="NX30" s="6">
        <v>11.020288150000001</v>
      </c>
      <c r="NY30" s="7">
        <v>0.49344774200000002</v>
      </c>
      <c r="NZ30" s="6">
        <v>1522.4673339999999</v>
      </c>
      <c r="OA30" s="7">
        <v>29404622915</v>
      </c>
      <c r="OB30" s="6">
        <v>9.4592785740000007</v>
      </c>
      <c r="OC30" s="7">
        <v>3115244985</v>
      </c>
      <c r="OD30" s="6">
        <v>2077935760</v>
      </c>
      <c r="OE30" s="7">
        <v>0.493190821</v>
      </c>
      <c r="OF30" s="6">
        <v>1389329.368</v>
      </c>
      <c r="OG30" s="7">
        <v>172518765.19999999</v>
      </c>
      <c r="OH30" s="6">
        <v>1356096758</v>
      </c>
      <c r="OI30" s="7">
        <v>33800</v>
      </c>
      <c r="OJ30" s="6">
        <v>12.034364139999999</v>
      </c>
      <c r="OK30" s="7">
        <v>84021441550</v>
      </c>
      <c r="OL30" s="6">
        <v>8.9591361139999997</v>
      </c>
      <c r="OM30" s="7">
        <v>5.9759374940000001</v>
      </c>
      <c r="ON30" s="6">
        <v>3192100</v>
      </c>
      <c r="OO30" s="7">
        <v>3021</v>
      </c>
      <c r="OP30" s="6">
        <v>0</v>
      </c>
      <c r="OQ30" s="7">
        <v>-1.797384007</v>
      </c>
      <c r="OR30" s="6">
        <v>-4.4900993590000002</v>
      </c>
      <c r="OS30" s="7">
        <v>720000.02859999996</v>
      </c>
      <c r="OT30" s="6">
        <v>5.5636949999999996E-3</v>
      </c>
      <c r="OU30" s="7">
        <v>136752000</v>
      </c>
      <c r="OV30" s="6">
        <v>677132000</v>
      </c>
      <c r="OW30" s="7">
        <v>73.890602110000003</v>
      </c>
      <c r="OX30" s="6">
        <v>7034617</v>
      </c>
      <c r="OY30" s="7">
        <v>92.449226379999999</v>
      </c>
      <c r="OZ30" s="6">
        <v>5907439125</v>
      </c>
      <c r="PA30" s="7">
        <v>16.887987500000001</v>
      </c>
      <c r="PB30" s="6">
        <v>10403000300</v>
      </c>
      <c r="PC30" s="7">
        <v>83.481391909999999</v>
      </c>
      <c r="PD30" s="6">
        <v>1529999.9709999999</v>
      </c>
      <c r="PE30" s="7">
        <v>23680000.309999999</v>
      </c>
      <c r="PF30" s="6">
        <v>35575253.299999997</v>
      </c>
      <c r="PG30" s="7"/>
      <c r="PH30" s="6">
        <v>32360000.609999999</v>
      </c>
      <c r="PI30" s="7">
        <v>3.1586341959999999</v>
      </c>
      <c r="PJ30" s="6">
        <v>6</v>
      </c>
      <c r="PK30" s="7">
        <v>1131000000</v>
      </c>
      <c r="PL30" s="6">
        <v>11</v>
      </c>
      <c r="PM30" s="7">
        <v>17</v>
      </c>
      <c r="PN30" s="6">
        <v>879999.9952</v>
      </c>
      <c r="PO30" s="7">
        <v>20.994175810000002</v>
      </c>
      <c r="PP30" s="6">
        <v>4218857143</v>
      </c>
      <c r="PQ30" s="7">
        <v>44.318358459999999</v>
      </c>
      <c r="PR30" s="6">
        <v>16857358971</v>
      </c>
      <c r="PS30" s="7">
        <v>32.098024840000001</v>
      </c>
      <c r="PT30" s="6">
        <v>3769571533</v>
      </c>
      <c r="PU30" s="7">
        <v>7752142857</v>
      </c>
      <c r="PV30" s="6">
        <v>1.3288821179999999</v>
      </c>
      <c r="PW30" s="7">
        <v>-1178000000</v>
      </c>
      <c r="PX30" s="6">
        <v>-201142857.09999999</v>
      </c>
      <c r="PY30" s="7">
        <v>1.390433815</v>
      </c>
      <c r="PZ30" s="6">
        <v>3082285714</v>
      </c>
      <c r="QA30" s="7">
        <v>776000000</v>
      </c>
      <c r="QB30" s="6">
        <v>1.3883245289999999</v>
      </c>
      <c r="QC30" s="7">
        <v>48.639825899999998</v>
      </c>
      <c r="QD30" s="6">
        <v>27.529866680000001</v>
      </c>
      <c r="QE30" s="7">
        <v>3769571429</v>
      </c>
      <c r="QF30" s="6">
        <v>7177285714</v>
      </c>
      <c r="QG30" s="7">
        <v>4443142857</v>
      </c>
      <c r="QH30" s="6">
        <v>-371142857.10000002</v>
      </c>
      <c r="QI30" s="7">
        <v>-1412000000</v>
      </c>
      <c r="QJ30" s="6">
        <v>39.641268080000003</v>
      </c>
      <c r="QK30" s="7">
        <v>9377857143</v>
      </c>
      <c r="QL30" s="6">
        <v>54.060066740000003</v>
      </c>
      <c r="QM30" s="7">
        <v>52.014763649999999</v>
      </c>
      <c r="QN30" s="6">
        <v>25.602736019999998</v>
      </c>
      <c r="QO30" s="7">
        <v>2757000000</v>
      </c>
      <c r="QP30" s="6">
        <v>9572605890</v>
      </c>
      <c r="QQ30" s="7">
        <v>4443142857</v>
      </c>
      <c r="QR30" s="6">
        <v>20.09529057</v>
      </c>
      <c r="QS30" s="7">
        <v>4407571429</v>
      </c>
      <c r="QT30" s="6">
        <v>574857142.89999998</v>
      </c>
      <c r="QU30" s="7">
        <v>-101805823.2</v>
      </c>
      <c r="QV30" s="6">
        <v>-6608142857</v>
      </c>
      <c r="QW30" s="7">
        <v>-2.975567254</v>
      </c>
      <c r="QX30" s="6">
        <v>3.4305194999999997E-2</v>
      </c>
      <c r="QY30" s="7">
        <v>13236142857</v>
      </c>
      <c r="QZ30" s="6">
        <v>4.908231368</v>
      </c>
      <c r="RA30" s="7">
        <v>21.411750699999999</v>
      </c>
      <c r="RB30" s="6">
        <v>88.647893479999993</v>
      </c>
      <c r="RC30" s="7">
        <v>10.776323809999999</v>
      </c>
      <c r="RD30" s="6">
        <v>49.787702979999999</v>
      </c>
      <c r="RE30" s="7">
        <v>2769714286</v>
      </c>
      <c r="RF30" s="6">
        <v>28.788124329999999</v>
      </c>
      <c r="RG30" s="7">
        <v>-5282857143</v>
      </c>
      <c r="RH30" s="6">
        <v>-1040857143</v>
      </c>
      <c r="RI30" s="7">
        <v>24.02794857</v>
      </c>
      <c r="RJ30" s="6">
        <v>27.365842489999999</v>
      </c>
      <c r="RK30" s="7">
        <v>2.0499856919999999</v>
      </c>
      <c r="RL30" s="6">
        <v>1.5544846880000001</v>
      </c>
      <c r="RM30" s="7">
        <v>5.4873309499999996</v>
      </c>
      <c r="RN30" s="6">
        <v>12000000</v>
      </c>
      <c r="RO30" s="7">
        <v>12460142857</v>
      </c>
      <c r="RP30" s="6">
        <v>24.92181549</v>
      </c>
      <c r="RQ30" s="7">
        <v>33000000</v>
      </c>
      <c r="RR30" s="6">
        <v>48608791.5</v>
      </c>
      <c r="RS30" s="7">
        <v>96.873102610000004</v>
      </c>
      <c r="RT30" s="6">
        <v>1.9532059799999999</v>
      </c>
      <c r="RU30" s="7">
        <v>53.183333330000004</v>
      </c>
      <c r="RV30" s="6">
        <v>5318.3333329999996</v>
      </c>
      <c r="RW30" s="7">
        <v>15.770668219999999</v>
      </c>
      <c r="RX30" s="6">
        <v>11.30850637</v>
      </c>
      <c r="RY30" s="7">
        <v>0</v>
      </c>
      <c r="RZ30" s="6">
        <v>33000000</v>
      </c>
      <c r="SA30" s="7">
        <v>0.78912001799999998</v>
      </c>
      <c r="SB30" s="6"/>
      <c r="SC30" s="7"/>
      <c r="SD30" s="6"/>
      <c r="SE30" s="7"/>
      <c r="SF30" s="6">
        <v>21.553929190000002</v>
      </c>
      <c r="SG30" s="7">
        <v>7494670129</v>
      </c>
      <c r="SH30" s="6">
        <v>27.529866680000001</v>
      </c>
      <c r="SI30" s="7">
        <v>4130812</v>
      </c>
      <c r="SJ30" s="6">
        <v>5.0112600330000001</v>
      </c>
      <c r="SK30" s="7">
        <v>59.929908750000003</v>
      </c>
      <c r="SL30" s="6">
        <v>42.770220000000002</v>
      </c>
      <c r="SM30" s="7">
        <v>0</v>
      </c>
      <c r="SN30" s="6">
        <v>34.029813040000001</v>
      </c>
      <c r="SO30" s="7">
        <v>0</v>
      </c>
      <c r="SP30" s="6">
        <v>43.231430019999998</v>
      </c>
      <c r="SQ30" s="7">
        <v>22.738756949999999</v>
      </c>
      <c r="SR30" s="6">
        <v>4.9616498949999999</v>
      </c>
      <c r="SS30" s="7">
        <v>0</v>
      </c>
      <c r="ST30" s="6">
        <v>77.261243050000004</v>
      </c>
      <c r="SU30" s="7">
        <v>4.9871101380000002</v>
      </c>
      <c r="SV30" s="6">
        <v>14</v>
      </c>
      <c r="SW30" s="7">
        <v>47.3</v>
      </c>
      <c r="SX30" s="6">
        <v>85</v>
      </c>
      <c r="SY30" s="7">
        <v>1868301.1</v>
      </c>
      <c r="SZ30" s="6">
        <v>41.1</v>
      </c>
      <c r="TA30" s="7">
        <v>87</v>
      </c>
      <c r="TB30" s="6"/>
      <c r="TC30" s="7">
        <v>1529999.9709999999</v>
      </c>
      <c r="TD30" s="6">
        <v>3.6145077360000002</v>
      </c>
      <c r="TE30" s="7">
        <v>614.52120079999997</v>
      </c>
      <c r="TF30" s="6">
        <v>2.6918267380000001</v>
      </c>
      <c r="TG30" s="7">
        <v>68.407890320000007</v>
      </c>
      <c r="TH30" s="6">
        <v>-79.773426090000001</v>
      </c>
      <c r="TI30" s="7">
        <v>0</v>
      </c>
      <c r="TJ30" s="6">
        <v>50.79624939</v>
      </c>
      <c r="TK30" s="7">
        <v>521.01678270000002</v>
      </c>
      <c r="TL30" s="6">
        <v>93.693665530000004</v>
      </c>
      <c r="TM30" s="7">
        <v>14.315310759999999</v>
      </c>
      <c r="TN30" s="6">
        <v>68</v>
      </c>
      <c r="TO30" s="7"/>
      <c r="TP30" s="6"/>
      <c r="TQ30" s="7">
        <v>17.360649110000001</v>
      </c>
      <c r="TR30" s="6">
        <v>-109</v>
      </c>
      <c r="TS30" s="7">
        <v>352307000000</v>
      </c>
      <c r="TT30" s="6">
        <v>21120880745</v>
      </c>
      <c r="TU30" s="7">
        <v>7500000000</v>
      </c>
      <c r="TV30" s="6">
        <v>12.175324679999999</v>
      </c>
      <c r="TW30" s="7">
        <v>2609999.895</v>
      </c>
      <c r="TX30" s="6">
        <v>89.140053140000006</v>
      </c>
      <c r="TY30" s="7">
        <v>30.073912199999999</v>
      </c>
      <c r="TZ30" s="6">
        <v>72.189153230000002</v>
      </c>
      <c r="UA30" s="7">
        <v>81.597512050000006</v>
      </c>
      <c r="UB30" s="6">
        <v>38.134847030000003</v>
      </c>
      <c r="UC30" s="7">
        <v>11.74806976</v>
      </c>
      <c r="UD30" s="6">
        <v>22.604619979999999</v>
      </c>
      <c r="UE30" s="7">
        <v>0.51972001800000001</v>
      </c>
      <c r="UF30" s="6">
        <v>0.76397997100000004</v>
      </c>
      <c r="UG30" s="7">
        <v>0.72367000599999998</v>
      </c>
      <c r="UH30" s="6">
        <v>1.4607602500000001</v>
      </c>
      <c r="UI30" s="7"/>
      <c r="UJ30" s="6"/>
      <c r="UK30" s="7"/>
      <c r="UL30" s="6">
        <v>40.801879999999997</v>
      </c>
      <c r="UM30" s="7">
        <v>474</v>
      </c>
      <c r="UN30" s="6">
        <v>190</v>
      </c>
      <c r="UO30" s="7">
        <v>235586</v>
      </c>
      <c r="UP30" s="6">
        <v>3123233</v>
      </c>
      <c r="UQ30" s="7">
        <v>1460000.0379999999</v>
      </c>
      <c r="UR30" s="6">
        <v>49.217269899999998</v>
      </c>
      <c r="US30" s="7">
        <v>230089</v>
      </c>
      <c r="UT30" s="6"/>
      <c r="UU30" s="7"/>
      <c r="UV30" s="6"/>
      <c r="UW30" s="7">
        <v>40.359780000000001</v>
      </c>
      <c r="UX30" s="6">
        <v>4081400170</v>
      </c>
      <c r="UY30" s="7">
        <v>7187345700</v>
      </c>
      <c r="UZ30" s="6">
        <v>1007579</v>
      </c>
      <c r="VA30" s="7">
        <v>85271</v>
      </c>
      <c r="VB30" s="6">
        <v>37.060009000000001</v>
      </c>
      <c r="VC30" s="7">
        <v>2428000000</v>
      </c>
      <c r="VD30" s="6">
        <v>4624000000</v>
      </c>
      <c r="VE30" s="7">
        <v>14.34902597</v>
      </c>
      <c r="VF30" s="6">
        <v>13.03766894</v>
      </c>
      <c r="VG30" s="7">
        <v>4.6028538670000003</v>
      </c>
      <c r="VH30" s="6">
        <v>-2084000000</v>
      </c>
      <c r="VI30" s="7">
        <v>23.524362530000001</v>
      </c>
      <c r="VJ30" s="6">
        <v>31.406267679999999</v>
      </c>
      <c r="VK30" s="7">
        <v>8839000000</v>
      </c>
      <c r="VL30" s="6">
        <v>2537000000</v>
      </c>
      <c r="VM30" s="7">
        <v>11.239015370000001</v>
      </c>
      <c r="VN30" s="6">
        <v>30.699675320000001</v>
      </c>
      <c r="VO30" s="7">
        <v>40.978467549999998</v>
      </c>
      <c r="VP30" s="6">
        <v>2.8214285710000002</v>
      </c>
      <c r="VQ30" s="7">
        <v>19805000000</v>
      </c>
      <c r="VR30" s="6">
        <v>12.477516830000001</v>
      </c>
      <c r="VS30" s="7">
        <v>23.347639480000002</v>
      </c>
      <c r="VT30" s="6">
        <v>2776000000</v>
      </c>
      <c r="VU30" s="7">
        <v>1339000000</v>
      </c>
      <c r="VV30" s="6">
        <v>-3.383116883</v>
      </c>
      <c r="VW30" s="7">
        <v>13.30917704</v>
      </c>
      <c r="VX30" s="6">
        <v>32.15097403</v>
      </c>
      <c r="VY30" s="7">
        <v>12.259530420000001</v>
      </c>
      <c r="VZ30" s="6">
        <v>4659000000</v>
      </c>
      <c r="WA30" s="7">
        <v>14.265892389999999</v>
      </c>
      <c r="WB30" s="6">
        <v>6.8811346929999999</v>
      </c>
      <c r="WC30" s="7">
        <v>2187000000</v>
      </c>
      <c r="WD30" s="6">
        <v>18911000000</v>
      </c>
      <c r="WE30" s="7">
        <v>7974000000</v>
      </c>
      <c r="WF30" s="6">
        <v>1738000000</v>
      </c>
      <c r="WG30" s="7">
        <v>81000000</v>
      </c>
      <c r="WH30" s="6"/>
      <c r="WI30" s="7">
        <v>2000000</v>
      </c>
      <c r="WJ30" s="6"/>
      <c r="WK30" s="7">
        <v>29.86008</v>
      </c>
      <c r="WL30" s="6">
        <v>42.172280000000001</v>
      </c>
      <c r="WM30" s="7">
        <v>2.1247000690000002</v>
      </c>
      <c r="WN30" s="6">
        <v>-58931152.799999997</v>
      </c>
      <c r="WO30" s="7"/>
      <c r="WP30" s="6"/>
      <c r="WQ30" s="7"/>
      <c r="WR30" s="6"/>
      <c r="WS30" s="7"/>
      <c r="WT30" s="6"/>
      <c r="WU30" s="7"/>
      <c r="WV30" s="6"/>
      <c r="WW30" s="7"/>
      <c r="WX30" s="6"/>
      <c r="WY30" s="7"/>
      <c r="WZ30" s="6"/>
      <c r="XA30" s="7"/>
      <c r="XB30" s="6"/>
      <c r="XC30" s="7"/>
      <c r="XD30" s="6"/>
      <c r="XE30" s="7"/>
      <c r="XF30" s="6"/>
      <c r="XG30" s="7"/>
      <c r="XH30" s="6"/>
      <c r="XI30" s="7"/>
      <c r="XJ30" s="6"/>
      <c r="XK30" s="7"/>
      <c r="XL30" s="6"/>
      <c r="XM30" s="7"/>
      <c r="XN30" s="6"/>
      <c r="XO30" s="7"/>
      <c r="XP30" s="6"/>
      <c r="XQ30" s="7"/>
      <c r="XR30" s="6"/>
      <c r="XS30" s="7"/>
      <c r="XT30" s="6"/>
      <c r="XU30" s="7">
        <v>9999.9997760000006</v>
      </c>
      <c r="XV30" s="6">
        <v>17.953109999999999</v>
      </c>
      <c r="XW30" s="7"/>
      <c r="XX30" s="6"/>
      <c r="XY30" s="7"/>
      <c r="XZ30" s="6"/>
      <c r="YA30" s="7"/>
      <c r="YB30" s="6"/>
      <c r="YC30" s="7"/>
      <c r="YD30" s="6"/>
      <c r="YE30" s="7"/>
      <c r="YF30" s="6"/>
      <c r="YG30" s="7"/>
      <c r="YH30" s="6"/>
      <c r="YI30" s="7"/>
      <c r="YJ30" s="6"/>
      <c r="YK30" s="7"/>
      <c r="YL30" s="6"/>
      <c r="YM30" s="7"/>
      <c r="YN30" s="6"/>
      <c r="YO30" s="7"/>
      <c r="YP30" s="6"/>
      <c r="YQ30" s="7"/>
      <c r="YR30" s="6"/>
      <c r="YS30" s="7"/>
      <c r="YT30" s="6"/>
      <c r="YU30" s="7"/>
      <c r="YV30" s="6"/>
      <c r="YW30" s="7"/>
      <c r="YX30" s="6"/>
      <c r="YY30" s="7"/>
      <c r="YZ30" s="6"/>
      <c r="ZA30" s="7"/>
      <c r="ZB30" s="6"/>
      <c r="ZC30" s="7"/>
      <c r="ZD30" s="6"/>
      <c r="ZE30" s="7"/>
      <c r="ZF30" s="6"/>
      <c r="ZG30" s="7"/>
      <c r="ZH30" s="6"/>
      <c r="ZI30" s="7"/>
      <c r="ZJ30" s="6"/>
      <c r="ZK30" s="7"/>
      <c r="ZL30" s="6"/>
      <c r="ZM30" s="7"/>
      <c r="ZN30" s="6"/>
      <c r="ZO30" s="7"/>
      <c r="ZP30" s="6"/>
      <c r="ZQ30" s="7"/>
      <c r="ZR30" s="6"/>
      <c r="ZS30" s="7"/>
      <c r="ZT30" s="6"/>
      <c r="ZU30" s="7"/>
      <c r="ZV30" s="6"/>
      <c r="ZW30" s="7"/>
      <c r="ZX30" s="6"/>
      <c r="ZY30" s="7"/>
      <c r="ZZ30" s="6"/>
      <c r="AAA30" s="7"/>
      <c r="AAB30" s="6"/>
      <c r="AAC30" s="7"/>
      <c r="AAD30" s="6"/>
      <c r="AAE30" s="7"/>
      <c r="AAF30" s="6"/>
      <c r="AAG30" s="7"/>
      <c r="AAH30" s="6"/>
      <c r="AAI30" s="7"/>
      <c r="AAJ30" s="6"/>
      <c r="AAK30" s="7"/>
      <c r="AAL30" s="6"/>
      <c r="AAM30" s="7"/>
      <c r="AAN30" s="6">
        <v>-750000</v>
      </c>
      <c r="AAO30" s="7">
        <v>-750000</v>
      </c>
      <c r="AAP30" s="6">
        <v>2463000000</v>
      </c>
      <c r="AAQ30" s="7">
        <v>27.865143119999999</v>
      </c>
      <c r="AAR30" s="6"/>
      <c r="AAS30" s="7"/>
      <c r="AAT30" s="6"/>
      <c r="AAU30" s="7"/>
      <c r="AAV30" s="6"/>
      <c r="AAW30" s="7"/>
      <c r="AAX30" s="6"/>
      <c r="AAY30" s="7"/>
      <c r="AAZ30" s="6"/>
      <c r="ABA30" s="7"/>
      <c r="ABB30" s="6"/>
      <c r="ABC30" s="7"/>
      <c r="ABD30" s="6"/>
      <c r="ABE30" s="7"/>
      <c r="ABF30" s="6"/>
      <c r="ABG30" s="7"/>
      <c r="ABH30" s="6"/>
      <c r="ABI30" s="7">
        <v>37.465209999999999</v>
      </c>
      <c r="ABJ30" s="6"/>
      <c r="ABK30" s="7"/>
      <c r="ABL30" s="6">
        <v>4.5252199170000003</v>
      </c>
      <c r="ABM30" s="7"/>
      <c r="ABN30" s="6"/>
      <c r="ABO30" s="7"/>
      <c r="ABP30" s="6"/>
      <c r="ABQ30" s="7"/>
      <c r="ABR30" s="6"/>
      <c r="ABS30" s="7"/>
    </row>
    <row r="31" spans="1:747" x14ac:dyDescent="0.25">
      <c r="A31" s="5">
        <v>1989</v>
      </c>
      <c r="B31" s="6">
        <v>49.533101739999999</v>
      </c>
      <c r="C31" s="7">
        <v>82.03585812</v>
      </c>
      <c r="D31" s="6">
        <v>0.52656520900000003</v>
      </c>
      <c r="E31" s="7">
        <v>3.8932966059999998</v>
      </c>
      <c r="F31" s="6">
        <v>4.5692945030000001</v>
      </c>
      <c r="G31" s="7">
        <v>1.992400307</v>
      </c>
      <c r="H31" s="6">
        <v>2.8882828580000002</v>
      </c>
      <c r="I31" s="7">
        <v>4.5051638880000002</v>
      </c>
      <c r="J31" s="6">
        <v>6.8688818789999999</v>
      </c>
      <c r="K31" s="7">
        <v>8.9597339659999999</v>
      </c>
      <c r="L31" s="6">
        <v>54.760503649999997</v>
      </c>
      <c r="M31" s="7">
        <v>10.212991199999999</v>
      </c>
      <c r="N31" s="6">
        <v>13.99913424</v>
      </c>
      <c r="O31" s="7">
        <v>42.009689549999997</v>
      </c>
      <c r="P31" s="6">
        <v>16.015297570000001</v>
      </c>
      <c r="Q31" s="7">
        <v>52648</v>
      </c>
      <c r="R31" s="6">
        <v>23933189100</v>
      </c>
      <c r="S31" s="7">
        <v>13199999500</v>
      </c>
      <c r="T31" s="6">
        <v>1921.8563039999999</v>
      </c>
      <c r="U31" s="7">
        <v>108990000000</v>
      </c>
      <c r="V31" s="6">
        <v>73170001900</v>
      </c>
      <c r="W31" s="7">
        <v>10571044713</v>
      </c>
      <c r="X31" s="6">
        <v>18.694804940000001</v>
      </c>
      <c r="Y31" s="7">
        <v>14394999800</v>
      </c>
      <c r="Z31" s="6">
        <v>-14.545454550000001</v>
      </c>
      <c r="AA31" s="7">
        <v>32.337662340000001</v>
      </c>
      <c r="AB31" s="6">
        <v>24900000000</v>
      </c>
      <c r="AC31" s="7">
        <v>12390437836</v>
      </c>
      <c r="AD31" s="6">
        <v>127345000000</v>
      </c>
      <c r="AE31" s="7">
        <v>7073523337</v>
      </c>
      <c r="AF31" s="6">
        <v>88199999500</v>
      </c>
      <c r="AG31" s="7">
        <v>1815660000000</v>
      </c>
      <c r="AH31" s="6">
        <v>32940933757</v>
      </c>
      <c r="AI31" s="7">
        <v>91803969548</v>
      </c>
      <c r="AJ31" s="6">
        <v>12.59740221</v>
      </c>
      <c r="AK31" s="7">
        <v>9699999700</v>
      </c>
      <c r="AL31" s="6">
        <v>6764000000</v>
      </c>
      <c r="AM31" s="7">
        <v>64.236361560000006</v>
      </c>
      <c r="AN31" s="6">
        <v>43.610999999999997</v>
      </c>
      <c r="AO31" s="7">
        <v>50.466898260000001</v>
      </c>
      <c r="AP31" s="6">
        <v>56710642</v>
      </c>
      <c r="AQ31" s="7">
        <v>74.948660759999996</v>
      </c>
      <c r="AR31" s="6">
        <v>0.284055591</v>
      </c>
      <c r="AS31" s="7">
        <v>0.96034947699999995</v>
      </c>
      <c r="AT31" s="6">
        <v>3.2298067979999998</v>
      </c>
      <c r="AU31" s="7">
        <v>1.45883652</v>
      </c>
      <c r="AV31" s="6">
        <v>2.5846029480000001</v>
      </c>
      <c r="AW31" s="7">
        <v>3.1506578840000001</v>
      </c>
      <c r="AX31" s="6">
        <v>5.6452122359999999</v>
      </c>
      <c r="AY31" s="7">
        <v>7.9525764790000002</v>
      </c>
      <c r="AZ31" s="6">
        <v>54.934232629999997</v>
      </c>
      <c r="BA31" s="7">
        <v>55.111236740000002</v>
      </c>
      <c r="BB31" s="6">
        <v>11.99525774</v>
      </c>
      <c r="BC31" s="7">
        <v>41.172470769999997</v>
      </c>
      <c r="BD31" s="6">
        <v>40.319468759999999</v>
      </c>
      <c r="BE31" s="7">
        <v>1.9368000000000001</v>
      </c>
      <c r="BF31" s="6">
        <v>17.14285649</v>
      </c>
      <c r="BG31" s="7">
        <v>39756299050</v>
      </c>
      <c r="BH31" s="6">
        <v>500</v>
      </c>
      <c r="BI31" s="7">
        <v>19775404120</v>
      </c>
      <c r="BJ31" s="6">
        <v>26.58960961</v>
      </c>
      <c r="BK31" s="7">
        <v>20473999400</v>
      </c>
      <c r="BL31" s="6">
        <v>-11200000000</v>
      </c>
      <c r="BM31" s="7">
        <v>31.688310390000002</v>
      </c>
      <c r="BN31" s="6">
        <v>24399999000</v>
      </c>
      <c r="BO31" s="7">
        <v>207661606.80000001</v>
      </c>
      <c r="BP31" s="6">
        <v>9790610118</v>
      </c>
      <c r="BQ31" s="7">
        <v>2129000000000</v>
      </c>
      <c r="BR31" s="6">
        <v>4.1427860680000004</v>
      </c>
      <c r="BS31" s="7">
        <v>104889000000</v>
      </c>
      <c r="BT31" s="6">
        <v>1667550000000</v>
      </c>
      <c r="BU31" s="7">
        <v>54100000800</v>
      </c>
      <c r="BV31" s="6">
        <v>56.389000000000003</v>
      </c>
      <c r="BW31" s="7">
        <v>28090540</v>
      </c>
      <c r="BX31" s="6">
        <v>0.78783996300000003</v>
      </c>
      <c r="BY31" s="7">
        <v>2207914</v>
      </c>
      <c r="BZ31" s="6">
        <v>1283540</v>
      </c>
      <c r="CA31" s="7">
        <v>2.4792830609999998</v>
      </c>
      <c r="CB31" s="6">
        <v>3.1536951590000002</v>
      </c>
      <c r="CC31" s="7">
        <v>4.6233002279999997</v>
      </c>
      <c r="CD31" s="6">
        <v>6.8189290769999999</v>
      </c>
      <c r="CE31" s="7">
        <v>8.5913246950000008</v>
      </c>
      <c r="CF31" s="6">
        <v>15672512</v>
      </c>
      <c r="CG31" s="7">
        <v>9.6873164420000002</v>
      </c>
      <c r="CH31" s="6">
        <v>13.4290067</v>
      </c>
      <c r="CI31" s="7">
        <v>12023216</v>
      </c>
      <c r="CJ31" s="6">
        <v>15.4780257</v>
      </c>
      <c r="CK31" s="7">
        <v>3829998100</v>
      </c>
      <c r="CL31" s="6">
        <v>6815365293</v>
      </c>
      <c r="CM31" s="7">
        <v>1357.7698519999999</v>
      </c>
      <c r="CN31" s="6">
        <v>37778811390</v>
      </c>
      <c r="CO31" s="7">
        <v>4.0882848860000003</v>
      </c>
      <c r="CP31" s="6">
        <v>151279000000</v>
      </c>
      <c r="CQ31" s="7">
        <v>50.12987013</v>
      </c>
      <c r="CR31" s="6">
        <v>-5782734407</v>
      </c>
      <c r="CS31" s="7">
        <v>16951395483</v>
      </c>
      <c r="CT31" s="6">
        <v>313346000000</v>
      </c>
      <c r="CU31" s="7">
        <v>12598099442</v>
      </c>
      <c r="CV31" s="6">
        <v>31.165974030000001</v>
      </c>
      <c r="CW31" s="7">
        <v>23997800000</v>
      </c>
      <c r="CX31" s="6">
        <v>13.26158423</v>
      </c>
      <c r="CY31" s="7">
        <v>26.53012987</v>
      </c>
      <c r="CZ31" s="6">
        <v>2495363416</v>
      </c>
      <c r="DA31" s="7">
        <v>22.117488989999998</v>
      </c>
      <c r="DB31" s="6">
        <v>7432362557</v>
      </c>
      <c r="DC31" s="7">
        <v>274952000000</v>
      </c>
      <c r="DD31" s="6">
        <v>12856257745</v>
      </c>
      <c r="DE31" s="7">
        <v>15355836829</v>
      </c>
      <c r="DF31" s="6">
        <v>402199000</v>
      </c>
      <c r="DG31" s="7">
        <v>114.5454539</v>
      </c>
      <c r="DH31" s="6">
        <v>45539033199</v>
      </c>
      <c r="DI31" s="7">
        <v>70.259741300000002</v>
      </c>
      <c r="DJ31" s="6">
        <v>1618.8137939999999</v>
      </c>
      <c r="DK31" s="7">
        <v>148103000000</v>
      </c>
      <c r="DL31" s="6">
        <v>5008260894</v>
      </c>
      <c r="DM31" s="7">
        <v>297000000</v>
      </c>
      <c r="DN31" s="6">
        <v>21.261867089999999</v>
      </c>
      <c r="DO31" s="7">
        <v>83.238311690000003</v>
      </c>
      <c r="DP31" s="6">
        <v>-1475990089</v>
      </c>
      <c r="DQ31" s="7">
        <v>1520131416</v>
      </c>
      <c r="DR31" s="6">
        <v>12542970</v>
      </c>
      <c r="DS31" s="7">
        <v>26.53012987</v>
      </c>
      <c r="DT31" s="6">
        <v>9523307</v>
      </c>
      <c r="DU31" s="7">
        <v>0.86666666699999995</v>
      </c>
      <c r="DV31" s="6">
        <v>1977487660</v>
      </c>
      <c r="DW31" s="7">
        <v>1907360000000</v>
      </c>
      <c r="DX31" s="6">
        <v>33211.233800000002</v>
      </c>
      <c r="DY31" s="7">
        <v>701.03771789999996</v>
      </c>
      <c r="DZ31" s="6">
        <v>1883430000000</v>
      </c>
      <c r="EA31" s="7">
        <v>77000000000</v>
      </c>
      <c r="EB31" s="6">
        <v>49.741561949999998</v>
      </c>
      <c r="EC31" s="7">
        <v>38301002700</v>
      </c>
      <c r="ED31" s="6">
        <v>49.27450872</v>
      </c>
      <c r="EE31" s="7">
        <v>16.399264859999999</v>
      </c>
      <c r="EF31" s="6">
        <v>64093500000</v>
      </c>
      <c r="EG31" s="7">
        <v>75678571716</v>
      </c>
      <c r="EH31" s="6">
        <v>26.53012987</v>
      </c>
      <c r="EI31" s="7">
        <v>38.505891009999999</v>
      </c>
      <c r="EJ31" s="6">
        <v>18774000000</v>
      </c>
      <c r="EK31" s="7">
        <v>24732078</v>
      </c>
      <c r="EL31" s="6">
        <v>31978564</v>
      </c>
      <c r="EM31" s="7">
        <v>28620102</v>
      </c>
      <c r="EN31" s="6">
        <v>7.0871973649999997</v>
      </c>
      <c r="EO31" s="7">
        <v>0.50269770499999999</v>
      </c>
      <c r="EP31" s="6">
        <v>1.344974144</v>
      </c>
      <c r="EQ31" s="7">
        <v>924374</v>
      </c>
      <c r="ER31" s="6">
        <v>1.9337826899999999</v>
      </c>
      <c r="ES31" s="7">
        <v>2.9690155479999998</v>
      </c>
      <c r="ET31" s="6">
        <v>3.3332538289999998</v>
      </c>
      <c r="EU31" s="7">
        <v>5.7009317020000001</v>
      </c>
      <c r="EV31" s="6">
        <v>7.7541869969999997</v>
      </c>
      <c r="EW31" s="7">
        <v>31153556</v>
      </c>
      <c r="EX31" s="6">
        <v>15481044</v>
      </c>
      <c r="EY31" s="7">
        <v>11.412436359999999</v>
      </c>
      <c r="EZ31" s="6">
        <v>23349173</v>
      </c>
      <c r="FA31" s="7">
        <v>11325957</v>
      </c>
      <c r="FB31" s="6">
        <v>17.792207789999999</v>
      </c>
      <c r="FC31" s="7">
        <v>13700000000</v>
      </c>
      <c r="FD31" s="6">
        <v>120245000000</v>
      </c>
      <c r="FE31" s="7">
        <v>82.85714351</v>
      </c>
      <c r="FF31" s="6">
        <v>63800000500</v>
      </c>
      <c r="FG31" s="7">
        <v>27932672862</v>
      </c>
      <c r="FH31" s="6">
        <v>13078698013</v>
      </c>
      <c r="FI31" s="7">
        <v>2.4177080179999999</v>
      </c>
      <c r="FJ31" s="6">
        <v>-73714262905</v>
      </c>
      <c r="FK31" s="7">
        <v>691176000000</v>
      </c>
      <c r="FL31" s="6">
        <v>-11.058911269999999</v>
      </c>
      <c r="FM31" s="7">
        <v>1.7458836710000001</v>
      </c>
      <c r="FN31" s="6">
        <v>2.958352348</v>
      </c>
      <c r="FO31" s="7">
        <v>2.1032247659999999</v>
      </c>
      <c r="FP31" s="6">
        <v>4.9208686039999998</v>
      </c>
      <c r="FQ31" s="7">
        <v>113926000000</v>
      </c>
      <c r="FR31" s="6">
        <v>19.137404849999999</v>
      </c>
      <c r="FS31" s="7">
        <v>930488000000</v>
      </c>
      <c r="FT31" s="6">
        <v>1.6528925649999999</v>
      </c>
      <c r="FU31" s="7">
        <v>5.8064516130000001</v>
      </c>
      <c r="FV31" s="6">
        <v>2.722212463</v>
      </c>
      <c r="FW31" s="7">
        <v>54554490270</v>
      </c>
      <c r="FX31" s="6">
        <v>16601217557</v>
      </c>
      <c r="FY31" s="7">
        <v>16.050563950000001</v>
      </c>
      <c r="FZ31" s="6">
        <v>300026000000</v>
      </c>
      <c r="GA31" s="7">
        <v>16.666666670000001</v>
      </c>
      <c r="GB31" s="6">
        <v>4.6547434709999997</v>
      </c>
      <c r="GC31" s="7">
        <v>17.497974280000001</v>
      </c>
      <c r="GD31" s="6">
        <v>5.6795224810000002</v>
      </c>
      <c r="GE31" s="7">
        <v>1957140000000</v>
      </c>
      <c r="GF31" s="6">
        <v>40192536245</v>
      </c>
      <c r="GG31" s="7">
        <v>4.5536663129999999</v>
      </c>
      <c r="GH31" s="6">
        <v>65.242439000000005</v>
      </c>
      <c r="GI31" s="7">
        <v>65.325999999999993</v>
      </c>
      <c r="GJ31" s="6">
        <v>244.28100000000001</v>
      </c>
      <c r="GK31" s="7">
        <v>90.3</v>
      </c>
      <c r="GL31" s="6">
        <v>90.6</v>
      </c>
      <c r="GM31" s="7">
        <v>67433</v>
      </c>
      <c r="GN31" s="6">
        <v>126204</v>
      </c>
      <c r="GO31" s="7">
        <v>1644199951</v>
      </c>
      <c r="GP31" s="6">
        <v>1644199951</v>
      </c>
      <c r="GQ31" s="7">
        <v>61.831000000000003</v>
      </c>
      <c r="GR31" s="6">
        <v>65.8</v>
      </c>
      <c r="GS31" s="7">
        <v>8.5359999999999996</v>
      </c>
      <c r="GT31" s="6">
        <v>84.721000000000004</v>
      </c>
      <c r="GU31" s="7">
        <v>1.06</v>
      </c>
      <c r="GV31" s="6">
        <v>4.6849999999999996</v>
      </c>
      <c r="GW31" s="7">
        <v>67.8</v>
      </c>
      <c r="GX31" s="6">
        <v>167.54400000000001</v>
      </c>
      <c r="GY31" s="7">
        <v>203289993.30000001</v>
      </c>
      <c r="GZ31" s="6">
        <v>706320000</v>
      </c>
      <c r="HA31" s="7">
        <v>293605.8</v>
      </c>
      <c r="HB31" s="6">
        <v>56090000.149999999</v>
      </c>
      <c r="HC31" s="7">
        <v>560310000</v>
      </c>
      <c r="HD31" s="6">
        <v>60500</v>
      </c>
      <c r="HE31" s="7">
        <v>233105.8</v>
      </c>
      <c r="HF31" s="6">
        <v>54.898668000000001</v>
      </c>
      <c r="HG31" s="7">
        <v>63.628</v>
      </c>
      <c r="HH31" s="6">
        <v>63.8</v>
      </c>
      <c r="HI31" s="7">
        <v>34.604999999999997</v>
      </c>
      <c r="HJ31" s="6">
        <v>172647</v>
      </c>
      <c r="HK31" s="7">
        <v>28.992793819999999</v>
      </c>
      <c r="HL31" s="6">
        <v>13.051174570000001</v>
      </c>
      <c r="HM31" s="7">
        <v>3074780029</v>
      </c>
      <c r="HN31" s="6">
        <v>35</v>
      </c>
      <c r="HO31" s="7">
        <v>90.1</v>
      </c>
      <c r="HP31" s="6">
        <v>3074780029</v>
      </c>
      <c r="HQ31" s="7">
        <v>1474499991</v>
      </c>
      <c r="HR31" s="6">
        <v>78650001.530000001</v>
      </c>
      <c r="HS31" s="7">
        <v>905000000</v>
      </c>
      <c r="HT31" s="6">
        <v>5.3665265209999999</v>
      </c>
      <c r="HU31" s="7">
        <v>3.9680989580000001</v>
      </c>
      <c r="HV31" s="6">
        <v>3.6198240959999999</v>
      </c>
      <c r="HW31" s="7">
        <v>3516344801</v>
      </c>
      <c r="HX31" s="6">
        <v>5.6212574860000002</v>
      </c>
      <c r="HY31" s="7">
        <v>3047500000</v>
      </c>
      <c r="HZ31" s="6">
        <v>2.5002329830000001</v>
      </c>
      <c r="IA31" s="7">
        <v>1394276</v>
      </c>
      <c r="IB31" s="6">
        <v>1001450</v>
      </c>
      <c r="IC31" s="7">
        <v>11130486</v>
      </c>
      <c r="ID31" s="6">
        <v>409.50174220000002</v>
      </c>
      <c r="IE31" s="7">
        <v>38.659999999999997</v>
      </c>
      <c r="IF31" s="6">
        <v>0.27625696900000002</v>
      </c>
      <c r="IG31" s="7">
        <v>106.84272730000001</v>
      </c>
      <c r="IH31" s="6">
        <v>56.969854840000004</v>
      </c>
      <c r="II31" s="7">
        <v>40.200000000000003</v>
      </c>
      <c r="IJ31" s="6">
        <v>2085271</v>
      </c>
      <c r="IK31" s="7">
        <v>2.5827515189999999</v>
      </c>
      <c r="IL31" s="6">
        <v>5337.7</v>
      </c>
      <c r="IM31" s="7">
        <v>43.4</v>
      </c>
      <c r="IN31" s="6">
        <v>995450</v>
      </c>
      <c r="IO31" s="7">
        <v>2.30649455</v>
      </c>
      <c r="IP31" s="6">
        <v>2608574000</v>
      </c>
      <c r="IQ31" s="7">
        <v>5.1606739929999996</v>
      </c>
      <c r="IR31" s="6">
        <v>4.259146952</v>
      </c>
      <c r="IS31" s="7">
        <v>0.96490412199999998</v>
      </c>
      <c r="IT31" s="6">
        <v>1.7476588580000001</v>
      </c>
      <c r="IU31" s="7">
        <v>2.4116690410000001</v>
      </c>
      <c r="IV31" s="6">
        <v>2.26704171</v>
      </c>
      <c r="IW31" s="7">
        <v>18.100000000000001</v>
      </c>
      <c r="IX31" s="6">
        <v>4.0486227999999999E-2</v>
      </c>
      <c r="IY31" s="7">
        <v>1.0465488039999999</v>
      </c>
      <c r="IZ31" s="6">
        <v>1.2365376640000001</v>
      </c>
      <c r="JA31" s="7">
        <v>13.57878569</v>
      </c>
      <c r="JB31" s="6">
        <v>1.564273794</v>
      </c>
      <c r="JC31" s="7">
        <v>76.06333309</v>
      </c>
      <c r="JD31" s="6">
        <v>2296000</v>
      </c>
      <c r="JE31" s="7">
        <v>22.693854959999999</v>
      </c>
      <c r="JF31" s="6">
        <v>67.886324099999996</v>
      </c>
      <c r="JG31" s="7">
        <v>7526240000</v>
      </c>
      <c r="JH31" s="6">
        <v>0.96490412199999998</v>
      </c>
      <c r="JI31" s="7">
        <v>9.3929771039999999</v>
      </c>
      <c r="JJ31" s="6">
        <v>17.633374700000001</v>
      </c>
      <c r="JK31" s="7">
        <v>1</v>
      </c>
      <c r="JL31" s="6">
        <v>5.1606739929999996</v>
      </c>
      <c r="JM31" s="7">
        <v>1.4185528190000001</v>
      </c>
      <c r="JN31" s="6">
        <v>0.37407411099999999</v>
      </c>
      <c r="JO31" s="7">
        <v>10.09329235</v>
      </c>
      <c r="JP31" s="6">
        <v>1.4595202920000001</v>
      </c>
      <c r="JQ31" s="7">
        <v>2.2098551199999998</v>
      </c>
      <c r="JR31" s="6">
        <v>25710</v>
      </c>
      <c r="JS31" s="7">
        <v>0.183433554</v>
      </c>
      <c r="JT31" s="6">
        <v>-987050100</v>
      </c>
      <c r="JU31" s="7">
        <v>32791.105320000002</v>
      </c>
      <c r="JV31" s="6">
        <v>760</v>
      </c>
      <c r="JW31" s="7">
        <v>39246669713</v>
      </c>
      <c r="JX31" s="6">
        <v>1340.364828</v>
      </c>
      <c r="JY31" s="7">
        <v>1859600000000</v>
      </c>
      <c r="JZ31" s="6">
        <v>76012949900</v>
      </c>
      <c r="KA31" s="7">
        <v>-509629337.10000002</v>
      </c>
      <c r="KB31" s="6">
        <v>107659000000</v>
      </c>
      <c r="KC31" s="7">
        <v>42825454815</v>
      </c>
      <c r="KD31" s="6">
        <v>1898.3903339999999</v>
      </c>
      <c r="KE31" s="7">
        <v>16530000.689999999</v>
      </c>
      <c r="KF31" s="6">
        <v>4.2061179449999999</v>
      </c>
      <c r="KG31" s="7">
        <v>1.4076686949999999</v>
      </c>
      <c r="KH31" s="6">
        <v>4.1893999239999999</v>
      </c>
      <c r="KI31" s="7">
        <v>870000.0048</v>
      </c>
      <c r="KJ31" s="6">
        <v>2430000.0669999998</v>
      </c>
      <c r="KK31" s="7">
        <v>1740</v>
      </c>
      <c r="KL31" s="6">
        <v>140000.0006</v>
      </c>
      <c r="KM31" s="7">
        <v>-5510000.2290000003</v>
      </c>
      <c r="KN31" s="6">
        <v>990000.00950000004</v>
      </c>
      <c r="KO31" s="7">
        <v>8319999.6950000003</v>
      </c>
      <c r="KP31" s="6">
        <v>61169998.170000002</v>
      </c>
      <c r="KQ31" s="7">
        <v>6</v>
      </c>
      <c r="KR31" s="6">
        <v>2.3E-3</v>
      </c>
      <c r="KS31" s="7">
        <v>13.2624</v>
      </c>
      <c r="KT31" s="6">
        <v>14.87677212</v>
      </c>
      <c r="KU31" s="7">
        <v>2293603320</v>
      </c>
      <c r="KV31" s="6">
        <v>3.144613176</v>
      </c>
      <c r="KW31" s="7">
        <v>1250181818</v>
      </c>
      <c r="KX31" s="6">
        <v>9.9809999999999999</v>
      </c>
      <c r="KY31" s="7">
        <v>4.36E-2</v>
      </c>
      <c r="KZ31" s="6">
        <v>1E-4</v>
      </c>
      <c r="LA31" s="7">
        <v>21.491</v>
      </c>
      <c r="LB31" s="6">
        <v>0.8468</v>
      </c>
      <c r="LC31" s="7">
        <v>1.8491</v>
      </c>
      <c r="LD31" s="6">
        <v>6.9638</v>
      </c>
      <c r="LE31" s="7">
        <v>14.921900000000001</v>
      </c>
      <c r="LF31" s="6">
        <v>1.5618285540000001</v>
      </c>
      <c r="LG31" s="7">
        <v>26.436199999999999</v>
      </c>
      <c r="LH31" s="6">
        <v>44.2545</v>
      </c>
      <c r="LI31" s="7">
        <v>0.3488</v>
      </c>
      <c r="LJ31" s="6">
        <v>276427410.89999998</v>
      </c>
      <c r="LK31" s="7">
        <v>2352873230</v>
      </c>
      <c r="LL31" s="6">
        <v>45676111287</v>
      </c>
      <c r="LM31" s="7">
        <v>2.0899999999999998E-2</v>
      </c>
      <c r="LN31" s="6">
        <v>4.9599999999999998E-2</v>
      </c>
      <c r="LO31" s="7">
        <v>0.81266666600000004</v>
      </c>
      <c r="LP31" s="6">
        <v>9.9896999999999991</v>
      </c>
      <c r="LQ31" s="7">
        <v>0.22570000000000001</v>
      </c>
      <c r="LR31" s="6">
        <v>2.7E-2</v>
      </c>
      <c r="LS31" s="7">
        <v>2.53902786</v>
      </c>
      <c r="LT31" s="6">
        <v>8.1411999999999995</v>
      </c>
      <c r="LU31" s="7">
        <v>1.966</v>
      </c>
      <c r="LV31" s="6">
        <v>1.66E-2</v>
      </c>
      <c r="LW31" s="7">
        <v>21.786799999999999</v>
      </c>
      <c r="LX31" s="6">
        <v>143.98990000000001</v>
      </c>
      <c r="LY31" s="7">
        <v>0.1525</v>
      </c>
      <c r="LZ31" s="6">
        <v>5.4800000000000001E-2</v>
      </c>
      <c r="MA31" s="7">
        <v>88.572299999999998</v>
      </c>
      <c r="MB31" s="6">
        <v>5.6261999999999999</v>
      </c>
      <c r="MC31" s="7">
        <v>8.5848999999999993</v>
      </c>
      <c r="MD31" s="6">
        <v>397902306.5</v>
      </c>
      <c r="ME31" s="7">
        <v>904564229.5</v>
      </c>
      <c r="MF31" s="6">
        <v>316.01277959999999</v>
      </c>
      <c r="MG31" s="7">
        <v>37629557957</v>
      </c>
      <c r="MH31" s="6">
        <v>6</v>
      </c>
      <c r="MI31" s="7">
        <v>6</v>
      </c>
      <c r="MJ31" s="6">
        <v>5.8440711959999998</v>
      </c>
      <c r="MK31" s="7">
        <v>7.4653012959999998</v>
      </c>
      <c r="ML31" s="6">
        <v>121475000</v>
      </c>
      <c r="MM31" s="7">
        <v>26.875</v>
      </c>
      <c r="MN31" s="6">
        <v>12</v>
      </c>
      <c r="MO31" s="7">
        <v>341214139.19999999</v>
      </c>
      <c r="MP31" s="6">
        <v>2929882143</v>
      </c>
      <c r="MQ31" s="7">
        <v>283020000</v>
      </c>
      <c r="MR31" s="6">
        <v>17.264299999999999</v>
      </c>
      <c r="MS31" s="7">
        <v>36548557957</v>
      </c>
      <c r="MT31" s="6">
        <v>116.3821329</v>
      </c>
      <c r="MU31" s="7">
        <v>296622000</v>
      </c>
      <c r="MV31" s="6">
        <v>0</v>
      </c>
      <c r="MW31" s="7">
        <v>-33632000</v>
      </c>
      <c r="MX31" s="6">
        <v>1448309000</v>
      </c>
      <c r="MY31" s="7">
        <v>7885667292</v>
      </c>
      <c r="MZ31" s="6">
        <v>160886038</v>
      </c>
      <c r="NA31" s="7">
        <v>4789999.9620000003</v>
      </c>
      <c r="NB31" s="6">
        <v>5.4631695779999996</v>
      </c>
      <c r="NC31" s="7">
        <v>8171000</v>
      </c>
      <c r="ND31" s="6">
        <v>65279998.780000001</v>
      </c>
      <c r="NE31" s="7">
        <v>36838822.399999999</v>
      </c>
      <c r="NF31" s="6">
        <v>3319999.9330000002</v>
      </c>
      <c r="NG31" s="7">
        <v>29229999.539999999</v>
      </c>
      <c r="NH31" s="6"/>
      <c r="NI31" s="7"/>
      <c r="NJ31" s="6"/>
      <c r="NK31" s="7"/>
      <c r="NL31" s="6"/>
      <c r="NM31" s="7"/>
      <c r="NN31" s="6"/>
      <c r="NO31" s="7"/>
      <c r="NP31" s="6"/>
      <c r="NQ31" s="7"/>
      <c r="NR31" s="6">
        <v>3.5553209000000002E-2</v>
      </c>
      <c r="NS31" s="7">
        <v>568.36376780000001</v>
      </c>
      <c r="NT31" s="6">
        <v>4.9958529999999998E-3</v>
      </c>
      <c r="NU31" s="7">
        <v>0.45021677599999999</v>
      </c>
      <c r="NV31" s="6">
        <v>3.9</v>
      </c>
      <c r="NW31" s="7">
        <v>138.1000061</v>
      </c>
      <c r="NX31" s="6">
        <v>13.892326239999999</v>
      </c>
      <c r="NY31" s="7">
        <v>0.47481742500000002</v>
      </c>
      <c r="NZ31" s="6">
        <v>1499.7009539999999</v>
      </c>
      <c r="OA31" s="7">
        <v>32232274160</v>
      </c>
      <c r="OB31" s="6">
        <v>11.79533522</v>
      </c>
      <c r="OC31" s="7">
        <v>4450620458</v>
      </c>
      <c r="OD31" s="6">
        <v>2385119298</v>
      </c>
      <c r="OE31" s="7">
        <v>0.44444552199999998</v>
      </c>
      <c r="OF31" s="6">
        <v>1960705.851</v>
      </c>
      <c r="OG31" s="7">
        <v>176695091</v>
      </c>
      <c r="OH31" s="6">
        <v>1530620119</v>
      </c>
      <c r="OI31" s="7">
        <v>35200</v>
      </c>
      <c r="OJ31" s="6">
        <v>14.847142399999999</v>
      </c>
      <c r="OK31" s="7">
        <v>85049003907</v>
      </c>
      <c r="OL31" s="6">
        <v>11.34012259</v>
      </c>
      <c r="OM31" s="7">
        <v>6.0772527079999996</v>
      </c>
      <c r="ON31" s="6">
        <v>3418600</v>
      </c>
      <c r="OO31" s="7">
        <v>3619</v>
      </c>
      <c r="OP31" s="6">
        <v>0</v>
      </c>
      <c r="OQ31" s="7">
        <v>1.2229763469999999</v>
      </c>
      <c r="OR31" s="6">
        <v>-1.4953608089999999</v>
      </c>
      <c r="OS31" s="7">
        <v>740000.00950000004</v>
      </c>
      <c r="OT31" s="6">
        <v>6.489636E-3</v>
      </c>
      <c r="OU31" s="7">
        <v>64352000</v>
      </c>
      <c r="OV31" s="6">
        <v>297372000</v>
      </c>
      <c r="OW31" s="7">
        <v>77.179382320000002</v>
      </c>
      <c r="OX31" s="6">
        <v>7343716</v>
      </c>
      <c r="OY31" s="7">
        <v>91.357841489999998</v>
      </c>
      <c r="OZ31" s="6">
        <v>6838599597</v>
      </c>
      <c r="PA31" s="7">
        <v>17.201298309999999</v>
      </c>
      <c r="PB31" s="6">
        <v>13244999700</v>
      </c>
      <c r="PC31" s="7">
        <v>84.499481200000005</v>
      </c>
      <c r="PD31" s="6">
        <v>9880000.1140000001</v>
      </c>
      <c r="PE31" s="7">
        <v>28489999.77</v>
      </c>
      <c r="PF31" s="6">
        <v>66943310.299999997</v>
      </c>
      <c r="PG31" s="7">
        <v>7.06</v>
      </c>
      <c r="PH31" s="6">
        <v>21209999.079999998</v>
      </c>
      <c r="PI31" s="7">
        <v>-0.67491105500000004</v>
      </c>
      <c r="PJ31" s="6">
        <v>6.6666666670000003</v>
      </c>
      <c r="PK31" s="7">
        <v>1081000000</v>
      </c>
      <c r="PL31" s="6">
        <v>11.66666667</v>
      </c>
      <c r="PM31" s="7">
        <v>18.333333329999999</v>
      </c>
      <c r="PN31" s="6">
        <v>449999.98810000002</v>
      </c>
      <c r="PO31" s="7">
        <v>28.52059521</v>
      </c>
      <c r="PP31" s="6">
        <v>3372363636</v>
      </c>
      <c r="PQ31" s="7">
        <v>45.942075109999998</v>
      </c>
      <c r="PR31" s="6">
        <v>20295391873</v>
      </c>
      <c r="PS31" s="7">
        <v>36.48463641</v>
      </c>
      <c r="PT31" s="6">
        <v>3293454590</v>
      </c>
      <c r="PU31" s="7">
        <v>8030454545</v>
      </c>
      <c r="PV31" s="6">
        <v>0.72893234100000004</v>
      </c>
      <c r="PW31" s="7">
        <v>-1227545455</v>
      </c>
      <c r="PX31" s="6">
        <v>-679818181.79999995</v>
      </c>
      <c r="PY31" s="7">
        <v>2.6472461439999999</v>
      </c>
      <c r="PZ31" s="6">
        <v>3283000000</v>
      </c>
      <c r="QA31" s="7">
        <v>1388545455</v>
      </c>
      <c r="QB31" s="6">
        <v>0.90845374199999995</v>
      </c>
      <c r="QC31" s="7">
        <v>46.686823680000003</v>
      </c>
      <c r="QD31" s="6">
        <v>26.699913500000001</v>
      </c>
      <c r="QE31" s="7">
        <v>3293454545</v>
      </c>
      <c r="QF31" s="6">
        <v>7321727273</v>
      </c>
      <c r="QG31" s="7">
        <v>4173090909</v>
      </c>
      <c r="QH31" s="6">
        <v>389909090.89999998</v>
      </c>
      <c r="QI31" s="7">
        <v>-918636363.60000002</v>
      </c>
      <c r="QJ31" s="6">
        <v>39.97175532</v>
      </c>
      <c r="QK31" s="7">
        <v>8840545455</v>
      </c>
      <c r="QL31" s="6">
        <v>53.615041669999997</v>
      </c>
      <c r="QM31" s="7">
        <v>60.607612680000003</v>
      </c>
      <c r="QN31" s="6">
        <v>9.9633383650000003</v>
      </c>
      <c r="QO31" s="7">
        <v>2856363636</v>
      </c>
      <c r="QP31" s="6">
        <v>10478826865</v>
      </c>
      <c r="QQ31" s="7">
        <v>4182909091</v>
      </c>
      <c r="QR31" s="6">
        <v>22.88458211</v>
      </c>
      <c r="QS31" s="7">
        <v>4202909091</v>
      </c>
      <c r="QT31" s="6">
        <v>708727272.70000005</v>
      </c>
      <c r="QU31" s="7">
        <v>-533415091.69999999</v>
      </c>
      <c r="QV31" s="6">
        <v>-5721727273</v>
      </c>
      <c r="QW31" s="7">
        <v>-3.2914166709999999</v>
      </c>
      <c r="QX31" s="6">
        <v>5.6937804000000002E-2</v>
      </c>
      <c r="QY31" s="7">
        <v>13512090909</v>
      </c>
      <c r="QZ31" s="6">
        <v>3.765956858</v>
      </c>
      <c r="RA31" s="7">
        <v>18.82949185</v>
      </c>
      <c r="RB31" s="6">
        <v>98.197022939999997</v>
      </c>
      <c r="RC31" s="7">
        <v>8.2841075970000002</v>
      </c>
      <c r="RD31" s="6">
        <v>48.630818480000002</v>
      </c>
      <c r="RE31" s="7">
        <v>3118818182</v>
      </c>
      <c r="RF31" s="6">
        <v>27.755667070000001</v>
      </c>
      <c r="RG31" s="7">
        <v>-4801818182</v>
      </c>
      <c r="RH31" s="6">
        <v>-1308545455</v>
      </c>
      <c r="RI31" s="7">
        <v>28.561313770000002</v>
      </c>
      <c r="RJ31" s="6">
        <v>26.357651780000001</v>
      </c>
      <c r="RK31" s="7">
        <v>2.2161160099999999</v>
      </c>
      <c r="RL31" s="6">
        <v>3.0426479949999998</v>
      </c>
      <c r="RM31" s="7">
        <v>4.3284532149999997</v>
      </c>
      <c r="RN31" s="6">
        <v>22636363.640000001</v>
      </c>
      <c r="RO31" s="7">
        <v>12123545455</v>
      </c>
      <c r="RP31" s="6">
        <v>29.020052719999999</v>
      </c>
      <c r="RQ31" s="7">
        <v>-50000000</v>
      </c>
      <c r="RR31" s="6">
        <v>79684769</v>
      </c>
      <c r="RS31" s="7">
        <v>97.571341829999994</v>
      </c>
      <c r="RT31" s="6">
        <v>2.0346553479999998</v>
      </c>
      <c r="RU31" s="7">
        <v>53.566666669999996</v>
      </c>
      <c r="RV31" s="6">
        <v>5356.6666670000004</v>
      </c>
      <c r="RW31" s="7">
        <v>20.073433290000001</v>
      </c>
      <c r="RX31" s="6">
        <v>12.16836064</v>
      </c>
      <c r="RY31" s="7">
        <v>0</v>
      </c>
      <c r="RZ31" s="6">
        <v>-50000000</v>
      </c>
      <c r="SA31" s="7">
        <v>0.83552998300000003</v>
      </c>
      <c r="SB31" s="6">
        <v>51.25</v>
      </c>
      <c r="SC31" s="7">
        <v>41.793334260000002</v>
      </c>
      <c r="SD31" s="6">
        <v>71.709999999999994</v>
      </c>
      <c r="SE31" s="7">
        <v>29.97</v>
      </c>
      <c r="SF31" s="6">
        <v>20.622660790000001</v>
      </c>
      <c r="SG31" s="7">
        <v>8093707567</v>
      </c>
      <c r="SH31" s="6">
        <v>26.699913500000001</v>
      </c>
      <c r="SI31" s="7">
        <v>4180754</v>
      </c>
      <c r="SJ31" s="6">
        <v>5.2447099689999996</v>
      </c>
      <c r="SK31" s="7">
        <v>58.920230869999997</v>
      </c>
      <c r="SL31" s="6">
        <v>44.181310000000003</v>
      </c>
      <c r="SM31" s="7">
        <v>0</v>
      </c>
      <c r="SN31" s="6">
        <v>33.520612739999997</v>
      </c>
      <c r="SO31" s="7">
        <v>0</v>
      </c>
      <c r="SP31" s="6">
        <v>42.531633409999998</v>
      </c>
      <c r="SQ31" s="7">
        <v>23.947753850000002</v>
      </c>
      <c r="SR31" s="6">
        <v>5.1773099900000004</v>
      </c>
      <c r="SS31" s="7">
        <v>0</v>
      </c>
      <c r="ST31" s="6">
        <v>76.052246150000002</v>
      </c>
      <c r="SU31" s="7">
        <v>5.211890221</v>
      </c>
      <c r="SV31" s="6">
        <v>13</v>
      </c>
      <c r="SW31" s="7">
        <v>48.6</v>
      </c>
      <c r="SX31" s="6">
        <v>86</v>
      </c>
      <c r="SY31" s="7">
        <v>308168.3</v>
      </c>
      <c r="SZ31" s="6">
        <v>41.7</v>
      </c>
      <c r="TA31" s="7">
        <v>90</v>
      </c>
      <c r="TB31" s="6"/>
      <c r="TC31" s="7">
        <v>1320000.0519999999</v>
      </c>
      <c r="TD31" s="6">
        <v>3.3037936179999998</v>
      </c>
      <c r="TE31" s="7">
        <v>635.06598989999998</v>
      </c>
      <c r="TF31" s="6">
        <v>2.7976678119999998</v>
      </c>
      <c r="TG31" s="7">
        <v>66.654617310000006</v>
      </c>
      <c r="TH31" s="6">
        <v>-74.792728080000003</v>
      </c>
      <c r="TI31" s="7">
        <v>0</v>
      </c>
      <c r="TJ31" s="6">
        <v>50.592731479999998</v>
      </c>
      <c r="TK31" s="7">
        <v>540.6386688</v>
      </c>
      <c r="TL31" s="6">
        <v>93.898538569999999</v>
      </c>
      <c r="TM31" s="7">
        <v>13.52733559</v>
      </c>
      <c r="TN31" s="6">
        <v>67</v>
      </c>
      <c r="TO31" s="7">
        <v>5.5</v>
      </c>
      <c r="TP31" s="6">
        <v>10.93</v>
      </c>
      <c r="TQ31" s="7">
        <v>14.79032993</v>
      </c>
      <c r="TR31" s="6">
        <v>55</v>
      </c>
      <c r="TS31" s="7">
        <v>313346000000</v>
      </c>
      <c r="TT31" s="6">
        <v>18785141276</v>
      </c>
      <c r="TU31" s="7">
        <v>12511000000</v>
      </c>
      <c r="TV31" s="6">
        <v>16.248051950000001</v>
      </c>
      <c r="TW31" s="7">
        <v>7139999.8660000004</v>
      </c>
      <c r="TX31" s="6">
        <v>104.2229165</v>
      </c>
      <c r="TY31" s="7">
        <v>35.650910400000001</v>
      </c>
      <c r="TZ31" s="6">
        <v>71.290695159999999</v>
      </c>
      <c r="UA31" s="7">
        <v>64.043353010000004</v>
      </c>
      <c r="UB31" s="6">
        <v>30.72901323</v>
      </c>
      <c r="UC31" s="7">
        <v>10.256159780000001</v>
      </c>
      <c r="UD31" s="6">
        <v>19.017509459999999</v>
      </c>
      <c r="UE31" s="7">
        <v>0.53930002499999996</v>
      </c>
      <c r="UF31" s="6">
        <v>0.79857999099999999</v>
      </c>
      <c r="UG31" s="7">
        <v>0.73851001299999997</v>
      </c>
      <c r="UH31" s="6">
        <v>-11.058911309999999</v>
      </c>
      <c r="UI31" s="7">
        <v>43.57</v>
      </c>
      <c r="UJ31" s="6">
        <v>35.700000000000003</v>
      </c>
      <c r="UK31" s="7">
        <v>26.55</v>
      </c>
      <c r="UL31" s="6">
        <v>41.347880000000004</v>
      </c>
      <c r="UM31" s="7">
        <v>462</v>
      </c>
      <c r="UN31" s="6">
        <v>186</v>
      </c>
      <c r="UO31" s="7">
        <v>373572</v>
      </c>
      <c r="UP31" s="6">
        <v>3173381</v>
      </c>
      <c r="UQ31" s="7">
        <v>2359999.895</v>
      </c>
      <c r="UR31" s="6">
        <v>48.278781889999998</v>
      </c>
      <c r="US31" s="7"/>
      <c r="UT31" s="6">
        <v>69.209999999999994</v>
      </c>
      <c r="UU31" s="7">
        <v>48.73</v>
      </c>
      <c r="UV31" s="6">
        <v>27.42</v>
      </c>
      <c r="UW31" s="7">
        <v>40.967059999999996</v>
      </c>
      <c r="UX31" s="6">
        <v>4243399938</v>
      </c>
      <c r="UY31" s="7">
        <v>8218617000</v>
      </c>
      <c r="UZ31" s="6">
        <v>1007373</v>
      </c>
      <c r="VA31" s="7"/>
      <c r="VB31" s="6"/>
      <c r="VC31" s="7">
        <v>3089000000</v>
      </c>
      <c r="VD31" s="6">
        <v>5298000000</v>
      </c>
      <c r="VE31" s="7">
        <v>13.838961039999999</v>
      </c>
      <c r="VF31" s="6">
        <v>13.347950600000001</v>
      </c>
      <c r="VG31" s="7">
        <v>4.4729900569999996</v>
      </c>
      <c r="VH31" s="6">
        <v>-289000000</v>
      </c>
      <c r="VI31" s="7">
        <v>22.980062960000001</v>
      </c>
      <c r="VJ31" s="6">
        <v>31.85998498</v>
      </c>
      <c r="VK31" s="7">
        <v>10656000000</v>
      </c>
      <c r="VL31" s="6">
        <v>2983000000</v>
      </c>
      <c r="VM31" s="7">
        <v>11.76391623</v>
      </c>
      <c r="VN31" s="6">
        <v>27.69480519</v>
      </c>
      <c r="VO31" s="7">
        <v>38.732772509999997</v>
      </c>
      <c r="VP31" s="6">
        <v>2.1701298699999998</v>
      </c>
      <c r="VQ31" s="7">
        <v>20966000000</v>
      </c>
      <c r="VR31" s="6">
        <v>13.82226597</v>
      </c>
      <c r="VS31" s="7">
        <v>25.26948393</v>
      </c>
      <c r="VT31" s="6">
        <v>3395000000</v>
      </c>
      <c r="VU31" s="7">
        <v>1649000000</v>
      </c>
      <c r="VV31" s="6">
        <v>-0.375324675</v>
      </c>
      <c r="VW31" s="7">
        <v>15.188812670000001</v>
      </c>
      <c r="VX31" s="6">
        <v>27.228571429999999</v>
      </c>
      <c r="VY31" s="7">
        <v>14.73337785</v>
      </c>
      <c r="VZ31" s="6">
        <v>4818000000</v>
      </c>
      <c r="WA31" s="7">
        <v>15.19151602</v>
      </c>
      <c r="WB31" s="6">
        <v>7.3787363519999998</v>
      </c>
      <c r="WC31" s="7">
        <v>2629000000</v>
      </c>
      <c r="WD31" s="6">
        <v>21325000000</v>
      </c>
      <c r="WE31" s="7">
        <v>8656000000</v>
      </c>
      <c r="WF31" s="6">
        <v>1671000000</v>
      </c>
      <c r="WG31" s="7">
        <v>81000000</v>
      </c>
      <c r="WH31" s="6">
        <v>33181819.920000002</v>
      </c>
      <c r="WI31" s="7">
        <v>280000.0012</v>
      </c>
      <c r="WJ31" s="6"/>
      <c r="WK31" s="7">
        <v>19.658100000000001</v>
      </c>
      <c r="WL31" s="6">
        <v>42.547499999999999</v>
      </c>
      <c r="WM31" s="7">
        <v>2.0199000840000001</v>
      </c>
      <c r="WN31" s="6">
        <v>-23859281.199999999</v>
      </c>
      <c r="WO31" s="7"/>
      <c r="WP31" s="6"/>
      <c r="WQ31" s="7"/>
      <c r="WR31" s="6"/>
      <c r="WS31" s="7"/>
      <c r="WT31" s="6"/>
      <c r="WU31" s="7"/>
      <c r="WV31" s="6"/>
      <c r="WW31" s="7"/>
      <c r="WX31" s="6"/>
      <c r="WY31" s="7"/>
      <c r="WZ31" s="6"/>
      <c r="XA31" s="7"/>
      <c r="XB31" s="6"/>
      <c r="XC31" s="7"/>
      <c r="XD31" s="6"/>
      <c r="XE31" s="7"/>
      <c r="XF31" s="6"/>
      <c r="XG31" s="7"/>
      <c r="XH31" s="6"/>
      <c r="XI31" s="7"/>
      <c r="XJ31" s="6"/>
      <c r="XK31" s="7"/>
      <c r="XL31" s="6"/>
      <c r="XM31" s="7"/>
      <c r="XN31" s="6"/>
      <c r="XO31" s="7"/>
      <c r="XP31" s="6"/>
      <c r="XQ31" s="7"/>
      <c r="XR31" s="6"/>
      <c r="XS31" s="7"/>
      <c r="XT31" s="6"/>
      <c r="XU31" s="7">
        <v>29999.999329999999</v>
      </c>
      <c r="XV31" s="6"/>
      <c r="XW31" s="7"/>
      <c r="XX31" s="6"/>
      <c r="XY31" s="7"/>
      <c r="XZ31" s="6"/>
      <c r="YA31" s="7"/>
      <c r="YB31" s="6"/>
      <c r="YC31" s="7"/>
      <c r="YD31" s="6"/>
      <c r="YE31" s="7"/>
      <c r="YF31" s="6"/>
      <c r="YG31" s="7"/>
      <c r="YH31" s="6"/>
      <c r="YI31" s="7"/>
      <c r="YJ31" s="6"/>
      <c r="YK31" s="7"/>
      <c r="YL31" s="6"/>
      <c r="YM31" s="7"/>
      <c r="YN31" s="6"/>
      <c r="YO31" s="7"/>
      <c r="YP31" s="6"/>
      <c r="YQ31" s="7"/>
      <c r="YR31" s="6"/>
      <c r="YS31" s="7"/>
      <c r="YT31" s="6"/>
      <c r="YU31" s="7"/>
      <c r="YV31" s="6"/>
      <c r="YW31" s="7"/>
      <c r="YX31" s="6"/>
      <c r="YY31" s="7"/>
      <c r="YZ31" s="6"/>
      <c r="ZA31" s="7"/>
      <c r="ZB31" s="6"/>
      <c r="ZC31" s="7"/>
      <c r="ZD31" s="6"/>
      <c r="ZE31" s="7"/>
      <c r="ZF31" s="6"/>
      <c r="ZG31" s="7"/>
      <c r="ZH31" s="6"/>
      <c r="ZI31" s="7"/>
      <c r="ZJ31" s="6"/>
      <c r="ZK31" s="7"/>
      <c r="ZL31" s="6"/>
      <c r="ZM31" s="7"/>
      <c r="ZN31" s="6"/>
      <c r="ZO31" s="7"/>
      <c r="ZP31" s="6"/>
      <c r="ZQ31" s="7"/>
      <c r="ZR31" s="6"/>
      <c r="ZS31" s="7"/>
      <c r="ZT31" s="6"/>
      <c r="ZU31" s="7"/>
      <c r="ZV31" s="6"/>
      <c r="ZW31" s="7"/>
      <c r="ZX31" s="6"/>
      <c r="ZY31" s="7"/>
      <c r="ZZ31" s="6"/>
      <c r="AAA31" s="7"/>
      <c r="AAB31" s="6"/>
      <c r="AAC31" s="7"/>
      <c r="AAD31" s="6"/>
      <c r="AAE31" s="7"/>
      <c r="AAF31" s="6"/>
      <c r="AAG31" s="7"/>
      <c r="AAH31" s="6"/>
      <c r="AAI31" s="7"/>
      <c r="AAJ31" s="6"/>
      <c r="AAK31" s="7"/>
      <c r="AAL31" s="6"/>
      <c r="AAM31" s="7">
        <v>450000</v>
      </c>
      <c r="AAN31" s="6">
        <v>-50750000</v>
      </c>
      <c r="AAO31" s="7">
        <v>-50750000</v>
      </c>
      <c r="AAP31" s="6">
        <v>2981000000</v>
      </c>
      <c r="AAQ31" s="7">
        <v>27.974849849999998</v>
      </c>
      <c r="AAR31" s="6"/>
      <c r="AAS31" s="7"/>
      <c r="AAT31" s="6"/>
      <c r="AAU31" s="7"/>
      <c r="AAV31" s="6"/>
      <c r="AAW31" s="7"/>
      <c r="AAX31" s="6"/>
      <c r="AAY31" s="7"/>
      <c r="AAZ31" s="6"/>
      <c r="ABA31" s="7"/>
      <c r="ABB31" s="6"/>
      <c r="ABC31" s="7"/>
      <c r="ABD31" s="6"/>
      <c r="ABE31" s="7"/>
      <c r="ABF31" s="6"/>
      <c r="ABG31" s="7"/>
      <c r="ABH31" s="6">
        <v>2363636.3640000001</v>
      </c>
      <c r="ABI31" s="7">
        <v>28.056190000000001</v>
      </c>
      <c r="ABJ31" s="6"/>
      <c r="ABK31" s="7"/>
      <c r="ABL31" s="6">
        <v>4.6000599859999998</v>
      </c>
      <c r="ABM31" s="7"/>
      <c r="ABN31" s="6"/>
      <c r="ABO31" s="7"/>
      <c r="ABP31" s="6"/>
      <c r="ABQ31" s="7"/>
      <c r="ABR31" s="6"/>
      <c r="ABS31" s="7"/>
    </row>
    <row r="32" spans="1:747" x14ac:dyDescent="0.25">
      <c r="A32" s="5">
        <v>1990</v>
      </c>
      <c r="B32" s="6">
        <v>49.447740279999998</v>
      </c>
      <c r="C32" s="7">
        <v>81.241124799999994</v>
      </c>
      <c r="D32" s="6">
        <v>0.52573760700000005</v>
      </c>
      <c r="E32" s="7">
        <v>3.8808899860000001</v>
      </c>
      <c r="F32" s="6">
        <v>4.5602204449999997</v>
      </c>
      <c r="G32" s="7">
        <v>1.9840512509999999</v>
      </c>
      <c r="H32" s="6">
        <v>2.7958379189999998</v>
      </c>
      <c r="I32" s="7">
        <v>4.633279033</v>
      </c>
      <c r="J32" s="6">
        <v>6.922628478</v>
      </c>
      <c r="K32" s="7">
        <v>8.9910574949999997</v>
      </c>
      <c r="L32" s="6">
        <v>55.089772269999997</v>
      </c>
      <c r="M32" s="7">
        <v>10.236482329999999</v>
      </c>
      <c r="N32" s="6">
        <v>13.96752833</v>
      </c>
      <c r="O32" s="7">
        <v>41.69382547</v>
      </c>
      <c r="P32" s="6">
        <v>15.7104971</v>
      </c>
      <c r="Q32" s="7">
        <v>406994</v>
      </c>
      <c r="R32" s="6">
        <v>41690250930</v>
      </c>
      <c r="S32" s="7">
        <v>15999999500</v>
      </c>
      <c r="T32" s="6">
        <v>1972.1378930000001</v>
      </c>
      <c r="U32" s="7">
        <v>115166000000</v>
      </c>
      <c r="V32" s="6">
        <v>91535000000</v>
      </c>
      <c r="W32" s="7">
        <v>11778824406</v>
      </c>
      <c r="X32" s="6">
        <v>18.5125262</v>
      </c>
      <c r="Y32" s="7">
        <v>17735000100</v>
      </c>
      <c r="Z32" s="6">
        <v>-12.21294363</v>
      </c>
      <c r="AA32" s="7">
        <v>32.567849690000003</v>
      </c>
      <c r="AB32" s="6">
        <v>31200000000</v>
      </c>
      <c r="AC32" s="7">
        <v>11732705249</v>
      </c>
      <c r="AD32" s="6">
        <v>136442000000</v>
      </c>
      <c r="AE32" s="7">
        <v>8748317631</v>
      </c>
      <c r="AF32" s="6">
        <v>107500000000</v>
      </c>
      <c r="AG32" s="7">
        <v>1899310000000</v>
      </c>
      <c r="AH32" s="6">
        <v>35800807761</v>
      </c>
      <c r="AI32" s="7">
        <v>95911983737</v>
      </c>
      <c r="AJ32" s="6">
        <v>11.37787056</v>
      </c>
      <c r="AK32" s="7">
        <v>10900000000</v>
      </c>
      <c r="AL32" s="6">
        <v>2585000000</v>
      </c>
      <c r="AM32" s="7">
        <v>27.457650309999998</v>
      </c>
      <c r="AN32" s="6">
        <v>43.478000000000002</v>
      </c>
      <c r="AO32" s="7">
        <v>50.552259720000002</v>
      </c>
      <c r="AP32" s="6">
        <v>58396618</v>
      </c>
      <c r="AQ32" s="7">
        <v>74.207354710000004</v>
      </c>
      <c r="AR32" s="6">
        <v>0.28601349399999998</v>
      </c>
      <c r="AS32" s="7">
        <v>0.95507711299999998</v>
      </c>
      <c r="AT32" s="6">
        <v>3.2164022600000002</v>
      </c>
      <c r="AU32" s="7">
        <v>1.4495740459999999</v>
      </c>
      <c r="AV32" s="6">
        <v>2.548873151</v>
      </c>
      <c r="AW32" s="7">
        <v>3.2243187089999998</v>
      </c>
      <c r="AX32" s="6">
        <v>5.758383662</v>
      </c>
      <c r="AY32" s="7">
        <v>7.9948602360000001</v>
      </c>
      <c r="AZ32" s="6">
        <v>55.17511648</v>
      </c>
      <c r="BA32" s="7">
        <v>55.26236703</v>
      </c>
      <c r="BB32" s="6">
        <v>12.01580004</v>
      </c>
      <c r="BC32" s="7">
        <v>40.943993540000001</v>
      </c>
      <c r="BD32" s="6">
        <v>40.177412519999997</v>
      </c>
      <c r="BE32" s="7">
        <v>2.2290000000000001</v>
      </c>
      <c r="BF32" s="6">
        <v>16.701460860000001</v>
      </c>
      <c r="BG32" s="7">
        <v>42978914311</v>
      </c>
      <c r="BH32" s="6">
        <v>-1300</v>
      </c>
      <c r="BI32" s="7">
        <v>21330193046</v>
      </c>
      <c r="BJ32" s="6">
        <v>27.40605386</v>
      </c>
      <c r="BK32" s="7">
        <v>26254999600</v>
      </c>
      <c r="BL32" s="6">
        <v>-11700000000</v>
      </c>
      <c r="BM32" s="7">
        <v>28.914405850000001</v>
      </c>
      <c r="BN32" s="6">
        <v>27700000800</v>
      </c>
      <c r="BO32" s="7">
        <v>694392463</v>
      </c>
      <c r="BP32" s="6">
        <v>10489939412</v>
      </c>
      <c r="BQ32" s="7">
        <v>2207210000000</v>
      </c>
      <c r="BR32" s="6">
        <v>4.870408963</v>
      </c>
      <c r="BS32" s="7">
        <v>109721000000</v>
      </c>
      <c r="BT32" s="6">
        <v>1742170000000</v>
      </c>
      <c r="BU32" s="7">
        <v>68900000000</v>
      </c>
      <c r="BV32" s="6">
        <v>56.521999999999998</v>
      </c>
      <c r="BW32" s="7">
        <v>28875808</v>
      </c>
      <c r="BX32" s="6">
        <v>0.78669313799999996</v>
      </c>
      <c r="BY32" s="7">
        <v>2266309</v>
      </c>
      <c r="BZ32" s="6">
        <v>1316801</v>
      </c>
      <c r="CA32" s="7">
        <v>2.4616246240000001</v>
      </c>
      <c r="CB32" s="6">
        <v>3.0473623459999999</v>
      </c>
      <c r="CC32" s="7">
        <v>4.7190575580000003</v>
      </c>
      <c r="CD32" s="6">
        <v>6.8377203509999998</v>
      </c>
      <c r="CE32" s="7">
        <v>8.5838550389999995</v>
      </c>
      <c r="CF32" s="6">
        <v>16262947</v>
      </c>
      <c r="CG32" s="7">
        <v>9.7231253229999997</v>
      </c>
      <c r="CH32" s="6">
        <v>13.468781549999999</v>
      </c>
      <c r="CI32" s="7">
        <v>12308355</v>
      </c>
      <c r="CJ32" s="6">
        <v>15.21851614</v>
      </c>
      <c r="CK32" s="7">
        <v>4265000000</v>
      </c>
      <c r="CL32" s="6">
        <v>7178106550</v>
      </c>
      <c r="CM32" s="7">
        <v>1640.505962</v>
      </c>
      <c r="CN32" s="6">
        <v>41065500224</v>
      </c>
      <c r="CO32" s="7">
        <v>4.8136713740000001</v>
      </c>
      <c r="CP32" s="6">
        <v>178132000000</v>
      </c>
      <c r="CQ32" s="7">
        <v>52.922755739999999</v>
      </c>
      <c r="CR32" s="6">
        <v>-5248990579</v>
      </c>
      <c r="CS32" s="7">
        <v>17571568488</v>
      </c>
      <c r="CT32" s="6">
        <v>307901000000</v>
      </c>
      <c r="CU32" s="7">
        <v>12427097712</v>
      </c>
      <c r="CV32" s="6">
        <v>27.298747389999999</v>
      </c>
      <c r="CW32" s="7">
        <v>26152200000</v>
      </c>
      <c r="CX32" s="6">
        <v>10.2255001</v>
      </c>
      <c r="CY32" s="7">
        <v>25.525678500000001</v>
      </c>
      <c r="CZ32" s="6">
        <v>3619931743</v>
      </c>
      <c r="DA32" s="7">
        <v>22.172599099999999</v>
      </c>
      <c r="DB32" s="6">
        <v>7956482773</v>
      </c>
      <c r="DC32" s="7">
        <v>285011000000</v>
      </c>
      <c r="DD32" s="6">
        <v>13997308210</v>
      </c>
      <c r="DE32" s="7">
        <v>15089000984</v>
      </c>
      <c r="DF32" s="6">
        <v>1547800800</v>
      </c>
      <c r="DG32" s="7">
        <v>112.212945</v>
      </c>
      <c r="DH32" s="6">
        <v>48227905473</v>
      </c>
      <c r="DI32" s="7">
        <v>71.920668059999997</v>
      </c>
      <c r="DJ32" s="6">
        <v>1642.423603</v>
      </c>
      <c r="DK32" s="7">
        <v>157133000000</v>
      </c>
      <c r="DL32" s="6">
        <v>4890085240</v>
      </c>
      <c r="DM32" s="7">
        <v>563000000</v>
      </c>
      <c r="DN32" s="6">
        <v>16.756374709999999</v>
      </c>
      <c r="DO32" s="7">
        <v>86.125052190000005</v>
      </c>
      <c r="DP32" s="6">
        <v>-1352550408</v>
      </c>
      <c r="DQ32" s="7">
        <v>2683611743</v>
      </c>
      <c r="DR32" s="6">
        <v>12948048</v>
      </c>
      <c r="DS32" s="7">
        <v>25.525678500000001</v>
      </c>
      <c r="DT32" s="6">
        <v>9892143</v>
      </c>
      <c r="DU32" s="7">
        <v>1.55</v>
      </c>
      <c r="DV32" s="6">
        <v>1913414087</v>
      </c>
      <c r="DW32" s="7">
        <v>2031860000000</v>
      </c>
      <c r="DX32" s="6">
        <v>34080.14039</v>
      </c>
      <c r="DY32" s="7">
        <v>735.982935</v>
      </c>
      <c r="DZ32" s="6">
        <v>1990160000000</v>
      </c>
      <c r="EA32" s="7">
        <v>95800000000</v>
      </c>
      <c r="EB32" s="6">
        <v>49.629436640000002</v>
      </c>
      <c r="EC32" s="7">
        <v>47545000300</v>
      </c>
      <c r="ED32" s="6">
        <v>49.796102789999999</v>
      </c>
      <c r="EE32" s="7">
        <v>19.147187129999999</v>
      </c>
      <c r="EF32" s="6">
        <v>82507800000</v>
      </c>
      <c r="EG32" s="7">
        <v>95905866477</v>
      </c>
      <c r="EH32" s="6">
        <v>25.525678500000001</v>
      </c>
      <c r="EI32" s="7">
        <v>38.961271750000002</v>
      </c>
      <c r="EJ32" s="6">
        <v>9216000000</v>
      </c>
      <c r="EK32" s="7">
        <v>25389682</v>
      </c>
      <c r="EL32" s="6">
        <v>33006936</v>
      </c>
      <c r="EM32" s="7">
        <v>29520810</v>
      </c>
      <c r="EN32" s="6">
        <v>7.0337700940000003</v>
      </c>
      <c r="EO32" s="7">
        <v>0.50188379100000002</v>
      </c>
      <c r="EP32" s="6">
        <v>1.3442567560000001</v>
      </c>
      <c r="EQ32" s="7">
        <v>949508</v>
      </c>
      <c r="ER32" s="6">
        <v>1.927386759</v>
      </c>
      <c r="ES32" s="7">
        <v>2.9165486899999999</v>
      </c>
      <c r="ET32" s="6">
        <v>3.4086422789999999</v>
      </c>
      <c r="EU32" s="7">
        <v>5.8091396089999998</v>
      </c>
      <c r="EV32" s="6">
        <v>7.7552912110000003</v>
      </c>
      <c r="EW32" s="7">
        <v>32220402</v>
      </c>
      <c r="EX32" s="6">
        <v>15957455</v>
      </c>
      <c r="EY32" s="7">
        <v>11.49011484</v>
      </c>
      <c r="EZ32" s="6">
        <v>23909908</v>
      </c>
      <c r="FA32" s="7">
        <v>11601553</v>
      </c>
      <c r="FB32" s="6">
        <v>20.35490605</v>
      </c>
      <c r="FC32" s="7">
        <v>19500000000</v>
      </c>
      <c r="FD32" s="6">
        <v>124810000000</v>
      </c>
      <c r="FE32" s="7">
        <v>83.298539140000003</v>
      </c>
      <c r="FF32" s="6">
        <v>79800000500</v>
      </c>
      <c r="FG32" s="7">
        <v>30910722297</v>
      </c>
      <c r="FH32" s="6">
        <v>13876179599</v>
      </c>
      <c r="FI32" s="7">
        <v>2.6241765520000002</v>
      </c>
      <c r="FJ32" s="6">
        <v>-60068876680</v>
      </c>
      <c r="FK32" s="7">
        <v>733594000000</v>
      </c>
      <c r="FL32" s="6">
        <v>-1.7376835079999999</v>
      </c>
      <c r="FM32" s="7">
        <v>1.4584635269999999</v>
      </c>
      <c r="FN32" s="6">
        <v>3.1651917869999999</v>
      </c>
      <c r="FO32" s="7">
        <v>2.616303255</v>
      </c>
      <c r="FP32" s="6">
        <v>5.667029157</v>
      </c>
      <c r="FQ32" s="7">
        <v>119344000000</v>
      </c>
      <c r="FR32" s="6">
        <v>17.743051359999999</v>
      </c>
      <c r="FS32" s="7">
        <v>973236000000</v>
      </c>
      <c r="FT32" s="6">
        <v>3.6585365849999998</v>
      </c>
      <c r="FU32" s="7">
        <v>6.0975609750000004</v>
      </c>
      <c r="FV32" s="6">
        <v>2.9296094479999999</v>
      </c>
      <c r="FW32" s="7">
        <v>57060809873</v>
      </c>
      <c r="FX32" s="6">
        <v>17086086562</v>
      </c>
      <c r="FY32" s="7">
        <v>15.23289376</v>
      </c>
      <c r="FZ32" s="6">
        <v>308789000000</v>
      </c>
      <c r="GA32" s="7">
        <v>7.1428571429999996</v>
      </c>
      <c r="GB32" s="6">
        <v>4.6071384980000003</v>
      </c>
      <c r="GC32" s="7">
        <v>28.73037047</v>
      </c>
      <c r="GD32" s="6">
        <v>6.2805120639999998</v>
      </c>
      <c r="GE32" s="7">
        <v>2050230000000</v>
      </c>
      <c r="GF32" s="6">
        <v>42659174781</v>
      </c>
      <c r="GG32" s="7">
        <v>4.474767495</v>
      </c>
      <c r="GH32" s="6">
        <v>66.147283999999999</v>
      </c>
      <c r="GI32" s="7">
        <v>65.971999999999994</v>
      </c>
      <c r="GJ32" s="6">
        <v>242.398</v>
      </c>
      <c r="GK32" s="7">
        <v>85.7</v>
      </c>
      <c r="GL32" s="6">
        <v>86</v>
      </c>
      <c r="GM32" s="7">
        <v>63648</v>
      </c>
      <c r="GN32" s="6">
        <v>119010</v>
      </c>
      <c r="GO32" s="7">
        <v>6065200195</v>
      </c>
      <c r="GP32" s="6">
        <v>6065200195</v>
      </c>
      <c r="GQ32" s="7">
        <v>62.226999999999997</v>
      </c>
      <c r="GR32" s="6">
        <v>62.9</v>
      </c>
      <c r="GS32" s="7">
        <v>8.1940000000000008</v>
      </c>
      <c r="GT32" s="6">
        <v>78.683999999999997</v>
      </c>
      <c r="GU32" s="7">
        <v>1.0640000000000001</v>
      </c>
      <c r="GV32" s="6">
        <v>4.484</v>
      </c>
      <c r="GW32" s="7">
        <v>64.599999999999994</v>
      </c>
      <c r="GX32" s="6">
        <v>162.99799999999999</v>
      </c>
      <c r="GY32" s="7">
        <v>347079986.60000002</v>
      </c>
      <c r="GZ32" s="6">
        <v>807820000</v>
      </c>
      <c r="HA32" s="7">
        <v>312952</v>
      </c>
      <c r="HB32" s="6">
        <v>86610000.609999999</v>
      </c>
      <c r="HC32" s="7">
        <v>4840610000</v>
      </c>
      <c r="HD32" s="6">
        <v>61916</v>
      </c>
      <c r="HE32" s="7">
        <v>251036</v>
      </c>
      <c r="HF32" s="6">
        <v>55.804791000000002</v>
      </c>
      <c r="HG32" s="7">
        <v>64.146000000000001</v>
      </c>
      <c r="HH32" s="6">
        <v>61.1</v>
      </c>
      <c r="HI32" s="7">
        <v>33.207000000000001</v>
      </c>
      <c r="HJ32" s="6">
        <v>162642</v>
      </c>
      <c r="HK32" s="7">
        <v>103.8621825</v>
      </c>
      <c r="HL32" s="6">
        <v>48.806248539999999</v>
      </c>
      <c r="HM32" s="7">
        <v>10273740234</v>
      </c>
      <c r="HN32" s="6">
        <v>33.5</v>
      </c>
      <c r="HO32" s="7">
        <v>85.4</v>
      </c>
      <c r="HP32" s="6">
        <v>10273740234</v>
      </c>
      <c r="HQ32" s="7">
        <v>3211029996</v>
      </c>
      <c r="HR32" s="6">
        <v>98860000.609999999</v>
      </c>
      <c r="HS32" s="7">
        <v>2346000000</v>
      </c>
      <c r="HT32" s="6">
        <v>4.5941582270000003</v>
      </c>
      <c r="HU32" s="7">
        <v>3.467699536</v>
      </c>
      <c r="HV32" s="6">
        <v>2.9206834009999998</v>
      </c>
      <c r="HW32" s="7">
        <v>2260645161</v>
      </c>
      <c r="HX32" s="6">
        <v>6.1370561979999998</v>
      </c>
      <c r="HY32" s="7">
        <v>3504000000</v>
      </c>
      <c r="HZ32" s="6">
        <v>2.74</v>
      </c>
      <c r="IA32" s="7">
        <v>1602067</v>
      </c>
      <c r="IB32" s="6">
        <v>1001450</v>
      </c>
      <c r="IC32" s="7">
        <v>13022243</v>
      </c>
      <c r="ID32" s="6">
        <v>419.85376530000002</v>
      </c>
      <c r="IE32" s="7">
        <v>39.619999999999997</v>
      </c>
      <c r="IF32" s="6">
        <v>0.36566377</v>
      </c>
      <c r="IG32" s="7">
        <v>111.72320910000001</v>
      </c>
      <c r="IH32" s="6">
        <v>58.663537089999998</v>
      </c>
      <c r="II32" s="7">
        <v>43.29</v>
      </c>
      <c r="IJ32" s="6">
        <v>2283426</v>
      </c>
      <c r="IK32" s="7">
        <v>2.6601034710000002</v>
      </c>
      <c r="IL32" s="6">
        <v>5702.9</v>
      </c>
      <c r="IM32" s="7">
        <v>47.29</v>
      </c>
      <c r="IN32" s="6">
        <v>995450</v>
      </c>
      <c r="IO32" s="7">
        <v>2.2944397009999999</v>
      </c>
      <c r="IP32" s="6">
        <v>2585189000</v>
      </c>
      <c r="IQ32" s="7">
        <v>6.3645636740000002</v>
      </c>
      <c r="IR32" s="6">
        <v>2.7833168100000001</v>
      </c>
      <c r="IS32" s="7">
        <v>0.67008290699999995</v>
      </c>
      <c r="IT32" s="6">
        <v>1.7541169350000001</v>
      </c>
      <c r="IU32" s="7">
        <v>3.2288575430000002</v>
      </c>
      <c r="IV32" s="6">
        <v>2.0637962980000002</v>
      </c>
      <c r="IW32" s="7">
        <v>18.100000000000001</v>
      </c>
      <c r="IX32" s="6">
        <v>3.9111854000000001E-2</v>
      </c>
      <c r="IY32" s="7">
        <v>0.90701298799999996</v>
      </c>
      <c r="IZ32" s="6">
        <v>0.89892847300000001</v>
      </c>
      <c r="JA32" s="7">
        <v>13.71697352</v>
      </c>
      <c r="JB32" s="6">
        <v>2.4265921860000002</v>
      </c>
      <c r="JC32" s="7">
        <v>75.010555409999995</v>
      </c>
      <c r="JD32" s="6">
        <v>2284000</v>
      </c>
      <c r="JE32" s="7">
        <v>22.943274169999999</v>
      </c>
      <c r="JF32" s="6">
        <v>67.908845350000007</v>
      </c>
      <c r="JG32" s="7">
        <v>9279598000</v>
      </c>
      <c r="JH32" s="6">
        <v>0.67008290699999995</v>
      </c>
      <c r="JI32" s="7">
        <v>10.60238816</v>
      </c>
      <c r="JJ32" s="6">
        <v>17.124279349999998</v>
      </c>
      <c r="JK32" s="7">
        <v>1</v>
      </c>
      <c r="JL32" s="6">
        <v>6.3645636740000002</v>
      </c>
      <c r="JM32" s="7">
        <v>0.41234896199999999</v>
      </c>
      <c r="JN32" s="6">
        <v>0.55725132700000002</v>
      </c>
      <c r="JO32" s="7">
        <v>11.20243046</v>
      </c>
      <c r="JP32" s="6">
        <v>1.1147034600000001</v>
      </c>
      <c r="JQ32" s="7">
        <v>2.078118039</v>
      </c>
      <c r="JR32" s="6">
        <v>26480</v>
      </c>
      <c r="JS32" s="7">
        <v>7.7750600000000003E-3</v>
      </c>
      <c r="JT32" s="6">
        <v>-2463302700</v>
      </c>
      <c r="JU32" s="7">
        <v>33214.047140000002</v>
      </c>
      <c r="JV32" s="6">
        <v>730</v>
      </c>
      <c r="JW32" s="7">
        <v>41873798699</v>
      </c>
      <c r="JX32" s="6">
        <v>1598.3236790000001</v>
      </c>
      <c r="JY32" s="7">
        <v>1939590000000</v>
      </c>
      <c r="JZ32" s="6">
        <v>93336697300</v>
      </c>
      <c r="KA32" s="7">
        <v>-1105115612</v>
      </c>
      <c r="KB32" s="6">
        <v>112289000000</v>
      </c>
      <c r="KC32" s="7">
        <v>42420796569</v>
      </c>
      <c r="KD32" s="6">
        <v>1922.8758969999999</v>
      </c>
      <c r="KE32" s="7">
        <v>13859999.66</v>
      </c>
      <c r="KF32" s="6">
        <v>4.3010964200000004</v>
      </c>
      <c r="KG32" s="7">
        <v>1.289806531</v>
      </c>
      <c r="KH32" s="6">
        <v>14.484475700000001</v>
      </c>
      <c r="KI32" s="7">
        <v>2549999.952</v>
      </c>
      <c r="KJ32" s="6">
        <v>19649999.620000001</v>
      </c>
      <c r="KK32" s="7">
        <v>1991</v>
      </c>
      <c r="KL32" s="6">
        <v>6880000.1140000001</v>
      </c>
      <c r="KM32" s="7">
        <v>-21790000.920000002</v>
      </c>
      <c r="KN32" s="6">
        <v>2599999.9049999998</v>
      </c>
      <c r="KO32" s="7">
        <v>8739999.7709999997</v>
      </c>
      <c r="KP32" s="6">
        <v>139740005.5</v>
      </c>
      <c r="KQ32" s="7">
        <v>6</v>
      </c>
      <c r="KR32" s="6">
        <v>2.3999999999999998E-3</v>
      </c>
      <c r="KS32" s="7">
        <v>13.9727</v>
      </c>
      <c r="KT32" s="6">
        <v>18.68523527</v>
      </c>
      <c r="KU32" s="7">
        <v>2489898237</v>
      </c>
      <c r="KV32" s="6">
        <v>1.707814196</v>
      </c>
      <c r="KW32" s="7">
        <v>734000000</v>
      </c>
      <c r="KX32" s="6">
        <v>9.8437000000000001</v>
      </c>
      <c r="KY32" s="7">
        <v>4.3799999999999999E-2</v>
      </c>
      <c r="KZ32" s="6">
        <v>1E-4</v>
      </c>
      <c r="LA32" s="7">
        <v>22.3811</v>
      </c>
      <c r="LB32" s="6">
        <v>0.88229999999999997</v>
      </c>
      <c r="LC32" s="7">
        <v>1.7794000000000001</v>
      </c>
      <c r="LD32" s="6">
        <v>6.8429000000000002</v>
      </c>
      <c r="LE32" s="7">
        <v>16.149899999999999</v>
      </c>
      <c r="LF32" s="6">
        <v>1.5668869729999999</v>
      </c>
      <c r="LG32" s="7">
        <v>26.594200000000001</v>
      </c>
      <c r="LH32" s="6">
        <v>45.408499999999997</v>
      </c>
      <c r="LI32" s="7">
        <v>0.35499999999999998</v>
      </c>
      <c r="LJ32" s="6">
        <v>326097813.5</v>
      </c>
      <c r="LK32" s="7">
        <v>2401138215</v>
      </c>
      <c r="LL32" s="6">
        <v>33015720171</v>
      </c>
      <c r="LM32" s="7">
        <v>2.12E-2</v>
      </c>
      <c r="LN32" s="6">
        <v>5.1200000000000002E-2</v>
      </c>
      <c r="LO32" s="7">
        <v>0.79451187400000001</v>
      </c>
      <c r="LP32" s="6">
        <v>9.7560000000000002</v>
      </c>
      <c r="LQ32" s="7">
        <v>0.2296</v>
      </c>
      <c r="LR32" s="6">
        <v>2.76E-2</v>
      </c>
      <c r="LS32" s="7">
        <v>2.5286053380000002</v>
      </c>
      <c r="LT32" s="6">
        <v>8.8248999999999995</v>
      </c>
      <c r="LU32" s="7">
        <v>1.9286000000000001</v>
      </c>
      <c r="LV32" s="6">
        <v>1.7999999999999999E-2</v>
      </c>
      <c r="LW32" s="7">
        <v>22.077999999999999</v>
      </c>
      <c r="LX32" s="6">
        <v>147.66200000000001</v>
      </c>
      <c r="LY32" s="7">
        <v>0.16650000000000001</v>
      </c>
      <c r="LZ32" s="6">
        <v>5.6399999999999999E-2</v>
      </c>
      <c r="MA32" s="7">
        <v>91.500900000000001</v>
      </c>
      <c r="MB32" s="6">
        <v>5.8662000000000001</v>
      </c>
      <c r="MC32" s="7">
        <v>8.7251999999999992</v>
      </c>
      <c r="MD32" s="6">
        <v>313633235.19999999</v>
      </c>
      <c r="ME32" s="7">
        <v>920777214.70000005</v>
      </c>
      <c r="MF32" s="6">
        <v>122.9369027</v>
      </c>
      <c r="MG32" s="7">
        <v>28440706699</v>
      </c>
      <c r="MH32" s="6">
        <v>6</v>
      </c>
      <c r="MI32" s="7">
        <v>5</v>
      </c>
      <c r="MJ32" s="6">
        <v>5.9461962240000004</v>
      </c>
      <c r="MK32" s="7">
        <v>7.3399933370000001</v>
      </c>
      <c r="ML32" s="6">
        <v>-12465000</v>
      </c>
      <c r="MM32" s="7">
        <v>26.875</v>
      </c>
      <c r="MN32" s="6">
        <v>11</v>
      </c>
      <c r="MO32" s="7">
        <v>465243343.60000002</v>
      </c>
      <c r="MP32" s="6">
        <v>3073534034</v>
      </c>
      <c r="MQ32" s="7">
        <v>-126536000</v>
      </c>
      <c r="MR32" s="6">
        <v>13.479100000000001</v>
      </c>
      <c r="MS32" s="7">
        <v>27440706699</v>
      </c>
      <c r="MT32" s="6">
        <v>78.845772769999996</v>
      </c>
      <c r="MU32" s="7">
        <v>15828000</v>
      </c>
      <c r="MV32" s="6">
        <v>0</v>
      </c>
      <c r="MW32" s="7">
        <v>-83842000</v>
      </c>
      <c r="MX32" s="6">
        <v>1480361000</v>
      </c>
      <c r="MY32" s="7">
        <v>4450231964</v>
      </c>
      <c r="MZ32" s="6">
        <v>124781508.59999999</v>
      </c>
      <c r="NA32" s="7">
        <v>10140000.34</v>
      </c>
      <c r="NB32" s="6">
        <v>10.96426709</v>
      </c>
      <c r="NC32" s="7">
        <v>930000</v>
      </c>
      <c r="ND32" s="6">
        <v>47900001.530000001</v>
      </c>
      <c r="NE32" s="7">
        <v>61305797.100000001</v>
      </c>
      <c r="NF32" s="6">
        <v>3970000.0290000001</v>
      </c>
      <c r="NG32" s="7">
        <v>44400001.530000001</v>
      </c>
      <c r="NH32" s="6"/>
      <c r="NI32" s="7"/>
      <c r="NJ32" s="6"/>
      <c r="NK32" s="7"/>
      <c r="NL32" s="6"/>
      <c r="NM32" s="7"/>
      <c r="NN32" s="6"/>
      <c r="NO32" s="7"/>
      <c r="NP32" s="6"/>
      <c r="NQ32" s="7"/>
      <c r="NR32" s="6">
        <v>4.5956865E-2</v>
      </c>
      <c r="NS32" s="7">
        <v>564.86458300000004</v>
      </c>
      <c r="NT32" s="6">
        <v>6.2881960000000002E-3</v>
      </c>
      <c r="NU32" s="7">
        <v>0.43119833000000002</v>
      </c>
      <c r="NV32" s="6">
        <v>3.2938895000000001</v>
      </c>
      <c r="NW32" s="7">
        <v>144</v>
      </c>
      <c r="NX32" s="6">
        <v>16.945040469999999</v>
      </c>
      <c r="NY32" s="7">
        <v>0.51002043600000002</v>
      </c>
      <c r="NZ32" s="6">
        <v>1459.066202</v>
      </c>
      <c r="OA32" s="7">
        <v>32986181277</v>
      </c>
      <c r="OB32" s="6">
        <v>15.11748588</v>
      </c>
      <c r="OC32" s="7">
        <v>6147073376</v>
      </c>
      <c r="OD32" s="6">
        <v>2557351818</v>
      </c>
      <c r="OE32" s="7">
        <v>0.42011093999999999</v>
      </c>
      <c r="OF32" s="6">
        <v>2633106.6710000001</v>
      </c>
      <c r="OG32" s="7">
        <v>180559120.69999999</v>
      </c>
      <c r="OH32" s="6">
        <v>1379276659</v>
      </c>
      <c r="OI32" s="7">
        <v>19800</v>
      </c>
      <c r="OJ32" s="6">
        <v>17.921128710000001</v>
      </c>
      <c r="OK32" s="7">
        <v>85204531650</v>
      </c>
      <c r="OL32" s="6">
        <v>14.679999349999999</v>
      </c>
      <c r="OM32" s="7">
        <v>6.1072840240000001</v>
      </c>
      <c r="ON32" s="6">
        <v>3239200</v>
      </c>
      <c r="OO32" s="7">
        <v>4000</v>
      </c>
      <c r="OP32" s="6">
        <v>0</v>
      </c>
      <c r="OQ32" s="7">
        <v>0.18286838899999999</v>
      </c>
      <c r="OR32" s="6">
        <v>-2.7095236279999999</v>
      </c>
      <c r="OS32" s="7">
        <v>699999.98809999996</v>
      </c>
      <c r="OT32" s="6">
        <v>6.9912189999999999E-3</v>
      </c>
      <c r="OU32" s="7">
        <v>143114000</v>
      </c>
      <c r="OV32" s="6">
        <v>-64422000</v>
      </c>
      <c r="OW32" s="7">
        <v>79.862541199999995</v>
      </c>
      <c r="OX32" s="6">
        <v>6578126</v>
      </c>
      <c r="OY32" s="7">
        <v>93.159393309999999</v>
      </c>
      <c r="OZ32" s="6">
        <v>7295648093</v>
      </c>
      <c r="PA32" s="7">
        <v>16.974947390000001</v>
      </c>
      <c r="PB32" s="6">
        <v>16261999600</v>
      </c>
      <c r="PC32" s="7">
        <v>86.718307499999995</v>
      </c>
      <c r="PD32" s="6">
        <v>17290000.920000002</v>
      </c>
      <c r="PE32" s="7">
        <v>24780000.690000001</v>
      </c>
      <c r="PF32" s="6">
        <v>50498991.200000003</v>
      </c>
      <c r="PG32" s="7">
        <v>8.43</v>
      </c>
      <c r="PH32" s="6">
        <v>32000000</v>
      </c>
      <c r="PI32" s="7">
        <v>1.067535299</v>
      </c>
      <c r="PJ32" s="6">
        <v>7</v>
      </c>
      <c r="PK32" s="7">
        <v>1000000000</v>
      </c>
      <c r="PL32" s="6">
        <v>12</v>
      </c>
      <c r="PM32" s="7">
        <v>19</v>
      </c>
      <c r="PN32" s="6">
        <v>639999.98569999996</v>
      </c>
      <c r="PO32" s="7">
        <v>22.85714286</v>
      </c>
      <c r="PP32" s="6">
        <v>4812500000</v>
      </c>
      <c r="PQ32" s="7">
        <v>44.025251769999997</v>
      </c>
      <c r="PR32" s="6">
        <v>30353387300</v>
      </c>
      <c r="PS32" s="7">
        <v>28.587025390000001</v>
      </c>
      <c r="PT32" s="6">
        <v>4283500000</v>
      </c>
      <c r="PU32" s="7">
        <v>10751500000</v>
      </c>
      <c r="PV32" s="6">
        <v>0.77039021900000004</v>
      </c>
      <c r="PW32" s="7">
        <v>-722000000</v>
      </c>
      <c r="PX32" s="6">
        <v>-1022000000</v>
      </c>
      <c r="PY32" s="7">
        <v>3.4054910239999998</v>
      </c>
      <c r="PZ32" s="6">
        <v>3788000000</v>
      </c>
      <c r="QA32" s="7">
        <v>1878500000</v>
      </c>
      <c r="QB32" s="6">
        <v>0.95584415599999994</v>
      </c>
      <c r="QC32" s="7">
        <v>47.452277170000002</v>
      </c>
      <c r="QD32" s="6">
        <v>32.520314280000001</v>
      </c>
      <c r="QE32" s="7">
        <v>4283500000</v>
      </c>
      <c r="QF32" s="6">
        <v>9895000000</v>
      </c>
      <c r="QG32" s="7">
        <v>7544500000</v>
      </c>
      <c r="QH32" s="6">
        <v>622500000</v>
      </c>
      <c r="QI32" s="7">
        <v>13559500000</v>
      </c>
      <c r="QJ32" s="6">
        <v>38.661562830000001</v>
      </c>
      <c r="QK32" s="7">
        <v>10302500000</v>
      </c>
      <c r="QL32" s="6">
        <v>53.854276659999996</v>
      </c>
      <c r="QM32" s="7">
        <v>50.067532470000003</v>
      </c>
      <c r="QN32" s="6">
        <v>26.11948052</v>
      </c>
      <c r="QO32" s="7">
        <v>3326500000</v>
      </c>
      <c r="QP32" s="6">
        <v>13617490938</v>
      </c>
      <c r="QQ32" s="7">
        <v>7558500000</v>
      </c>
      <c r="QR32" s="6">
        <v>18.422374810000001</v>
      </c>
      <c r="QS32" s="7">
        <v>5971000000</v>
      </c>
      <c r="QT32" s="6">
        <v>856500000</v>
      </c>
      <c r="QU32" s="7">
        <v>-10224081777</v>
      </c>
      <c r="QV32" s="6">
        <v>-6378500000</v>
      </c>
      <c r="QW32" s="7">
        <v>5.4142828810000001</v>
      </c>
      <c r="QX32" s="6">
        <v>2.7920667999999999E-2</v>
      </c>
      <c r="QY32" s="7">
        <v>15969000000</v>
      </c>
      <c r="QZ32" s="6">
        <v>4.0786694829999997</v>
      </c>
      <c r="RA32" s="7">
        <v>22.706483299999999</v>
      </c>
      <c r="RB32" s="6">
        <v>41.391731049999997</v>
      </c>
      <c r="RC32" s="7">
        <v>9.9665151359999999</v>
      </c>
      <c r="RD32" s="6">
        <v>40.353374639999998</v>
      </c>
      <c r="RE32" s="7">
        <v>3924000000</v>
      </c>
      <c r="RF32" s="6">
        <v>40.453860319999997</v>
      </c>
      <c r="RG32" s="7">
        <v>-4195500000</v>
      </c>
      <c r="RH32" s="6">
        <v>2327000000</v>
      </c>
      <c r="RI32" s="7">
        <v>23.15861263</v>
      </c>
      <c r="RJ32" s="6">
        <v>31.684120350000001</v>
      </c>
      <c r="RK32" s="7">
        <v>2.7202192319999998</v>
      </c>
      <c r="RL32" s="6">
        <v>3.8779497969999999</v>
      </c>
      <c r="RM32" s="7">
        <v>4.6445212690000002</v>
      </c>
      <c r="RN32" s="6">
        <v>12000000</v>
      </c>
      <c r="RO32" s="7">
        <v>14090500000</v>
      </c>
      <c r="RP32" s="6">
        <v>23.728819550000001</v>
      </c>
      <c r="RQ32" s="7">
        <v>-81000000</v>
      </c>
      <c r="RR32" s="6">
        <v>20044316.199999999</v>
      </c>
      <c r="RS32" s="7">
        <v>98.224043719999997</v>
      </c>
      <c r="RT32" s="6">
        <v>2.135673309</v>
      </c>
      <c r="RU32" s="7">
        <v>53.924999999999997</v>
      </c>
      <c r="RV32" s="6">
        <v>5392.5</v>
      </c>
      <c r="RW32" s="7">
        <v>23.443153460000001</v>
      </c>
      <c r="RX32" s="6">
        <v>37.981089580000003</v>
      </c>
      <c r="RY32" s="7">
        <v>0</v>
      </c>
      <c r="RZ32" s="6">
        <v>-81000000</v>
      </c>
      <c r="SA32" s="7">
        <v>0.85004997299999996</v>
      </c>
      <c r="SB32" s="6">
        <v>50.38</v>
      </c>
      <c r="SC32" s="7">
        <v>36.535045770000004</v>
      </c>
      <c r="SD32" s="6">
        <v>73.19</v>
      </c>
      <c r="SE32" s="7">
        <v>26.74</v>
      </c>
      <c r="SF32" s="6">
        <v>26.413030259999999</v>
      </c>
      <c r="SG32" s="7">
        <v>11060139120</v>
      </c>
      <c r="SH32" s="6">
        <v>32.520314280000001</v>
      </c>
      <c r="SI32" s="7">
        <v>5286776</v>
      </c>
      <c r="SJ32" s="6">
        <v>5.5211400990000001</v>
      </c>
      <c r="SK32" s="7">
        <v>69.81674194</v>
      </c>
      <c r="SL32" s="6">
        <v>44.611020000000003</v>
      </c>
      <c r="SM32" s="7">
        <v>0</v>
      </c>
      <c r="SN32" s="6">
        <v>44.800738359999997</v>
      </c>
      <c r="SO32" s="7">
        <v>0</v>
      </c>
      <c r="SP32" s="6">
        <v>31.694907229999998</v>
      </c>
      <c r="SQ32" s="7">
        <v>23.504354410000001</v>
      </c>
      <c r="SR32" s="6">
        <v>5.4676799770000004</v>
      </c>
      <c r="SS32" s="7">
        <v>0</v>
      </c>
      <c r="ST32" s="6">
        <v>76.495645589999995</v>
      </c>
      <c r="SU32" s="7">
        <v>5.4951100349999997</v>
      </c>
      <c r="SV32" s="6">
        <v>50</v>
      </c>
      <c r="SW32" s="7">
        <v>51.8</v>
      </c>
      <c r="SX32" s="6">
        <v>86</v>
      </c>
      <c r="SY32" s="7">
        <v>-96000</v>
      </c>
      <c r="SZ32" s="6">
        <v>47.4</v>
      </c>
      <c r="TA32" s="7">
        <v>87</v>
      </c>
      <c r="TB32" s="6">
        <v>-15000000</v>
      </c>
      <c r="TC32" s="7">
        <v>1700000.048</v>
      </c>
      <c r="TD32" s="6">
        <v>3.2780946659999999</v>
      </c>
      <c r="TE32" s="7">
        <v>651.56170520000001</v>
      </c>
      <c r="TF32" s="6">
        <v>2.2690157850000001</v>
      </c>
      <c r="TG32" s="7">
        <v>77.508560180000003</v>
      </c>
      <c r="TH32" s="6">
        <v>-70.131862060000003</v>
      </c>
      <c r="TI32" s="7">
        <v>0</v>
      </c>
      <c r="TJ32" s="6">
        <v>61.552341460000001</v>
      </c>
      <c r="TK32" s="7">
        <v>552.27340389999995</v>
      </c>
      <c r="TL32" s="6">
        <v>94.073442729999996</v>
      </c>
      <c r="TM32" s="7">
        <v>9.9559825820000007</v>
      </c>
      <c r="TN32" s="6">
        <v>74</v>
      </c>
      <c r="TO32" s="7">
        <v>5.0999999999999996</v>
      </c>
      <c r="TP32" s="6">
        <v>17.89</v>
      </c>
      <c r="TQ32" s="7">
        <v>13.64140987</v>
      </c>
      <c r="TR32" s="6">
        <v>191</v>
      </c>
      <c r="TS32" s="7">
        <v>307901000000</v>
      </c>
      <c r="TT32" s="6">
        <v>18458714966</v>
      </c>
      <c r="TU32" s="7">
        <v>11901000000</v>
      </c>
      <c r="TV32" s="6">
        <v>12.422755739999999</v>
      </c>
      <c r="TW32" s="7">
        <v>9840000.1530000009</v>
      </c>
      <c r="TX32" s="6">
        <v>67.167872399999993</v>
      </c>
      <c r="TY32" s="7">
        <v>26.123070760000001</v>
      </c>
      <c r="TZ32" s="6">
        <v>76.114071629999998</v>
      </c>
      <c r="UA32" s="7">
        <v>53.7610223</v>
      </c>
      <c r="UB32" s="6">
        <v>27.47041364</v>
      </c>
      <c r="UC32" s="7">
        <v>9.6406803130000007</v>
      </c>
      <c r="UD32" s="6">
        <v>17.35923004</v>
      </c>
      <c r="UE32" s="7">
        <v>0.55536001899999998</v>
      </c>
      <c r="UF32" s="6">
        <v>0.81632000199999999</v>
      </c>
      <c r="UG32" s="7">
        <v>0.77644002400000001</v>
      </c>
      <c r="UH32" s="6">
        <v>-1.7376835509999999</v>
      </c>
      <c r="UI32" s="7">
        <v>40.57</v>
      </c>
      <c r="UJ32" s="6">
        <v>33.24</v>
      </c>
      <c r="UK32" s="7">
        <v>25.02</v>
      </c>
      <c r="UL32" s="6">
        <v>42.499549999999999</v>
      </c>
      <c r="UM32" s="7">
        <v>511</v>
      </c>
      <c r="UN32" s="6">
        <v>278</v>
      </c>
      <c r="UO32" s="7">
        <v>261613</v>
      </c>
      <c r="UP32" s="6">
        <v>4270967</v>
      </c>
      <c r="UQ32" s="7">
        <v>1720000.0290000001</v>
      </c>
      <c r="UR32" s="6">
        <v>51.286060329999998</v>
      </c>
      <c r="US32" s="7">
        <v>248101</v>
      </c>
      <c r="UT32" s="6">
        <v>67.900000000000006</v>
      </c>
      <c r="UU32" s="7">
        <v>45.33</v>
      </c>
      <c r="UV32" s="6">
        <v>21.92</v>
      </c>
      <c r="UW32" s="7">
        <v>42.422199999999997</v>
      </c>
      <c r="UX32" s="6">
        <v>4836299955</v>
      </c>
      <c r="UY32" s="7">
        <v>10780112600</v>
      </c>
      <c r="UZ32" s="6">
        <v>1015809</v>
      </c>
      <c r="VA32" s="7">
        <v>97644</v>
      </c>
      <c r="VB32" s="6">
        <v>39.356548310000001</v>
      </c>
      <c r="VC32" s="7">
        <v>3760000000</v>
      </c>
      <c r="VD32" s="6">
        <v>6135000000</v>
      </c>
      <c r="VE32" s="7">
        <v>13.2348643</v>
      </c>
      <c r="VF32" s="6">
        <v>12.928063979999999</v>
      </c>
      <c r="VG32" s="7">
        <v>4.2168021739999997</v>
      </c>
      <c r="VH32" s="6">
        <v>-1875000000</v>
      </c>
      <c r="VI32" s="7">
        <v>22.354010649999999</v>
      </c>
      <c r="VJ32" s="6">
        <v>33.4805584</v>
      </c>
      <c r="VK32" s="7">
        <v>12679000000</v>
      </c>
      <c r="VL32" s="6">
        <v>3039000000</v>
      </c>
      <c r="VM32" s="7">
        <v>13.238609780000001</v>
      </c>
      <c r="VN32" s="6">
        <v>23.04697286</v>
      </c>
      <c r="VO32" s="7">
        <v>31.548049519999999</v>
      </c>
      <c r="VP32" s="6">
        <v>2.3810020879999998</v>
      </c>
      <c r="VQ32" s="7">
        <v>23101000000</v>
      </c>
      <c r="VR32" s="6">
        <v>15.99523546</v>
      </c>
      <c r="VS32" s="7">
        <v>26.557291889999998</v>
      </c>
      <c r="VT32" s="6">
        <v>4245000000</v>
      </c>
      <c r="VU32" s="7">
        <v>2283000000</v>
      </c>
      <c r="VV32" s="6">
        <v>-1.9572025049999999</v>
      </c>
      <c r="VW32" s="7">
        <v>58.522709990000003</v>
      </c>
      <c r="VX32" s="6">
        <v>24.113778709999998</v>
      </c>
      <c r="VY32" s="7">
        <v>16.27635167</v>
      </c>
      <c r="VZ32" s="6">
        <v>5164000000</v>
      </c>
      <c r="WA32" s="7">
        <v>18.058450669999999</v>
      </c>
      <c r="WB32" s="6">
        <v>9.7120006809999992</v>
      </c>
      <c r="WC32" s="7">
        <v>3112000000</v>
      </c>
      <c r="WD32" s="6">
        <v>22079000000</v>
      </c>
      <c r="WE32" s="7">
        <v>7416000000</v>
      </c>
      <c r="WF32" s="6">
        <v>2281000000</v>
      </c>
      <c r="WG32" s="7">
        <v>25000000</v>
      </c>
      <c r="WH32" s="6">
        <v>26500000</v>
      </c>
      <c r="WI32" s="7">
        <v>1480000.0190000001</v>
      </c>
      <c r="WJ32" s="6"/>
      <c r="WK32" s="7">
        <v>25.144490000000001</v>
      </c>
      <c r="WL32" s="6">
        <v>42.824779999999997</v>
      </c>
      <c r="WM32" s="7">
        <v>2.070899963</v>
      </c>
      <c r="WN32" s="6">
        <v>-46817834.700000003</v>
      </c>
      <c r="WO32" s="7">
        <v>0.206386932</v>
      </c>
      <c r="WP32" s="6">
        <v>8006.6214369999998</v>
      </c>
      <c r="WQ32" s="7">
        <v>467560000000</v>
      </c>
      <c r="WR32" s="6">
        <v>4.8136713740000001</v>
      </c>
      <c r="WS32" s="7">
        <v>0.51353501899999998</v>
      </c>
      <c r="WT32" s="6">
        <v>3470</v>
      </c>
      <c r="WU32" s="7">
        <v>385329000000</v>
      </c>
      <c r="WV32" s="6">
        <v>0.46003647199999997</v>
      </c>
      <c r="WW32" s="7">
        <v>455662000000</v>
      </c>
      <c r="WX32" s="6">
        <v>3566.0345649999999</v>
      </c>
      <c r="WY32" s="7">
        <v>208244000000</v>
      </c>
      <c r="WZ32" s="6">
        <v>95800000000</v>
      </c>
      <c r="XA32" s="7">
        <v>23.766744039999999</v>
      </c>
      <c r="XB32" s="6">
        <v>30.640999999999998</v>
      </c>
      <c r="XC32" s="7">
        <v>22.013999999999999</v>
      </c>
      <c r="XD32" s="6">
        <v>68900000000</v>
      </c>
      <c r="XE32" s="7">
        <v>73.317999999999998</v>
      </c>
      <c r="XF32" s="6">
        <v>38.676000000000002</v>
      </c>
      <c r="XG32" s="7">
        <v>7802.8790939999999</v>
      </c>
      <c r="XH32" s="6">
        <v>202890000000</v>
      </c>
      <c r="XI32" s="7">
        <v>93336697300</v>
      </c>
      <c r="XJ32" s="6">
        <v>17.743051359999999</v>
      </c>
      <c r="XK32" s="7">
        <v>1.4907999999999999</v>
      </c>
      <c r="XL32" s="6">
        <v>0.19569889600000001</v>
      </c>
      <c r="XM32" s="7">
        <v>16077360</v>
      </c>
      <c r="XN32" s="6">
        <v>46.619</v>
      </c>
      <c r="XO32" s="7">
        <v>31.065234180000001</v>
      </c>
      <c r="XP32" s="6">
        <v>23.760999999999999</v>
      </c>
      <c r="XQ32" s="7">
        <v>71.204999999999998</v>
      </c>
      <c r="XR32" s="6">
        <v>22.12</v>
      </c>
      <c r="XS32" s="7">
        <v>48.774999999999999</v>
      </c>
      <c r="XT32" s="6">
        <v>134168000000</v>
      </c>
      <c r="XU32" s="7"/>
      <c r="XV32" s="6">
        <v>21.308969999999999</v>
      </c>
      <c r="XW32" s="7"/>
      <c r="XX32" s="6"/>
      <c r="XY32" s="7"/>
      <c r="XZ32" s="6"/>
      <c r="YA32" s="7"/>
      <c r="YB32" s="6"/>
      <c r="YC32" s="7"/>
      <c r="YD32" s="6"/>
      <c r="YE32" s="7"/>
      <c r="YF32" s="6"/>
      <c r="YG32" s="7"/>
      <c r="YH32" s="6"/>
      <c r="YI32" s="7"/>
      <c r="YJ32" s="6"/>
      <c r="YK32" s="7"/>
      <c r="YL32" s="6"/>
      <c r="YM32" s="7"/>
      <c r="YN32" s="6"/>
      <c r="YO32" s="7"/>
      <c r="YP32" s="6"/>
      <c r="YQ32" s="7"/>
      <c r="YR32" s="6"/>
      <c r="YS32" s="7"/>
      <c r="YT32" s="6"/>
      <c r="YU32" s="7"/>
      <c r="YV32" s="6"/>
      <c r="YW32" s="7"/>
      <c r="YX32" s="6"/>
      <c r="YY32" s="7"/>
      <c r="YZ32" s="6"/>
      <c r="ZA32" s="7"/>
      <c r="ZB32" s="6"/>
      <c r="ZC32" s="7"/>
      <c r="ZD32" s="6"/>
      <c r="ZE32" s="7"/>
      <c r="ZF32" s="6"/>
      <c r="ZG32" s="7"/>
      <c r="ZH32" s="6"/>
      <c r="ZI32" s="7"/>
      <c r="ZJ32" s="6"/>
      <c r="ZK32" s="7"/>
      <c r="ZL32" s="6"/>
      <c r="ZM32" s="7"/>
      <c r="ZN32" s="6"/>
      <c r="ZO32" s="7">
        <v>0.01</v>
      </c>
      <c r="ZP32" s="6">
        <v>100</v>
      </c>
      <c r="ZQ32" s="7">
        <v>0.1</v>
      </c>
      <c r="ZR32" s="6">
        <v>5.8</v>
      </c>
      <c r="ZS32" s="7">
        <v>9354</v>
      </c>
      <c r="ZT32" s="6">
        <v>0.01</v>
      </c>
      <c r="ZU32" s="7">
        <v>6.5</v>
      </c>
      <c r="ZV32" s="6">
        <v>6667</v>
      </c>
      <c r="ZW32" s="7">
        <v>10.649105199999999</v>
      </c>
      <c r="ZX32" s="6">
        <v>4.4010247000000002E-2</v>
      </c>
      <c r="ZY32" s="7">
        <v>23.379243649999999</v>
      </c>
      <c r="ZZ32" s="6">
        <v>0.01</v>
      </c>
      <c r="AAA32" s="7">
        <v>100</v>
      </c>
      <c r="AAB32" s="6">
        <v>0.1</v>
      </c>
      <c r="AAC32" s="7">
        <v>0.1</v>
      </c>
      <c r="AAD32" s="6">
        <v>4.9000000000000004</v>
      </c>
      <c r="AAE32" s="7">
        <v>6639</v>
      </c>
      <c r="AAF32" s="6">
        <v>438.1</v>
      </c>
      <c r="AAG32" s="7">
        <v>100</v>
      </c>
      <c r="AAH32" s="6">
        <v>100</v>
      </c>
      <c r="AAI32" s="7">
        <v>100</v>
      </c>
      <c r="AAJ32" s="6">
        <v>89.430894309999999</v>
      </c>
      <c r="AAK32" s="7">
        <v>5.9</v>
      </c>
      <c r="AAL32" s="6">
        <v>6705</v>
      </c>
      <c r="AAM32" s="7">
        <v>434000</v>
      </c>
      <c r="AAN32" s="6">
        <v>-750000</v>
      </c>
      <c r="AAO32" s="7">
        <v>-750000</v>
      </c>
      <c r="AAP32" s="6">
        <v>3037000000</v>
      </c>
      <c r="AAQ32" s="7">
        <v>23.95299314</v>
      </c>
      <c r="AAR32" s="6">
        <v>9.874278576</v>
      </c>
      <c r="AAS32" s="7">
        <v>2.1758124589999999</v>
      </c>
      <c r="AAT32" s="6">
        <v>5045830863</v>
      </c>
      <c r="AAU32" s="7">
        <v>1063319311</v>
      </c>
      <c r="AAV32" s="6">
        <v>4134735534</v>
      </c>
      <c r="AAW32" s="7">
        <v>911095329.20000005</v>
      </c>
      <c r="AAX32" s="6">
        <v>9</v>
      </c>
      <c r="AAY32" s="7">
        <v>12.050091030000001</v>
      </c>
      <c r="AAZ32" s="6">
        <v>2.5393428459999998</v>
      </c>
      <c r="ABA32" s="7">
        <v>0</v>
      </c>
      <c r="ABB32" s="6"/>
      <c r="ABC32" s="7"/>
      <c r="ABD32" s="6"/>
      <c r="ABE32" s="7"/>
      <c r="ABF32" s="6">
        <v>57.426748189999998</v>
      </c>
      <c r="ABG32" s="7">
        <v>2.699448168</v>
      </c>
      <c r="ABH32" s="6"/>
      <c r="ABI32" s="7">
        <v>34.892029999999998</v>
      </c>
      <c r="ABJ32" s="6"/>
      <c r="ABK32" s="7"/>
      <c r="ABL32" s="6"/>
      <c r="ABM32" s="7"/>
      <c r="ABN32" s="6"/>
      <c r="ABO32" s="7"/>
      <c r="ABP32" s="6"/>
      <c r="ABQ32" s="7"/>
      <c r="ABR32" s="6"/>
      <c r="ABS32" s="7"/>
    </row>
    <row r="33" spans="1:747" x14ac:dyDescent="0.25">
      <c r="A33" s="5">
        <v>1991</v>
      </c>
      <c r="B33" s="6">
        <v>49.376054889999999</v>
      </c>
      <c r="C33" s="7">
        <v>80.313414159999994</v>
      </c>
      <c r="D33" s="6">
        <v>0.52492762500000001</v>
      </c>
      <c r="E33" s="7">
        <v>3.8728282940000001</v>
      </c>
      <c r="F33" s="6">
        <v>4.5555524030000001</v>
      </c>
      <c r="G33" s="7">
        <v>1.9815972180000001</v>
      </c>
      <c r="H33" s="6">
        <v>2.7163734800000001</v>
      </c>
      <c r="I33" s="7">
        <v>4.7235473480000003</v>
      </c>
      <c r="J33" s="6">
        <v>6.9739322030000004</v>
      </c>
      <c r="K33" s="7">
        <v>9.0230702039999997</v>
      </c>
      <c r="L33" s="6">
        <v>55.44617367</v>
      </c>
      <c r="M33" s="7">
        <v>10.27902768</v>
      </c>
      <c r="N33" s="6">
        <v>13.94317028</v>
      </c>
      <c r="O33" s="7">
        <v>41.346892869999998</v>
      </c>
      <c r="P33" s="6">
        <v>15.377948760000001</v>
      </c>
      <c r="Q33" s="7">
        <v>-33952</v>
      </c>
      <c r="R33" s="6">
        <v>82890942562</v>
      </c>
      <c r="S33" s="7">
        <v>17800000000</v>
      </c>
      <c r="T33" s="6">
        <v>1940.1001940000001</v>
      </c>
      <c r="U33" s="7">
        <v>116462000000</v>
      </c>
      <c r="V33" s="6">
        <v>110011000000</v>
      </c>
      <c r="W33" s="7">
        <v>12013958691</v>
      </c>
      <c r="X33" s="6">
        <v>16.986667199999999</v>
      </c>
      <c r="Y33" s="7">
        <v>19110000600</v>
      </c>
      <c r="Z33" s="6">
        <v>-7.9111111110000003</v>
      </c>
      <c r="AA33" s="7">
        <v>35.377777780000002</v>
      </c>
      <c r="AB33" s="6">
        <v>39800000000</v>
      </c>
      <c r="AC33" s="7">
        <v>10119408441</v>
      </c>
      <c r="AD33" s="6">
        <v>140990000000</v>
      </c>
      <c r="AE33" s="7">
        <v>10269192423</v>
      </c>
      <c r="AF33" s="6">
        <v>121400000000</v>
      </c>
      <c r="AG33" s="7">
        <v>1978170000000</v>
      </c>
      <c r="AH33" s="6">
        <v>31472249917</v>
      </c>
      <c r="AI33" s="7">
        <v>99756394513</v>
      </c>
      <c r="AJ33" s="6">
        <v>11.11111111</v>
      </c>
      <c r="AK33" s="7">
        <v>12500000000</v>
      </c>
      <c r="AL33" s="6">
        <v>3659000000</v>
      </c>
      <c r="AM33" s="7">
        <v>30.81483467</v>
      </c>
      <c r="AN33" s="6">
        <v>43.344999999999999</v>
      </c>
      <c r="AO33" s="7">
        <v>50.623945110000001</v>
      </c>
      <c r="AP33" s="6">
        <v>60028997</v>
      </c>
      <c r="AQ33" s="7">
        <v>73.330185180000001</v>
      </c>
      <c r="AR33" s="6">
        <v>0.288182783</v>
      </c>
      <c r="AS33" s="7">
        <v>0.95114369600000004</v>
      </c>
      <c r="AT33" s="6">
        <v>3.206933459</v>
      </c>
      <c r="AU33" s="7">
        <v>1.4426793550000001</v>
      </c>
      <c r="AV33" s="6">
        <v>2.5037360089999998</v>
      </c>
      <c r="AW33" s="7">
        <v>3.3563688809999999</v>
      </c>
      <c r="AX33" s="6">
        <v>5.8698403060000004</v>
      </c>
      <c r="AY33" s="7">
        <v>8.0186803490000003</v>
      </c>
      <c r="AZ33" s="6">
        <v>55.458991300000001</v>
      </c>
      <c r="BA33" s="7">
        <v>55.472132870000003</v>
      </c>
      <c r="BB33" s="6">
        <v>12.02577383</v>
      </c>
      <c r="BC33" s="7">
        <v>40.668180409999998</v>
      </c>
      <c r="BD33" s="6">
        <v>39.972314730000001</v>
      </c>
      <c r="BE33" s="7">
        <v>3.0089999999999999</v>
      </c>
      <c r="BF33" s="6">
        <v>15.82222222</v>
      </c>
      <c r="BG33" s="7">
        <v>37387836491</v>
      </c>
      <c r="BH33" s="6">
        <v>0</v>
      </c>
      <c r="BI33" s="7">
        <v>18195745331</v>
      </c>
      <c r="BJ33" s="6">
        <v>32.133334840000003</v>
      </c>
      <c r="BK33" s="7">
        <v>36150001700</v>
      </c>
      <c r="BL33" s="6">
        <v>-8900000000</v>
      </c>
      <c r="BM33" s="7">
        <v>23.733333330000001</v>
      </c>
      <c r="BN33" s="6">
        <v>26700000000</v>
      </c>
      <c r="BO33" s="7">
        <v>-1246028581</v>
      </c>
      <c r="BP33" s="6">
        <v>10839604054</v>
      </c>
      <c r="BQ33" s="7">
        <v>2274540000000</v>
      </c>
      <c r="BR33" s="6">
        <v>5.337352063</v>
      </c>
      <c r="BS33" s="7">
        <v>114277000000</v>
      </c>
      <c r="BT33" s="6">
        <v>1812000000000</v>
      </c>
      <c r="BU33" s="7">
        <v>82200000000</v>
      </c>
      <c r="BV33" s="6">
        <v>56.655000000000001</v>
      </c>
      <c r="BW33" s="7">
        <v>29639951</v>
      </c>
      <c r="BX33" s="6">
        <v>0.78692100399999998</v>
      </c>
      <c r="BY33" s="7">
        <v>2324820</v>
      </c>
      <c r="BZ33" s="6">
        <v>1350264</v>
      </c>
      <c r="CA33" s="7">
        <v>2.4473893360000001</v>
      </c>
      <c r="CB33" s="6">
        <v>2.9539657469999998</v>
      </c>
      <c r="CC33" s="7">
        <v>4.7945592079999999</v>
      </c>
      <c r="CD33" s="6">
        <v>6.8570710530000003</v>
      </c>
      <c r="CE33" s="7">
        <v>8.5883087319999998</v>
      </c>
      <c r="CF33" s="6">
        <v>16849563</v>
      </c>
      <c r="CG33" s="7">
        <v>9.7854952589999993</v>
      </c>
      <c r="CH33" s="6">
        <v>13.513515930000001</v>
      </c>
      <c r="CI33" s="7">
        <v>12564926</v>
      </c>
      <c r="CJ33" s="6">
        <v>14.90360763</v>
      </c>
      <c r="CK33" s="7">
        <v>2489000000</v>
      </c>
      <c r="CL33" s="6">
        <v>5915586574</v>
      </c>
      <c r="CM33" s="7">
        <v>1874.0942809999999</v>
      </c>
      <c r="CN33" s="6">
        <v>36560651379</v>
      </c>
      <c r="CO33" s="7">
        <v>5.5898889360000004</v>
      </c>
      <c r="CP33" s="6">
        <v>223880000000</v>
      </c>
      <c r="CQ33" s="7">
        <v>62.844444439999997</v>
      </c>
      <c r="CR33" s="6">
        <v>-2957793287</v>
      </c>
      <c r="CS33" s="7">
        <v>17778292820</v>
      </c>
      <c r="CT33" s="6">
        <v>296368000000</v>
      </c>
      <c r="CU33" s="7">
        <v>8873379860</v>
      </c>
      <c r="CV33" s="6">
        <v>27.066044439999999</v>
      </c>
      <c r="CW33" s="7">
        <v>30449300000</v>
      </c>
      <c r="CX33" s="6">
        <v>5.2904802220000002</v>
      </c>
      <c r="CY33" s="7">
        <v>22.05863111</v>
      </c>
      <c r="CZ33" s="6">
        <v>6185285501</v>
      </c>
      <c r="DA33" s="7">
        <v>22.268979439999999</v>
      </c>
      <c r="DB33" s="6">
        <v>6350947358</v>
      </c>
      <c r="DC33" s="7">
        <v>288364000000</v>
      </c>
      <c r="DD33" s="6">
        <v>13226985710</v>
      </c>
      <c r="DE33" s="7">
        <v>14523844049</v>
      </c>
      <c r="DF33" s="6">
        <v>-3749300000</v>
      </c>
      <c r="DG33" s="7">
        <v>107.9111111</v>
      </c>
      <c r="DH33" s="6">
        <v>40345629777</v>
      </c>
      <c r="DI33" s="7">
        <v>73.066666670000004</v>
      </c>
      <c r="DJ33" s="6">
        <v>1661.803453</v>
      </c>
      <c r="DK33" s="7">
        <v>166164000000</v>
      </c>
      <c r="DL33" s="6">
        <v>4154204055</v>
      </c>
      <c r="DM33" s="7">
        <v>887000000</v>
      </c>
      <c r="DN33" s="6">
        <v>19.748544819999999</v>
      </c>
      <c r="DO33" s="7">
        <v>87.523466670000005</v>
      </c>
      <c r="DP33" s="6">
        <v>16748420412</v>
      </c>
      <c r="DQ33" s="7">
        <v>5325330301</v>
      </c>
      <c r="DR33" s="6">
        <v>13367845</v>
      </c>
      <c r="DS33" s="7">
        <v>22.05863111</v>
      </c>
      <c r="DT33" s="6">
        <v>10275264</v>
      </c>
      <c r="DU33" s="7">
        <v>3.1380083330000001</v>
      </c>
      <c r="DV33" s="6">
        <v>827185111.29999995</v>
      </c>
      <c r="DW33" s="7">
        <v>2095450000000</v>
      </c>
      <c r="DX33" s="6">
        <v>33526.502990000001</v>
      </c>
      <c r="DY33" s="7">
        <v>622.82960500000002</v>
      </c>
      <c r="DZ33" s="6">
        <v>2012560000000</v>
      </c>
      <c r="EA33" s="7">
        <v>112500000000</v>
      </c>
      <c r="EB33" s="6">
        <v>48.667553509999998</v>
      </c>
      <c r="EC33" s="7">
        <v>54750997700</v>
      </c>
      <c r="ED33" s="6">
        <v>44.3095742</v>
      </c>
      <c r="EE33" s="7">
        <v>22.928477969999999</v>
      </c>
      <c r="EF33" s="6">
        <v>98463900000</v>
      </c>
      <c r="EG33" s="7">
        <v>103604000000</v>
      </c>
      <c r="EH33" s="6">
        <v>22.05863111</v>
      </c>
      <c r="EI33" s="7">
        <v>39.490523459999999</v>
      </c>
      <c r="EJ33" s="6">
        <v>7862000000</v>
      </c>
      <c r="EK33" s="7">
        <v>26019569</v>
      </c>
      <c r="EL33" s="6">
        <v>34009428</v>
      </c>
      <c r="EM33" s="7">
        <v>30389046</v>
      </c>
      <c r="EN33" s="6">
        <v>6.9832289799999998</v>
      </c>
      <c r="EO33" s="7">
        <v>0.50129806200000004</v>
      </c>
      <c r="EP33" s="6">
        <v>1.3453041809999999</v>
      </c>
      <c r="EQ33" s="7">
        <v>974556</v>
      </c>
      <c r="ER33" s="6">
        <v>1.922029156</v>
      </c>
      <c r="ES33" s="7">
        <v>2.856646086</v>
      </c>
      <c r="ET33" s="6">
        <v>3.5483661899999999</v>
      </c>
      <c r="EU33" s="7">
        <v>5.8960320140000002</v>
      </c>
      <c r="EV33" s="6">
        <v>7.7442992400000001</v>
      </c>
      <c r="EW33" s="7">
        <v>33291476</v>
      </c>
      <c r="EX33" s="6">
        <v>16441913</v>
      </c>
      <c r="EY33" s="7">
        <v>11.555191170000001</v>
      </c>
      <c r="EZ33" s="6">
        <v>24412701</v>
      </c>
      <c r="FA33" s="7">
        <v>11847774</v>
      </c>
      <c r="FB33" s="6">
        <v>27.466666669999999</v>
      </c>
      <c r="FC33" s="7">
        <v>30900000000</v>
      </c>
      <c r="FD33" s="6">
        <v>128801000000</v>
      </c>
      <c r="FE33" s="7">
        <v>84.17777778</v>
      </c>
      <c r="FF33" s="6">
        <v>94700000000</v>
      </c>
      <c r="FG33" s="7">
        <v>27318045862</v>
      </c>
      <c r="FH33" s="6">
        <v>14673661181</v>
      </c>
      <c r="FI33" s="7">
        <v>2.4506037740000002</v>
      </c>
      <c r="FJ33" s="6">
        <v>-112619000000</v>
      </c>
      <c r="FK33" s="7">
        <v>773220000000</v>
      </c>
      <c r="FL33" s="6">
        <v>-3.7454894219999999</v>
      </c>
      <c r="FM33" s="7">
        <v>1.1799544470000001</v>
      </c>
      <c r="FN33" s="6">
        <v>2.99200591</v>
      </c>
      <c r="FO33" s="7">
        <v>-1.6245161939999999</v>
      </c>
      <c r="FP33" s="6">
        <v>1.125404595</v>
      </c>
      <c r="FQ33" s="7">
        <v>123707000000</v>
      </c>
      <c r="FR33" s="6">
        <v>16.125271179999999</v>
      </c>
      <c r="FS33" s="7">
        <v>1023530000000</v>
      </c>
      <c r="FT33" s="6">
        <v>1.1764705689999999</v>
      </c>
      <c r="FU33" s="7">
        <v>5.7471264069999997</v>
      </c>
      <c r="FV33" s="6">
        <v>2.7569751610000002</v>
      </c>
      <c r="FW33" s="7">
        <v>60009538936</v>
      </c>
      <c r="FX33" s="6">
        <v>17559863787</v>
      </c>
      <c r="FY33" s="7">
        <v>2.598062842</v>
      </c>
      <c r="FZ33" s="6">
        <v>317351000000</v>
      </c>
      <c r="GA33" s="7">
        <v>3.3333332859999998</v>
      </c>
      <c r="GB33" s="6">
        <v>4.1521286430000002</v>
      </c>
      <c r="GC33" s="7">
        <v>19.338898870000001</v>
      </c>
      <c r="GD33" s="6">
        <v>0.43918272000000003</v>
      </c>
      <c r="GE33" s="7">
        <v>2125180000000</v>
      </c>
      <c r="GF33" s="6">
        <v>44963459519</v>
      </c>
      <c r="GG33" s="7">
        <v>4.0082694849999996</v>
      </c>
      <c r="GH33" s="6">
        <v>67.077117999999999</v>
      </c>
      <c r="GI33" s="7">
        <v>66.504000000000005</v>
      </c>
      <c r="GJ33" s="6">
        <v>234.84</v>
      </c>
      <c r="GK33" s="7">
        <v>81.400000000000006</v>
      </c>
      <c r="GL33" s="6">
        <v>81.8</v>
      </c>
      <c r="GM33" s="7">
        <v>60469</v>
      </c>
      <c r="GN33" s="6">
        <v>112422</v>
      </c>
      <c r="GO33" s="7">
        <v>5408839844</v>
      </c>
      <c r="GP33" s="6">
        <v>5408839844</v>
      </c>
      <c r="GQ33" s="7">
        <v>62.911999999999999</v>
      </c>
      <c r="GR33" s="6">
        <v>60.2</v>
      </c>
      <c r="GS33" s="7">
        <v>7.8339999999999996</v>
      </c>
      <c r="GT33" s="6">
        <v>75.284999999999997</v>
      </c>
      <c r="GU33" s="7">
        <v>1.0669999999999999</v>
      </c>
      <c r="GV33" s="6">
        <v>4.3040000000000003</v>
      </c>
      <c r="GW33" s="7">
        <v>61.7</v>
      </c>
      <c r="GX33" s="6">
        <v>159.738</v>
      </c>
      <c r="GY33" s="7">
        <v>185289993.30000001</v>
      </c>
      <c r="GZ33" s="6">
        <v>749890000</v>
      </c>
      <c r="HA33" s="7">
        <v>346048</v>
      </c>
      <c r="HB33" s="6">
        <v>80500000</v>
      </c>
      <c r="HC33" s="7">
        <v>3726610000</v>
      </c>
      <c r="HD33" s="6">
        <v>61617</v>
      </c>
      <c r="HE33" s="7">
        <v>284431</v>
      </c>
      <c r="HF33" s="6">
        <v>56.706226000000001</v>
      </c>
      <c r="HG33" s="7">
        <v>64.754999999999995</v>
      </c>
      <c r="HH33" s="6">
        <v>58.6</v>
      </c>
      <c r="HI33" s="7">
        <v>32.027999999999999</v>
      </c>
      <c r="HJ33" s="6">
        <v>153182</v>
      </c>
      <c r="HK33" s="7">
        <v>90.103785070000001</v>
      </c>
      <c r="HL33" s="6">
        <v>60.955801829999999</v>
      </c>
      <c r="HM33" s="7">
        <v>8887780273</v>
      </c>
      <c r="HN33" s="6">
        <v>32.200000000000003</v>
      </c>
      <c r="HO33" s="7">
        <v>81.099999999999994</v>
      </c>
      <c r="HP33" s="6">
        <v>8887780273</v>
      </c>
      <c r="HQ33" s="7">
        <v>4438620009</v>
      </c>
      <c r="HR33" s="6">
        <v>619559997.60000002</v>
      </c>
      <c r="HS33" s="7">
        <v>2963000000</v>
      </c>
      <c r="HT33" s="6">
        <v>5.1676957779999997</v>
      </c>
      <c r="HU33" s="7">
        <v>3.6117447039999999</v>
      </c>
      <c r="HV33" s="6">
        <v>2.7728832040000002</v>
      </c>
      <c r="HW33" s="7">
        <v>1345757343</v>
      </c>
      <c r="HX33" s="6">
        <v>5.4016158279999997</v>
      </c>
      <c r="HY33" s="7">
        <v>4223000000</v>
      </c>
      <c r="HZ33" s="6">
        <v>3.03</v>
      </c>
      <c r="IA33" s="7">
        <v>1816530</v>
      </c>
      <c r="IB33" s="6">
        <v>1001450</v>
      </c>
      <c r="IC33" s="7">
        <v>13864365</v>
      </c>
      <c r="ID33" s="6">
        <v>424.96691659999999</v>
      </c>
      <c r="IE33" s="7">
        <v>47.55</v>
      </c>
      <c r="IF33" s="6">
        <v>0.37771862</v>
      </c>
      <c r="IG33" s="7">
        <v>98.006701969999995</v>
      </c>
      <c r="IH33" s="6">
        <v>60.30337737</v>
      </c>
      <c r="II33" s="7">
        <v>45.84</v>
      </c>
      <c r="IJ33" s="6">
        <v>2470059</v>
      </c>
      <c r="IK33" s="7">
        <v>2.6550806169999999</v>
      </c>
      <c r="IL33" s="6">
        <v>5613</v>
      </c>
      <c r="IM33" s="7">
        <v>47.82</v>
      </c>
      <c r="IN33" s="6">
        <v>995450</v>
      </c>
      <c r="IO33" s="7">
        <v>2.2773619969999999</v>
      </c>
      <c r="IP33" s="6">
        <v>3659377000</v>
      </c>
      <c r="IQ33" s="7">
        <v>7.0883377139999997</v>
      </c>
      <c r="IR33" s="6">
        <v>4.7037514859999998</v>
      </c>
      <c r="IS33" s="7">
        <v>0.89983989799999997</v>
      </c>
      <c r="IT33" s="6">
        <v>1.5399061009999999</v>
      </c>
      <c r="IU33" s="7">
        <v>3.9073789699999999</v>
      </c>
      <c r="IV33" s="6">
        <v>3.4283945889999998</v>
      </c>
      <c r="IW33" s="7">
        <v>18.100000000000001</v>
      </c>
      <c r="IX33" s="6">
        <v>3.7765081999999998E-2</v>
      </c>
      <c r="IY33" s="7">
        <v>1.2260830190000001</v>
      </c>
      <c r="IZ33" s="6">
        <v>1.580979495</v>
      </c>
      <c r="JA33" s="7">
        <v>11.57051852</v>
      </c>
      <c r="JB33" s="6">
        <v>1.860823219</v>
      </c>
      <c r="JC33" s="7">
        <v>76.910719279999995</v>
      </c>
      <c r="JD33" s="6">
        <v>2267000</v>
      </c>
      <c r="JE33" s="7">
        <v>9.8383140079999993</v>
      </c>
      <c r="JF33" s="6">
        <v>78.369596790000003</v>
      </c>
      <c r="JG33" s="7">
        <v>7861843000</v>
      </c>
      <c r="JH33" s="6">
        <v>0.89983989799999997</v>
      </c>
      <c r="JI33" s="7">
        <v>10.61892231</v>
      </c>
      <c r="JJ33" s="6">
        <v>16.65861584</v>
      </c>
      <c r="JK33" s="7">
        <v>1</v>
      </c>
      <c r="JL33" s="6">
        <v>7.0883377139999997</v>
      </c>
      <c r="JM33" s="7">
        <v>1.4591554790000001</v>
      </c>
      <c r="JN33" s="6">
        <v>8.1899186999999998E-2</v>
      </c>
      <c r="JO33" s="7">
        <v>12.001277809999999</v>
      </c>
      <c r="JP33" s="6">
        <v>1.3550003479999999</v>
      </c>
      <c r="JQ33" s="7">
        <v>1.9558136690000001</v>
      </c>
      <c r="JR33" s="6">
        <v>26430</v>
      </c>
      <c r="JS33" s="7">
        <v>0.35563430600000001</v>
      </c>
      <c r="JT33" s="6">
        <v>731788800</v>
      </c>
      <c r="JU33" s="7">
        <v>33754.904419999999</v>
      </c>
      <c r="JV33" s="6">
        <v>710</v>
      </c>
      <c r="JW33" s="7">
        <v>37631036491</v>
      </c>
      <c r="JX33" s="6">
        <v>1886.28487</v>
      </c>
      <c r="JY33" s="7">
        <v>2026270000000</v>
      </c>
      <c r="JZ33" s="6">
        <v>113232000000</v>
      </c>
      <c r="KA33" s="7">
        <v>243200000</v>
      </c>
      <c r="KB33" s="6">
        <v>117308000000</v>
      </c>
      <c r="KC33" s="7">
        <v>42843318976</v>
      </c>
      <c r="KD33" s="6">
        <v>1954.187993</v>
      </c>
      <c r="KE33" s="7">
        <v>23889999.390000001</v>
      </c>
      <c r="KF33" s="6">
        <v>4.4692497839999996</v>
      </c>
      <c r="KG33" s="7">
        <v>1.6283992279999999</v>
      </c>
      <c r="KH33" s="6">
        <v>14.373348030000001</v>
      </c>
      <c r="KI33" s="7">
        <v>600000.02379999997</v>
      </c>
      <c r="KJ33" s="6">
        <v>20729999.539999999</v>
      </c>
      <c r="KK33" s="7">
        <v>2245</v>
      </c>
      <c r="KL33" s="6">
        <v>409999.9964</v>
      </c>
      <c r="KM33" s="7">
        <v>540000.02150000003</v>
      </c>
      <c r="KN33" s="6">
        <v>19290000.920000002</v>
      </c>
      <c r="KO33" s="7">
        <v>6110000.1339999996</v>
      </c>
      <c r="KP33" s="6">
        <v>163600006.09999999</v>
      </c>
      <c r="KQ33" s="7">
        <v>6</v>
      </c>
      <c r="KR33" s="6">
        <v>3.3999999999999998E-3</v>
      </c>
      <c r="KS33" s="7">
        <v>14.789300000000001</v>
      </c>
      <c r="KT33" s="6">
        <v>29.334993359999999</v>
      </c>
      <c r="KU33" s="7">
        <v>2041766835</v>
      </c>
      <c r="KV33" s="6">
        <v>0.67669066700000002</v>
      </c>
      <c r="KW33" s="7">
        <v>253000000</v>
      </c>
      <c r="KX33" s="6">
        <v>10.280200000000001</v>
      </c>
      <c r="KY33" s="7">
        <v>4.3200000000000002E-2</v>
      </c>
      <c r="KZ33" s="6">
        <v>1E-4</v>
      </c>
      <c r="LA33" s="7">
        <v>23.8246</v>
      </c>
      <c r="LB33" s="6">
        <v>0.90229999999999999</v>
      </c>
      <c r="LC33" s="7">
        <v>1.7117</v>
      </c>
      <c r="LD33" s="6">
        <v>7.3193999999999999</v>
      </c>
      <c r="LE33" s="7">
        <v>16.9011</v>
      </c>
      <c r="LF33" s="6">
        <v>1.5604758480000001</v>
      </c>
      <c r="LG33" s="7">
        <v>24.181000000000001</v>
      </c>
      <c r="LH33" s="6">
        <v>51.772300000000001</v>
      </c>
      <c r="LI33" s="7">
        <v>0.36020000000000002</v>
      </c>
      <c r="LJ33" s="6">
        <v>705871502.10000002</v>
      </c>
      <c r="LK33" s="7">
        <v>2297209636</v>
      </c>
      <c r="LL33" s="6">
        <v>32604272498</v>
      </c>
      <c r="LM33" s="7">
        <v>2.2100000000000002E-2</v>
      </c>
      <c r="LN33" s="6">
        <v>5.3400000000000003E-2</v>
      </c>
      <c r="LO33" s="7">
        <v>0.80432745299999997</v>
      </c>
      <c r="LP33" s="6">
        <v>9.2754999999999992</v>
      </c>
      <c r="LQ33" s="7">
        <v>0.23749999999999999</v>
      </c>
      <c r="LR33" s="6">
        <v>2.4799999999999999E-2</v>
      </c>
      <c r="LS33" s="7">
        <v>2.614424825</v>
      </c>
      <c r="LT33" s="6">
        <v>11.1609</v>
      </c>
      <c r="LU33" s="7">
        <v>2.0333999999999999</v>
      </c>
      <c r="LV33" s="6">
        <v>1.9099999999999999E-2</v>
      </c>
      <c r="LW33" s="7">
        <v>27.564599999999999</v>
      </c>
      <c r="LX33" s="6">
        <v>156.94130000000001</v>
      </c>
      <c r="LY33" s="7">
        <v>0.17660000000000001</v>
      </c>
      <c r="LZ33" s="6">
        <v>5.1499999999999997E-2</v>
      </c>
      <c r="MA33" s="7">
        <v>93.6738</v>
      </c>
      <c r="MB33" s="6">
        <v>6.2972000000000001</v>
      </c>
      <c r="MC33" s="7">
        <v>8.7733000000000008</v>
      </c>
      <c r="MD33" s="6">
        <v>525014478.60000002</v>
      </c>
      <c r="ME33" s="7">
        <v>914769636.20000005</v>
      </c>
      <c r="MF33" s="6">
        <v>50.131387789999998</v>
      </c>
      <c r="MG33" s="7">
        <v>29376194763</v>
      </c>
      <c r="MH33" s="6">
        <v>6</v>
      </c>
      <c r="MI33" s="7">
        <v>5</v>
      </c>
      <c r="MJ33" s="6">
        <v>5.4257523189999999</v>
      </c>
      <c r="MK33" s="7">
        <v>6.9417516240000001</v>
      </c>
      <c r="ML33" s="6">
        <v>-180857000</v>
      </c>
      <c r="MM33" s="7">
        <v>26.875</v>
      </c>
      <c r="MN33" s="6">
        <v>11</v>
      </c>
      <c r="MO33" s="7">
        <v>598952165.5</v>
      </c>
      <c r="MP33" s="6">
        <v>2612253087</v>
      </c>
      <c r="MQ33" s="7">
        <v>-226311000</v>
      </c>
      <c r="MR33" s="6">
        <v>9.5103000000000009</v>
      </c>
      <c r="MS33" s="7">
        <v>28526194763</v>
      </c>
      <c r="MT33" s="6">
        <v>86.641973059999998</v>
      </c>
      <c r="MU33" s="7">
        <v>-62941000</v>
      </c>
      <c r="MV33" s="6">
        <v>0</v>
      </c>
      <c r="MW33" s="7">
        <v>-112848000</v>
      </c>
      <c r="MX33" s="6">
        <v>1382440000</v>
      </c>
      <c r="MY33" s="7">
        <v>3100769461</v>
      </c>
      <c r="MZ33" s="6">
        <v>127308274.90000001</v>
      </c>
      <c r="NA33" s="7">
        <v>13729999.539999999</v>
      </c>
      <c r="NB33" s="6">
        <v>18.97078213</v>
      </c>
      <c r="NC33" s="7">
        <v>-7167000</v>
      </c>
      <c r="ND33" s="6">
        <v>289950012.19999999</v>
      </c>
      <c r="NE33" s="7">
        <v>92171251.5</v>
      </c>
      <c r="NF33" s="6">
        <v>4090000.1529999999</v>
      </c>
      <c r="NG33" s="7">
        <v>-239999.99460000001</v>
      </c>
      <c r="NH33" s="6"/>
      <c r="NI33" s="7"/>
      <c r="NJ33" s="6"/>
      <c r="NK33" s="7"/>
      <c r="NL33" s="6"/>
      <c r="NM33" s="7"/>
      <c r="NN33" s="6"/>
      <c r="NO33" s="7"/>
      <c r="NP33" s="6"/>
      <c r="NQ33" s="7"/>
      <c r="NR33" s="6">
        <v>3.6561389999999999E-2</v>
      </c>
      <c r="NS33" s="7">
        <v>524.29326860000003</v>
      </c>
      <c r="NT33" s="6">
        <v>4.6680039999999999E-3</v>
      </c>
      <c r="NU33" s="7">
        <v>0.49311685</v>
      </c>
      <c r="NV33" s="6">
        <v>3.4</v>
      </c>
      <c r="NW33" s="7">
        <v>128.1999969</v>
      </c>
      <c r="NX33" s="6">
        <v>11.766244110000001</v>
      </c>
      <c r="NY33" s="7">
        <v>0.63150767500000005</v>
      </c>
      <c r="NZ33" s="6">
        <v>1668.2327110000001</v>
      </c>
      <c r="OA33" s="7">
        <v>31472799051</v>
      </c>
      <c r="OB33" s="6">
        <v>10.46348963</v>
      </c>
      <c r="OC33" s="7">
        <v>3750198001</v>
      </c>
      <c r="OD33" s="6">
        <v>2220717839</v>
      </c>
      <c r="OE33" s="7">
        <v>0.49632447099999999</v>
      </c>
      <c r="OF33" s="6">
        <v>1756618.43</v>
      </c>
      <c r="OG33" s="7">
        <v>185564981.69999999</v>
      </c>
      <c r="OH33" s="6">
        <v>1279455241</v>
      </c>
      <c r="OI33" s="7">
        <v>25700</v>
      </c>
      <c r="OJ33" s="6">
        <v>12.93063765</v>
      </c>
      <c r="OK33" s="7">
        <v>100142000000</v>
      </c>
      <c r="OL33" s="6">
        <v>9.9657047760000008</v>
      </c>
      <c r="OM33" s="7">
        <v>5.9012933099999998</v>
      </c>
      <c r="ON33" s="6">
        <v>2595400</v>
      </c>
      <c r="OO33" s="7">
        <v>4500</v>
      </c>
      <c r="OP33" s="6">
        <v>0</v>
      </c>
      <c r="OQ33" s="7">
        <v>17.531702209999999</v>
      </c>
      <c r="OR33" s="6">
        <v>14.335642099999999</v>
      </c>
      <c r="OS33" s="7">
        <v>569999.99280000001</v>
      </c>
      <c r="OT33" s="6">
        <v>7.6777349999999998E-3</v>
      </c>
      <c r="OU33" s="7">
        <v>163370000</v>
      </c>
      <c r="OV33" s="6">
        <v>-212941000</v>
      </c>
      <c r="OW33" s="7">
        <v>81.789840699999999</v>
      </c>
      <c r="OX33" s="6">
        <v>6964306</v>
      </c>
      <c r="OY33" s="7">
        <v>96.558387760000002</v>
      </c>
      <c r="OZ33" s="6">
        <v>5988700465</v>
      </c>
      <c r="PA33" s="7">
        <v>16.017777509999998</v>
      </c>
      <c r="PB33" s="6">
        <v>18019999700</v>
      </c>
      <c r="PC33" s="7">
        <v>89.398956299999995</v>
      </c>
      <c r="PD33" s="6">
        <v>7329999.9239999996</v>
      </c>
      <c r="PE33" s="7">
        <v>21440000.530000001</v>
      </c>
      <c r="PF33" s="6">
        <v>-68787576.700000003</v>
      </c>
      <c r="PG33" s="7">
        <v>9.3800000000000008</v>
      </c>
      <c r="PH33" s="6">
        <v>35819999.689999998</v>
      </c>
      <c r="PI33" s="7">
        <v>3.2046387959999998</v>
      </c>
      <c r="PJ33" s="6">
        <v>7.846666667</v>
      </c>
      <c r="PK33" s="7">
        <v>850000000</v>
      </c>
      <c r="PL33" s="6">
        <v>12</v>
      </c>
      <c r="PM33" s="7">
        <v>19.846666670000001</v>
      </c>
      <c r="PN33" s="6">
        <v>1500000</v>
      </c>
      <c r="PO33" s="7">
        <v>22.361563520000001</v>
      </c>
      <c r="PP33" s="6">
        <v>6140000000</v>
      </c>
      <c r="PQ33" s="7">
        <v>44.696464310000003</v>
      </c>
      <c r="PR33" s="6">
        <v>39293888800</v>
      </c>
      <c r="PS33" s="7">
        <v>22.124613249999999</v>
      </c>
      <c r="PT33" s="6">
        <v>4054000000</v>
      </c>
      <c r="PU33" s="7">
        <v>11807000000</v>
      </c>
      <c r="PV33" s="6">
        <v>0.61919504599999997</v>
      </c>
      <c r="PW33" s="7">
        <v>-191000000</v>
      </c>
      <c r="PX33" s="6">
        <v>-1283000000</v>
      </c>
      <c r="PY33" s="7">
        <v>6.6884661120000004</v>
      </c>
      <c r="PZ33" s="6">
        <v>3364000000</v>
      </c>
      <c r="QA33" s="7">
        <v>2143000000</v>
      </c>
      <c r="QB33" s="6">
        <v>0.68403908800000002</v>
      </c>
      <c r="QC33" s="7">
        <v>43.729152769999999</v>
      </c>
      <c r="QD33" s="6">
        <v>34.702170840000001</v>
      </c>
      <c r="QE33" s="7">
        <v>4054000000</v>
      </c>
      <c r="QF33" s="6">
        <v>10947000000</v>
      </c>
      <c r="QG33" s="7">
        <v>6900000000</v>
      </c>
      <c r="QH33" s="6">
        <v>677000000</v>
      </c>
      <c r="QI33" s="7">
        <v>4418000000</v>
      </c>
      <c r="QJ33" s="6">
        <v>39.83353151</v>
      </c>
      <c r="QK33" s="7">
        <v>9831000000</v>
      </c>
      <c r="QL33" s="6">
        <v>49.851367420000003</v>
      </c>
      <c r="QM33" s="7">
        <v>43.127035829999997</v>
      </c>
      <c r="QN33" s="6">
        <v>33.82736156</v>
      </c>
      <c r="QO33" s="7">
        <v>2998000000</v>
      </c>
      <c r="QP33" s="6">
        <v>13058786574</v>
      </c>
      <c r="QQ33" s="7">
        <v>6900000000</v>
      </c>
      <c r="QR33" s="6">
        <v>20.24178092</v>
      </c>
      <c r="QS33" s="7">
        <v>6783000000</v>
      </c>
      <c r="QT33" s="6">
        <v>860000000</v>
      </c>
      <c r="QU33" s="7">
        <v>-2073361802</v>
      </c>
      <c r="QV33" s="6">
        <v>-5667000000</v>
      </c>
      <c r="QW33" s="7">
        <v>9.0109519999999996</v>
      </c>
      <c r="QX33" s="6">
        <v>0.165829333</v>
      </c>
      <c r="QY33" s="7">
        <v>15338000000</v>
      </c>
      <c r="QZ33" s="6">
        <v>3.6266349579999999</v>
      </c>
      <c r="RA33" s="7">
        <v>27.13984267</v>
      </c>
      <c r="RB33" s="6">
        <v>26.262128059999998</v>
      </c>
      <c r="RC33" s="7">
        <v>10.84309867</v>
      </c>
      <c r="RD33" s="6">
        <v>39.038773399999997</v>
      </c>
      <c r="RE33" s="7">
        <v>4164000000</v>
      </c>
      <c r="RF33" s="6">
        <v>40.100250629999998</v>
      </c>
      <c r="RG33" s="7">
        <v>-2248000000</v>
      </c>
      <c r="RH33" s="6">
        <v>3369000000</v>
      </c>
      <c r="RI33" s="7">
        <v>17.292850300000001</v>
      </c>
      <c r="RJ33" s="6">
        <v>34.927901159999998</v>
      </c>
      <c r="RK33" s="7">
        <v>4.8391854219999999</v>
      </c>
      <c r="RL33" s="6">
        <v>7.5050033359999997</v>
      </c>
      <c r="RM33" s="7">
        <v>4.0693795860000002</v>
      </c>
      <c r="RN33" s="6">
        <v>62000000</v>
      </c>
      <c r="RO33" s="7">
        <v>13195000000</v>
      </c>
      <c r="RP33" s="6">
        <v>18.073499510000001</v>
      </c>
      <c r="RQ33" s="7">
        <v>-150000000</v>
      </c>
      <c r="RR33" s="6">
        <v>7997640.0999999996</v>
      </c>
      <c r="RS33" s="7">
        <v>98.922282940000002</v>
      </c>
      <c r="RT33" s="6">
        <v>2.1444640549999998</v>
      </c>
      <c r="RU33" s="7">
        <v>54.308333330000004</v>
      </c>
      <c r="RV33" s="6">
        <v>5430.8333329999996</v>
      </c>
      <c r="RW33" s="7">
        <v>27.644737280000001</v>
      </c>
      <c r="RX33" s="6">
        <v>35.264309840000003</v>
      </c>
      <c r="RY33" s="7">
        <v>0</v>
      </c>
      <c r="RZ33" s="6">
        <v>-150000000</v>
      </c>
      <c r="SA33" s="7">
        <v>0.84122002100000004</v>
      </c>
      <c r="SB33" s="6">
        <v>46.72</v>
      </c>
      <c r="SC33" s="7">
        <v>31.10703191</v>
      </c>
      <c r="SD33" s="6">
        <v>70.819999999999993</v>
      </c>
      <c r="SE33" s="7">
        <v>22.03</v>
      </c>
      <c r="SF33" s="6">
        <v>28.800877539999998</v>
      </c>
      <c r="SG33" s="7">
        <v>10838068735</v>
      </c>
      <c r="SH33" s="6">
        <v>34.702170840000001</v>
      </c>
      <c r="SI33" s="7">
        <v>5507257</v>
      </c>
      <c r="SJ33" s="6">
        <v>6.0331401820000004</v>
      </c>
      <c r="SK33" s="7">
        <v>70.140579220000006</v>
      </c>
      <c r="SL33" s="6">
        <v>44.351410000000001</v>
      </c>
      <c r="SM33" s="7">
        <v>0</v>
      </c>
      <c r="SN33" s="6">
        <v>49.399494310000001</v>
      </c>
      <c r="SO33" s="7">
        <v>0</v>
      </c>
      <c r="SP33" s="6">
        <v>28.250857870000001</v>
      </c>
      <c r="SQ33" s="7">
        <v>22.349647820000001</v>
      </c>
      <c r="SR33" s="6">
        <v>6.0294699669999998</v>
      </c>
      <c r="SS33" s="7">
        <v>0</v>
      </c>
      <c r="ST33" s="6">
        <v>77.650352179999999</v>
      </c>
      <c r="SU33" s="7">
        <v>6.0313501360000004</v>
      </c>
      <c r="SV33" s="6">
        <v>98</v>
      </c>
      <c r="SW33" s="7">
        <v>48</v>
      </c>
      <c r="SX33" s="6">
        <v>89</v>
      </c>
      <c r="SY33" s="7">
        <v>-52000</v>
      </c>
      <c r="SZ33" s="6">
        <v>54.3</v>
      </c>
      <c r="TA33" s="7">
        <v>76</v>
      </c>
      <c r="TB33" s="6">
        <v>-21000000</v>
      </c>
      <c r="TC33" s="7">
        <v>1190000.057</v>
      </c>
      <c r="TD33" s="6">
        <v>3.4735515659999998</v>
      </c>
      <c r="TE33" s="7">
        <v>664.19567199999995</v>
      </c>
      <c r="TF33" s="6">
        <v>2.2619444519999998</v>
      </c>
      <c r="TG33" s="7">
        <v>76.932991029999997</v>
      </c>
      <c r="TH33" s="6">
        <v>-72.091066089999998</v>
      </c>
      <c r="TI33" s="7">
        <v>0</v>
      </c>
      <c r="TJ33" s="6">
        <v>62.855609889999997</v>
      </c>
      <c r="TK33" s="7">
        <v>537.55622470000003</v>
      </c>
      <c r="TL33" s="6">
        <v>93.888002779999994</v>
      </c>
      <c r="TM33" s="7">
        <v>9.989615315</v>
      </c>
      <c r="TN33" s="6">
        <v>75</v>
      </c>
      <c r="TO33" s="7">
        <v>5.78</v>
      </c>
      <c r="TP33" s="6">
        <v>21.22</v>
      </c>
      <c r="TQ33" s="7">
        <v>11.43887043</v>
      </c>
      <c r="TR33" s="6">
        <v>-400</v>
      </c>
      <c r="TS33" s="7">
        <v>296368000000</v>
      </c>
      <c r="TT33" s="6">
        <v>17767345784</v>
      </c>
      <c r="TU33" s="7">
        <v>10396000000</v>
      </c>
      <c r="TV33" s="6">
        <v>9.2408888890000007</v>
      </c>
      <c r="TW33" s="7">
        <v>2680000.0669999998</v>
      </c>
      <c r="TX33" s="6">
        <v>43.869849350000003</v>
      </c>
      <c r="TY33" s="7">
        <v>19.528743030000001</v>
      </c>
      <c r="TZ33" s="6">
        <v>93.996293269999995</v>
      </c>
      <c r="UA33" s="7">
        <v>27.830709370000001</v>
      </c>
      <c r="UB33" s="6">
        <v>13.180190769999999</v>
      </c>
      <c r="UC33" s="7">
        <v>8.5951995849999996</v>
      </c>
      <c r="UD33" s="6">
        <v>14.08003044</v>
      </c>
      <c r="UE33" s="7">
        <v>0.61045002900000001</v>
      </c>
      <c r="UF33" s="6">
        <v>0.82344001499999997</v>
      </c>
      <c r="UG33" s="7">
        <v>0.80173999100000004</v>
      </c>
      <c r="UH33" s="6">
        <v>-3.7454892320000002</v>
      </c>
      <c r="UI33" s="7">
        <v>38.71</v>
      </c>
      <c r="UJ33" s="6">
        <v>30.43</v>
      </c>
      <c r="UK33" s="7">
        <v>20.85</v>
      </c>
      <c r="UL33" s="6">
        <v>43.239109999999997</v>
      </c>
      <c r="UM33" s="7">
        <v>479</v>
      </c>
      <c r="UN33" s="6">
        <v>308</v>
      </c>
      <c r="UO33" s="7">
        <v>279315</v>
      </c>
      <c r="UP33" s="6">
        <v>4434748</v>
      </c>
      <c r="UQ33" s="7">
        <v>2690000.057</v>
      </c>
      <c r="UR33" s="6">
        <v>51.626300809999996</v>
      </c>
      <c r="US33" s="7">
        <v>286797</v>
      </c>
      <c r="UT33" s="6">
        <v>64.94</v>
      </c>
      <c r="UU33" s="7">
        <v>41.41</v>
      </c>
      <c r="UV33" s="6">
        <v>17.309999999999999</v>
      </c>
      <c r="UW33" s="7">
        <v>43.212530000000001</v>
      </c>
      <c r="UX33" s="6">
        <v>7419000000</v>
      </c>
      <c r="UY33" s="7">
        <v>22323771000</v>
      </c>
      <c r="UZ33" s="6">
        <v>1072509</v>
      </c>
      <c r="VA33" s="7"/>
      <c r="VB33" s="6"/>
      <c r="VC33" s="7">
        <v>5880000000</v>
      </c>
      <c r="VD33" s="6">
        <v>7198000000</v>
      </c>
      <c r="VE33" s="7">
        <v>14.73777778</v>
      </c>
      <c r="VF33" s="6">
        <v>9.5354863880000007</v>
      </c>
      <c r="VG33" s="7">
        <v>3.9911552389999998</v>
      </c>
      <c r="VH33" s="6">
        <v>2751000000</v>
      </c>
      <c r="VI33" s="7">
        <v>21.339538520000001</v>
      </c>
      <c r="VJ33" s="6">
        <v>38.64294331</v>
      </c>
      <c r="VK33" s="7">
        <v>16580000000</v>
      </c>
      <c r="VL33" s="6">
        <v>3422000000</v>
      </c>
      <c r="VM33" s="7">
        <v>10.10951041</v>
      </c>
      <c r="VN33" s="6">
        <v>29.392888889999998</v>
      </c>
      <c r="VO33" s="7">
        <v>43.026722769999999</v>
      </c>
      <c r="VP33" s="6">
        <v>2.1413333329999999</v>
      </c>
      <c r="VQ33" s="7">
        <v>30727000000</v>
      </c>
      <c r="VR33" s="6">
        <v>16.384763280000001</v>
      </c>
      <c r="VS33" s="7">
        <v>23.42565171</v>
      </c>
      <c r="VT33" s="6">
        <v>6407000000</v>
      </c>
      <c r="VU33" s="7">
        <v>3123000000</v>
      </c>
      <c r="VV33" s="6">
        <v>2.4453333330000002</v>
      </c>
      <c r="VW33" s="7">
        <v>52.967094379999999</v>
      </c>
      <c r="VX33" s="6">
        <v>27.31288889</v>
      </c>
      <c r="VY33" s="7">
        <v>19.136264520000001</v>
      </c>
      <c r="VZ33" s="6">
        <v>6557000000</v>
      </c>
      <c r="WA33" s="7">
        <v>17.853261629999999</v>
      </c>
      <c r="WB33" s="6">
        <v>8.7023156020000005</v>
      </c>
      <c r="WC33" s="7">
        <v>3628000000</v>
      </c>
      <c r="WD33" s="6">
        <v>33067000000</v>
      </c>
      <c r="WE33" s="7">
        <v>15441000000</v>
      </c>
      <c r="WF33" s="6">
        <v>2409000000</v>
      </c>
      <c r="WG33" s="7"/>
      <c r="WH33" s="6">
        <v>33000000</v>
      </c>
      <c r="WI33" s="7">
        <v>509999.99050000001</v>
      </c>
      <c r="WJ33" s="6">
        <v>4820000.1720000003</v>
      </c>
      <c r="WK33" s="7">
        <v>24.933520000000001</v>
      </c>
      <c r="WL33" s="6">
        <v>43.34901</v>
      </c>
      <c r="WM33" s="7">
        <v>2.024199963</v>
      </c>
      <c r="WN33" s="6">
        <v>2386144.5</v>
      </c>
      <c r="WO33" s="7">
        <v>0.171732575</v>
      </c>
      <c r="WP33" s="6">
        <v>7876.552576</v>
      </c>
      <c r="WQ33" s="7">
        <v>472822000000</v>
      </c>
      <c r="WR33" s="6">
        <v>5.5898889360000004</v>
      </c>
      <c r="WS33" s="7">
        <v>0.58996587</v>
      </c>
      <c r="WT33" s="6">
        <v>3650</v>
      </c>
      <c r="WU33" s="7">
        <v>400775000000</v>
      </c>
      <c r="WV33" s="6">
        <v>0.51674331699999998</v>
      </c>
      <c r="WW33" s="7">
        <v>476026000000</v>
      </c>
      <c r="WX33" s="6">
        <v>3626.741207</v>
      </c>
      <c r="WY33" s="7">
        <v>217710000000</v>
      </c>
      <c r="WZ33" s="6">
        <v>112500000000</v>
      </c>
      <c r="XA33" s="7">
        <v>23.69448242</v>
      </c>
      <c r="XB33" s="6">
        <v>30.605</v>
      </c>
      <c r="XC33" s="7">
        <v>21.954000000000001</v>
      </c>
      <c r="XD33" s="6">
        <v>82200000000</v>
      </c>
      <c r="XE33" s="7">
        <v>73.316000000000003</v>
      </c>
      <c r="XF33" s="6">
        <v>38.637</v>
      </c>
      <c r="XG33" s="7">
        <v>7929.9411170000003</v>
      </c>
      <c r="XH33" s="6">
        <v>219126000000</v>
      </c>
      <c r="XI33" s="7">
        <v>113232000000</v>
      </c>
      <c r="XJ33" s="6">
        <v>16.125271179999999</v>
      </c>
      <c r="XK33" s="7">
        <v>1.8002</v>
      </c>
      <c r="XL33" s="6">
        <v>0.198116604</v>
      </c>
      <c r="XM33" s="7">
        <v>16639933</v>
      </c>
      <c r="XN33" s="6">
        <v>46.72</v>
      </c>
      <c r="XO33" s="7">
        <v>31.107866810000001</v>
      </c>
      <c r="XP33" s="6">
        <v>23.795000000000002</v>
      </c>
      <c r="XQ33" s="7">
        <v>71.236000000000004</v>
      </c>
      <c r="XR33" s="6">
        <v>22.16</v>
      </c>
      <c r="XS33" s="7">
        <v>48.859000000000002</v>
      </c>
      <c r="XT33" s="6">
        <v>139330000000</v>
      </c>
      <c r="XU33" s="7">
        <v>79999.998210000005</v>
      </c>
      <c r="XV33" s="6">
        <v>19.202629999999999</v>
      </c>
      <c r="XW33" s="7">
        <v>9.3800000000000008</v>
      </c>
      <c r="XX33" s="6">
        <v>21.088999999999999</v>
      </c>
      <c r="XY33" s="7">
        <v>10580.526690000001</v>
      </c>
      <c r="XZ33" s="6">
        <v>5.7439999999999998</v>
      </c>
      <c r="YA33" s="7">
        <v>12005.40331</v>
      </c>
      <c r="YB33" s="6">
        <v>3101.2102169999998</v>
      </c>
      <c r="YC33" s="7">
        <v>4.4343082379999998</v>
      </c>
      <c r="YD33" s="6">
        <v>31355.821550000001</v>
      </c>
      <c r="YE33" s="7">
        <v>56.942652610000003</v>
      </c>
      <c r="YF33" s="6">
        <v>47.932086740000003</v>
      </c>
      <c r="YG33" s="7">
        <v>44.92292913</v>
      </c>
      <c r="YH33" s="6">
        <v>19.223491429999999</v>
      </c>
      <c r="YI33" s="7">
        <v>31.326000000000001</v>
      </c>
      <c r="YJ33" s="6">
        <v>37.550079220000001</v>
      </c>
      <c r="YK33" s="7">
        <v>14.014556750000001</v>
      </c>
      <c r="YL33" s="6">
        <v>38.118521000000001</v>
      </c>
      <c r="YM33" s="7">
        <v>27.231435009999998</v>
      </c>
      <c r="YN33" s="6">
        <v>9.9847391820000002</v>
      </c>
      <c r="YO33" s="7">
        <v>28.805934669999999</v>
      </c>
      <c r="YP33" s="6">
        <v>52.099251610000003</v>
      </c>
      <c r="YQ33" s="7">
        <v>22.291</v>
      </c>
      <c r="YR33" s="6">
        <v>12.56</v>
      </c>
      <c r="YS33" s="7">
        <v>48.70567793</v>
      </c>
      <c r="YT33" s="6">
        <v>6.2841489350000002</v>
      </c>
      <c r="YU33" s="7">
        <v>2.37473074</v>
      </c>
      <c r="YV33" s="6">
        <v>18.922000000000001</v>
      </c>
      <c r="YW33" s="7">
        <v>35.666706519999998</v>
      </c>
      <c r="YX33" s="6">
        <v>15.62764769</v>
      </c>
      <c r="YY33" s="7">
        <v>34.491052340000003</v>
      </c>
      <c r="YZ33" s="6">
        <v>55.07707087</v>
      </c>
      <c r="ZA33" s="7">
        <v>23.83385595</v>
      </c>
      <c r="ZB33" s="6">
        <v>67.144000000000005</v>
      </c>
      <c r="ZC33" s="7">
        <v>16.116987819999999</v>
      </c>
      <c r="ZD33" s="6">
        <v>27.164999999999999</v>
      </c>
      <c r="ZE33" s="7">
        <v>42.79</v>
      </c>
      <c r="ZF33" s="6">
        <v>37.612649240000003</v>
      </c>
      <c r="ZG33" s="7">
        <v>24.83727154</v>
      </c>
      <c r="ZH33" s="6">
        <v>15.04101569</v>
      </c>
      <c r="ZI33" s="7">
        <v>47.900748389999997</v>
      </c>
      <c r="ZJ33" s="6">
        <v>42.338000000000001</v>
      </c>
      <c r="ZK33" s="7">
        <v>17.486000000000001</v>
      </c>
      <c r="ZL33" s="6">
        <v>43.057347389999997</v>
      </c>
      <c r="ZM33" s="7">
        <v>4.167132724</v>
      </c>
      <c r="ZN33" s="6">
        <v>34.65004398</v>
      </c>
      <c r="ZO33" s="7">
        <v>0.01</v>
      </c>
      <c r="ZP33" s="6">
        <v>100</v>
      </c>
      <c r="ZQ33" s="7">
        <v>0.1</v>
      </c>
      <c r="ZR33" s="6">
        <v>5.3</v>
      </c>
      <c r="ZS33" s="7">
        <v>8703</v>
      </c>
      <c r="ZT33" s="6">
        <v>0.01</v>
      </c>
      <c r="ZU33" s="7">
        <v>5.9</v>
      </c>
      <c r="ZV33" s="6">
        <v>6282</v>
      </c>
      <c r="ZW33" s="7">
        <v>10.649105199999999</v>
      </c>
      <c r="ZX33" s="6">
        <v>4.5557286000000002E-2</v>
      </c>
      <c r="ZY33" s="7">
        <v>22.294305640000001</v>
      </c>
      <c r="ZZ33" s="6">
        <v>0.01</v>
      </c>
      <c r="AAA33" s="7">
        <v>100</v>
      </c>
      <c r="AAB33" s="6">
        <v>0.1</v>
      </c>
      <c r="AAC33" s="7">
        <v>0.1</v>
      </c>
      <c r="AAD33" s="6">
        <v>4.5</v>
      </c>
      <c r="AAE33" s="7">
        <v>6114</v>
      </c>
      <c r="AAF33" s="6">
        <v>453.5</v>
      </c>
      <c r="AAG33" s="7">
        <v>100</v>
      </c>
      <c r="AAH33" s="6">
        <v>100</v>
      </c>
      <c r="AAI33" s="7">
        <v>100</v>
      </c>
      <c r="AAJ33" s="6">
        <v>88.079470200000003</v>
      </c>
      <c r="AAK33" s="7">
        <v>5.3</v>
      </c>
      <c r="AAL33" s="6">
        <v>6289</v>
      </c>
      <c r="AAM33" s="7">
        <v>434000</v>
      </c>
      <c r="AAN33" s="6"/>
      <c r="AAO33" s="7"/>
      <c r="AAP33" s="6">
        <v>3422000000</v>
      </c>
      <c r="AAQ33" s="7">
        <v>20.63932449</v>
      </c>
      <c r="AAR33" s="6">
        <v>16.667538100000002</v>
      </c>
      <c r="AAS33" s="7">
        <v>2.0277784369999998</v>
      </c>
      <c r="AAT33" s="6">
        <v>7035241388</v>
      </c>
      <c r="AAU33" s="7">
        <v>1144762986</v>
      </c>
      <c r="AAV33" s="6">
        <v>6272167345</v>
      </c>
      <c r="AAW33" s="7">
        <v>763074043.60000002</v>
      </c>
      <c r="AAX33" s="6">
        <v>9.3000000000000007</v>
      </c>
      <c r="AAY33" s="7">
        <v>18.69531654</v>
      </c>
      <c r="AAZ33" s="6">
        <v>3.0420713670000001</v>
      </c>
      <c r="ABA33" s="7"/>
      <c r="ABB33" s="6"/>
      <c r="ABC33" s="7"/>
      <c r="ABD33" s="6"/>
      <c r="ABE33" s="7"/>
      <c r="ABF33" s="6">
        <v>60.08160376</v>
      </c>
      <c r="ABG33" s="7">
        <v>2.6081835789999999</v>
      </c>
      <c r="ABH33" s="6"/>
      <c r="ABI33" s="7">
        <v>24.79626</v>
      </c>
      <c r="ABJ33" s="6"/>
      <c r="ABK33" s="7"/>
      <c r="ABL33" s="6"/>
      <c r="ABM33" s="7"/>
      <c r="ABN33" s="6"/>
      <c r="ABO33" s="7"/>
      <c r="ABP33" s="6"/>
      <c r="ABQ33" s="7"/>
      <c r="ABR33" s="6"/>
      <c r="ABS33" s="7"/>
    </row>
    <row r="34" spans="1:747" x14ac:dyDescent="0.25">
      <c r="A34" s="5">
        <v>1992</v>
      </c>
      <c r="B34" s="6">
        <v>49.347075169999997</v>
      </c>
      <c r="C34" s="7">
        <v>79.489401330000007</v>
      </c>
      <c r="D34" s="6">
        <v>0.52468305199999998</v>
      </c>
      <c r="E34" s="7">
        <v>3.8733570529999999</v>
      </c>
      <c r="F34" s="6">
        <v>4.5600043440000002</v>
      </c>
      <c r="G34" s="7">
        <v>1.9883450359999999</v>
      </c>
      <c r="H34" s="6">
        <v>2.6539610659999999</v>
      </c>
      <c r="I34" s="7">
        <v>4.7885759669999999</v>
      </c>
      <c r="J34" s="6">
        <v>7.0049589049999996</v>
      </c>
      <c r="K34" s="7">
        <v>9.0228254010000004</v>
      </c>
      <c r="L34" s="6">
        <v>55.73509301</v>
      </c>
      <c r="M34" s="7">
        <v>10.33197457</v>
      </c>
      <c r="N34" s="6">
        <v>13.944635679999999</v>
      </c>
      <c r="O34" s="7">
        <v>41.060495209999999</v>
      </c>
      <c r="P34" s="6">
        <v>15.04516461</v>
      </c>
      <c r="Q34" s="7">
        <v>74950</v>
      </c>
      <c r="R34" s="6">
        <v>93390066374</v>
      </c>
      <c r="S34" s="7">
        <v>23600000000</v>
      </c>
      <c r="T34" s="6">
        <v>1979.0201010000001</v>
      </c>
      <c r="U34" s="7">
        <v>121671000000</v>
      </c>
      <c r="V34" s="6">
        <v>131057000000</v>
      </c>
      <c r="W34" s="7">
        <v>13147473896</v>
      </c>
      <c r="X34" s="6">
        <v>15.58590942</v>
      </c>
      <c r="Y34" s="7">
        <v>21680000000</v>
      </c>
      <c r="Z34" s="6">
        <v>-2.516175413</v>
      </c>
      <c r="AA34" s="7">
        <v>30.913012219999999</v>
      </c>
      <c r="AB34" s="6">
        <v>43000000000</v>
      </c>
      <c r="AC34" s="7">
        <v>9750338519</v>
      </c>
      <c r="AD34" s="6">
        <v>159182000000</v>
      </c>
      <c r="AE34" s="7">
        <v>11885776186</v>
      </c>
      <c r="AF34" s="6">
        <v>142600000000</v>
      </c>
      <c r="AG34" s="7">
        <v>2047640000000</v>
      </c>
      <c r="AH34" s="6">
        <v>34754611380</v>
      </c>
      <c r="AI34" s="7">
        <v>103034000000</v>
      </c>
      <c r="AJ34" s="6">
        <v>10.424155280000001</v>
      </c>
      <c r="AK34" s="7">
        <v>14500000000</v>
      </c>
      <c r="AL34" s="6">
        <v>3051000000</v>
      </c>
      <c r="AM34" s="7">
        <v>26.987776279999999</v>
      </c>
      <c r="AN34" s="6">
        <v>43.212000000000003</v>
      </c>
      <c r="AO34" s="7">
        <v>50.652924830000003</v>
      </c>
      <c r="AP34" s="6">
        <v>61480660</v>
      </c>
      <c r="AQ34" s="7">
        <v>72.537137240000007</v>
      </c>
      <c r="AR34" s="6">
        <v>0.29117500200000002</v>
      </c>
      <c r="AS34" s="7">
        <v>0.94958366699999996</v>
      </c>
      <c r="AT34" s="6">
        <v>3.2044117750000001</v>
      </c>
      <c r="AU34" s="7">
        <v>1.4389700540000001</v>
      </c>
      <c r="AV34" s="6">
        <v>2.4552375070000001</v>
      </c>
      <c r="AW34" s="7">
        <v>3.5309990419999999</v>
      </c>
      <c r="AX34" s="6">
        <v>5.9514905919999999</v>
      </c>
      <c r="AY34" s="7">
        <v>8.0067249260000004</v>
      </c>
      <c r="AZ34" s="6">
        <v>55.713595499999997</v>
      </c>
      <c r="BA34" s="7">
        <v>55.691529099999997</v>
      </c>
      <c r="BB34" s="6">
        <v>12.07069493</v>
      </c>
      <c r="BC34" s="7">
        <v>40.413047450000001</v>
      </c>
      <c r="BD34" s="6">
        <v>39.748466550000003</v>
      </c>
      <c r="BE34" s="7">
        <v>3.3233000000000001</v>
      </c>
      <c r="BF34" s="6">
        <v>16.966211359999999</v>
      </c>
      <c r="BG34" s="7">
        <v>41855986519</v>
      </c>
      <c r="BH34" s="6">
        <v>0</v>
      </c>
      <c r="BI34" s="7">
        <v>19764691722</v>
      </c>
      <c r="BJ34" s="6">
        <v>31.411214950000002</v>
      </c>
      <c r="BK34" s="7">
        <v>43693000000</v>
      </c>
      <c r="BL34" s="6">
        <v>-3500000000</v>
      </c>
      <c r="BM34" s="7">
        <v>19.482386770000002</v>
      </c>
      <c r="BN34" s="6">
        <v>27100000000</v>
      </c>
      <c r="BO34" s="7">
        <v>-1595793338</v>
      </c>
      <c r="BP34" s="6">
        <v>12238262648</v>
      </c>
      <c r="BQ34" s="7">
        <v>2346280000000</v>
      </c>
      <c r="BR34" s="6">
        <v>6.0776941369999999</v>
      </c>
      <c r="BS34" s="7">
        <v>118290000000</v>
      </c>
      <c r="BT34" s="6">
        <v>1871540000000</v>
      </c>
      <c r="BU34" s="7">
        <v>101000000000</v>
      </c>
      <c r="BV34" s="6">
        <v>56.787999999999997</v>
      </c>
      <c r="BW34" s="7">
        <v>30338908</v>
      </c>
      <c r="BX34" s="6">
        <v>0.78944174199999995</v>
      </c>
      <c r="BY34" s="7">
        <v>2381365</v>
      </c>
      <c r="BZ34" s="6">
        <v>1383456</v>
      </c>
      <c r="CA34" s="7">
        <v>2.440283982</v>
      </c>
      <c r="CB34" s="6">
        <v>2.880337731</v>
      </c>
      <c r="CC34" s="7">
        <v>4.8503213240000003</v>
      </c>
      <c r="CD34" s="6">
        <v>6.8697018840000004</v>
      </c>
      <c r="CE34" s="7">
        <v>8.5844538069999992</v>
      </c>
      <c r="CF34" s="6">
        <v>17356884</v>
      </c>
      <c r="CG34" s="7">
        <v>9.8618811500000003</v>
      </c>
      <c r="CH34" s="6">
        <v>13.55323853</v>
      </c>
      <c r="CI34" s="7">
        <v>12786958</v>
      </c>
      <c r="CJ34" s="6">
        <v>14.55749189</v>
      </c>
      <c r="CK34" s="7">
        <v>8043000000</v>
      </c>
      <c r="CL34" s="6">
        <v>7101375139</v>
      </c>
      <c r="CM34" s="7">
        <v>2262.5001099999999</v>
      </c>
      <c r="CN34" s="6">
        <v>39435801763</v>
      </c>
      <c r="CO34" s="7">
        <v>6.615677195</v>
      </c>
      <c r="CP34" s="6">
        <v>252572000000</v>
      </c>
      <c r="CQ34" s="7">
        <v>59.309849030000002</v>
      </c>
      <c r="CR34" s="6">
        <v>-1053170042</v>
      </c>
      <c r="CS34" s="7">
        <v>16951395483</v>
      </c>
      <c r="CT34" s="6">
        <v>298649000000</v>
      </c>
      <c r="CU34" s="7">
        <v>8154545181</v>
      </c>
      <c r="CV34" s="6">
        <v>23.29496765</v>
      </c>
      <c r="CW34" s="7">
        <v>32403300000</v>
      </c>
      <c r="CX34" s="6">
        <v>3.0450899740000001</v>
      </c>
      <c r="CY34" s="7">
        <v>22.270452909999999</v>
      </c>
      <c r="CZ34" s="6">
        <v>11620220748</v>
      </c>
      <c r="DA34" s="7">
        <v>22.451826310000001</v>
      </c>
      <c r="DB34" s="6">
        <v>6523636145</v>
      </c>
      <c r="DC34" s="7">
        <v>274952000000</v>
      </c>
      <c r="DD34" s="6">
        <v>12938946228</v>
      </c>
      <c r="DE34" s="7">
        <v>14635599660</v>
      </c>
      <c r="DF34" s="6">
        <v>-5303300000</v>
      </c>
      <c r="DG34" s="7">
        <v>102.51617539999999</v>
      </c>
      <c r="DH34" s="6">
        <v>42909156561</v>
      </c>
      <c r="DI34" s="7">
        <v>72.609633360000004</v>
      </c>
      <c r="DJ34" s="6">
        <v>1675.8756550000001</v>
      </c>
      <c r="DK34" s="7">
        <v>176098000000</v>
      </c>
      <c r="DL34" s="6">
        <v>4363133030</v>
      </c>
      <c r="DM34" s="7">
        <v>973000000</v>
      </c>
      <c r="DN34" s="6">
        <v>13.637424169999999</v>
      </c>
      <c r="DO34" s="7">
        <v>84.538964770000007</v>
      </c>
      <c r="DP34" s="6">
        <v>33565521934</v>
      </c>
      <c r="DQ34" s="7">
        <v>10809756748</v>
      </c>
      <c r="DR34" s="6">
        <v>13803531</v>
      </c>
      <c r="DS34" s="7">
        <v>22.270452909999999</v>
      </c>
      <c r="DT34" s="6">
        <v>10673781</v>
      </c>
      <c r="DU34" s="7">
        <v>3.3217483329999999</v>
      </c>
      <c r="DV34" s="6">
        <v>2420184756</v>
      </c>
      <c r="DW34" s="7">
        <v>2195970000000</v>
      </c>
      <c r="DX34" s="6">
        <v>34199.070529999997</v>
      </c>
      <c r="DY34" s="7">
        <v>680.79923859999997</v>
      </c>
      <c r="DZ34" s="6">
        <v>2102580000000</v>
      </c>
      <c r="EA34" s="7">
        <v>139100000000</v>
      </c>
      <c r="EB34" s="6">
        <v>47.220704529999999</v>
      </c>
      <c r="EC34" s="7">
        <v>65684000000</v>
      </c>
      <c r="ED34" s="6">
        <v>37.640726770000001</v>
      </c>
      <c r="EE34" s="7">
        <v>26.055331760000001</v>
      </c>
      <c r="EF34" s="6">
        <v>117594000000</v>
      </c>
      <c r="EG34" s="7">
        <v>108087000000</v>
      </c>
      <c r="EH34" s="6">
        <v>22.270452909999999</v>
      </c>
      <c r="EI34" s="7">
        <v>40.176804910000001</v>
      </c>
      <c r="EJ34" s="6">
        <v>8245000000</v>
      </c>
      <c r="EK34" s="7">
        <v>26567023</v>
      </c>
      <c r="EL34" s="6">
        <v>34913637</v>
      </c>
      <c r="EM34" s="7">
        <v>31141752</v>
      </c>
      <c r="EN34" s="6">
        <v>6.9522640969999996</v>
      </c>
      <c r="EO34" s="7">
        <v>0.50189513299999999</v>
      </c>
      <c r="EP34" s="6">
        <v>1.349616825</v>
      </c>
      <c r="EQ34" s="7">
        <v>997910</v>
      </c>
      <c r="ER34" s="6">
        <v>1.919050645</v>
      </c>
      <c r="ES34" s="7">
        <v>2.795931264</v>
      </c>
      <c r="ET34" s="6">
        <v>3.7315401019999999</v>
      </c>
      <c r="EU34" s="7">
        <v>5.9610946770000002</v>
      </c>
      <c r="EV34" s="6">
        <v>7.7159831810000004</v>
      </c>
      <c r="EW34" s="7">
        <v>34253086</v>
      </c>
      <c r="EX34" s="6">
        <v>16896202</v>
      </c>
      <c r="EY34" s="7">
        <v>11.63773613</v>
      </c>
      <c r="EZ34" s="6">
        <v>24846208</v>
      </c>
      <c r="FA34" s="7">
        <v>12059251</v>
      </c>
      <c r="FB34" s="6">
        <v>28.39683681</v>
      </c>
      <c r="FC34" s="7">
        <v>39500000000</v>
      </c>
      <c r="FD34" s="6">
        <v>132926000000</v>
      </c>
      <c r="FE34" s="7">
        <v>83.033788639999997</v>
      </c>
      <c r="FF34" s="6">
        <v>115500000000</v>
      </c>
      <c r="FG34" s="7">
        <v>30391478350</v>
      </c>
      <c r="FH34" s="6">
        <v>15550890931</v>
      </c>
      <c r="FI34" s="7">
        <v>2.0821801070000001</v>
      </c>
      <c r="FJ34" s="6">
        <v>-63175283300</v>
      </c>
      <c r="FK34" s="7">
        <v>814218000000</v>
      </c>
      <c r="FL34" s="6">
        <v>0.76946303299999996</v>
      </c>
      <c r="FM34" s="7">
        <v>0.84680298899999995</v>
      </c>
      <c r="FN34" s="6">
        <v>2.6239717580000002</v>
      </c>
      <c r="FO34" s="7">
        <v>2.0060772039999999</v>
      </c>
      <c r="FP34" s="6">
        <v>4.4728591839999998</v>
      </c>
      <c r="FQ34" s="7">
        <v>126069000000</v>
      </c>
      <c r="FR34" s="6">
        <v>18.35078068</v>
      </c>
      <c r="FS34" s="7">
        <v>1056650000000</v>
      </c>
      <c r="FT34" s="6">
        <v>-4.6511627750000004</v>
      </c>
      <c r="FU34" s="7">
        <v>5.9782609100000004</v>
      </c>
      <c r="FV34" s="6">
        <v>2.3894924999999998</v>
      </c>
      <c r="FW34" s="7">
        <v>61951336061</v>
      </c>
      <c r="FX34" s="6">
        <v>17989273927</v>
      </c>
      <c r="FY34" s="7">
        <v>2.5491372700000001</v>
      </c>
      <c r="FZ34" s="6">
        <v>325111000000</v>
      </c>
      <c r="GA34" s="7">
        <v>12.90322587</v>
      </c>
      <c r="GB34" s="6">
        <v>3.5117355670000001</v>
      </c>
      <c r="GC34" s="7">
        <v>19.428237150000001</v>
      </c>
      <c r="GD34" s="6">
        <v>6.2583748970000004</v>
      </c>
      <c r="GE34" s="7">
        <v>2165760000000</v>
      </c>
      <c r="GF34" s="6">
        <v>47347496982</v>
      </c>
      <c r="GG34" s="7">
        <v>3.285550593</v>
      </c>
      <c r="GH34" s="6">
        <v>67.968152000000003</v>
      </c>
      <c r="GI34" s="7">
        <v>66.742999999999995</v>
      </c>
      <c r="GJ34" s="6">
        <v>234.04499999999999</v>
      </c>
      <c r="GK34" s="7">
        <v>77.3</v>
      </c>
      <c r="GL34" s="6">
        <v>77.599999999999994</v>
      </c>
      <c r="GM34" s="7">
        <v>58791</v>
      </c>
      <c r="GN34" s="6">
        <v>107715</v>
      </c>
      <c r="GO34" s="7">
        <v>3737699951</v>
      </c>
      <c r="GP34" s="6">
        <v>3737699951</v>
      </c>
      <c r="GQ34" s="7">
        <v>63.228000000000002</v>
      </c>
      <c r="GR34" s="6">
        <v>57.5</v>
      </c>
      <c r="GS34" s="7">
        <v>7.6840000000000002</v>
      </c>
      <c r="GT34" s="6">
        <v>71.799000000000007</v>
      </c>
      <c r="GU34" s="7">
        <v>1.07</v>
      </c>
      <c r="GV34" s="6">
        <v>4.2530000000000001</v>
      </c>
      <c r="GW34" s="7">
        <v>58.9</v>
      </c>
      <c r="GX34" s="6">
        <v>160.37299999999999</v>
      </c>
      <c r="GY34" s="7">
        <v>714909973.10000002</v>
      </c>
      <c r="GZ34" s="6">
        <v>822710000</v>
      </c>
      <c r="HA34" s="7">
        <v>346296.8</v>
      </c>
      <c r="HB34" s="6">
        <v>138660003.69999999</v>
      </c>
      <c r="HC34" s="7">
        <v>2576700000</v>
      </c>
      <c r="HD34" s="6">
        <v>63895</v>
      </c>
      <c r="HE34" s="7">
        <v>282401.8</v>
      </c>
      <c r="HF34" s="6">
        <v>57.564031</v>
      </c>
      <c r="HG34" s="7">
        <v>65.031000000000006</v>
      </c>
      <c r="HH34" s="6">
        <v>56.1</v>
      </c>
      <c r="HI34" s="7">
        <v>31.728999999999999</v>
      </c>
      <c r="HJ34" s="6">
        <v>145392</v>
      </c>
      <c r="HK34" s="7">
        <v>60.794727170000002</v>
      </c>
      <c r="HL34" s="6">
        <v>45.835786890000001</v>
      </c>
      <c r="HM34" s="7">
        <v>5872660156</v>
      </c>
      <c r="HN34" s="6">
        <v>30.9</v>
      </c>
      <c r="HO34" s="7">
        <v>77</v>
      </c>
      <c r="HP34" s="6">
        <v>5872660156</v>
      </c>
      <c r="HQ34" s="7">
        <v>3062929984</v>
      </c>
      <c r="HR34" s="6">
        <v>110589996.3</v>
      </c>
      <c r="HS34" s="7">
        <v>1662000000</v>
      </c>
      <c r="HT34" s="6">
        <v>3.2358141050000002</v>
      </c>
      <c r="HU34" s="7">
        <v>3.2155006319999999</v>
      </c>
      <c r="HV34" s="6">
        <v>2.4454070109999999</v>
      </c>
      <c r="HW34" s="7">
        <v>1415819974</v>
      </c>
      <c r="HX34" s="6">
        <v>5.3021664450000001</v>
      </c>
      <c r="HY34" s="7">
        <v>4703000000</v>
      </c>
      <c r="HZ34" s="6">
        <v>3.3</v>
      </c>
      <c r="IA34" s="7">
        <v>2027680</v>
      </c>
      <c r="IB34" s="6">
        <v>1001450</v>
      </c>
      <c r="IC34" s="7">
        <v>14611271</v>
      </c>
      <c r="ID34" s="6">
        <v>335.50594960000001</v>
      </c>
      <c r="IE34" s="7">
        <v>49.94</v>
      </c>
      <c r="IF34" s="6">
        <v>0.38274147400000003</v>
      </c>
      <c r="IG34" s="7">
        <v>96.389679529999995</v>
      </c>
      <c r="IH34" s="6">
        <v>61.761675619999998</v>
      </c>
      <c r="II34" s="7">
        <v>48.91</v>
      </c>
      <c r="IJ34" s="6">
        <v>2477121</v>
      </c>
      <c r="IK34" s="7">
        <v>3.009975388</v>
      </c>
      <c r="IL34" s="6">
        <v>5898.5</v>
      </c>
      <c r="IM34" s="7">
        <v>51.68</v>
      </c>
      <c r="IN34" s="6">
        <v>995450</v>
      </c>
      <c r="IO34" s="7">
        <v>2.6272339140000001</v>
      </c>
      <c r="IP34" s="6">
        <v>3049929000</v>
      </c>
      <c r="IQ34" s="7">
        <v>7.4164349400000003</v>
      </c>
      <c r="IR34" s="6">
        <v>7.3924999570000001</v>
      </c>
      <c r="IS34" s="7">
        <v>1.2093548329999999</v>
      </c>
      <c r="IT34" s="6">
        <v>1.831804287</v>
      </c>
      <c r="IU34" s="7">
        <v>5.2018938349999999</v>
      </c>
      <c r="IV34" s="6">
        <v>3.0340189469999999</v>
      </c>
      <c r="IW34" s="7">
        <v>18.100000000000001</v>
      </c>
      <c r="IX34" s="6">
        <v>4.2538254999999997E-2</v>
      </c>
      <c r="IY34" s="7">
        <v>2.4726149359999998</v>
      </c>
      <c r="IZ34" s="6">
        <v>3.8423845280000002</v>
      </c>
      <c r="JA34" s="7">
        <v>7.7866969639999999</v>
      </c>
      <c r="JB34" s="6">
        <v>2.8054007209999998</v>
      </c>
      <c r="JC34" s="7">
        <v>77.425786520000003</v>
      </c>
      <c r="JD34" s="6">
        <v>2615280</v>
      </c>
      <c r="JE34" s="7">
        <v>4.8349977979999998</v>
      </c>
      <c r="JF34" s="6">
        <v>80.35606731</v>
      </c>
      <c r="JG34" s="7">
        <v>8291115000</v>
      </c>
      <c r="JH34" s="6">
        <v>1.2093548329999999</v>
      </c>
      <c r="JI34" s="7">
        <v>13.578161679999999</v>
      </c>
      <c r="JJ34" s="6">
        <v>16.265277569999999</v>
      </c>
      <c r="JK34" s="7">
        <v>1</v>
      </c>
      <c r="JL34" s="6">
        <v>7.4164349400000003</v>
      </c>
      <c r="JM34" s="7">
        <v>0.81247793000000001</v>
      </c>
      <c r="JN34" s="6">
        <v>0.16606944000000001</v>
      </c>
      <c r="JO34" s="7">
        <v>17.805693179999999</v>
      </c>
      <c r="JP34" s="6">
        <v>1.2732304400000001</v>
      </c>
      <c r="JQ34" s="7">
        <v>2.4658324</v>
      </c>
      <c r="JR34" s="6">
        <v>29962.799999999999</v>
      </c>
      <c r="JS34" s="7">
        <v>9.8953123000000004E-2</v>
      </c>
      <c r="JT34" s="6">
        <v>708859900</v>
      </c>
      <c r="JU34" s="7">
        <v>34388.777390000003</v>
      </c>
      <c r="JV34" s="6">
        <v>720</v>
      </c>
      <c r="JW34" s="7">
        <v>42069286522</v>
      </c>
      <c r="JX34" s="6">
        <v>2274.0299129999999</v>
      </c>
      <c r="JY34" s="7">
        <v>2114240000000</v>
      </c>
      <c r="JZ34" s="6">
        <v>139809000000</v>
      </c>
      <c r="KA34" s="7">
        <v>213300003</v>
      </c>
      <c r="KB34" s="6">
        <v>122401000000</v>
      </c>
      <c r="KC34" s="7">
        <v>44228056329</v>
      </c>
      <c r="KD34" s="6">
        <v>1990.885088</v>
      </c>
      <c r="KE34" s="7">
        <v>16579999.92</v>
      </c>
      <c r="KF34" s="6">
        <v>4.3415508090000001</v>
      </c>
      <c r="KG34" s="7">
        <v>1.8778692429999999</v>
      </c>
      <c r="KH34" s="6">
        <v>8.8846288120000008</v>
      </c>
      <c r="KI34" s="7">
        <v>219999.9988</v>
      </c>
      <c r="KJ34" s="6">
        <v>22969999.309999999</v>
      </c>
      <c r="KK34" s="7">
        <v>5509</v>
      </c>
      <c r="KL34" s="6">
        <v>6969999.79</v>
      </c>
      <c r="KM34" s="7">
        <v>-37060001.369999997</v>
      </c>
      <c r="KN34" s="6">
        <v>3160000.0860000001</v>
      </c>
      <c r="KO34" s="7">
        <v>9189999.5800000001</v>
      </c>
      <c r="KP34" s="6">
        <v>267390014.59999999</v>
      </c>
      <c r="KQ34" s="7">
        <v>6</v>
      </c>
      <c r="KR34" s="6">
        <v>3.8E-3</v>
      </c>
      <c r="KS34" s="7">
        <v>15.412000000000001</v>
      </c>
      <c r="KT34" s="6">
        <v>23.561735240000001</v>
      </c>
      <c r="KU34" s="7">
        <v>2146921222</v>
      </c>
      <c r="KV34" s="6">
        <v>1.0966173260000001</v>
      </c>
      <c r="KW34" s="7">
        <v>459000000</v>
      </c>
      <c r="KX34" s="6">
        <v>11.585000000000001</v>
      </c>
      <c r="KY34" s="7">
        <v>4.2900000000000001E-2</v>
      </c>
      <c r="KZ34" s="6">
        <v>1E-4</v>
      </c>
      <c r="LA34" s="7">
        <v>24.544799999999999</v>
      </c>
      <c r="LB34" s="6">
        <v>0.93359999999999999</v>
      </c>
      <c r="LC34" s="7">
        <v>2.9508000000000001</v>
      </c>
      <c r="LD34" s="6">
        <v>7.3452999999999999</v>
      </c>
      <c r="LE34" s="7">
        <v>17.566400000000002</v>
      </c>
      <c r="LF34" s="6">
        <v>1.584969973</v>
      </c>
      <c r="LG34" s="7">
        <v>25.8065</v>
      </c>
      <c r="LH34" s="6">
        <v>49.109299999999998</v>
      </c>
      <c r="LI34" s="7">
        <v>0.36759999999999998</v>
      </c>
      <c r="LJ34" s="6">
        <v>321257761.89999998</v>
      </c>
      <c r="LK34" s="7">
        <v>2284613000</v>
      </c>
      <c r="LL34" s="6">
        <v>31168986022</v>
      </c>
      <c r="LM34" s="7">
        <v>2.1499999999999998E-2</v>
      </c>
      <c r="LN34" s="6">
        <v>5.3499999999999999E-2</v>
      </c>
      <c r="LO34" s="7">
        <v>0.80088624200000003</v>
      </c>
      <c r="LP34" s="6">
        <v>9.0955999999999992</v>
      </c>
      <c r="LQ34" s="7">
        <v>0.24460000000000001</v>
      </c>
      <c r="LR34" s="6">
        <v>2.6599999999999999E-2</v>
      </c>
      <c r="LS34" s="7">
        <v>2.591966319</v>
      </c>
      <c r="LT34" s="6">
        <v>11.934100000000001</v>
      </c>
      <c r="LU34" s="7">
        <v>1.8636999999999999</v>
      </c>
      <c r="LV34" s="6">
        <v>1.9599999999999999E-2</v>
      </c>
      <c r="LW34" s="7">
        <v>24.225999999999999</v>
      </c>
      <c r="LX34" s="6">
        <v>159.35579999999999</v>
      </c>
      <c r="LY34" s="7">
        <v>0.18260000000000001</v>
      </c>
      <c r="LZ34" s="6">
        <v>5.4899999999999997E-2</v>
      </c>
      <c r="MA34" s="7">
        <v>97.444999999999993</v>
      </c>
      <c r="MB34" s="6">
        <v>6.6337999999999999</v>
      </c>
      <c r="MC34" s="7">
        <v>8.8091000000000008</v>
      </c>
      <c r="MD34" s="6">
        <v>489231054.60000002</v>
      </c>
      <c r="ME34" s="7">
        <v>903728000</v>
      </c>
      <c r="MF34" s="6">
        <v>21.66639704</v>
      </c>
      <c r="MG34" s="7">
        <v>28448902857</v>
      </c>
      <c r="MH34" s="6">
        <v>6</v>
      </c>
      <c r="MI34" s="7">
        <v>5</v>
      </c>
      <c r="MJ34" s="6">
        <v>5.103298391</v>
      </c>
      <c r="MK34" s="7">
        <v>6.3703111530000003</v>
      </c>
      <c r="ML34" s="6">
        <v>167973000</v>
      </c>
      <c r="MM34" s="7">
        <v>26.875</v>
      </c>
      <c r="MN34" s="6">
        <v>11</v>
      </c>
      <c r="MO34" s="7">
        <v>505851894.10000002</v>
      </c>
      <c r="MP34" s="6">
        <v>2679944451</v>
      </c>
      <c r="MQ34" s="7">
        <v>-151713000</v>
      </c>
      <c r="MR34" s="6">
        <v>8.0775000000000006</v>
      </c>
      <c r="MS34" s="7">
        <v>27848902857</v>
      </c>
      <c r="MT34" s="6">
        <v>74.089647339999999</v>
      </c>
      <c r="MU34" s="7">
        <v>-296843000</v>
      </c>
      <c r="MV34" s="6">
        <v>0</v>
      </c>
      <c r="MW34" s="7">
        <v>50111000</v>
      </c>
      <c r="MX34" s="6">
        <v>1380885000</v>
      </c>
      <c r="MY34" s="7">
        <v>2517683165</v>
      </c>
      <c r="MZ34" s="6">
        <v>202400000</v>
      </c>
      <c r="NA34" s="7">
        <v>12369999.890000001</v>
      </c>
      <c r="NB34" s="6">
        <v>37.281356350000003</v>
      </c>
      <c r="NC34" s="7">
        <v>-2940000</v>
      </c>
      <c r="ND34" s="6">
        <v>72290000.920000002</v>
      </c>
      <c r="NE34" s="7">
        <v>53848229.100000001</v>
      </c>
      <c r="NF34" s="6">
        <v>7000000</v>
      </c>
      <c r="NG34" s="7">
        <v>26379999.16</v>
      </c>
      <c r="NH34" s="6"/>
      <c r="NI34" s="7"/>
      <c r="NJ34" s="6"/>
      <c r="NK34" s="7"/>
      <c r="NL34" s="6"/>
      <c r="NM34" s="7"/>
      <c r="NN34" s="6"/>
      <c r="NO34" s="7"/>
      <c r="NP34" s="6"/>
      <c r="NQ34" s="7"/>
      <c r="NR34" s="6">
        <v>4.3776895000000003E-2</v>
      </c>
      <c r="NS34" s="7">
        <v>574.66850009999996</v>
      </c>
      <c r="NT34" s="6">
        <v>5.4819040000000001E-3</v>
      </c>
      <c r="NU34" s="7">
        <v>0.383478614</v>
      </c>
      <c r="NV34" s="6">
        <v>3.6</v>
      </c>
      <c r="NW34" s="7">
        <v>109.1999969</v>
      </c>
      <c r="NX34" s="6">
        <v>11.12213027</v>
      </c>
      <c r="NY34" s="7">
        <v>0.58381883899999998</v>
      </c>
      <c r="NZ34" s="6">
        <v>1773.511927</v>
      </c>
      <c r="OA34" s="7">
        <v>35330998669</v>
      </c>
      <c r="OB34" s="6">
        <v>9.8849573480000004</v>
      </c>
      <c r="OC34" s="7">
        <v>3994898115</v>
      </c>
      <c r="OD34" s="6">
        <v>2579756824</v>
      </c>
      <c r="OE34" s="7">
        <v>0.385432838</v>
      </c>
      <c r="OF34" s="6">
        <v>2306197.8420000002</v>
      </c>
      <c r="OG34" s="7">
        <v>161326716.69999999</v>
      </c>
      <c r="OH34" s="6">
        <v>1514494315</v>
      </c>
      <c r="OI34" s="7">
        <v>34100</v>
      </c>
      <c r="OJ34" s="6">
        <v>12.135158840000001</v>
      </c>
      <c r="OK34" s="7">
        <v>109037000000</v>
      </c>
      <c r="OL34" s="6">
        <v>9.4959968299999993</v>
      </c>
      <c r="OM34" s="7">
        <v>6.1321620530000001</v>
      </c>
      <c r="ON34" s="6">
        <v>3608600</v>
      </c>
      <c r="OO34" s="7">
        <v>4913</v>
      </c>
      <c r="OP34" s="6">
        <v>0</v>
      </c>
      <c r="OQ34" s="7">
        <v>8.8817054859999995</v>
      </c>
      <c r="OR34" s="6">
        <v>6.3108231430000004</v>
      </c>
      <c r="OS34" s="7">
        <v>1259999.99</v>
      </c>
      <c r="OT34" s="6">
        <v>8.1898149999999996E-3</v>
      </c>
      <c r="OU34" s="7">
        <v>-145130000</v>
      </c>
      <c r="OV34" s="6">
        <v>-546843000</v>
      </c>
      <c r="OW34" s="7">
        <v>75.765556340000003</v>
      </c>
      <c r="OX34" s="6">
        <v>6541725</v>
      </c>
      <c r="OY34" s="7">
        <v>87.393707280000001</v>
      </c>
      <c r="OZ34" s="6">
        <v>6538681431</v>
      </c>
      <c r="PA34" s="7">
        <v>15.62185478</v>
      </c>
      <c r="PB34" s="6">
        <v>21730000000</v>
      </c>
      <c r="PC34" s="7">
        <v>81.74971008</v>
      </c>
      <c r="PD34" s="6">
        <v>4309999.943</v>
      </c>
      <c r="PE34" s="7">
        <v>16610000.609999999</v>
      </c>
      <c r="PF34" s="6">
        <v>81683646.700000003</v>
      </c>
      <c r="PG34" s="7">
        <v>8.92</v>
      </c>
      <c r="PH34" s="6">
        <v>34919998.170000002</v>
      </c>
      <c r="PI34" s="7">
        <v>1.67092489</v>
      </c>
      <c r="PJ34" s="6">
        <v>8.3283333329999998</v>
      </c>
      <c r="PK34" s="7">
        <v>600000000</v>
      </c>
      <c r="PL34" s="6">
        <v>12</v>
      </c>
      <c r="PM34" s="7">
        <v>20.32833333</v>
      </c>
      <c r="PN34" s="6">
        <v>899999.97620000003</v>
      </c>
      <c r="PO34" s="7">
        <v>30.691806069999998</v>
      </c>
      <c r="PP34" s="6">
        <v>7054000000</v>
      </c>
      <c r="PQ34" s="7">
        <v>25.57038313</v>
      </c>
      <c r="PR34" s="6">
        <v>49346602100</v>
      </c>
      <c r="PS34" s="7">
        <v>21.78639502</v>
      </c>
      <c r="PT34" s="6">
        <v>6104000000</v>
      </c>
      <c r="PU34" s="7">
        <v>12301000000</v>
      </c>
      <c r="PV34" s="6">
        <v>1.3219284600000001</v>
      </c>
      <c r="PW34" s="7">
        <v>-455000000</v>
      </c>
      <c r="PX34" s="6">
        <v>-1882000000</v>
      </c>
      <c r="PY34" s="7">
        <v>18.861721800000002</v>
      </c>
      <c r="PZ34" s="6">
        <v>4867000000</v>
      </c>
      <c r="QA34" s="7">
        <v>2797000000</v>
      </c>
      <c r="QB34" s="6">
        <v>1.4459880919999999</v>
      </c>
      <c r="QC34" s="7">
        <v>52.001721910000001</v>
      </c>
      <c r="QD34" s="6">
        <v>35.295761749999997</v>
      </c>
      <c r="QE34" s="7">
        <v>6104000000</v>
      </c>
      <c r="QF34" s="6">
        <v>11386000000</v>
      </c>
      <c r="QG34" s="7">
        <v>7534000000</v>
      </c>
      <c r="QH34" s="6">
        <v>579000000</v>
      </c>
      <c r="QI34" s="7">
        <v>3849000000</v>
      </c>
      <c r="QJ34" s="6">
        <v>24.409287039999999</v>
      </c>
      <c r="QK34" s="7">
        <v>8901000000</v>
      </c>
      <c r="QL34" s="6">
        <v>54.181220459999999</v>
      </c>
      <c r="QM34" s="7">
        <v>40.85625177</v>
      </c>
      <c r="QN34" s="6">
        <v>27.005954070000001</v>
      </c>
      <c r="QO34" s="7">
        <v>4646000000</v>
      </c>
      <c r="QP34" s="6">
        <v>14848675142</v>
      </c>
      <c r="QQ34" s="7">
        <v>7534000000</v>
      </c>
      <c r="QR34" s="6">
        <v>28.058579569999999</v>
      </c>
      <c r="QS34" s="7">
        <v>7716000000</v>
      </c>
      <c r="QT34" s="6">
        <v>915000000</v>
      </c>
      <c r="QU34" s="7">
        <v>3359827893</v>
      </c>
      <c r="QV34" s="6">
        <v>-5231000000</v>
      </c>
      <c r="QW34" s="7">
        <v>7.8125025160000003</v>
      </c>
      <c r="QX34" s="6">
        <v>9.5565779999999996E-3</v>
      </c>
      <c r="QY34" s="7">
        <v>16565000000</v>
      </c>
      <c r="QZ34" s="6">
        <v>2.5477707010000001</v>
      </c>
      <c r="RA34" s="7">
        <v>30.062605250000001</v>
      </c>
      <c r="RB34" s="6">
        <v>20.467304810000002</v>
      </c>
      <c r="RC34" s="7">
        <v>14.58333803</v>
      </c>
      <c r="RD34" s="6">
        <v>37.35095905</v>
      </c>
      <c r="RE34" s="7">
        <v>3670000000</v>
      </c>
      <c r="RF34" s="6">
        <v>33.268532919999998</v>
      </c>
      <c r="RG34" s="7">
        <v>-2382000000</v>
      </c>
      <c r="RH34" s="6">
        <v>3270000000</v>
      </c>
      <c r="RI34" s="7">
        <v>17.453225119999999</v>
      </c>
      <c r="RJ34" s="6">
        <v>35.475630549999998</v>
      </c>
      <c r="RK34" s="7">
        <v>8.4179081779999994</v>
      </c>
      <c r="RL34" s="6">
        <v>19.75893241</v>
      </c>
      <c r="RM34" s="7">
        <v>2.6689625480000001</v>
      </c>
      <c r="RN34" s="6">
        <v>4000000</v>
      </c>
      <c r="RO34" s="7">
        <v>13768000000</v>
      </c>
      <c r="RP34" s="6">
        <v>17.89098001</v>
      </c>
      <c r="RQ34" s="7">
        <v>-250000000</v>
      </c>
      <c r="RR34" s="6">
        <v>31297646</v>
      </c>
      <c r="RS34" s="7">
        <v>99.620522159999993</v>
      </c>
      <c r="RT34" s="6">
        <v>2.2246800910000002</v>
      </c>
      <c r="RU34" s="7">
        <v>54.691666669999996</v>
      </c>
      <c r="RV34" s="6">
        <v>5469.1666670000004</v>
      </c>
      <c r="RW34" s="7">
        <v>30.994285229999999</v>
      </c>
      <c r="RX34" s="6">
        <v>22.563839130000002</v>
      </c>
      <c r="RY34" s="7">
        <v>0</v>
      </c>
      <c r="RZ34" s="6">
        <v>-250000000</v>
      </c>
      <c r="SA34" s="7">
        <v>0.861779988</v>
      </c>
      <c r="SB34" s="6">
        <v>47.19</v>
      </c>
      <c r="SC34" s="7">
        <v>32.212489400000003</v>
      </c>
      <c r="SD34" s="6">
        <v>70.78</v>
      </c>
      <c r="SE34" s="7">
        <v>22.8</v>
      </c>
      <c r="SF34" s="6">
        <v>29.163599699999999</v>
      </c>
      <c r="SG34" s="7">
        <v>12268918318</v>
      </c>
      <c r="SH34" s="6">
        <v>35.295761749999997</v>
      </c>
      <c r="SI34" s="7">
        <v>5284174</v>
      </c>
      <c r="SJ34" s="6">
        <v>6.6468801500000003</v>
      </c>
      <c r="SK34" s="7">
        <v>65.048202509999996</v>
      </c>
      <c r="SL34" s="6">
        <v>44.984389999999998</v>
      </c>
      <c r="SM34" s="7">
        <v>0</v>
      </c>
      <c r="SN34" s="6">
        <v>52.557029640000003</v>
      </c>
      <c r="SO34" s="7">
        <v>0</v>
      </c>
      <c r="SP34" s="6">
        <v>26.207364599999998</v>
      </c>
      <c r="SQ34" s="7">
        <v>21.235605759999999</v>
      </c>
      <c r="SR34" s="6">
        <v>6.5964999200000003</v>
      </c>
      <c r="SS34" s="7">
        <v>0</v>
      </c>
      <c r="ST34" s="6">
        <v>78.764394240000001</v>
      </c>
      <c r="SU34" s="7">
        <v>6.6223502160000001</v>
      </c>
      <c r="SV34" s="6">
        <v>210</v>
      </c>
      <c r="SW34" s="7">
        <v>50.5</v>
      </c>
      <c r="SX34" s="6">
        <v>89</v>
      </c>
      <c r="SY34" s="7">
        <v>7821000</v>
      </c>
      <c r="SZ34" s="6">
        <v>57.1</v>
      </c>
      <c r="TA34" s="7">
        <v>79</v>
      </c>
      <c r="TB34" s="6">
        <v>-6000000</v>
      </c>
      <c r="TC34" s="7">
        <v>1200000.048</v>
      </c>
      <c r="TD34" s="6">
        <v>3.4334957720000001</v>
      </c>
      <c r="TE34" s="7">
        <v>666.30709560000003</v>
      </c>
      <c r="TF34" s="6">
        <v>2.1514983989999998</v>
      </c>
      <c r="TG34" s="7">
        <v>69.727531429999999</v>
      </c>
      <c r="TH34" s="6">
        <v>-70.812469739999997</v>
      </c>
      <c r="TI34" s="7">
        <v>0</v>
      </c>
      <c r="TJ34" s="6">
        <v>60.039630889999998</v>
      </c>
      <c r="TK34" s="7">
        <v>538.57770879999998</v>
      </c>
      <c r="TL34" s="6">
        <v>94.047181460000004</v>
      </c>
      <c r="TM34" s="7">
        <v>10.317877319999999</v>
      </c>
      <c r="TN34" s="6">
        <v>75</v>
      </c>
      <c r="TO34" s="7">
        <v>6.35</v>
      </c>
      <c r="TP34" s="6">
        <v>17.18</v>
      </c>
      <c r="TQ34" s="7"/>
      <c r="TR34" s="6">
        <v>-500</v>
      </c>
      <c r="TS34" s="7">
        <v>298649000000</v>
      </c>
      <c r="TT34" s="6">
        <v>17904058948</v>
      </c>
      <c r="TU34" s="7">
        <v>11702000000</v>
      </c>
      <c r="TV34" s="6">
        <v>8.4126527679999992</v>
      </c>
      <c r="TW34" s="7">
        <v>9359999.6569999997</v>
      </c>
      <c r="TX34" s="6">
        <v>34.45091188</v>
      </c>
      <c r="TY34" s="7">
        <v>16.14303782</v>
      </c>
      <c r="TZ34" s="6">
        <v>93.996293269999995</v>
      </c>
      <c r="UA34" s="7">
        <v>27.333452579999999</v>
      </c>
      <c r="UB34" s="6">
        <v>13.62599758</v>
      </c>
      <c r="UC34" s="7"/>
      <c r="UD34" s="6"/>
      <c r="UE34" s="7"/>
      <c r="UF34" s="6">
        <v>0.85557997200000002</v>
      </c>
      <c r="UG34" s="7">
        <v>0.84794998200000005</v>
      </c>
      <c r="UH34" s="6">
        <v>0.76946306600000003</v>
      </c>
      <c r="UI34" s="7">
        <v>42.68</v>
      </c>
      <c r="UJ34" s="6">
        <v>31.84</v>
      </c>
      <c r="UK34" s="7">
        <v>20.29</v>
      </c>
      <c r="UL34" s="6">
        <v>44.581650000000003</v>
      </c>
      <c r="UM34" s="7">
        <v>517</v>
      </c>
      <c r="UN34" s="6">
        <v>301</v>
      </c>
      <c r="UO34" s="7">
        <v>273055</v>
      </c>
      <c r="UP34" s="6">
        <v>4148655</v>
      </c>
      <c r="UQ34" s="7">
        <v>2609999.895</v>
      </c>
      <c r="UR34" s="6">
        <v>53.649631499999998</v>
      </c>
      <c r="US34" s="7">
        <v>283170</v>
      </c>
      <c r="UT34" s="6">
        <v>65.75</v>
      </c>
      <c r="UU34" s="7">
        <v>42.83</v>
      </c>
      <c r="UV34" s="6">
        <v>19.149999999999999</v>
      </c>
      <c r="UW34" s="7">
        <v>44.872810000000001</v>
      </c>
      <c r="UX34" s="6">
        <v>4380352421</v>
      </c>
      <c r="UY34" s="7">
        <v>14557225200</v>
      </c>
      <c r="UZ34" s="6">
        <v>1135519</v>
      </c>
      <c r="VA34" s="7">
        <v>113894</v>
      </c>
      <c r="VB34" s="6">
        <v>40.22106934</v>
      </c>
      <c r="VC34" s="7">
        <v>8788000000</v>
      </c>
      <c r="VD34" s="6">
        <v>8471000000</v>
      </c>
      <c r="VE34" s="7">
        <v>18.480230049999999</v>
      </c>
      <c r="VF34" s="6">
        <v>10.1343452</v>
      </c>
      <c r="VG34" s="7">
        <v>6.0140614570000004</v>
      </c>
      <c r="VH34" s="6">
        <v>-1634000000</v>
      </c>
      <c r="VI34" s="7">
        <v>16.09027506</v>
      </c>
      <c r="VJ34" s="6">
        <v>38.858632229999998</v>
      </c>
      <c r="VK34" s="7">
        <v>25706000000</v>
      </c>
      <c r="VL34" s="6">
        <v>4941000000</v>
      </c>
      <c r="VM34" s="7">
        <v>13.49194954</v>
      </c>
      <c r="VN34" s="6">
        <v>32.65132998</v>
      </c>
      <c r="VO34" s="7">
        <v>38.190954769999998</v>
      </c>
      <c r="VP34" s="6">
        <v>1.281092739</v>
      </c>
      <c r="VQ34" s="7">
        <v>48607000000</v>
      </c>
      <c r="VR34" s="6">
        <v>18.024817970000001</v>
      </c>
      <c r="VS34" s="7">
        <v>17.427531009999999</v>
      </c>
      <c r="VT34" s="6">
        <v>9989000000</v>
      </c>
      <c r="VU34" s="7">
        <v>4198000000</v>
      </c>
      <c r="VV34" s="6">
        <v>-1.1746944640000001</v>
      </c>
      <c r="VW34" s="7">
        <v>25.554957609999999</v>
      </c>
      <c r="VX34" s="6">
        <v>34.943925229999998</v>
      </c>
      <c r="VY34" s="7">
        <v>18.079700450000001</v>
      </c>
      <c r="VZ34" s="6">
        <v>7821000000</v>
      </c>
      <c r="WA34" s="7">
        <v>20.48815506</v>
      </c>
      <c r="WB34" s="6">
        <v>8.6103989330000008</v>
      </c>
      <c r="WC34" s="7">
        <v>6578000000</v>
      </c>
      <c r="WD34" s="6">
        <v>45418000000</v>
      </c>
      <c r="WE34" s="7">
        <v>18620000000</v>
      </c>
      <c r="WF34" s="6">
        <v>1782000000</v>
      </c>
      <c r="WG34" s="7">
        <v>15000000</v>
      </c>
      <c r="WH34" s="6">
        <v>233000000</v>
      </c>
      <c r="WI34" s="7">
        <v>600000.02379999997</v>
      </c>
      <c r="WJ34" s="6">
        <v>90000.003580000004</v>
      </c>
      <c r="WK34" s="7">
        <v>23.957540000000002</v>
      </c>
      <c r="WL34" s="6">
        <v>43.517899999999997</v>
      </c>
      <c r="WM34" s="7">
        <v>2.0004000660000001</v>
      </c>
      <c r="WN34" s="6">
        <v>80027619.099999994</v>
      </c>
      <c r="WO34" s="7">
        <v>0.17992462000000001</v>
      </c>
      <c r="WP34" s="6">
        <v>8034.5623009999999</v>
      </c>
      <c r="WQ34" s="7">
        <v>493970000000</v>
      </c>
      <c r="WR34" s="6">
        <v>6.615677195</v>
      </c>
      <c r="WS34" s="7">
        <v>0.65071309200000005</v>
      </c>
      <c r="WT34" s="6">
        <v>3800</v>
      </c>
      <c r="WU34" s="7">
        <v>413942000000</v>
      </c>
      <c r="WV34" s="6">
        <v>0.59794348900000005</v>
      </c>
      <c r="WW34" s="7">
        <v>496693000000</v>
      </c>
      <c r="WX34" s="6">
        <v>3783.8025710000002</v>
      </c>
      <c r="WY34" s="7">
        <v>232631000000</v>
      </c>
      <c r="WZ34" s="6">
        <v>139100000000</v>
      </c>
      <c r="XA34" s="7">
        <v>24.288924730000002</v>
      </c>
      <c r="XB34" s="6">
        <v>32.124000000000002</v>
      </c>
      <c r="XC34" s="7">
        <v>21.956</v>
      </c>
      <c r="XD34" s="6">
        <v>101000000000</v>
      </c>
      <c r="XE34" s="7">
        <v>73.450999999999993</v>
      </c>
      <c r="XF34" s="6">
        <v>41.564999999999998</v>
      </c>
      <c r="XG34" s="7">
        <v>8078.8550420000001</v>
      </c>
      <c r="XH34" s="6">
        <v>233816000000</v>
      </c>
      <c r="XI34" s="7">
        <v>139809000000</v>
      </c>
      <c r="XJ34" s="6">
        <v>18.35078068</v>
      </c>
      <c r="XK34" s="7">
        <v>1.8042</v>
      </c>
      <c r="XL34" s="6">
        <v>0.19726898800000001</v>
      </c>
      <c r="XM34" s="7">
        <v>17287797</v>
      </c>
      <c r="XN34" s="6">
        <v>47.19</v>
      </c>
      <c r="XO34" s="7">
        <v>32.212873369999997</v>
      </c>
      <c r="XP34" s="6">
        <v>24.663</v>
      </c>
      <c r="XQ34" s="7">
        <v>71.31</v>
      </c>
      <c r="XR34" s="6">
        <v>22.971</v>
      </c>
      <c r="XS34" s="7">
        <v>49.384999999999998</v>
      </c>
      <c r="XT34" s="6">
        <v>155214000000</v>
      </c>
      <c r="XU34" s="7">
        <v>319999.99280000001</v>
      </c>
      <c r="XV34" s="6">
        <v>18.660779999999999</v>
      </c>
      <c r="XW34" s="7">
        <v>8.92</v>
      </c>
      <c r="XX34" s="6">
        <v>17.064</v>
      </c>
      <c r="XY34" s="7">
        <v>9819.3184810000002</v>
      </c>
      <c r="XZ34" s="6">
        <v>6.3070000000000004</v>
      </c>
      <c r="YA34" s="7">
        <v>14001.87465</v>
      </c>
      <c r="YB34" s="6">
        <v>2970.8734330000002</v>
      </c>
      <c r="YC34" s="7">
        <v>17.689486680000002</v>
      </c>
      <c r="YD34" s="6">
        <v>31371.44701</v>
      </c>
      <c r="YE34" s="7">
        <v>57.264819410000001</v>
      </c>
      <c r="YF34" s="6">
        <v>46.40725535</v>
      </c>
      <c r="YG34" s="7">
        <v>44.49536973</v>
      </c>
      <c r="YH34" s="6">
        <v>19.593782350000001</v>
      </c>
      <c r="YI34" s="7">
        <v>33.106000000000002</v>
      </c>
      <c r="YJ34" s="6">
        <v>38.45592766</v>
      </c>
      <c r="YK34" s="7">
        <v>8.1500159659999998</v>
      </c>
      <c r="YL34" s="6">
        <v>40.878678600000001</v>
      </c>
      <c r="YM34" s="7">
        <v>24.612212169999999</v>
      </c>
      <c r="YN34" s="6">
        <v>9.4418719039999992</v>
      </c>
      <c r="YO34" s="7">
        <v>28.28704755</v>
      </c>
      <c r="YP34" s="6">
        <v>50.693778999999999</v>
      </c>
      <c r="YQ34" s="7">
        <v>23.962</v>
      </c>
      <c r="YR34" s="6">
        <v>14.115</v>
      </c>
      <c r="YS34" s="7">
        <v>52.354449410000001</v>
      </c>
      <c r="YT34" s="6">
        <v>7.9193021899999998</v>
      </c>
      <c r="YU34" s="7">
        <v>6.496220256</v>
      </c>
      <c r="YV34" s="6">
        <v>20.352</v>
      </c>
      <c r="YW34" s="7">
        <v>37.215534239999997</v>
      </c>
      <c r="YX34" s="6">
        <v>10.430016350000001</v>
      </c>
      <c r="YY34" s="7">
        <v>32.952786959999997</v>
      </c>
      <c r="YZ34" s="6">
        <v>55.504636619999999</v>
      </c>
      <c r="ZA34" s="7">
        <v>23.141390090000002</v>
      </c>
      <c r="ZB34" s="6">
        <v>66.811999999999998</v>
      </c>
      <c r="ZC34" s="7">
        <v>16.20831583</v>
      </c>
      <c r="ZD34" s="6">
        <v>25.407</v>
      </c>
      <c r="ZE34" s="7">
        <v>35.713999999999999</v>
      </c>
      <c r="ZF34" s="6">
        <v>40.068504939999997</v>
      </c>
      <c r="ZG34" s="7">
        <v>21.475567399999999</v>
      </c>
      <c r="ZH34" s="6">
        <v>14.641731979999999</v>
      </c>
      <c r="ZI34" s="7">
        <v>49.306192279999998</v>
      </c>
      <c r="ZJ34" s="6">
        <v>42.981000000000002</v>
      </c>
      <c r="ZK34" s="7">
        <v>19.050999999999998</v>
      </c>
      <c r="ZL34" s="6">
        <v>42.735172439999999</v>
      </c>
      <c r="ZM34" s="7">
        <v>4.2865523659999996</v>
      </c>
      <c r="ZN34" s="6">
        <v>34.50910923</v>
      </c>
      <c r="ZO34" s="7">
        <v>0.01</v>
      </c>
      <c r="ZP34" s="6">
        <v>100</v>
      </c>
      <c r="ZQ34" s="7">
        <v>0.1</v>
      </c>
      <c r="ZR34" s="6">
        <v>4.9000000000000004</v>
      </c>
      <c r="ZS34" s="7">
        <v>8128</v>
      </c>
      <c r="ZT34" s="6">
        <v>0.01</v>
      </c>
      <c r="ZU34" s="7">
        <v>5.4</v>
      </c>
      <c r="ZV34" s="6">
        <v>5938</v>
      </c>
      <c r="ZW34" s="7">
        <v>10.649105199999999</v>
      </c>
      <c r="ZX34" s="6">
        <v>4.7104325000000002E-2</v>
      </c>
      <c r="ZY34" s="7">
        <v>16.842731659999998</v>
      </c>
      <c r="ZZ34" s="6">
        <v>0.01</v>
      </c>
      <c r="AAA34" s="7">
        <v>100</v>
      </c>
      <c r="AAB34" s="6">
        <v>0.1</v>
      </c>
      <c r="AAC34" s="7">
        <v>0.1</v>
      </c>
      <c r="AAD34" s="6">
        <v>4.0999999999999996</v>
      </c>
      <c r="AAE34" s="7">
        <v>5697</v>
      </c>
      <c r="AAF34" s="6">
        <v>468.9</v>
      </c>
      <c r="AAG34" s="7">
        <v>100</v>
      </c>
      <c r="AAH34" s="6">
        <v>100</v>
      </c>
      <c r="AAI34" s="7">
        <v>100</v>
      </c>
      <c r="AAJ34" s="6">
        <v>86.956521739999999</v>
      </c>
      <c r="AAK34" s="7">
        <v>4.9000000000000004</v>
      </c>
      <c r="AAL34" s="6">
        <v>5981</v>
      </c>
      <c r="AAM34" s="7">
        <v>424000</v>
      </c>
      <c r="AAN34" s="6"/>
      <c r="AAO34" s="7"/>
      <c r="AAP34" s="6">
        <v>4941000000</v>
      </c>
      <c r="AAQ34" s="7">
        <v>19.221193499999998</v>
      </c>
      <c r="AAR34" s="6">
        <v>18.117715560000001</v>
      </c>
      <c r="AAS34" s="7">
        <v>1.8664373679999999</v>
      </c>
      <c r="AAT34" s="6">
        <v>8407190556</v>
      </c>
      <c r="AAU34" s="7">
        <v>1217691048</v>
      </c>
      <c r="AAV34" s="6">
        <v>7621993672</v>
      </c>
      <c r="AAW34" s="7">
        <v>785196884.20000005</v>
      </c>
      <c r="AAX34" s="6">
        <v>9.1</v>
      </c>
      <c r="AAY34" s="7">
        <v>19.98415293</v>
      </c>
      <c r="AAZ34" s="6">
        <v>2.8944894209999998</v>
      </c>
      <c r="ABA34" s="7"/>
      <c r="ABB34" s="6"/>
      <c r="ABC34" s="7">
        <v>98.4</v>
      </c>
      <c r="ABD34" s="6">
        <v>89.595322870000004</v>
      </c>
      <c r="ABE34" s="7">
        <v>93.4</v>
      </c>
      <c r="ABF34" s="6">
        <v>62.25352702</v>
      </c>
      <c r="ABG34" s="7">
        <v>2.4525970539999999</v>
      </c>
      <c r="ABH34" s="6"/>
      <c r="ABI34" s="7">
        <v>23.769290000000002</v>
      </c>
      <c r="ABJ34" s="6"/>
      <c r="ABK34" s="7"/>
      <c r="ABL34" s="6">
        <v>4.0506701469999999</v>
      </c>
      <c r="ABM34" s="7"/>
      <c r="ABN34" s="6"/>
      <c r="ABO34" s="7"/>
      <c r="ABP34" s="6"/>
      <c r="ABQ34" s="7"/>
      <c r="ABR34" s="6"/>
      <c r="ABS34" s="7"/>
    </row>
    <row r="35" spans="1:747" x14ac:dyDescent="0.25">
      <c r="A35" s="5">
        <v>1993</v>
      </c>
      <c r="B35" s="6">
        <v>49.319212640000003</v>
      </c>
      <c r="C35" s="7">
        <v>78.47369836</v>
      </c>
      <c r="D35" s="6">
        <v>0.52517923</v>
      </c>
      <c r="E35" s="7">
        <v>3.8785648990000001</v>
      </c>
      <c r="F35" s="6">
        <v>4.5692748989999998</v>
      </c>
      <c r="G35" s="7">
        <v>1.9960257370000001</v>
      </c>
      <c r="H35" s="6">
        <v>2.6254696320000002</v>
      </c>
      <c r="I35" s="7">
        <v>4.8523102280000003</v>
      </c>
      <c r="J35" s="6">
        <v>7.0415028309999999</v>
      </c>
      <c r="K35" s="7">
        <v>9.0274097589999993</v>
      </c>
      <c r="L35" s="6">
        <v>56.081727549999997</v>
      </c>
      <c r="M35" s="7">
        <v>10.40834422</v>
      </c>
      <c r="N35" s="6">
        <v>13.90927042</v>
      </c>
      <c r="O35" s="7">
        <v>40.711861149999997</v>
      </c>
      <c r="P35" s="6">
        <v>14.656451909999999</v>
      </c>
      <c r="Q35" s="7">
        <v>-35669</v>
      </c>
      <c r="R35" s="6">
        <v>104588000000</v>
      </c>
      <c r="S35" s="7">
        <v>24200000000</v>
      </c>
      <c r="T35" s="6">
        <v>1989.9792</v>
      </c>
      <c r="U35" s="7">
        <v>125201000000</v>
      </c>
      <c r="V35" s="6">
        <v>146160000000</v>
      </c>
      <c r="W35" s="7">
        <v>14507803121</v>
      </c>
      <c r="X35" s="6">
        <v>15.73904639</v>
      </c>
      <c r="Y35" s="7">
        <v>24427000000</v>
      </c>
      <c r="Z35" s="6">
        <v>-4.2525773200000003</v>
      </c>
      <c r="AA35" s="7">
        <v>30.09020619</v>
      </c>
      <c r="AB35" s="6">
        <v>46700000000</v>
      </c>
      <c r="AC35" s="7">
        <v>9823589436</v>
      </c>
      <c r="AD35" s="6">
        <v>161170000000</v>
      </c>
      <c r="AE35" s="7">
        <v>12034813926</v>
      </c>
      <c r="AF35" s="6">
        <v>161800000000</v>
      </c>
      <c r="AG35" s="7">
        <v>2112380000000</v>
      </c>
      <c r="AH35" s="6">
        <v>39315726291</v>
      </c>
      <c r="AI35" s="7">
        <v>106130000000</v>
      </c>
      <c r="AJ35" s="6">
        <v>10.30927835</v>
      </c>
      <c r="AK35" s="7">
        <v>16000000000</v>
      </c>
      <c r="AL35" s="6">
        <v>3105000000</v>
      </c>
      <c r="AM35" s="7">
        <v>24.30084278</v>
      </c>
      <c r="AN35" s="6">
        <v>43.079000000000001</v>
      </c>
      <c r="AO35" s="7">
        <v>50.680787359999997</v>
      </c>
      <c r="AP35" s="6">
        <v>62915681</v>
      </c>
      <c r="AQ35" s="7">
        <v>71.551478880000005</v>
      </c>
      <c r="AR35" s="6">
        <v>0.29426401299999999</v>
      </c>
      <c r="AS35" s="7">
        <v>0.94934285299999999</v>
      </c>
      <c r="AT35" s="6">
        <v>3.2064112950000001</v>
      </c>
      <c r="AU35" s="7">
        <v>1.437625199</v>
      </c>
      <c r="AV35" s="6">
        <v>2.3985639910000001</v>
      </c>
      <c r="AW35" s="7">
        <v>3.7194002839999998</v>
      </c>
      <c r="AX35" s="6">
        <v>6.016194423</v>
      </c>
      <c r="AY35" s="7">
        <v>7.9965064469999998</v>
      </c>
      <c r="AZ35" s="6">
        <v>56.030665519999999</v>
      </c>
      <c r="BA35" s="7">
        <v>55.9781938</v>
      </c>
      <c r="BB35" s="6">
        <v>12.146138819999999</v>
      </c>
      <c r="BC35" s="7">
        <v>40.09076958</v>
      </c>
      <c r="BD35" s="6">
        <v>39.452531299999997</v>
      </c>
      <c r="BE35" s="7">
        <v>3.3319999999999999</v>
      </c>
      <c r="BF35" s="6">
        <v>15.59278351</v>
      </c>
      <c r="BG35" s="7">
        <v>46578631453</v>
      </c>
      <c r="BH35" s="6">
        <v>0</v>
      </c>
      <c r="BI35" s="7">
        <v>22026710684</v>
      </c>
      <c r="BJ35" s="6">
        <v>31.146907219999999</v>
      </c>
      <c r="BK35" s="7">
        <v>48340000000</v>
      </c>
      <c r="BL35" s="6">
        <v>-6600000000</v>
      </c>
      <c r="BM35" s="7">
        <v>19.84536082</v>
      </c>
      <c r="BN35" s="6">
        <v>30800000000</v>
      </c>
      <c r="BO35" s="7">
        <v>-579891956.79999995</v>
      </c>
      <c r="BP35" s="6">
        <v>12391159665</v>
      </c>
      <c r="BQ35" s="7">
        <v>2364180000000</v>
      </c>
      <c r="BR35" s="6">
        <v>6.8438119090000002</v>
      </c>
      <c r="BS35" s="7">
        <v>122030000000</v>
      </c>
      <c r="BT35" s="6">
        <v>1927780000000</v>
      </c>
      <c r="BU35" s="7">
        <v>115000000000</v>
      </c>
      <c r="BV35" s="6">
        <v>56.920999999999999</v>
      </c>
      <c r="BW35" s="7">
        <v>31029518</v>
      </c>
      <c r="BX35" s="6">
        <v>0.79366684300000001</v>
      </c>
      <c r="BY35" s="7">
        <v>2440226</v>
      </c>
      <c r="BZ35" s="6">
        <v>1417824</v>
      </c>
      <c r="CA35" s="7">
        <v>2.4329365599999999</v>
      </c>
      <c r="CB35" s="6">
        <v>2.8444882250000001</v>
      </c>
      <c r="CC35" s="7">
        <v>4.918840426</v>
      </c>
      <c r="CD35" s="6">
        <v>6.8885229399999997</v>
      </c>
      <c r="CE35" s="7">
        <v>8.5929112950000004</v>
      </c>
      <c r="CF35" s="6">
        <v>17882311</v>
      </c>
      <c r="CG35" s="7">
        <v>9.9636077180000004</v>
      </c>
      <c r="CH35" s="6">
        <v>13.5447735</v>
      </c>
      <c r="CI35" s="7">
        <v>12981450</v>
      </c>
      <c r="CJ35" s="6">
        <v>14.16211792</v>
      </c>
      <c r="CK35" s="7">
        <v>9040000000</v>
      </c>
      <c r="CL35" s="6">
        <v>7262905162</v>
      </c>
      <c r="CM35" s="7">
        <v>2466.7936119999999</v>
      </c>
      <c r="CN35" s="6">
        <v>43865546218</v>
      </c>
      <c r="CO35" s="7">
        <v>7.173319598</v>
      </c>
      <c r="CP35" s="6">
        <v>265759000000</v>
      </c>
      <c r="CQ35" s="7">
        <v>55.927835049999999</v>
      </c>
      <c r="CR35" s="6">
        <v>-1980792317</v>
      </c>
      <c r="CS35" s="7">
        <v>19081350240</v>
      </c>
      <c r="CT35" s="6">
        <v>251804000000</v>
      </c>
      <c r="CU35" s="7">
        <v>9243697479</v>
      </c>
      <c r="CV35" s="6">
        <v>21.09033505</v>
      </c>
      <c r="CW35" s="7">
        <v>32732200000</v>
      </c>
      <c r="CX35" s="6">
        <v>2.8848924309999999</v>
      </c>
      <c r="CY35" s="7">
        <v>23.765786080000002</v>
      </c>
      <c r="CZ35" s="6">
        <v>13854276439</v>
      </c>
      <c r="DA35" s="7">
        <v>22.655488699999999</v>
      </c>
      <c r="DB35" s="6">
        <v>7331032413</v>
      </c>
      <c r="DC35" s="7">
        <v>309499000000</v>
      </c>
      <c r="DD35" s="6">
        <v>14015606242</v>
      </c>
      <c r="DE35" s="7">
        <v>12339906114</v>
      </c>
      <c r="DF35" s="6">
        <v>-1932200000</v>
      </c>
      <c r="DG35" s="7">
        <v>104.2525773</v>
      </c>
      <c r="DH35" s="6">
        <v>48559423770</v>
      </c>
      <c r="DI35" s="7">
        <v>74.097938139999997</v>
      </c>
      <c r="DJ35" s="6">
        <v>1686.8618220000001</v>
      </c>
      <c r="DK35" s="7">
        <v>184599000000</v>
      </c>
      <c r="DL35" s="6">
        <v>4801920768</v>
      </c>
      <c r="DM35" s="7">
        <v>1257000000</v>
      </c>
      <c r="DN35" s="6">
        <v>12.08979229</v>
      </c>
      <c r="DO35" s="7">
        <v>85.807796389999993</v>
      </c>
      <c r="DP35" s="6">
        <v>45645809980</v>
      </c>
      <c r="DQ35" s="7">
        <v>12904091827</v>
      </c>
      <c r="DR35" s="6">
        <v>14253855</v>
      </c>
      <c r="DS35" s="7">
        <v>23.765786080000002</v>
      </c>
      <c r="DT35" s="6">
        <v>11086594</v>
      </c>
      <c r="DU35" s="7">
        <v>3.3525174999999998</v>
      </c>
      <c r="DV35" s="6">
        <v>2713085234</v>
      </c>
      <c r="DW35" s="7">
        <v>2268160000000</v>
      </c>
      <c r="DX35" s="6">
        <v>34388.45263</v>
      </c>
      <c r="DY35" s="7">
        <v>740.33421740000006</v>
      </c>
      <c r="DZ35" s="6">
        <v>2163570000000</v>
      </c>
      <c r="EA35" s="7">
        <v>155200000000</v>
      </c>
      <c r="EB35" s="6">
        <v>47.289304119999997</v>
      </c>
      <c r="EC35" s="7">
        <v>73393000000</v>
      </c>
      <c r="ED35" s="6">
        <v>31.39432708</v>
      </c>
      <c r="EE35" s="7">
        <v>29.205367249999998</v>
      </c>
      <c r="EF35" s="6">
        <v>133174000000</v>
      </c>
      <c r="EG35" s="7">
        <v>115712000000</v>
      </c>
      <c r="EH35" s="6">
        <v>23.765786080000002</v>
      </c>
      <c r="EI35" s="7">
        <v>40.904739569999997</v>
      </c>
      <c r="EJ35" s="6">
        <v>8214000000</v>
      </c>
      <c r="EK35" s="7">
        <v>27103446</v>
      </c>
      <c r="EL35" s="6">
        <v>35812235</v>
      </c>
      <c r="EM35" s="7">
        <v>31886163</v>
      </c>
      <c r="EN35" s="6">
        <v>6.9222194720000001</v>
      </c>
      <c r="EO35" s="7">
        <v>0.50340291299999995</v>
      </c>
      <c r="EP35" s="6">
        <v>1.355351357</v>
      </c>
      <c r="EQ35" s="7">
        <v>1022402</v>
      </c>
      <c r="ER35" s="6">
        <v>1.9168537859999999</v>
      </c>
      <c r="ES35" s="7">
        <v>2.7274190539999998</v>
      </c>
      <c r="ET35" s="6">
        <v>3.9112869250000002</v>
      </c>
      <c r="EU35" s="7">
        <v>6.0092231209999998</v>
      </c>
      <c r="EV35" s="6">
        <v>7.6889575319999999</v>
      </c>
      <c r="EW35" s="7">
        <v>35252075</v>
      </c>
      <c r="EX35" s="6">
        <v>17369764</v>
      </c>
      <c r="EY35" s="7">
        <v>11.745639880000001</v>
      </c>
      <c r="EZ35" s="6">
        <v>25223381</v>
      </c>
      <c r="FA35" s="7">
        <v>12241930</v>
      </c>
      <c r="FB35" s="6">
        <v>25.83762887</v>
      </c>
      <c r="FC35" s="7">
        <v>40100000000</v>
      </c>
      <c r="FD35" s="6">
        <v>134370000000</v>
      </c>
      <c r="FE35" s="7">
        <v>84.407216489999996</v>
      </c>
      <c r="FF35" s="6">
        <v>131000000000</v>
      </c>
      <c r="FG35" s="7">
        <v>34513805522</v>
      </c>
      <c r="FH35" s="6">
        <v>16301623600</v>
      </c>
      <c r="FI35" s="7">
        <v>1.9990168639999999</v>
      </c>
      <c r="FJ35" s="6">
        <v>-56353739800</v>
      </c>
      <c r="FK35" s="7">
        <v>826463000000</v>
      </c>
      <c r="FL35" s="6">
        <v>-15.68568148</v>
      </c>
      <c r="FM35" s="7">
        <v>0.65554785800000004</v>
      </c>
      <c r="FN35" s="6">
        <v>2.5412096919999998</v>
      </c>
      <c r="FO35" s="7">
        <v>0.55376389999999998</v>
      </c>
      <c r="FP35" s="6">
        <v>2.9007907999999998</v>
      </c>
      <c r="FQ35" s="7">
        <v>129222000000</v>
      </c>
      <c r="FR35" s="6">
        <v>8.429105388</v>
      </c>
      <c r="FS35" s="7">
        <v>1078950000000</v>
      </c>
      <c r="FT35" s="6">
        <v>12.56507029</v>
      </c>
      <c r="FU35" s="7">
        <v>4.8275862299999996</v>
      </c>
      <c r="FV35" s="6">
        <v>2.3072779300000001</v>
      </c>
      <c r="FW35" s="7">
        <v>63258545888</v>
      </c>
      <c r="FX35" s="6">
        <v>18341041642</v>
      </c>
      <c r="FY35" s="7">
        <v>-3.090518721</v>
      </c>
      <c r="FZ35" s="6">
        <v>331469000000</v>
      </c>
      <c r="GA35" s="7">
        <v>1.2493359660000001</v>
      </c>
      <c r="GB35" s="6">
        <v>3.1616982010000001</v>
      </c>
      <c r="GC35" s="7">
        <v>13.249009089999999</v>
      </c>
      <c r="GD35" s="6">
        <v>5.0226330150000003</v>
      </c>
      <c r="GE35" s="7">
        <v>2219930000000</v>
      </c>
      <c r="GF35" s="6">
        <v>48059575097</v>
      </c>
      <c r="GG35" s="7">
        <v>3.0049504979999999</v>
      </c>
      <c r="GH35" s="6">
        <v>68.933768000000001</v>
      </c>
      <c r="GI35" s="7">
        <v>67.137</v>
      </c>
      <c r="GJ35" s="6">
        <v>230.11799999999999</v>
      </c>
      <c r="GK35" s="7">
        <v>73.099999999999994</v>
      </c>
      <c r="GL35" s="6">
        <v>73.099999999999994</v>
      </c>
      <c r="GM35" s="7">
        <v>55898</v>
      </c>
      <c r="GN35" s="6">
        <v>102936</v>
      </c>
      <c r="GO35" s="7">
        <v>2485229980</v>
      </c>
      <c r="GP35" s="6">
        <v>2485229980</v>
      </c>
      <c r="GQ35" s="7">
        <v>63.713999999999999</v>
      </c>
      <c r="GR35" s="6">
        <v>54.9</v>
      </c>
      <c r="GS35" s="7">
        <v>7.4530000000000003</v>
      </c>
      <c r="GT35" s="6">
        <v>67.63</v>
      </c>
      <c r="GU35" s="7">
        <v>1.071</v>
      </c>
      <c r="GV35" s="6">
        <v>4.1029999999999998</v>
      </c>
      <c r="GW35" s="7">
        <v>56.3</v>
      </c>
      <c r="GX35" s="6">
        <v>159.38900000000001</v>
      </c>
      <c r="GY35" s="7">
        <v>110919998.2</v>
      </c>
      <c r="GZ35" s="6">
        <v>970410000</v>
      </c>
      <c r="HA35" s="7">
        <v>354040.7</v>
      </c>
      <c r="HB35" s="6">
        <v>145410003.69999999</v>
      </c>
      <c r="HC35" s="7">
        <v>986270000</v>
      </c>
      <c r="HD35" s="6">
        <v>51210</v>
      </c>
      <c r="HE35" s="7">
        <v>302830.7</v>
      </c>
      <c r="HF35" s="6">
        <v>58.449525000000001</v>
      </c>
      <c r="HG35" s="7">
        <v>65.468000000000004</v>
      </c>
      <c r="HH35" s="6">
        <v>53.4</v>
      </c>
      <c r="HI35" s="7">
        <v>30.701000000000001</v>
      </c>
      <c r="HJ35" s="6">
        <v>137468</v>
      </c>
      <c r="HK35" s="7">
        <v>39.500962889999997</v>
      </c>
      <c r="HL35" s="6">
        <v>26.885669790000001</v>
      </c>
      <c r="HM35" s="7">
        <v>3812699951</v>
      </c>
      <c r="HN35" s="6">
        <v>29.7</v>
      </c>
      <c r="HO35" s="7">
        <v>73.099999999999994</v>
      </c>
      <c r="HP35" s="6">
        <v>3812699951</v>
      </c>
      <c r="HQ35" s="7">
        <v>1873440008</v>
      </c>
      <c r="HR35" s="6">
        <v>275140014.60000002</v>
      </c>
      <c r="HS35" s="7">
        <v>939000000</v>
      </c>
      <c r="HT35" s="6">
        <v>2.1100591369999999</v>
      </c>
      <c r="HU35" s="7">
        <v>3.0977369920000002</v>
      </c>
      <c r="HV35" s="6">
        <v>1.955430311</v>
      </c>
      <c r="HW35" s="7">
        <v>1526165392</v>
      </c>
      <c r="HX35" s="6">
        <v>1.503940359</v>
      </c>
      <c r="HY35" s="7">
        <v>5116500000</v>
      </c>
      <c r="HZ35" s="6">
        <v>3.55</v>
      </c>
      <c r="IA35" s="7">
        <v>2234715</v>
      </c>
      <c r="IB35" s="6">
        <v>1001450</v>
      </c>
      <c r="IC35" s="7">
        <v>14962240</v>
      </c>
      <c r="ID35" s="6">
        <v>377.70260459999997</v>
      </c>
      <c r="IE35" s="7">
        <v>51.36</v>
      </c>
      <c r="IF35" s="6">
        <v>0.40082374799999998</v>
      </c>
      <c r="IG35" s="7">
        <v>99.938507970000003</v>
      </c>
      <c r="IH35" s="6">
        <v>63.203255810000002</v>
      </c>
      <c r="II35" s="7">
        <v>50.29</v>
      </c>
      <c r="IJ35" s="6">
        <v>2495725</v>
      </c>
      <c r="IK35" s="7">
        <v>3.0289617760000001</v>
      </c>
      <c r="IL35" s="6">
        <v>5995.1</v>
      </c>
      <c r="IM35" s="7">
        <v>53.42</v>
      </c>
      <c r="IN35" s="6">
        <v>995450</v>
      </c>
      <c r="IO35" s="7">
        <v>2.628138028</v>
      </c>
      <c r="IP35" s="6">
        <v>3109709171</v>
      </c>
      <c r="IQ35" s="7">
        <v>7.5110287859999998</v>
      </c>
      <c r="IR35" s="6">
        <v>7.2283488150000004</v>
      </c>
      <c r="IS35" s="7">
        <v>0.72157587199999995</v>
      </c>
      <c r="IT35" s="6">
        <v>1.846388146</v>
      </c>
      <c r="IU35" s="7">
        <v>4.1849835750000004</v>
      </c>
      <c r="IV35" s="6">
        <v>2.6235162390000002</v>
      </c>
      <c r="IW35" s="7">
        <v>18.100000000000001</v>
      </c>
      <c r="IX35" s="6">
        <v>4.1582319999999999E-2</v>
      </c>
      <c r="IY35" s="7">
        <v>1.426784775</v>
      </c>
      <c r="IZ35" s="6">
        <v>2.7272913430000001</v>
      </c>
      <c r="JA35" s="7">
        <v>7.287113927</v>
      </c>
      <c r="JB35" s="6">
        <v>2.3935185140000002</v>
      </c>
      <c r="JC35" s="7">
        <v>77.856775029999994</v>
      </c>
      <c r="JD35" s="6">
        <v>2616180</v>
      </c>
      <c r="JE35" s="7">
        <v>3.7046557299999998</v>
      </c>
      <c r="JF35" s="6">
        <v>81.555966670000004</v>
      </c>
      <c r="JG35" s="7">
        <v>8194880168</v>
      </c>
      <c r="JH35" s="6">
        <v>0.72157587199999995</v>
      </c>
      <c r="JI35" s="7">
        <v>14.13453518</v>
      </c>
      <c r="JJ35" s="6">
        <v>15.89428874</v>
      </c>
      <c r="JK35" s="7">
        <v>1</v>
      </c>
      <c r="JL35" s="6">
        <v>7.5110287859999998</v>
      </c>
      <c r="JM35" s="7">
        <v>1.766819017</v>
      </c>
      <c r="JN35" s="6">
        <v>1.199180629</v>
      </c>
      <c r="JO35" s="7">
        <v>17.14597899</v>
      </c>
      <c r="JP35" s="6">
        <v>1.0553983250000001</v>
      </c>
      <c r="JQ35" s="7">
        <v>4.6542466170000001</v>
      </c>
      <c r="JR35" s="6">
        <v>30151.8</v>
      </c>
      <c r="JS35" s="7">
        <v>0.108273051</v>
      </c>
      <c r="JT35" s="6">
        <v>741703200</v>
      </c>
      <c r="JU35" s="7">
        <v>34560.708169999998</v>
      </c>
      <c r="JV35" s="6">
        <v>720</v>
      </c>
      <c r="JW35" s="7">
        <v>46801231453</v>
      </c>
      <c r="JX35" s="6">
        <v>2478.582457</v>
      </c>
      <c r="JY35" s="7">
        <v>2174410000000</v>
      </c>
      <c r="JZ35" s="6">
        <v>155942000000</v>
      </c>
      <c r="KA35" s="7">
        <v>222600000</v>
      </c>
      <c r="KB35" s="6">
        <v>125884000000</v>
      </c>
      <c r="KC35" s="7">
        <v>45241295296</v>
      </c>
      <c r="KD35" s="6">
        <v>2000.838755</v>
      </c>
      <c r="KE35" s="7">
        <v>9649999.6190000009</v>
      </c>
      <c r="KF35" s="6">
        <v>2.8457329809999998</v>
      </c>
      <c r="KG35" s="7">
        <v>0.499961875</v>
      </c>
      <c r="KH35" s="6">
        <v>5.3101807440000002</v>
      </c>
      <c r="KI35" s="7">
        <v>959999.97849999997</v>
      </c>
      <c r="KJ35" s="6">
        <v>26159999.850000001</v>
      </c>
      <c r="KK35" s="7">
        <v>6709</v>
      </c>
      <c r="KL35" s="6">
        <v>660000.02619999996</v>
      </c>
      <c r="KM35" s="7">
        <v>-23670000.079999998</v>
      </c>
      <c r="KN35" s="6">
        <v>7800000.1909999996</v>
      </c>
      <c r="KO35" s="7">
        <v>10430000.310000001</v>
      </c>
      <c r="KP35" s="6">
        <v>260679992.69999999</v>
      </c>
      <c r="KQ35" s="7">
        <v>6</v>
      </c>
      <c r="KR35" s="6">
        <v>5.0000000000000001E-3</v>
      </c>
      <c r="KS35" s="7">
        <v>15.6805</v>
      </c>
      <c r="KT35" s="6">
        <v>25.588961019999999</v>
      </c>
      <c r="KU35" s="7">
        <v>1865067065</v>
      </c>
      <c r="KV35" s="6">
        <v>1.058425258</v>
      </c>
      <c r="KW35" s="7">
        <v>493000000</v>
      </c>
      <c r="KX35" s="6">
        <v>12.020300000000001</v>
      </c>
      <c r="KY35" s="7">
        <v>4.0899999999999999E-2</v>
      </c>
      <c r="KZ35" s="6">
        <v>1E-4</v>
      </c>
      <c r="LA35" s="7">
        <v>24.3597</v>
      </c>
      <c r="LB35" s="6">
        <v>0.96989999999999998</v>
      </c>
      <c r="LC35" s="7">
        <v>2.9863</v>
      </c>
      <c r="LD35" s="6">
        <v>7.7009999999999996</v>
      </c>
      <c r="LE35" s="7">
        <v>18.276800000000001</v>
      </c>
      <c r="LF35" s="6">
        <v>1.5541928250000001</v>
      </c>
      <c r="LG35" s="7">
        <v>28.05</v>
      </c>
      <c r="LH35" s="6">
        <v>49.578499999999998</v>
      </c>
      <c r="LI35" s="7">
        <v>0.37159999999999999</v>
      </c>
      <c r="LJ35" s="6">
        <v>359022635.60000002</v>
      </c>
      <c r="LK35" s="7">
        <v>2269460000</v>
      </c>
      <c r="LL35" s="6">
        <v>30651243859</v>
      </c>
      <c r="LM35" s="7">
        <v>1.9699999999999999E-2</v>
      </c>
      <c r="LN35" s="6">
        <v>5.62E-2</v>
      </c>
      <c r="LO35" s="7">
        <v>0.78100958300000001</v>
      </c>
      <c r="LP35" s="6">
        <v>8.0983999999999998</v>
      </c>
      <c r="LQ35" s="7">
        <v>0.2382</v>
      </c>
      <c r="LR35" s="6">
        <v>2.8400000000000002E-2</v>
      </c>
      <c r="LS35" s="7">
        <v>2.5518455410000001</v>
      </c>
      <c r="LT35" s="6">
        <v>9.9205000000000005</v>
      </c>
      <c r="LU35" s="7">
        <v>2.0931000000000002</v>
      </c>
      <c r="LV35" s="6">
        <v>2.0799999999999999E-2</v>
      </c>
      <c r="LW35" s="7">
        <v>24.416599999999999</v>
      </c>
      <c r="LX35" s="6">
        <v>160.55109999999999</v>
      </c>
      <c r="LY35" s="7">
        <v>0.18840000000000001</v>
      </c>
      <c r="LZ35" s="6">
        <v>5.79E-2</v>
      </c>
      <c r="MA35" s="7">
        <v>97.783100000000005</v>
      </c>
      <c r="MB35" s="6">
        <v>6.9842000000000004</v>
      </c>
      <c r="MC35" s="7">
        <v>8.8175000000000008</v>
      </c>
      <c r="MD35" s="6">
        <v>638975735</v>
      </c>
      <c r="ME35" s="7">
        <v>912358000</v>
      </c>
      <c r="MF35" s="6">
        <v>14.46930045</v>
      </c>
      <c r="MG35" s="7">
        <v>28444438951</v>
      </c>
      <c r="MH35" s="6">
        <v>6</v>
      </c>
      <c r="MI35" s="7">
        <v>5</v>
      </c>
      <c r="MJ35" s="6">
        <v>3.9850811770000001</v>
      </c>
      <c r="MK35" s="7">
        <v>4.7066251609999998</v>
      </c>
      <c r="ML35" s="6">
        <v>279953000</v>
      </c>
      <c r="MM35" s="7">
        <v>26.875</v>
      </c>
      <c r="MN35" s="6">
        <v>11</v>
      </c>
      <c r="MO35" s="7">
        <v>477251284.30000001</v>
      </c>
      <c r="MP35" s="6">
        <v>2202758535</v>
      </c>
      <c r="MQ35" s="7">
        <v>-152983000</v>
      </c>
      <c r="MR35" s="6">
        <v>6.54</v>
      </c>
      <c r="MS35" s="7">
        <v>27944438951</v>
      </c>
      <c r="MT35" s="6">
        <v>65.492387500000007</v>
      </c>
      <c r="MU35" s="7">
        <v>-311334000</v>
      </c>
      <c r="MV35" s="6">
        <v>0</v>
      </c>
      <c r="MW35" s="7">
        <v>-44862000</v>
      </c>
      <c r="MX35" s="6">
        <v>1357102000</v>
      </c>
      <c r="MY35" s="7">
        <v>2004616883</v>
      </c>
      <c r="MZ35" s="6">
        <v>202188024.90000001</v>
      </c>
      <c r="NA35" s="7">
        <v>10460000.039999999</v>
      </c>
      <c r="NB35" s="6">
        <v>45.199720120000002</v>
      </c>
      <c r="NC35" s="7">
        <v>7817000</v>
      </c>
      <c r="ND35" s="6">
        <v>57369998.93</v>
      </c>
      <c r="NE35" s="7">
        <v>12066469.699999999</v>
      </c>
      <c r="NF35" s="6">
        <v>5440000.057</v>
      </c>
      <c r="NG35" s="7">
        <v>14789999.960000001</v>
      </c>
      <c r="NH35" s="6"/>
      <c r="NI35" s="7"/>
      <c r="NJ35" s="6"/>
      <c r="NK35" s="7"/>
      <c r="NL35" s="6"/>
      <c r="NM35" s="7"/>
      <c r="NN35" s="6"/>
      <c r="NO35" s="7"/>
      <c r="NP35" s="6"/>
      <c r="NQ35" s="7"/>
      <c r="NR35" s="6">
        <v>2.4817259000000001E-2</v>
      </c>
      <c r="NS35" s="7">
        <v>633.02564619999998</v>
      </c>
      <c r="NT35" s="6">
        <v>3.154764E-3</v>
      </c>
      <c r="NU35" s="7">
        <v>0.25848475500000001</v>
      </c>
      <c r="NV35" s="6">
        <v>3.4</v>
      </c>
      <c r="NW35" s="7">
        <v>122.8000031</v>
      </c>
      <c r="NX35" s="6">
        <v>9.8723445400000003</v>
      </c>
      <c r="NY35" s="7">
        <v>0.63089672200000002</v>
      </c>
      <c r="NZ35" s="6">
        <v>1739.4592</v>
      </c>
      <c r="OA35" s="7">
        <v>39827239622</v>
      </c>
      <c r="OB35" s="6">
        <v>8.778689859</v>
      </c>
      <c r="OC35" s="7">
        <v>3986084443</v>
      </c>
      <c r="OD35" s="6">
        <v>2865456871</v>
      </c>
      <c r="OE35" s="7">
        <v>0.25972005799999998</v>
      </c>
      <c r="OF35" s="6">
        <v>1476468.182</v>
      </c>
      <c r="OG35" s="7">
        <v>120974048.40000001</v>
      </c>
      <c r="OH35" s="6">
        <v>1591241869</v>
      </c>
      <c r="OI35" s="7">
        <v>31300</v>
      </c>
      <c r="OJ35" s="6">
        <v>10.787778579999999</v>
      </c>
      <c r="OK35" s="7">
        <v>109439000000</v>
      </c>
      <c r="OL35" s="6">
        <v>8.5170503409999991</v>
      </c>
      <c r="OM35" s="7">
        <v>6.1226099879999998</v>
      </c>
      <c r="ON35" s="6">
        <v>2880500</v>
      </c>
      <c r="OO35" s="7">
        <v>6877</v>
      </c>
      <c r="OP35" s="6">
        <v>0</v>
      </c>
      <c r="OQ35" s="7">
        <v>0.36921183600000002</v>
      </c>
      <c r="OR35" s="6">
        <v>-1.9200731950000001</v>
      </c>
      <c r="OS35" s="7">
        <v>1830000.0430000001</v>
      </c>
      <c r="OT35" s="6">
        <v>1.1203574000000001E-2</v>
      </c>
      <c r="OU35" s="7">
        <v>-158352000</v>
      </c>
      <c r="OV35" s="6">
        <v>-411335000</v>
      </c>
      <c r="OW35" s="7">
        <v>76.882507320000002</v>
      </c>
      <c r="OX35" s="6">
        <v>6791128</v>
      </c>
      <c r="OY35" s="7">
        <v>88.104690550000001</v>
      </c>
      <c r="OZ35" s="6">
        <v>7328931573</v>
      </c>
      <c r="PA35" s="7">
        <v>15.73453608</v>
      </c>
      <c r="PB35" s="6">
        <v>24420000000</v>
      </c>
      <c r="PC35" s="7">
        <v>82.651771550000007</v>
      </c>
      <c r="PD35" s="6">
        <v>4719999.79</v>
      </c>
      <c r="PE35" s="7">
        <v>4909999.8470000001</v>
      </c>
      <c r="PF35" s="6">
        <v>140213675.69999999</v>
      </c>
      <c r="PG35" s="7">
        <v>10.92</v>
      </c>
      <c r="PH35" s="6">
        <v>30540000.920000002</v>
      </c>
      <c r="PI35" s="7">
        <v>9.1012413839999997</v>
      </c>
      <c r="PJ35" s="6">
        <v>6.2975000000000003</v>
      </c>
      <c r="PK35" s="7">
        <v>500000000</v>
      </c>
      <c r="PL35" s="6">
        <v>12</v>
      </c>
      <c r="PM35" s="7">
        <v>18.297499999999999</v>
      </c>
      <c r="PN35" s="6">
        <v>6130000.1140000001</v>
      </c>
      <c r="PO35" s="7">
        <v>27.232899939999999</v>
      </c>
      <c r="PP35" s="6">
        <v>7076000000</v>
      </c>
      <c r="PQ35" s="7">
        <v>25.193648329999998</v>
      </c>
      <c r="PR35" s="6">
        <v>49082043200</v>
      </c>
      <c r="PS35" s="7">
        <v>17.55186084</v>
      </c>
      <c r="PT35" s="6">
        <v>5664000000</v>
      </c>
      <c r="PU35" s="7">
        <v>12550000000</v>
      </c>
      <c r="PV35" s="6">
        <v>1.063964535</v>
      </c>
      <c r="PW35" s="7">
        <v>-493000000</v>
      </c>
      <c r="PX35" s="6">
        <v>-857000000</v>
      </c>
      <c r="PY35" s="7">
        <v>19.52673747</v>
      </c>
      <c r="PZ35" s="6">
        <v>5367000000</v>
      </c>
      <c r="QA35" s="7">
        <v>1967000000</v>
      </c>
      <c r="QB35" s="6">
        <v>1.187111362</v>
      </c>
      <c r="QC35" s="7">
        <v>51.839659179999998</v>
      </c>
      <c r="QD35" s="6">
        <v>31.47461019</v>
      </c>
      <c r="QE35" s="7">
        <v>5664000000</v>
      </c>
      <c r="QF35" s="6">
        <v>11440000000</v>
      </c>
      <c r="QG35" s="7">
        <v>7245000000</v>
      </c>
      <c r="QH35" s="6">
        <v>-1537000000</v>
      </c>
      <c r="QI35" s="7">
        <v>1438000000</v>
      </c>
      <c r="QJ35" s="6">
        <v>24.24073039</v>
      </c>
      <c r="QK35" s="7">
        <v>9923000000</v>
      </c>
      <c r="QL35" s="6">
        <v>53.66126328</v>
      </c>
      <c r="QM35" s="7">
        <v>40.545505939999998</v>
      </c>
      <c r="QN35" s="6">
        <v>31.03448276</v>
      </c>
      <c r="QO35" s="7">
        <v>5164000000</v>
      </c>
      <c r="QP35" s="6">
        <v>14730505162</v>
      </c>
      <c r="QQ35" s="7">
        <v>7245000000</v>
      </c>
      <c r="QR35" s="6">
        <v>24.407853070000002</v>
      </c>
      <c r="QS35" s="7">
        <v>7895000000</v>
      </c>
      <c r="QT35" s="6">
        <v>1110000000</v>
      </c>
      <c r="QU35" s="7">
        <v>17855392.239999998</v>
      </c>
      <c r="QV35" s="6">
        <v>-6378000000</v>
      </c>
      <c r="QW35" s="7">
        <v>5.4488505150000002</v>
      </c>
      <c r="QX35" s="6">
        <v>5.367268E-2</v>
      </c>
      <c r="QY35" s="7">
        <v>17257000000</v>
      </c>
      <c r="QZ35" s="6">
        <v>2.571268865</v>
      </c>
      <c r="RA35" s="7">
        <v>28.47228351</v>
      </c>
      <c r="RB35" s="6">
        <v>15.973042899999999</v>
      </c>
      <c r="RC35" s="7">
        <v>12.160082470000001</v>
      </c>
      <c r="RD35" s="6">
        <v>36.339455350000001</v>
      </c>
      <c r="RE35" s="7">
        <v>3545000000</v>
      </c>
      <c r="RF35" s="6">
        <v>38.188727040000003</v>
      </c>
      <c r="RG35" s="7">
        <v>-3850000000</v>
      </c>
      <c r="RH35" s="6">
        <v>2538000000</v>
      </c>
      <c r="RI35" s="7">
        <v>14.861092149999999</v>
      </c>
      <c r="RJ35" s="6">
        <v>31.625027840000001</v>
      </c>
      <c r="RK35" s="7">
        <v>9.6338481349999991</v>
      </c>
      <c r="RL35" s="6">
        <v>20.29434547</v>
      </c>
      <c r="RM35" s="7">
        <v>2.672347018</v>
      </c>
      <c r="RN35" s="6">
        <v>25000000</v>
      </c>
      <c r="RO35" s="7">
        <v>15290000000</v>
      </c>
      <c r="RP35" s="6">
        <v>14.957239319999999</v>
      </c>
      <c r="RQ35" s="7">
        <v>-100000000</v>
      </c>
      <c r="RR35" s="6">
        <v>169987918.5</v>
      </c>
      <c r="RS35" s="7">
        <v>99.954462660000004</v>
      </c>
      <c r="RT35" s="6">
        <v>2.2815653130000002</v>
      </c>
      <c r="RU35" s="7">
        <v>54.875</v>
      </c>
      <c r="RV35" s="6">
        <v>5487.5</v>
      </c>
      <c r="RW35" s="7">
        <v>33.64501009</v>
      </c>
      <c r="RX35" s="6">
        <v>14.401286320000001</v>
      </c>
      <c r="RY35" s="7">
        <v>0</v>
      </c>
      <c r="RZ35" s="6">
        <v>-100000000</v>
      </c>
      <c r="SA35" s="7">
        <v>0.86868000000000001</v>
      </c>
      <c r="SB35" s="6">
        <v>47.89</v>
      </c>
      <c r="SC35" s="7">
        <v>30.390002750000001</v>
      </c>
      <c r="SD35" s="6">
        <v>72.819999999999993</v>
      </c>
      <c r="SE35" s="7">
        <v>22.13</v>
      </c>
      <c r="SF35" s="6">
        <v>25.352000199999999</v>
      </c>
      <c r="SG35" s="7">
        <v>11865048291</v>
      </c>
      <c r="SH35" s="6">
        <v>31.47461019</v>
      </c>
      <c r="SI35" s="7">
        <v>5515092</v>
      </c>
      <c r="SJ35" s="6">
        <v>6.9142398829999996</v>
      </c>
      <c r="SK35" s="7">
        <v>65.789939880000006</v>
      </c>
      <c r="SL35" s="6">
        <v>45.198839999999997</v>
      </c>
      <c r="SM35" s="7">
        <v>0</v>
      </c>
      <c r="SN35" s="6">
        <v>59.28948029</v>
      </c>
      <c r="SO35" s="7">
        <v>0</v>
      </c>
      <c r="SP35" s="6">
        <v>18.773537529999999</v>
      </c>
      <c r="SQ35" s="7">
        <v>21.93698217</v>
      </c>
      <c r="SR35" s="6">
        <v>6.8247799870000003</v>
      </c>
      <c r="SS35" s="7">
        <v>0</v>
      </c>
      <c r="ST35" s="6">
        <v>78.063017830000007</v>
      </c>
      <c r="SU35" s="7">
        <v>6.8706898689999996</v>
      </c>
      <c r="SV35" s="6">
        <v>257</v>
      </c>
      <c r="SW35" s="7">
        <v>51.1</v>
      </c>
      <c r="SX35" s="6">
        <v>89</v>
      </c>
      <c r="SY35" s="7">
        <v>6796505.2000000002</v>
      </c>
      <c r="SZ35" s="6">
        <v>57.1</v>
      </c>
      <c r="TA35" s="7">
        <v>81</v>
      </c>
      <c r="TB35" s="6">
        <v>-4000000</v>
      </c>
      <c r="TC35" s="7">
        <v>579999.98329999996</v>
      </c>
      <c r="TD35" s="6">
        <v>3.4122610779999998</v>
      </c>
      <c r="TE35" s="7">
        <v>679.94177790000003</v>
      </c>
      <c r="TF35" s="6">
        <v>2.2396740149999999</v>
      </c>
      <c r="TG35" s="7">
        <v>70.371856690000001</v>
      </c>
      <c r="TH35" s="6">
        <v>-74.107253009999994</v>
      </c>
      <c r="TI35" s="7">
        <v>0</v>
      </c>
      <c r="TJ35" s="6">
        <v>60.895828250000001</v>
      </c>
      <c r="TK35" s="7">
        <v>545.74165700000003</v>
      </c>
      <c r="TL35" s="6">
        <v>93.961577840000004</v>
      </c>
      <c r="TM35" s="7">
        <v>10.49669428</v>
      </c>
      <c r="TN35" s="6">
        <v>80</v>
      </c>
      <c r="TO35" s="7">
        <v>7.5</v>
      </c>
      <c r="TP35" s="6">
        <v>22.53</v>
      </c>
      <c r="TQ35" s="7"/>
      <c r="TR35" s="6">
        <v>-200</v>
      </c>
      <c r="TS35" s="7">
        <v>251804000000</v>
      </c>
      <c r="TT35" s="6">
        <v>15095685276</v>
      </c>
      <c r="TU35" s="7">
        <v>10551000000</v>
      </c>
      <c r="TV35" s="6">
        <v>6.7983247420000001</v>
      </c>
      <c r="TW35" s="7">
        <v>5480000.0190000003</v>
      </c>
      <c r="TX35" s="6">
        <v>25.32847967</v>
      </c>
      <c r="TY35" s="7">
        <v>11.86844071</v>
      </c>
      <c r="TZ35" s="6">
        <v>92.835845190000001</v>
      </c>
      <c r="UA35" s="7">
        <v>26.637888310000001</v>
      </c>
      <c r="UB35" s="6">
        <v>13.44524253</v>
      </c>
      <c r="UC35" s="7"/>
      <c r="UD35" s="6"/>
      <c r="UE35" s="7"/>
      <c r="UF35" s="6">
        <v>0.86282998300000002</v>
      </c>
      <c r="UG35" s="7">
        <v>0.85541999300000005</v>
      </c>
      <c r="UH35" s="6">
        <v>-15.685681560000001</v>
      </c>
      <c r="UI35" s="7">
        <v>44.31</v>
      </c>
      <c r="UJ35" s="6">
        <v>32.65</v>
      </c>
      <c r="UK35" s="7">
        <v>20.23</v>
      </c>
      <c r="UL35" s="6">
        <v>44.755809999999997</v>
      </c>
      <c r="UM35" s="7">
        <v>503</v>
      </c>
      <c r="UN35" s="6">
        <v>328</v>
      </c>
      <c r="UO35" s="7">
        <v>288891</v>
      </c>
      <c r="UP35" s="6">
        <v>4058834</v>
      </c>
      <c r="UQ35" s="7">
        <v>3140000.105</v>
      </c>
      <c r="UR35" s="6">
        <v>53.565189359999998</v>
      </c>
      <c r="US35" s="7">
        <v>296668</v>
      </c>
      <c r="UT35" s="6">
        <v>67.209999999999994</v>
      </c>
      <c r="UU35" s="7">
        <v>42.69</v>
      </c>
      <c r="UV35" s="6">
        <v>17.350000000000001</v>
      </c>
      <c r="UW35" s="7">
        <v>44.700299999999999</v>
      </c>
      <c r="UX35" s="6">
        <v>5737200150</v>
      </c>
      <c r="UY35" s="7">
        <v>19116350900</v>
      </c>
      <c r="UZ35" s="6">
        <v>1456258</v>
      </c>
      <c r="VA35" s="7">
        <v>118399</v>
      </c>
      <c r="VB35" s="6">
        <v>39.909599300000004</v>
      </c>
      <c r="VC35" s="7">
        <v>13433000000</v>
      </c>
      <c r="VD35" s="6">
        <v>9900000000</v>
      </c>
      <c r="VE35" s="7">
        <v>18.764175259999998</v>
      </c>
      <c r="VF35" s="6">
        <v>9.468487798</v>
      </c>
      <c r="VG35" s="7">
        <v>6.1873115749999998</v>
      </c>
      <c r="VH35" s="6">
        <v>6569000000</v>
      </c>
      <c r="VI35" s="7">
        <v>16.92861821</v>
      </c>
      <c r="VJ35" s="6">
        <v>38.163587669999998</v>
      </c>
      <c r="VK35" s="7">
        <v>29122000000</v>
      </c>
      <c r="VL35" s="6">
        <v>5428000000</v>
      </c>
      <c r="VM35" s="7">
        <v>13.13866067</v>
      </c>
      <c r="VN35" s="6">
        <v>34.831185570000002</v>
      </c>
      <c r="VO35" s="7">
        <v>39.855565439999999</v>
      </c>
      <c r="VP35" s="6">
        <v>1.220360825</v>
      </c>
      <c r="VQ35" s="7">
        <v>48864000000</v>
      </c>
      <c r="VR35" s="6">
        <v>23.43223961</v>
      </c>
      <c r="VS35" s="7">
        <v>20.260314340000001</v>
      </c>
      <c r="VT35" s="6">
        <v>11114000000</v>
      </c>
      <c r="VU35" s="7">
        <v>5048000000</v>
      </c>
      <c r="VV35" s="6">
        <v>4.2326030929999998</v>
      </c>
      <c r="VW35" s="7">
        <v>16.946599330000002</v>
      </c>
      <c r="VX35" s="6">
        <v>31.484536080000002</v>
      </c>
      <c r="VY35" s="7">
        <v>27.49058612</v>
      </c>
      <c r="VZ35" s="6">
        <v>8272000000</v>
      </c>
      <c r="WA35" s="7">
        <v>19.387025309999999</v>
      </c>
      <c r="WB35" s="6">
        <v>8.8056238770000004</v>
      </c>
      <c r="WC35" s="7">
        <v>7532000000</v>
      </c>
      <c r="WD35" s="6">
        <v>54058000000</v>
      </c>
      <c r="WE35" s="7">
        <v>22848000000</v>
      </c>
      <c r="WF35" s="6">
        <v>1894000000</v>
      </c>
      <c r="WG35" s="7">
        <v>28000000</v>
      </c>
      <c r="WH35" s="6">
        <v>140000000</v>
      </c>
      <c r="WI35" s="7">
        <v>1629999.9950000001</v>
      </c>
      <c r="WJ35" s="6">
        <v>70000.0003</v>
      </c>
      <c r="WK35" s="7">
        <v>23.507580000000001</v>
      </c>
      <c r="WL35" s="6">
        <v>44.910519999999998</v>
      </c>
      <c r="WM35" s="7">
        <v>1.929299951</v>
      </c>
      <c r="WN35" s="6"/>
      <c r="WO35" s="7">
        <v>0.19007584999999999</v>
      </c>
      <c r="WP35" s="6">
        <v>8079.0548070000004</v>
      </c>
      <c r="WQ35" s="7">
        <v>508299000000</v>
      </c>
      <c r="WR35" s="6">
        <v>7.173319598</v>
      </c>
      <c r="WS35" s="7">
        <v>0.70847130999999997</v>
      </c>
      <c r="WT35" s="6">
        <v>3910</v>
      </c>
      <c r="WU35" s="7">
        <v>426381000000</v>
      </c>
      <c r="WV35" s="6">
        <v>0.63333273300000004</v>
      </c>
      <c r="WW35" s="7">
        <v>510828000000</v>
      </c>
      <c r="WX35" s="6">
        <v>3894.9409770000002</v>
      </c>
      <c r="WY35" s="7">
        <v>245053000000</v>
      </c>
      <c r="WZ35" s="6">
        <v>155200000000</v>
      </c>
      <c r="XA35" s="7">
        <v>23.19560366</v>
      </c>
      <c r="XB35" s="6">
        <v>32.771000000000001</v>
      </c>
      <c r="XC35" s="7">
        <v>20.971</v>
      </c>
      <c r="XD35" s="6">
        <v>115000000000</v>
      </c>
      <c r="XE35" s="7">
        <v>75.552000000000007</v>
      </c>
      <c r="XF35" s="6">
        <v>43.734000000000002</v>
      </c>
      <c r="XG35" s="7">
        <v>8119.2462379999997</v>
      </c>
      <c r="XH35" s="6">
        <v>246224000000</v>
      </c>
      <c r="XI35" s="7">
        <v>155942000000</v>
      </c>
      <c r="XJ35" s="6">
        <v>8.429105388</v>
      </c>
      <c r="XK35" s="7">
        <v>1.7576000000000001</v>
      </c>
      <c r="XL35" s="6">
        <v>0.19237310099999999</v>
      </c>
      <c r="XM35" s="7">
        <v>18050843</v>
      </c>
      <c r="XN35" s="6">
        <v>47.89</v>
      </c>
      <c r="XO35" s="7">
        <v>30.38930933</v>
      </c>
      <c r="XP35" s="6">
        <v>23.923999999999999</v>
      </c>
      <c r="XQ35" s="7">
        <v>73.334999999999994</v>
      </c>
      <c r="XR35" s="6">
        <v>22.286000000000001</v>
      </c>
      <c r="XS35" s="7">
        <v>50.113</v>
      </c>
      <c r="XT35" s="6">
        <v>162321000000</v>
      </c>
      <c r="XU35" s="7">
        <v>419999.98690000002</v>
      </c>
      <c r="XV35" s="6">
        <v>18.590109999999999</v>
      </c>
      <c r="XW35" s="7">
        <v>10.92</v>
      </c>
      <c r="XX35" s="6">
        <v>22.393999999999998</v>
      </c>
      <c r="XY35" s="7">
        <v>9143.7884699999995</v>
      </c>
      <c r="XZ35" s="6">
        <v>7.4550000000000001</v>
      </c>
      <c r="YA35" s="7">
        <v>13784.054389999999</v>
      </c>
      <c r="YB35" s="6">
        <v>3232.0544420000001</v>
      </c>
      <c r="YC35" s="7">
        <v>22.111604379999999</v>
      </c>
      <c r="YD35" s="6">
        <v>31611.561119999998</v>
      </c>
      <c r="YE35" s="7">
        <v>57.353266120000001</v>
      </c>
      <c r="YF35" s="6">
        <v>46.300238290000003</v>
      </c>
      <c r="YG35" s="7">
        <v>44.230890019999997</v>
      </c>
      <c r="YH35" s="6">
        <v>18.94674547</v>
      </c>
      <c r="YI35" s="7">
        <v>33.354999999999997</v>
      </c>
      <c r="YJ35" s="6">
        <v>35.291638089999999</v>
      </c>
      <c r="YK35" s="7">
        <v>9.1833026859999993</v>
      </c>
      <c r="YL35" s="6">
        <v>42.409575619999998</v>
      </c>
      <c r="YM35" s="7">
        <v>25.124153849999999</v>
      </c>
      <c r="YN35" s="6">
        <v>9.5516136039999999</v>
      </c>
      <c r="YO35" s="7">
        <v>28.267124549999998</v>
      </c>
      <c r="YP35" s="6">
        <v>50.485822319999997</v>
      </c>
      <c r="YQ35" s="7">
        <v>22.631</v>
      </c>
      <c r="YR35" s="6">
        <v>11.087999999999999</v>
      </c>
      <c r="YS35" s="7">
        <v>46.4474637</v>
      </c>
      <c r="YT35" s="6">
        <v>8.7287860110000004</v>
      </c>
      <c r="YU35" s="7">
        <v>6.8657248180000003</v>
      </c>
      <c r="YV35" s="6">
        <v>23.733000000000001</v>
      </c>
      <c r="YW35" s="7">
        <v>45.454276880000002</v>
      </c>
      <c r="YX35" s="6">
        <v>8.098259423</v>
      </c>
      <c r="YY35" s="7">
        <v>32.682872340000003</v>
      </c>
      <c r="YZ35" s="6">
        <v>55.769116199999999</v>
      </c>
      <c r="ZA35" s="7">
        <v>23.69998841</v>
      </c>
      <c r="ZB35" s="6">
        <v>67.867999999999995</v>
      </c>
      <c r="ZC35" s="7">
        <v>15.96376547</v>
      </c>
      <c r="ZD35" s="6">
        <v>30.943000000000001</v>
      </c>
      <c r="ZE35" s="7">
        <v>47.128</v>
      </c>
      <c r="ZF35" s="6">
        <v>43.02486553</v>
      </c>
      <c r="ZG35" s="7">
        <v>21.683502600000001</v>
      </c>
      <c r="ZH35" s="6">
        <v>14.226057839999999</v>
      </c>
      <c r="ZI35" s="7">
        <v>49.514177680000003</v>
      </c>
      <c r="ZJ35" s="6">
        <v>42.66</v>
      </c>
      <c r="ZK35" s="7">
        <v>17.295999999999999</v>
      </c>
      <c r="ZL35" s="6">
        <v>42.646733879999999</v>
      </c>
      <c r="ZM35" s="7">
        <v>4.1855840349999998</v>
      </c>
      <c r="ZN35" s="6">
        <v>32.466270539999996</v>
      </c>
      <c r="ZO35" s="7">
        <v>0.01</v>
      </c>
      <c r="ZP35" s="6">
        <v>100</v>
      </c>
      <c r="ZQ35" s="7">
        <v>0.1</v>
      </c>
      <c r="ZR35" s="6">
        <v>4.7</v>
      </c>
      <c r="ZS35" s="7">
        <v>7656</v>
      </c>
      <c r="ZT35" s="6">
        <v>0.01</v>
      </c>
      <c r="ZU35" s="7">
        <v>5.0999999999999996</v>
      </c>
      <c r="ZV35" s="6">
        <v>5681</v>
      </c>
      <c r="ZW35" s="7">
        <v>10.649105199999999</v>
      </c>
      <c r="ZX35" s="6">
        <v>4.8651364000000002E-2</v>
      </c>
      <c r="ZY35" s="7">
        <v>18.749514439999999</v>
      </c>
      <c r="ZZ35" s="6">
        <v>0.01</v>
      </c>
      <c r="AAA35" s="7">
        <v>100</v>
      </c>
      <c r="AAB35" s="6">
        <v>0.1</v>
      </c>
      <c r="AAC35" s="7">
        <v>0.1</v>
      </c>
      <c r="AAD35" s="6">
        <v>3.8</v>
      </c>
      <c r="AAE35" s="7">
        <v>5472</v>
      </c>
      <c r="AAF35" s="6">
        <v>484.3</v>
      </c>
      <c r="AAG35" s="7">
        <v>100</v>
      </c>
      <c r="AAH35" s="6">
        <v>100</v>
      </c>
      <c r="AAI35" s="7">
        <v>100</v>
      </c>
      <c r="AAJ35" s="6">
        <v>85.585585589999994</v>
      </c>
      <c r="AAK35" s="7">
        <v>4.5</v>
      </c>
      <c r="AAL35" s="6">
        <v>5874</v>
      </c>
      <c r="AAM35" s="7">
        <v>424000</v>
      </c>
      <c r="AAN35" s="6"/>
      <c r="AAO35" s="7"/>
      <c r="AAP35" s="6">
        <v>5428000000</v>
      </c>
      <c r="AAQ35" s="7">
        <v>18.638829749999999</v>
      </c>
      <c r="AAR35" s="6">
        <v>15.39741776</v>
      </c>
      <c r="AAS35" s="7">
        <v>1.799724825</v>
      </c>
      <c r="AAT35" s="6">
        <v>8048474503</v>
      </c>
      <c r="AAU35" s="7">
        <v>1299280698</v>
      </c>
      <c r="AAV35" s="6">
        <v>7206181122</v>
      </c>
      <c r="AAW35" s="7">
        <v>842293381.10000002</v>
      </c>
      <c r="AAX35" s="6">
        <v>9.1999999999999993</v>
      </c>
      <c r="AAY35" s="7">
        <v>17.197142580000001</v>
      </c>
      <c r="AAZ35" s="6">
        <v>2.7761677570000001</v>
      </c>
      <c r="ABA35" s="7">
        <v>9.7599999999999998E-4</v>
      </c>
      <c r="ABB35" s="6"/>
      <c r="ABC35" s="7">
        <v>99.050468440000003</v>
      </c>
      <c r="ABD35" s="6">
        <v>92.623620619999997</v>
      </c>
      <c r="ABE35" s="7">
        <v>95.392242429999996</v>
      </c>
      <c r="ABF35" s="6">
        <v>63.881142009999998</v>
      </c>
      <c r="ABG35" s="7">
        <v>2.3489207680000002</v>
      </c>
      <c r="ABH35" s="6"/>
      <c r="ABI35" s="7">
        <v>25.66779</v>
      </c>
      <c r="ABJ35" s="6"/>
      <c r="ABK35" s="7"/>
      <c r="ABL35" s="6">
        <v>4.1977000240000004</v>
      </c>
      <c r="ABM35" s="7"/>
      <c r="ABN35" s="6"/>
      <c r="ABO35" s="7"/>
      <c r="ABP35" s="6"/>
      <c r="ABQ35" s="7"/>
      <c r="ABR35" s="6"/>
      <c r="ABS35" s="7"/>
    </row>
    <row r="36" spans="1:747" x14ac:dyDescent="0.25">
      <c r="A36" s="5">
        <v>1994</v>
      </c>
      <c r="B36" s="6">
        <v>49.307102090000001</v>
      </c>
      <c r="C36" s="7">
        <v>77.390524130000003</v>
      </c>
      <c r="D36" s="6">
        <v>0.526817545</v>
      </c>
      <c r="E36" s="7">
        <v>3.8922448080000001</v>
      </c>
      <c r="F36" s="6">
        <v>4.5868234169999997</v>
      </c>
      <c r="G36" s="7">
        <v>1.996796236</v>
      </c>
      <c r="H36" s="6">
        <v>2.645400091</v>
      </c>
      <c r="I36" s="7">
        <v>4.9345641770000004</v>
      </c>
      <c r="J36" s="6">
        <v>7.0701574669999996</v>
      </c>
      <c r="K36" s="7">
        <v>9.0285932239999998</v>
      </c>
      <c r="L36" s="6">
        <v>56.439545539999997</v>
      </c>
      <c r="M36" s="7">
        <v>10.50285414</v>
      </c>
      <c r="N36" s="6">
        <v>13.842191939999999</v>
      </c>
      <c r="O36" s="7">
        <v>40.343800530000003</v>
      </c>
      <c r="P36" s="6">
        <v>14.25725594</v>
      </c>
      <c r="Q36" s="7">
        <v>-36738</v>
      </c>
      <c r="R36" s="6">
        <v>90025247323</v>
      </c>
      <c r="S36" s="7">
        <v>26500000000</v>
      </c>
      <c r="T36" s="6">
        <v>2024.9537379999999</v>
      </c>
      <c r="U36" s="7">
        <v>130175000000</v>
      </c>
      <c r="V36" s="6">
        <v>162967000000</v>
      </c>
      <c r="W36" s="7">
        <v>15830367734</v>
      </c>
      <c r="X36" s="6">
        <v>15.71428571</v>
      </c>
      <c r="Y36" s="7">
        <v>27500000000</v>
      </c>
      <c r="Z36" s="6">
        <v>-5.4857142860000003</v>
      </c>
      <c r="AA36" s="7">
        <v>28.057142859999999</v>
      </c>
      <c r="AB36" s="6">
        <v>49100000000</v>
      </c>
      <c r="AC36" s="7">
        <v>11866785291</v>
      </c>
      <c r="AD36" s="6">
        <v>162012000000</v>
      </c>
      <c r="AE36" s="7">
        <v>11714116251</v>
      </c>
      <c r="AF36" s="6">
        <v>184600000000</v>
      </c>
      <c r="AG36" s="7">
        <v>2202170000000</v>
      </c>
      <c r="AH36" s="6">
        <v>44039145907</v>
      </c>
      <c r="AI36" s="7">
        <v>110605000000</v>
      </c>
      <c r="AJ36" s="6">
        <v>10.28571429</v>
      </c>
      <c r="AK36" s="7">
        <v>18000000000</v>
      </c>
      <c r="AL36" s="6">
        <v>3463000000</v>
      </c>
      <c r="AM36" s="7">
        <v>26.297746289999999</v>
      </c>
      <c r="AN36" s="6">
        <v>42.945999999999998</v>
      </c>
      <c r="AO36" s="7">
        <v>50.692897909999999</v>
      </c>
      <c r="AP36" s="6">
        <v>64285589</v>
      </c>
      <c r="AQ36" s="7">
        <v>70.486051939999996</v>
      </c>
      <c r="AR36" s="6">
        <v>0.29795729100000001</v>
      </c>
      <c r="AS36" s="7">
        <v>0.95081881899999998</v>
      </c>
      <c r="AT36" s="6">
        <v>3.2166539279999999</v>
      </c>
      <c r="AU36" s="7">
        <v>1.4410602720000001</v>
      </c>
      <c r="AV36" s="6">
        <v>2.3357483929999998</v>
      </c>
      <c r="AW36" s="7">
        <v>3.882512481</v>
      </c>
      <c r="AX36" s="6">
        <v>6.0631818649999998</v>
      </c>
      <c r="AY36" s="7">
        <v>7.9797374679999997</v>
      </c>
      <c r="AZ36" s="6">
        <v>56.372796860000001</v>
      </c>
      <c r="BA36" s="7">
        <v>56.304172190000003</v>
      </c>
      <c r="BB36" s="6">
        <v>12.244352660000001</v>
      </c>
      <c r="BC36" s="7">
        <v>39.734958329999998</v>
      </c>
      <c r="BD36" s="6">
        <v>39.109004390000003</v>
      </c>
      <c r="BE36" s="7">
        <v>3.3719999999999999</v>
      </c>
      <c r="BF36" s="6">
        <v>15.14285714</v>
      </c>
      <c r="BG36" s="7">
        <v>51897983393</v>
      </c>
      <c r="BH36" s="6">
        <v>0</v>
      </c>
      <c r="BI36" s="7">
        <v>24343712930</v>
      </c>
      <c r="BJ36" s="6">
        <v>30.50285714</v>
      </c>
      <c r="BK36" s="7">
        <v>53380000000</v>
      </c>
      <c r="BL36" s="6">
        <v>-9600000000</v>
      </c>
      <c r="BM36" s="7">
        <v>20.628571430000001</v>
      </c>
      <c r="BN36" s="6">
        <v>36100000000</v>
      </c>
      <c r="BO36" s="7">
        <v>-1160972716</v>
      </c>
      <c r="BP36" s="6">
        <v>12455890927</v>
      </c>
      <c r="BQ36" s="7">
        <v>2492160000000</v>
      </c>
      <c r="BR36" s="6">
        <v>7.4072149339999998</v>
      </c>
      <c r="BS36" s="7">
        <v>127218000000</v>
      </c>
      <c r="BT36" s="6">
        <v>2009070000000</v>
      </c>
      <c r="BU36" s="7">
        <v>130500000000</v>
      </c>
      <c r="BV36" s="6">
        <v>57.054000000000002</v>
      </c>
      <c r="BW36" s="7">
        <v>31697361</v>
      </c>
      <c r="BX36" s="6">
        <v>0.80007921199999998</v>
      </c>
      <c r="BY36" s="7">
        <v>2502152</v>
      </c>
      <c r="BZ36" s="6">
        <v>1453902</v>
      </c>
      <c r="CA36" s="7">
        <v>2.4191493039999998</v>
      </c>
      <c r="CB36" s="6">
        <v>2.8638487779999999</v>
      </c>
      <c r="CC36" s="7">
        <v>5.0226751519999997</v>
      </c>
      <c r="CD36" s="6">
        <v>6.9035572570000001</v>
      </c>
      <c r="CE36" s="7">
        <v>8.6093443460000003</v>
      </c>
      <c r="CF36" s="6">
        <v>18392648</v>
      </c>
      <c r="CG36" s="7">
        <v>10.08533313</v>
      </c>
      <c r="CH36" s="6">
        <v>13.486775550000001</v>
      </c>
      <c r="CI36" s="7">
        <v>13147330</v>
      </c>
      <c r="CJ36" s="6">
        <v>13.75826975</v>
      </c>
      <c r="CK36" s="7">
        <v>12033000000</v>
      </c>
      <c r="CL36" s="6">
        <v>7858837485</v>
      </c>
      <c r="CM36" s="7">
        <v>2722.2275279999999</v>
      </c>
      <c r="CN36" s="6">
        <v>48329478055</v>
      </c>
      <c r="CO36" s="7">
        <v>7.779384158</v>
      </c>
      <c r="CP36" s="6">
        <v>252038000000</v>
      </c>
      <c r="CQ36" s="7">
        <v>50.628571430000001</v>
      </c>
      <c r="CR36" s="6">
        <v>-2846975089</v>
      </c>
      <c r="CS36" s="7">
        <v>19315193012</v>
      </c>
      <c r="CT36" s="6">
        <v>289996000000</v>
      </c>
      <c r="CU36" s="7">
        <v>10705812574</v>
      </c>
      <c r="CV36" s="6">
        <v>22.865600000000001</v>
      </c>
      <c r="CW36" s="7">
        <v>40014800000</v>
      </c>
      <c r="CX36" s="6">
        <v>3.047471067</v>
      </c>
      <c r="CY36" s="7">
        <v>27.90365714</v>
      </c>
      <c r="CZ36" s="6">
        <v>14412967685</v>
      </c>
      <c r="DA36" s="7">
        <v>22.899765299999999</v>
      </c>
      <c r="DB36" s="6">
        <v>8155397390</v>
      </c>
      <c r="DC36" s="7">
        <v>313292000000</v>
      </c>
      <c r="DD36" s="6">
        <v>14561091340</v>
      </c>
      <c r="DE36" s="7">
        <v>14211569637</v>
      </c>
      <c r="DF36" s="6">
        <v>-3914800000</v>
      </c>
      <c r="DG36" s="7">
        <v>105.4857143</v>
      </c>
      <c r="DH36" s="6">
        <v>54744958482</v>
      </c>
      <c r="DI36" s="7">
        <v>74.571428569999995</v>
      </c>
      <c r="DJ36" s="6">
        <v>1720.531888</v>
      </c>
      <c r="DK36" s="7">
        <v>193100000000</v>
      </c>
      <c r="DL36" s="6">
        <v>5338078292</v>
      </c>
      <c r="DM36" s="7">
        <v>2020000000</v>
      </c>
      <c r="DN36" s="6">
        <v>8.1542312859999999</v>
      </c>
      <c r="DO36" s="7">
        <v>84.633542860000006</v>
      </c>
      <c r="DP36" s="6">
        <v>51111210888</v>
      </c>
      <c r="DQ36" s="7">
        <v>13480782195</v>
      </c>
      <c r="DR36" s="6">
        <v>14721249</v>
      </c>
      <c r="DS36" s="7">
        <v>27.90365714</v>
      </c>
      <c r="DT36" s="6">
        <v>11515975</v>
      </c>
      <c r="DU36" s="7">
        <v>3.3851333330000002</v>
      </c>
      <c r="DV36" s="6">
        <v>3568505338</v>
      </c>
      <c r="DW36" s="7">
        <v>2339560000000</v>
      </c>
      <c r="DX36" s="6">
        <v>34992.840980000001</v>
      </c>
      <c r="DY36" s="7">
        <v>807.30353720000005</v>
      </c>
      <c r="DZ36" s="6">
        <v>2249540000000</v>
      </c>
      <c r="EA36" s="7">
        <v>175000000000</v>
      </c>
      <c r="EB36" s="6">
        <v>46.90685714</v>
      </c>
      <c r="EC36" s="7">
        <v>82087000000</v>
      </c>
      <c r="ED36" s="6">
        <v>29.687673570000001</v>
      </c>
      <c r="EE36" s="7">
        <v>31.58684044</v>
      </c>
      <c r="EF36" s="6">
        <v>148109000000</v>
      </c>
      <c r="EG36" s="7">
        <v>131582000000</v>
      </c>
      <c r="EH36" s="6">
        <v>27.90365714</v>
      </c>
      <c r="EI36" s="7">
        <v>41.712322069999999</v>
      </c>
      <c r="EJ36" s="6">
        <v>10185000000</v>
      </c>
      <c r="EK36" s="7">
        <v>27608089</v>
      </c>
      <c r="EL36" s="6">
        <v>36677500</v>
      </c>
      <c r="EM36" s="7">
        <v>32588228</v>
      </c>
      <c r="EN36" s="6">
        <v>6.9044721930000001</v>
      </c>
      <c r="EO36" s="7">
        <v>0.50677404199999998</v>
      </c>
      <c r="EP36" s="6">
        <v>1.36256767</v>
      </c>
      <c r="EQ36" s="7">
        <v>1048251</v>
      </c>
      <c r="ER36" s="6">
        <v>1.9174024940000001</v>
      </c>
      <c r="ES36" s="7">
        <v>2.651460438</v>
      </c>
      <c r="ET36" s="6">
        <v>4.0457657649999996</v>
      </c>
      <c r="EU36" s="7">
        <v>6.0418672390000001</v>
      </c>
      <c r="EV36" s="6">
        <v>7.6611707889999998</v>
      </c>
      <c r="EW36" s="7">
        <v>36239584</v>
      </c>
      <c r="EX36" s="6">
        <v>17846937</v>
      </c>
      <c r="EY36" s="7">
        <v>11.86395909</v>
      </c>
      <c r="EZ36" s="6">
        <v>25543852</v>
      </c>
      <c r="FA36" s="7">
        <v>12396522</v>
      </c>
      <c r="FB36" s="6">
        <v>22.571428569999998</v>
      </c>
      <c r="FC36" s="7">
        <v>39500000000</v>
      </c>
      <c r="FD36" s="6">
        <v>141429000000</v>
      </c>
      <c r="FE36" s="7">
        <v>84.857142859999996</v>
      </c>
      <c r="FF36" s="6">
        <v>148500000000</v>
      </c>
      <c r="FG36" s="7">
        <v>38701067616</v>
      </c>
      <c r="FH36" s="6">
        <v>17052356261</v>
      </c>
      <c r="FI36" s="7">
        <v>1.8447931019999999</v>
      </c>
      <c r="FJ36" s="6">
        <v>-57760542700</v>
      </c>
      <c r="FK36" s="7">
        <v>844867000000</v>
      </c>
      <c r="FL36" s="6">
        <v>15.16756696</v>
      </c>
      <c r="FM36" s="7">
        <v>1.996018045</v>
      </c>
      <c r="FN36" s="6">
        <v>2.3873893239999999</v>
      </c>
      <c r="FO36" s="7">
        <v>1.7575328349999999</v>
      </c>
      <c r="FP36" s="6">
        <v>3.9731721800000002</v>
      </c>
      <c r="FQ36" s="7">
        <v>134308000000</v>
      </c>
      <c r="FR36" s="6">
        <v>8.4488715639999992</v>
      </c>
      <c r="FS36" s="7">
        <v>1107940000000</v>
      </c>
      <c r="FT36" s="6">
        <v>1.2255043210000001</v>
      </c>
      <c r="FU36" s="7">
        <v>4.6052631240000004</v>
      </c>
      <c r="FV36" s="6">
        <v>2.1540051710000001</v>
      </c>
      <c r="FW36" s="7">
        <v>64958371312</v>
      </c>
      <c r="FX36" s="6">
        <v>18797875703</v>
      </c>
      <c r="FY36" s="7">
        <v>2.4249781459999999</v>
      </c>
      <c r="FZ36" s="6">
        <v>339725000000</v>
      </c>
      <c r="GA36" s="7">
        <v>0.52239874200000003</v>
      </c>
      <c r="GB36" s="6">
        <v>4.2507932530000003</v>
      </c>
      <c r="GC36" s="7">
        <v>11.214676770000001</v>
      </c>
      <c r="GD36" s="6">
        <v>8.9709154279999996</v>
      </c>
      <c r="GE36" s="7">
        <v>2307300000000</v>
      </c>
      <c r="GF36" s="6">
        <v>49129814408</v>
      </c>
      <c r="GG36" s="7">
        <v>4.2168500990000002</v>
      </c>
      <c r="GH36" s="6">
        <v>69.806337999999997</v>
      </c>
      <c r="GI36" s="7">
        <v>67.686999999999998</v>
      </c>
      <c r="GJ36" s="6">
        <v>232.3</v>
      </c>
      <c r="GK36" s="7">
        <v>68.8</v>
      </c>
      <c r="GL36" s="6">
        <v>68.400000000000006</v>
      </c>
      <c r="GM36" s="7">
        <v>53170</v>
      </c>
      <c r="GN36" s="6">
        <v>96985</v>
      </c>
      <c r="GO36" s="7">
        <v>2692199951</v>
      </c>
      <c r="GP36" s="6">
        <v>2692199951</v>
      </c>
      <c r="GQ36" s="7">
        <v>63.875999999999998</v>
      </c>
      <c r="GR36" s="6">
        <v>52.1</v>
      </c>
      <c r="GS36" s="7">
        <v>7.2640000000000002</v>
      </c>
      <c r="GT36" s="6">
        <v>64.322000000000003</v>
      </c>
      <c r="GU36" s="7">
        <v>1.069</v>
      </c>
      <c r="GV36" s="6">
        <v>3.9670000000000001</v>
      </c>
      <c r="GW36" s="7">
        <v>53.7</v>
      </c>
      <c r="GX36" s="6">
        <v>156.17500000000001</v>
      </c>
      <c r="GY36" s="7">
        <v>291579986.60000002</v>
      </c>
      <c r="GZ36" s="6">
        <v>590530000</v>
      </c>
      <c r="HA36" s="7">
        <v>368204.6</v>
      </c>
      <c r="HB36" s="6">
        <v>616669982.89999998</v>
      </c>
      <c r="HC36" s="7">
        <v>1206360000</v>
      </c>
      <c r="HD36" s="6">
        <v>56603</v>
      </c>
      <c r="HE36" s="7">
        <v>311601.59999999998</v>
      </c>
      <c r="HF36" s="6">
        <v>59.221243000000001</v>
      </c>
      <c r="HG36" s="7">
        <v>65.816000000000003</v>
      </c>
      <c r="HH36" s="6">
        <v>50.5</v>
      </c>
      <c r="HI36" s="7">
        <v>29.786999999999999</v>
      </c>
      <c r="HJ36" s="6">
        <v>128397</v>
      </c>
      <c r="HK36" s="7">
        <v>41.878747519999997</v>
      </c>
      <c r="HL36" s="6">
        <v>25.147086519999998</v>
      </c>
      <c r="HM36" s="7">
        <v>4088040039</v>
      </c>
      <c r="HN36" s="6">
        <v>28.4</v>
      </c>
      <c r="HO36" s="7">
        <v>69.2</v>
      </c>
      <c r="HP36" s="6">
        <v>4088040039</v>
      </c>
      <c r="HQ36" s="7">
        <v>2438779972</v>
      </c>
      <c r="HR36" s="6">
        <v>188990005.5</v>
      </c>
      <c r="HS36" s="7">
        <v>685000000</v>
      </c>
      <c r="HT36" s="6">
        <v>2.6871079629999999</v>
      </c>
      <c r="HU36" s="7">
        <v>3.1539346510000001</v>
      </c>
      <c r="HV36" s="6">
        <v>2.4907748999999999</v>
      </c>
      <c r="HW36" s="7">
        <v>1714409786</v>
      </c>
      <c r="HX36" s="6">
        <v>2.2269013150000001</v>
      </c>
      <c r="HY36" s="7">
        <v>5803500000</v>
      </c>
      <c r="HZ36" s="6">
        <v>3.82</v>
      </c>
      <c r="IA36" s="7">
        <v>2456161</v>
      </c>
      <c r="IB36" s="6">
        <v>1001450</v>
      </c>
      <c r="IC36" s="7">
        <v>15011740</v>
      </c>
      <c r="ID36" s="6">
        <v>322.74999430000003</v>
      </c>
      <c r="IE36" s="7">
        <v>53.44</v>
      </c>
      <c r="IF36" s="6">
        <v>0.40182831899999999</v>
      </c>
      <c r="IG36" s="7">
        <v>80.141724670000002</v>
      </c>
      <c r="IH36" s="6">
        <v>64.579425389999997</v>
      </c>
      <c r="II36" s="7">
        <v>51.4</v>
      </c>
      <c r="IJ36" s="6">
        <v>2561268</v>
      </c>
      <c r="IK36" s="7">
        <v>3.026430258</v>
      </c>
      <c r="IL36" s="6">
        <v>5861.1</v>
      </c>
      <c r="IM36" s="7">
        <v>52.74</v>
      </c>
      <c r="IN36" s="6">
        <v>995450</v>
      </c>
      <c r="IO36" s="7">
        <v>2.6246019390000002</v>
      </c>
      <c r="IP36" s="6">
        <v>3447019000</v>
      </c>
      <c r="IQ36" s="7">
        <v>7.2718485160000004</v>
      </c>
      <c r="IR36" s="6">
        <v>10.03916718</v>
      </c>
      <c r="IS36" s="7">
        <v>1.3220049659999999</v>
      </c>
      <c r="IT36" s="6">
        <v>1.788954683</v>
      </c>
      <c r="IU36" s="7">
        <v>4.1329398460000002</v>
      </c>
      <c r="IV36" s="6">
        <v>3.6067723470000002</v>
      </c>
      <c r="IW36" s="7">
        <v>18.100000000000001</v>
      </c>
      <c r="IX36" s="6">
        <v>4.0641456999999999E-2</v>
      </c>
      <c r="IY36" s="7">
        <v>1.5169339070000001</v>
      </c>
      <c r="IZ36" s="6">
        <v>3.8730276799999999</v>
      </c>
      <c r="JA36" s="7">
        <v>7.5441464490000003</v>
      </c>
      <c r="JB36" s="6">
        <v>3.628588868</v>
      </c>
      <c r="JC36" s="7">
        <v>75.094939420000003</v>
      </c>
      <c r="JD36" s="6">
        <v>2612660</v>
      </c>
      <c r="JE36" s="7">
        <v>4.4602307090000002</v>
      </c>
      <c r="JF36" s="6">
        <v>78.228753600000005</v>
      </c>
      <c r="JG36" s="7">
        <v>9451553000</v>
      </c>
      <c r="JH36" s="6">
        <v>1.3220049659999999</v>
      </c>
      <c r="JI36" s="7">
        <v>16.038909159999999</v>
      </c>
      <c r="JJ36" s="6">
        <v>15.55558587</v>
      </c>
      <c r="JK36" s="7">
        <v>1</v>
      </c>
      <c r="JL36" s="6">
        <v>7.2718485160000004</v>
      </c>
      <c r="JM36" s="7">
        <v>3.2371449069999998</v>
      </c>
      <c r="JN36" s="6">
        <v>1.19717936</v>
      </c>
      <c r="JO36" s="7">
        <v>14.89675572</v>
      </c>
      <c r="JP36" s="6">
        <v>1.0308993660000001</v>
      </c>
      <c r="JQ36" s="7">
        <v>5.4575263979999997</v>
      </c>
      <c r="JR36" s="6">
        <v>30126.6</v>
      </c>
      <c r="JS36" s="7">
        <v>0.21488132200000001</v>
      </c>
      <c r="JT36" s="6">
        <v>727003200</v>
      </c>
      <c r="JU36" s="7">
        <v>35145.515919999998</v>
      </c>
      <c r="JV36" s="6">
        <v>780</v>
      </c>
      <c r="JW36" s="7">
        <v>52113583393</v>
      </c>
      <c r="JX36" s="6">
        <v>2733.5364880000002</v>
      </c>
      <c r="JY36" s="7">
        <v>2259350000000</v>
      </c>
      <c r="JZ36" s="6">
        <v>175727000000</v>
      </c>
      <c r="KA36" s="7">
        <v>215600000</v>
      </c>
      <c r="KB36" s="6">
        <v>130802000000</v>
      </c>
      <c r="KC36" s="7">
        <v>50271041898</v>
      </c>
      <c r="KD36" s="6">
        <v>2034.695295</v>
      </c>
      <c r="KE36" s="7">
        <v>7340000.1529999999</v>
      </c>
      <c r="KF36" s="6">
        <v>3.9063323840000002</v>
      </c>
      <c r="KG36" s="7">
        <v>1.692117375</v>
      </c>
      <c r="KH36" s="6">
        <v>5.1660234740000002</v>
      </c>
      <c r="KI36" s="7">
        <v>3069999.9330000002</v>
      </c>
      <c r="KJ36" s="6">
        <v>25129999.16</v>
      </c>
      <c r="KK36" s="7">
        <v>7218</v>
      </c>
      <c r="KL36" s="6">
        <v>870000.0048</v>
      </c>
      <c r="KM36" s="7">
        <v>10180000.310000001</v>
      </c>
      <c r="KN36" s="6">
        <v>8680000.3049999997</v>
      </c>
      <c r="KO36" s="7">
        <v>6639999.8660000004</v>
      </c>
      <c r="KP36" s="6">
        <v>409619995.10000002</v>
      </c>
      <c r="KQ36" s="7">
        <v>6</v>
      </c>
      <c r="KR36" s="6">
        <v>5.0000000000000001E-3</v>
      </c>
      <c r="KS36" s="7">
        <v>15.8606</v>
      </c>
      <c r="KT36" s="6">
        <v>26.732212059999998</v>
      </c>
      <c r="KU36" s="7">
        <v>1843970190</v>
      </c>
      <c r="KV36" s="6">
        <v>2.4201325709999999</v>
      </c>
      <c r="KW36" s="7">
        <v>1256000000</v>
      </c>
      <c r="KX36" s="6">
        <v>11.5824</v>
      </c>
      <c r="KY36" s="7">
        <v>4.07E-2</v>
      </c>
      <c r="KZ36" s="6">
        <v>1E-4</v>
      </c>
      <c r="LA36" s="7">
        <v>23.2668</v>
      </c>
      <c r="LB36" s="6">
        <v>1.0089999999999999</v>
      </c>
      <c r="LC36" s="7">
        <v>3.1629999999999998</v>
      </c>
      <c r="LD36" s="6">
        <v>7.0446</v>
      </c>
      <c r="LE36" s="7">
        <v>20.023299999999999</v>
      </c>
      <c r="LF36" s="6">
        <v>1.4501352709999999</v>
      </c>
      <c r="LG36" s="7">
        <v>20.514399999999998</v>
      </c>
      <c r="LH36" s="6">
        <v>49.5321</v>
      </c>
      <c r="LI36" s="7">
        <v>0.38009999999999999</v>
      </c>
      <c r="LJ36" s="6">
        <v>249067037.90000001</v>
      </c>
      <c r="LK36" s="7">
        <v>2371556000</v>
      </c>
      <c r="LL36" s="6">
        <v>32499139580</v>
      </c>
      <c r="LM36" s="7">
        <v>1.7500000000000002E-2</v>
      </c>
      <c r="LN36" s="6">
        <v>5.9299999999999999E-2</v>
      </c>
      <c r="LO36" s="7">
        <v>0.71613254299999995</v>
      </c>
      <c r="LP36" s="6">
        <v>9.2613000000000003</v>
      </c>
      <c r="LQ36" s="7">
        <v>0.26040000000000002</v>
      </c>
      <c r="LR36" s="6">
        <v>2.1700000000000001E-2</v>
      </c>
      <c r="LS36" s="7">
        <v>2.4194567149999999</v>
      </c>
      <c r="LT36" s="6">
        <v>10.515599999999999</v>
      </c>
      <c r="LU36" s="7">
        <v>1.8681000000000001</v>
      </c>
      <c r="LV36" s="6">
        <v>2.1100000000000001E-2</v>
      </c>
      <c r="LW36" s="7">
        <v>24.147600000000001</v>
      </c>
      <c r="LX36" s="6">
        <v>155.53620000000001</v>
      </c>
      <c r="LY36" s="7">
        <v>0.20130000000000001</v>
      </c>
      <c r="LZ36" s="6">
        <v>4.7100000000000003E-2</v>
      </c>
      <c r="MA36" s="7">
        <v>93.222800000000007</v>
      </c>
      <c r="MB36" s="6">
        <v>7.7732000000000001</v>
      </c>
      <c r="MC36" s="7">
        <v>8.8355999999999995</v>
      </c>
      <c r="MD36" s="6">
        <v>559955241.89999998</v>
      </c>
      <c r="ME36" s="7">
        <v>960982000</v>
      </c>
      <c r="MF36" s="6">
        <v>13.40906172</v>
      </c>
      <c r="MG36" s="7">
        <v>30373503683</v>
      </c>
      <c r="MH36" s="6">
        <v>6</v>
      </c>
      <c r="MI36" s="7">
        <v>5</v>
      </c>
      <c r="MJ36" s="6">
        <v>3.5383676780000002</v>
      </c>
      <c r="MK36" s="7">
        <v>4.2710050879999999</v>
      </c>
      <c r="ML36" s="6">
        <v>310888000</v>
      </c>
      <c r="MM36" s="7">
        <v>26.875</v>
      </c>
      <c r="MN36" s="6">
        <v>11</v>
      </c>
      <c r="MO36" s="7">
        <v>492934021.60000002</v>
      </c>
      <c r="MP36" s="6">
        <v>2225773798</v>
      </c>
      <c r="MQ36" s="7">
        <v>-99455000</v>
      </c>
      <c r="MR36" s="6">
        <v>5.9466999999999999</v>
      </c>
      <c r="MS36" s="7">
        <v>29998503683</v>
      </c>
      <c r="MT36" s="6">
        <v>62.362127999999998</v>
      </c>
      <c r="MU36" s="7">
        <v>-158952000</v>
      </c>
      <c r="MV36" s="6">
        <v>0</v>
      </c>
      <c r="MW36" s="7">
        <v>-42354000</v>
      </c>
      <c r="MX36" s="6">
        <v>1410574000</v>
      </c>
      <c r="MY36" s="7">
        <v>1932643733</v>
      </c>
      <c r="MZ36" s="6">
        <v>192992163.90000001</v>
      </c>
      <c r="NA36" s="7">
        <v>14000000</v>
      </c>
      <c r="NB36" s="6">
        <v>44.348766990000001</v>
      </c>
      <c r="NC36" s="7">
        <v>37368000</v>
      </c>
      <c r="ND36" s="6">
        <v>136470001.19999999</v>
      </c>
      <c r="NE36" s="7">
        <v>31575607.600000001</v>
      </c>
      <c r="NF36" s="6">
        <v>5619999.8859999999</v>
      </c>
      <c r="NG36" s="7">
        <v>19500000</v>
      </c>
      <c r="NH36" s="6">
        <v>5.3284000650000003</v>
      </c>
      <c r="NI36" s="7">
        <v>39.167577620000003</v>
      </c>
      <c r="NJ36" s="6">
        <v>7.9921823349999999</v>
      </c>
      <c r="NK36" s="7">
        <v>62.169140319999997</v>
      </c>
      <c r="NL36" s="6">
        <v>27.516286139999998</v>
      </c>
      <c r="NM36" s="7">
        <v>39.21207879</v>
      </c>
      <c r="NN36" s="6">
        <v>8.2984634659999994</v>
      </c>
      <c r="NO36" s="7">
        <v>3.1799371359999999</v>
      </c>
      <c r="NP36" s="6">
        <v>1.430735825</v>
      </c>
      <c r="NQ36" s="7">
        <v>5.7027694579999997</v>
      </c>
      <c r="NR36" s="6">
        <v>1.5612185000000001E-2</v>
      </c>
      <c r="NS36" s="7">
        <v>703.16735270000004</v>
      </c>
      <c r="NT36" s="6">
        <v>5.7785170000000004E-3</v>
      </c>
      <c r="NU36" s="7">
        <v>0.25412185500000001</v>
      </c>
      <c r="NV36" s="6">
        <v>3.8</v>
      </c>
      <c r="NW36" s="7">
        <v>185.1999969</v>
      </c>
      <c r="NX36" s="6">
        <v>7.8974276210000003</v>
      </c>
      <c r="NY36" s="7">
        <v>0.63844470200000003</v>
      </c>
      <c r="NZ36" s="6">
        <v>1806.6637539999999</v>
      </c>
      <c r="OA36" s="7">
        <v>45203527434</v>
      </c>
      <c r="OB36" s="6">
        <v>6.9303242550000004</v>
      </c>
      <c r="OC36" s="7">
        <v>3476196913</v>
      </c>
      <c r="OD36" s="6">
        <v>3298415648</v>
      </c>
      <c r="OE36" s="7">
        <v>0.25517755399999997</v>
      </c>
      <c r="OF36" s="6">
        <v>3011392.28</v>
      </c>
      <c r="OG36" s="7">
        <v>132432004.8</v>
      </c>
      <c r="OH36" s="6">
        <v>1980316169</v>
      </c>
      <c r="OI36" s="7">
        <v>38000</v>
      </c>
      <c r="OJ36" s="6">
        <v>8.8066620619999991</v>
      </c>
      <c r="OK36" s="7">
        <v>116142000000</v>
      </c>
      <c r="OL36" s="6">
        <v>6.6704238829999998</v>
      </c>
      <c r="OM36" s="7">
        <v>6.3292819900000001</v>
      </c>
      <c r="ON36" s="6">
        <v>3537500</v>
      </c>
      <c r="OO36" s="7">
        <v>7371</v>
      </c>
      <c r="OP36" s="6">
        <v>0</v>
      </c>
      <c r="OQ36" s="7">
        <v>6.1250262739999997</v>
      </c>
      <c r="OR36" s="6">
        <v>3.8635315170000002</v>
      </c>
      <c r="OS36" s="7">
        <v>2160000.0860000001</v>
      </c>
      <c r="OT36" s="6">
        <v>1.1741777E-2</v>
      </c>
      <c r="OU36" s="7">
        <v>-59496000</v>
      </c>
      <c r="OV36" s="6">
        <v>-283951000</v>
      </c>
      <c r="OW36" s="7">
        <v>84.634338380000003</v>
      </c>
      <c r="OX36" s="6">
        <v>7732308</v>
      </c>
      <c r="OY36" s="7">
        <v>98.721282959999996</v>
      </c>
      <c r="OZ36" s="6">
        <v>8312574140</v>
      </c>
      <c r="PA36" s="7">
        <v>16.01714286</v>
      </c>
      <c r="PB36" s="6">
        <v>28030000000</v>
      </c>
      <c r="PC36" s="7">
        <v>91.871200560000005</v>
      </c>
      <c r="PD36" s="6">
        <v>4440000.057</v>
      </c>
      <c r="PE36" s="7">
        <v>6869999.8859999999</v>
      </c>
      <c r="PF36" s="6">
        <v>116631428</v>
      </c>
      <c r="PG36" s="7">
        <v>10.93</v>
      </c>
      <c r="PH36" s="6">
        <v>26870000.84</v>
      </c>
      <c r="PI36" s="7">
        <v>7.4354194009999999</v>
      </c>
      <c r="PJ36" s="6">
        <v>4.6791666669999996</v>
      </c>
      <c r="PK36" s="7">
        <v>375000000</v>
      </c>
      <c r="PL36" s="6">
        <v>11.83333333</v>
      </c>
      <c r="PM36" s="7">
        <v>16.512499999999999</v>
      </c>
      <c r="PN36" s="6">
        <v>2880000.1140000001</v>
      </c>
      <c r="PO36" s="7">
        <v>26.075653190000001</v>
      </c>
      <c r="PP36" s="6">
        <v>7693000000</v>
      </c>
      <c r="PQ36" s="7">
        <v>26.254180600000002</v>
      </c>
      <c r="PR36" s="6">
        <v>41871599200</v>
      </c>
      <c r="PS36" s="7">
        <v>16.5558896</v>
      </c>
      <c r="PT36" s="6">
        <v>3672000000</v>
      </c>
      <c r="PU36" s="7">
        <v>13444000000</v>
      </c>
      <c r="PV36" s="6">
        <v>1.4622056999999999</v>
      </c>
      <c r="PW36" s="7">
        <v>-1213000000</v>
      </c>
      <c r="PX36" s="6">
        <v>-784000000</v>
      </c>
      <c r="PY36" s="7">
        <v>18.901682910000002</v>
      </c>
      <c r="PZ36" s="6">
        <v>5645000000</v>
      </c>
      <c r="QA36" s="7">
        <v>2114000000</v>
      </c>
      <c r="QB36" s="6">
        <v>1.5338619520000001</v>
      </c>
      <c r="QC36" s="7">
        <v>50.353028610000003</v>
      </c>
      <c r="QD36" s="6">
        <v>23.827640850000002</v>
      </c>
      <c r="QE36" s="7">
        <v>3672000000</v>
      </c>
      <c r="QF36" s="6">
        <v>12114000000</v>
      </c>
      <c r="QG36" s="7">
        <v>4343000000</v>
      </c>
      <c r="QH36" s="6">
        <v>258000000</v>
      </c>
      <c r="QI36" s="7">
        <v>289000000</v>
      </c>
      <c r="QJ36" s="6">
        <v>25.031000890000001</v>
      </c>
      <c r="QK36" s="7">
        <v>9997000000</v>
      </c>
      <c r="QL36" s="6">
        <v>52.666076169999997</v>
      </c>
      <c r="QM36" s="7">
        <v>41.141297280000003</v>
      </c>
      <c r="QN36" s="6">
        <v>31.24918757</v>
      </c>
      <c r="QO36" s="7">
        <v>5382000000</v>
      </c>
      <c r="QP36" s="6">
        <v>12417437485</v>
      </c>
      <c r="QQ36" s="7">
        <v>4622000000</v>
      </c>
      <c r="QR36" s="6">
        <v>24.857496900000001</v>
      </c>
      <c r="QS36" s="7">
        <v>8070000000</v>
      </c>
      <c r="QT36" s="6">
        <v>1330000000</v>
      </c>
      <c r="QU36" s="7">
        <v>-1163614511</v>
      </c>
      <c r="QV36" s="6">
        <v>-5953000000</v>
      </c>
      <c r="QW36" s="7">
        <v>5.9732570999999998E-2</v>
      </c>
      <c r="QX36" s="6">
        <v>8.2854857000000004E-2</v>
      </c>
      <c r="QY36" s="7">
        <v>17756000000</v>
      </c>
      <c r="QZ36" s="6">
        <v>3.4012400349999998</v>
      </c>
      <c r="RA36" s="7">
        <v>26.426845709999998</v>
      </c>
      <c r="RB36" s="6">
        <v>14.375511250000001</v>
      </c>
      <c r="RC36" s="7">
        <v>7.0754194290000001</v>
      </c>
      <c r="RD36" s="6">
        <v>39.219330859999999</v>
      </c>
      <c r="RE36" s="7">
        <v>4044000000</v>
      </c>
      <c r="RF36" s="6">
        <v>34.460966540000001</v>
      </c>
      <c r="RG36" s="7">
        <v>-3528000000</v>
      </c>
      <c r="RH36" s="6">
        <v>31000000</v>
      </c>
      <c r="RI36" s="7">
        <v>13.715934170000001</v>
      </c>
      <c r="RJ36" s="6">
        <v>23.926628109999999</v>
      </c>
      <c r="RK36" s="7">
        <v>9.7406855270000001</v>
      </c>
      <c r="RL36" s="6">
        <v>19.825343740000001</v>
      </c>
      <c r="RM36" s="7">
        <v>3.5674470459999998</v>
      </c>
      <c r="RN36" s="6">
        <v>43000000</v>
      </c>
      <c r="RO36" s="7">
        <v>15642000000</v>
      </c>
      <c r="RP36" s="6">
        <v>13.95080183</v>
      </c>
      <c r="RQ36" s="7">
        <v>-125000000</v>
      </c>
      <c r="RR36" s="6">
        <v>196832925.69999999</v>
      </c>
      <c r="RS36" s="7">
        <v>103.2391361</v>
      </c>
      <c r="RT36" s="6">
        <v>2.2967410199999998</v>
      </c>
      <c r="RU36" s="7">
        <v>56.678285709999997</v>
      </c>
      <c r="RV36" s="6">
        <v>5667.828571</v>
      </c>
      <c r="RW36" s="7">
        <v>35.19769411</v>
      </c>
      <c r="RX36" s="6">
        <v>15.162198419999999</v>
      </c>
      <c r="RY36" s="7">
        <v>0</v>
      </c>
      <c r="RZ36" s="6">
        <v>-125000000</v>
      </c>
      <c r="SA36" s="7">
        <v>0.85470998300000001</v>
      </c>
      <c r="SB36" s="6">
        <v>48.88</v>
      </c>
      <c r="SC36" s="7">
        <v>31.037277150000001</v>
      </c>
      <c r="SD36" s="6">
        <v>74.040000000000006</v>
      </c>
      <c r="SE36" s="7">
        <v>22.98</v>
      </c>
      <c r="SF36" s="6">
        <v>17.49835886</v>
      </c>
      <c r="SG36" s="7">
        <v>9119021837</v>
      </c>
      <c r="SH36" s="6">
        <v>23.827640850000002</v>
      </c>
      <c r="SI36" s="7">
        <v>6133308</v>
      </c>
      <c r="SJ36" s="6">
        <v>7.1528000829999998</v>
      </c>
      <c r="SK36" s="7">
        <v>70.927673339999998</v>
      </c>
      <c r="SL36" s="6">
        <v>44.796750000000003</v>
      </c>
      <c r="SM36" s="7">
        <v>0</v>
      </c>
      <c r="SN36" s="6">
        <v>61.343907190000003</v>
      </c>
      <c r="SO36" s="7">
        <v>0</v>
      </c>
      <c r="SP36" s="6">
        <v>16.40434853</v>
      </c>
      <c r="SQ36" s="7">
        <v>22.25174428</v>
      </c>
      <c r="SR36" s="6">
        <v>7.001669884</v>
      </c>
      <c r="SS36" s="7">
        <v>0</v>
      </c>
      <c r="ST36" s="6">
        <v>77.748255720000003</v>
      </c>
      <c r="SU36" s="7">
        <v>7.0792698859999996</v>
      </c>
      <c r="SV36" s="6">
        <v>501</v>
      </c>
      <c r="SW36" s="7">
        <v>50.5</v>
      </c>
      <c r="SX36" s="6">
        <v>89</v>
      </c>
      <c r="SY36" s="7">
        <v>2409850.2999999998</v>
      </c>
      <c r="SZ36" s="6">
        <v>54.8</v>
      </c>
      <c r="TA36" s="7">
        <v>83</v>
      </c>
      <c r="TB36" s="6">
        <v>-3000000</v>
      </c>
      <c r="TC36" s="7">
        <v>2710000.0380000002</v>
      </c>
      <c r="TD36" s="6">
        <v>3.7592959989999999</v>
      </c>
      <c r="TE36" s="7">
        <v>690.87023529999999</v>
      </c>
      <c r="TF36" s="6">
        <v>2.4657849949999999</v>
      </c>
      <c r="TG36" s="7">
        <v>76.354118349999993</v>
      </c>
      <c r="TH36" s="6">
        <v>-79.219395649999996</v>
      </c>
      <c r="TI36" s="7">
        <v>0</v>
      </c>
      <c r="TJ36" s="6">
        <v>65.143150329999997</v>
      </c>
      <c r="TK36" s="7">
        <v>513.83763469999997</v>
      </c>
      <c r="TL36" s="6">
        <v>93.384398419999997</v>
      </c>
      <c r="TM36" s="7">
        <v>9.9200876200000003</v>
      </c>
      <c r="TN36" s="6">
        <v>74</v>
      </c>
      <c r="TO36" s="7">
        <v>7.3</v>
      </c>
      <c r="TP36" s="6">
        <v>22.97</v>
      </c>
      <c r="TQ36" s="7"/>
      <c r="TR36" s="6">
        <v>-300</v>
      </c>
      <c r="TS36" s="7">
        <v>289996000000</v>
      </c>
      <c r="TT36" s="6">
        <v>17385333452</v>
      </c>
      <c r="TU36" s="7">
        <v>11217000000</v>
      </c>
      <c r="TV36" s="6">
        <v>6.4097142859999998</v>
      </c>
      <c r="TW36" s="7">
        <v>689999.9976</v>
      </c>
      <c r="TX36" s="6">
        <v>40.719704229999998</v>
      </c>
      <c r="TY36" s="7">
        <v>18.317254949999999</v>
      </c>
      <c r="TZ36" s="6">
        <v>90.236441540000001</v>
      </c>
      <c r="UA36" s="7">
        <v>33.552524490000003</v>
      </c>
      <c r="UB36" s="6">
        <v>16.726266689999999</v>
      </c>
      <c r="UC36" s="7"/>
      <c r="UD36" s="6"/>
      <c r="UE36" s="7"/>
      <c r="UF36" s="6">
        <v>0.85102999199999996</v>
      </c>
      <c r="UG36" s="7">
        <v>0.84599000199999996</v>
      </c>
      <c r="UH36" s="6">
        <v>15.167566989999999</v>
      </c>
      <c r="UI36" s="7">
        <v>45</v>
      </c>
      <c r="UJ36" s="6">
        <v>33.28</v>
      </c>
      <c r="UK36" s="7">
        <v>20.85</v>
      </c>
      <c r="UL36" s="6">
        <v>44.45552</v>
      </c>
      <c r="UM36" s="7">
        <v>528</v>
      </c>
      <c r="UN36" s="6">
        <v>308</v>
      </c>
      <c r="UO36" s="7">
        <v>288939</v>
      </c>
      <c r="UP36" s="6">
        <v>4433060</v>
      </c>
      <c r="UQ36" s="7">
        <v>2200000.048</v>
      </c>
      <c r="UR36" s="6">
        <v>53.670501710000003</v>
      </c>
      <c r="US36" s="7">
        <v>309131</v>
      </c>
      <c r="UT36" s="6">
        <v>68.14</v>
      </c>
      <c r="UU36" s="7">
        <v>43.38</v>
      </c>
      <c r="UV36" s="6">
        <v>17.89</v>
      </c>
      <c r="UW36" s="7">
        <v>44.068179999999998</v>
      </c>
      <c r="UX36" s="6">
        <v>4046000089</v>
      </c>
      <c r="UY36" s="7">
        <v>13643112300</v>
      </c>
      <c r="UZ36" s="6">
        <v>1700248</v>
      </c>
      <c r="VA36" s="7">
        <v>123371</v>
      </c>
      <c r="VB36" s="6">
        <v>39.908969880000001</v>
      </c>
      <c r="VC36" s="7">
        <v>16651000000</v>
      </c>
      <c r="VD36" s="6">
        <v>11212000000</v>
      </c>
      <c r="VE36" s="7">
        <v>19.047428570000001</v>
      </c>
      <c r="VF36" s="6">
        <v>9.7698847200000003</v>
      </c>
      <c r="VG36" s="7">
        <v>6.2362051269999998</v>
      </c>
      <c r="VH36" s="6">
        <v>5257000000</v>
      </c>
      <c r="VI36" s="7">
        <v>17.273732720000002</v>
      </c>
      <c r="VJ36" s="6">
        <v>36.012360119999997</v>
      </c>
      <c r="VK36" s="7">
        <v>33333000000</v>
      </c>
      <c r="VL36" s="6">
        <v>6585000000</v>
      </c>
      <c r="VM36" s="7">
        <v>12.53393867</v>
      </c>
      <c r="VN36" s="6">
        <v>36.908571430000002</v>
      </c>
      <c r="VO36" s="7">
        <v>41.239744219999999</v>
      </c>
      <c r="VP36" s="6">
        <v>4.510857143</v>
      </c>
      <c r="VQ36" s="7">
        <v>54250000000</v>
      </c>
      <c r="VR36" s="6">
        <v>24.70438124</v>
      </c>
      <c r="VS36" s="7">
        <v>20.667281110000001</v>
      </c>
      <c r="VT36" s="6">
        <v>12004000000</v>
      </c>
      <c r="VU36" s="7">
        <v>6296000000</v>
      </c>
      <c r="VV36" s="6">
        <v>3.004</v>
      </c>
      <c r="VW36" s="7">
        <v>16.733821630000001</v>
      </c>
      <c r="VX36" s="6">
        <v>31</v>
      </c>
      <c r="VY36" s="7">
        <v>30.693087559999999</v>
      </c>
      <c r="VZ36" s="6">
        <v>9371000000</v>
      </c>
      <c r="WA36" s="7">
        <v>17.80982478</v>
      </c>
      <c r="WB36" s="6">
        <v>9.3411076990000002</v>
      </c>
      <c r="WC36" s="7">
        <v>8448000000</v>
      </c>
      <c r="WD36" s="6">
        <v>64590000000</v>
      </c>
      <c r="WE36" s="7">
        <v>27796000000</v>
      </c>
      <c r="WF36" s="6">
        <v>7894000000</v>
      </c>
      <c r="WG36" s="7">
        <v>17000000</v>
      </c>
      <c r="WH36" s="6">
        <v>255000000</v>
      </c>
      <c r="WI36" s="7">
        <v>-5750000</v>
      </c>
      <c r="WJ36" s="6">
        <v>29999.999329999999</v>
      </c>
      <c r="WK36" s="7">
        <v>26.761040000000001</v>
      </c>
      <c r="WL36" s="6">
        <v>45.465429999999998</v>
      </c>
      <c r="WM36" s="7"/>
      <c r="WN36" s="6">
        <v>-21480938</v>
      </c>
      <c r="WO36" s="7">
        <v>0.19943159799999999</v>
      </c>
      <c r="WP36" s="6">
        <v>8221.046848</v>
      </c>
      <c r="WQ36" s="7">
        <v>528495000000</v>
      </c>
      <c r="WR36" s="6">
        <v>7.779384158</v>
      </c>
      <c r="WS36" s="7">
        <v>0.74677010499999996</v>
      </c>
      <c r="WT36" s="6">
        <v>4060</v>
      </c>
      <c r="WU36" s="7">
        <v>444361000000</v>
      </c>
      <c r="WV36" s="6">
        <v>0.67248334799999998</v>
      </c>
      <c r="WW36" s="7">
        <v>530783000000</v>
      </c>
      <c r="WX36" s="6">
        <v>4048.0222090000002</v>
      </c>
      <c r="WY36" s="7">
        <v>260229000000</v>
      </c>
      <c r="WZ36" s="6">
        <v>175000000000</v>
      </c>
      <c r="XA36" s="7">
        <v>23.555083629999999</v>
      </c>
      <c r="XB36" s="6">
        <v>33.393000000000001</v>
      </c>
      <c r="XC36" s="7">
        <v>21.542000000000002</v>
      </c>
      <c r="XD36" s="6">
        <v>130500000000</v>
      </c>
      <c r="XE36" s="7">
        <v>76.484999999999999</v>
      </c>
      <c r="XF36" s="6">
        <v>44.426000000000002</v>
      </c>
      <c r="XG36" s="7">
        <v>8256.6334139999999</v>
      </c>
      <c r="XH36" s="6">
        <v>261311000000</v>
      </c>
      <c r="XI36" s="7">
        <v>175727000000</v>
      </c>
      <c r="XJ36" s="6">
        <v>8.4488715639999992</v>
      </c>
      <c r="XK36" s="7">
        <v>1.7886</v>
      </c>
      <c r="XL36" s="6">
        <v>0.17639301900000001</v>
      </c>
      <c r="XM36" s="7">
        <v>18936961</v>
      </c>
      <c r="XN36" s="6">
        <v>48.88</v>
      </c>
      <c r="XO36" s="7">
        <v>31.036890799999998</v>
      </c>
      <c r="XP36" s="6">
        <v>24.838999999999999</v>
      </c>
      <c r="XQ36" s="7">
        <v>74.462999999999994</v>
      </c>
      <c r="XR36" s="6">
        <v>23.111000000000001</v>
      </c>
      <c r="XS36" s="7">
        <v>51.051000000000002</v>
      </c>
      <c r="XT36" s="6">
        <v>174753000000</v>
      </c>
      <c r="XU36" s="7">
        <v>209999.99340000001</v>
      </c>
      <c r="XV36" s="6">
        <v>19.840479999999999</v>
      </c>
      <c r="XW36" s="7">
        <v>10.93</v>
      </c>
      <c r="XX36" s="6">
        <v>22.841999999999999</v>
      </c>
      <c r="XY36" s="7">
        <v>8888.5635629999997</v>
      </c>
      <c r="XZ36" s="6">
        <v>7.2590000000000003</v>
      </c>
      <c r="YA36" s="7">
        <v>13549.99316</v>
      </c>
      <c r="YB36" s="6">
        <v>3168.312641</v>
      </c>
      <c r="YC36" s="7">
        <v>17.663073839999999</v>
      </c>
      <c r="YD36" s="6">
        <v>31333.085439999999</v>
      </c>
      <c r="YE36" s="7">
        <v>58.220481280000001</v>
      </c>
      <c r="YF36" s="6">
        <v>46.347577710000003</v>
      </c>
      <c r="YG36" s="7">
        <v>43.609054069999999</v>
      </c>
      <c r="YH36" s="6">
        <v>19.930044509999998</v>
      </c>
      <c r="YI36" s="7">
        <v>34.090000000000003</v>
      </c>
      <c r="YJ36" s="6">
        <v>35.175733000000001</v>
      </c>
      <c r="YK36" s="7">
        <v>9.0811191739999995</v>
      </c>
      <c r="YL36" s="6">
        <v>42.730947039999997</v>
      </c>
      <c r="YM36" s="7">
        <v>25.1171474</v>
      </c>
      <c r="YN36" s="6">
        <v>8.7608527540000001</v>
      </c>
      <c r="YO36" s="7">
        <v>26.848339710000001</v>
      </c>
      <c r="YP36" s="6">
        <v>50.745593020000001</v>
      </c>
      <c r="YQ36" s="7">
        <v>23.004000000000001</v>
      </c>
      <c r="YR36" s="6">
        <v>11.097</v>
      </c>
      <c r="YS36" s="7">
        <v>46.970893060000002</v>
      </c>
      <c r="YT36" s="6">
        <v>5.332583874</v>
      </c>
      <c r="YU36" s="7">
        <v>1.8818394140000001</v>
      </c>
      <c r="YV36" s="6">
        <v>23.265999999999998</v>
      </c>
      <c r="YW36" s="7">
        <v>45.655663660000002</v>
      </c>
      <c r="YX36" s="6">
        <v>7.3734723280000001</v>
      </c>
      <c r="YY36" s="7">
        <v>33.48934861</v>
      </c>
      <c r="YZ36" s="6">
        <v>56.390945930000001</v>
      </c>
      <c r="ZA36" s="7">
        <v>21.849481659999999</v>
      </c>
      <c r="ZB36" s="6">
        <v>69.057000000000002</v>
      </c>
      <c r="ZC36" s="7">
        <v>16.760714360000001</v>
      </c>
      <c r="ZD36" s="6">
        <v>31.111000000000001</v>
      </c>
      <c r="ZE36" s="7">
        <v>48.488999999999997</v>
      </c>
      <c r="ZF36" s="6">
        <v>43.327732109999999</v>
      </c>
      <c r="ZG36" s="7">
        <v>21.49653489</v>
      </c>
      <c r="ZH36" s="6">
        <v>13.806724089999999</v>
      </c>
      <c r="ZI36" s="7">
        <v>49.254406979999999</v>
      </c>
      <c r="ZJ36" s="6">
        <v>43.536999999999999</v>
      </c>
      <c r="ZK36" s="7">
        <v>17.832000000000001</v>
      </c>
      <c r="ZL36" s="6">
        <v>41.779518719999999</v>
      </c>
      <c r="ZM36" s="7">
        <v>4.3979862609999998</v>
      </c>
      <c r="ZN36" s="6">
        <v>32.151905560000003</v>
      </c>
      <c r="ZO36" s="7">
        <v>0.01</v>
      </c>
      <c r="ZP36" s="6">
        <v>100</v>
      </c>
      <c r="ZQ36" s="7">
        <v>0.1</v>
      </c>
      <c r="ZR36" s="6">
        <v>4.5</v>
      </c>
      <c r="ZS36" s="7">
        <v>7267</v>
      </c>
      <c r="ZT36" s="6">
        <v>0.01</v>
      </c>
      <c r="ZU36" s="7">
        <v>4.9000000000000004</v>
      </c>
      <c r="ZV36" s="6">
        <v>5495</v>
      </c>
      <c r="ZW36" s="7">
        <v>10.649105199999999</v>
      </c>
      <c r="ZX36" s="6">
        <v>5.0198403000000003E-2</v>
      </c>
      <c r="ZY36" s="7">
        <v>27.457760480000001</v>
      </c>
      <c r="ZZ36" s="6">
        <v>0.01</v>
      </c>
      <c r="AAA36" s="7">
        <v>100</v>
      </c>
      <c r="AAB36" s="6">
        <v>0.1</v>
      </c>
      <c r="AAC36" s="7">
        <v>0.1</v>
      </c>
      <c r="AAD36" s="6">
        <v>3.6</v>
      </c>
      <c r="AAE36" s="7">
        <v>5410</v>
      </c>
      <c r="AAF36" s="6">
        <v>499.7</v>
      </c>
      <c r="AAG36" s="7">
        <v>100</v>
      </c>
      <c r="AAH36" s="6">
        <v>100</v>
      </c>
      <c r="AAI36" s="7">
        <v>100</v>
      </c>
      <c r="AAJ36" s="6">
        <v>83.703703700000005</v>
      </c>
      <c r="AAK36" s="7">
        <v>4.2</v>
      </c>
      <c r="AAL36" s="6">
        <v>5929</v>
      </c>
      <c r="AAM36" s="7">
        <v>430000</v>
      </c>
      <c r="AAN36" s="6"/>
      <c r="AAO36" s="7"/>
      <c r="AAP36" s="6">
        <v>6585000000</v>
      </c>
      <c r="AAQ36" s="7">
        <v>19.755197549999998</v>
      </c>
      <c r="AAR36" s="6">
        <v>10.170688200000001</v>
      </c>
      <c r="AAS36" s="7">
        <v>1.727395384</v>
      </c>
      <c r="AAT36" s="6">
        <v>6200517713</v>
      </c>
      <c r="AAU36" s="7">
        <v>1287179983</v>
      </c>
      <c r="AAV36" s="6">
        <v>5300310079</v>
      </c>
      <c r="AAW36" s="7">
        <v>900207634</v>
      </c>
      <c r="AAX36" s="6">
        <v>10</v>
      </c>
      <c r="AAY36" s="7">
        <v>11.898083590000001</v>
      </c>
      <c r="AAZ36" s="6">
        <v>2.469951016</v>
      </c>
      <c r="ABA36" s="7">
        <v>6.3800000000000003E-3</v>
      </c>
      <c r="ABB36" s="6"/>
      <c r="ABC36" s="7">
        <v>99.134849549999998</v>
      </c>
      <c r="ABD36" s="6">
        <v>93.02430013</v>
      </c>
      <c r="ABE36" s="7">
        <v>95.648536680000007</v>
      </c>
      <c r="ABF36" s="6">
        <v>64.903072750000007</v>
      </c>
      <c r="ABG36" s="7">
        <v>2.2706916910000001</v>
      </c>
      <c r="ABH36" s="6">
        <v>257000000</v>
      </c>
      <c r="ABI36" s="7">
        <v>25.39208</v>
      </c>
      <c r="ABJ36" s="6"/>
      <c r="ABK36" s="7"/>
      <c r="ABL36" s="6">
        <v>4.5837597849999998</v>
      </c>
      <c r="ABM36" s="7"/>
      <c r="ABN36" s="6">
        <v>1.3011152420000001</v>
      </c>
      <c r="ABO36" s="7">
        <v>105000000</v>
      </c>
      <c r="ABP36" s="6">
        <v>508000000</v>
      </c>
      <c r="ABQ36" s="7">
        <v>57</v>
      </c>
      <c r="ABR36" s="6"/>
      <c r="ABS36" s="7"/>
    </row>
    <row r="37" spans="1:747" x14ac:dyDescent="0.25">
      <c r="A37" s="5">
        <v>1995</v>
      </c>
      <c r="B37" s="6">
        <v>49.298430150000002</v>
      </c>
      <c r="C37" s="7">
        <v>76.190589540000005</v>
      </c>
      <c r="D37" s="6">
        <v>0.52958955100000005</v>
      </c>
      <c r="E37" s="7">
        <v>3.911845258</v>
      </c>
      <c r="F37" s="6">
        <v>4.6098846829999998</v>
      </c>
      <c r="G37" s="7">
        <v>1.9842964999999999</v>
      </c>
      <c r="H37" s="6">
        <v>2.718388359</v>
      </c>
      <c r="I37" s="7">
        <v>5.0379187339999998</v>
      </c>
      <c r="J37" s="6">
        <v>7.0845685720000002</v>
      </c>
      <c r="K37" s="7">
        <v>9.0540168940000001</v>
      </c>
      <c r="L37" s="6">
        <v>56.837844709999999</v>
      </c>
      <c r="M37" s="7">
        <v>10.59925492</v>
      </c>
      <c r="N37" s="6">
        <v>13.71989299</v>
      </c>
      <c r="O37" s="7">
        <v>39.929031559999999</v>
      </c>
      <c r="P37" s="6">
        <v>13.87585369</v>
      </c>
      <c r="Q37" s="7">
        <v>-38920</v>
      </c>
      <c r="R37" s="6">
        <v>85766433924</v>
      </c>
      <c r="S37" s="7">
        <v>30600000000</v>
      </c>
      <c r="T37" s="6">
        <v>2074.839911</v>
      </c>
      <c r="U37" s="7">
        <v>136219000000</v>
      </c>
      <c r="V37" s="6">
        <v>191010000000</v>
      </c>
      <c r="W37" s="7">
        <v>18195222648</v>
      </c>
      <c r="X37" s="6">
        <v>15.710784309999999</v>
      </c>
      <c r="Y37" s="7">
        <v>32050000000</v>
      </c>
      <c r="Z37" s="6">
        <v>-5.1470588240000001</v>
      </c>
      <c r="AA37" s="7">
        <v>27.69607843</v>
      </c>
      <c r="AB37" s="6">
        <v>56500000000</v>
      </c>
      <c r="AC37" s="7">
        <v>13571571808</v>
      </c>
      <c r="AD37" s="6">
        <v>180305000000</v>
      </c>
      <c r="AE37" s="7">
        <v>13565319965</v>
      </c>
      <c r="AF37" s="6">
        <v>214500000000</v>
      </c>
      <c r="AG37" s="7">
        <v>2278760000000</v>
      </c>
      <c r="AH37" s="6">
        <v>51135358301</v>
      </c>
      <c r="AI37" s="7">
        <v>114287000000</v>
      </c>
      <c r="AJ37" s="6">
        <v>10.539215690000001</v>
      </c>
      <c r="AK37" s="7">
        <v>21500000000</v>
      </c>
      <c r="AL37" s="6">
        <v>3435000000</v>
      </c>
      <c r="AM37" s="7">
        <v>25.22305588</v>
      </c>
      <c r="AN37" s="6">
        <v>42.814</v>
      </c>
      <c r="AO37" s="7">
        <v>50.701569849999998</v>
      </c>
      <c r="AP37" s="6">
        <v>65652622</v>
      </c>
      <c r="AQ37" s="7">
        <v>69.298286270000006</v>
      </c>
      <c r="AR37" s="6">
        <v>0.30208420800000002</v>
      </c>
      <c r="AS37" s="7">
        <v>0.95390348700000005</v>
      </c>
      <c r="AT37" s="6">
        <v>3.2331237229999998</v>
      </c>
      <c r="AU37" s="7">
        <v>1.4475464760000001</v>
      </c>
      <c r="AV37" s="6">
        <v>2.2755641440000001</v>
      </c>
      <c r="AW37" s="7">
        <v>4.0026604450000001</v>
      </c>
      <c r="AX37" s="6">
        <v>6.1043499370000003</v>
      </c>
      <c r="AY37" s="7">
        <v>7.9768262060000001</v>
      </c>
      <c r="AZ37" s="6">
        <v>56.75671981</v>
      </c>
      <c r="BA37" s="7">
        <v>56.673285909999997</v>
      </c>
      <c r="BB37" s="6">
        <v>12.333284880000001</v>
      </c>
      <c r="BC37" s="7">
        <v>39.33143493</v>
      </c>
      <c r="BD37" s="6">
        <v>38.716829400000002</v>
      </c>
      <c r="BE37" s="7">
        <v>3.391</v>
      </c>
      <c r="BF37" s="6">
        <v>15</v>
      </c>
      <c r="BG37" s="7">
        <v>60159245060</v>
      </c>
      <c r="BH37" s="6">
        <v>0</v>
      </c>
      <c r="BI37" s="7">
        <v>28681804777</v>
      </c>
      <c r="BJ37" s="6">
        <v>30.245098039999998</v>
      </c>
      <c r="BK37" s="7">
        <v>61700000000</v>
      </c>
      <c r="BL37" s="6">
        <v>-10500000000</v>
      </c>
      <c r="BM37" s="7">
        <v>20.147058820000002</v>
      </c>
      <c r="BN37" s="6">
        <v>41100000000</v>
      </c>
      <c r="BO37" s="7">
        <v>-1451253318</v>
      </c>
      <c r="BP37" s="6">
        <v>13862240137</v>
      </c>
      <c r="BQ37" s="7">
        <v>2606910000000</v>
      </c>
      <c r="BR37" s="6">
        <v>8.2281276909999992</v>
      </c>
      <c r="BS37" s="7">
        <v>131642000000</v>
      </c>
      <c r="BT37" s="6">
        <v>2075940000000</v>
      </c>
      <c r="BU37" s="7">
        <v>151900000000</v>
      </c>
      <c r="BV37" s="6">
        <v>57.186</v>
      </c>
      <c r="BW37" s="7">
        <v>32365712</v>
      </c>
      <c r="BX37" s="6">
        <v>0.80835546000000003</v>
      </c>
      <c r="BY37" s="7">
        <v>2568229</v>
      </c>
      <c r="BZ37" s="6">
        <v>1492022</v>
      </c>
      <c r="CA37" s="7">
        <v>2.392547397</v>
      </c>
      <c r="CB37" s="6">
        <v>2.9433679690000001</v>
      </c>
      <c r="CC37" s="7">
        <v>5.1326230669999999</v>
      </c>
      <c r="CD37" s="6">
        <v>6.9044997370000001</v>
      </c>
      <c r="CE37" s="7">
        <v>8.6530276239999999</v>
      </c>
      <c r="CF37" s="6">
        <v>18919562</v>
      </c>
      <c r="CG37" s="7">
        <v>10.20790768</v>
      </c>
      <c r="CH37" s="6">
        <v>13.3584625</v>
      </c>
      <c r="CI37" s="7">
        <v>13291141</v>
      </c>
      <c r="CJ37" s="6">
        <v>13.38280307</v>
      </c>
      <c r="CK37" s="7">
        <v>12990000000</v>
      </c>
      <c r="CL37" s="6">
        <v>9023886759</v>
      </c>
      <c r="CM37" s="7">
        <v>3107.2635610000002</v>
      </c>
      <c r="CN37" s="6">
        <v>56328516662</v>
      </c>
      <c r="CO37" s="7">
        <v>8.6662138419999994</v>
      </c>
      <c r="CP37" s="6">
        <v>266071000000</v>
      </c>
      <c r="CQ37" s="7">
        <v>50.245098040000002</v>
      </c>
      <c r="CR37" s="6">
        <v>-3096431731</v>
      </c>
      <c r="CS37" s="7">
        <v>20148257921</v>
      </c>
      <c r="CT37" s="6">
        <v>328152000000</v>
      </c>
      <c r="CU37" s="7">
        <v>12120318490</v>
      </c>
      <c r="CV37" s="6">
        <v>22.55941176</v>
      </c>
      <c r="CW37" s="7">
        <v>46021200000</v>
      </c>
      <c r="CX37" s="6">
        <v>2.8034145000000001</v>
      </c>
      <c r="CY37" s="7">
        <v>32.733823530000002</v>
      </c>
      <c r="CZ37" s="6">
        <v>17121798674</v>
      </c>
      <c r="DA37" s="7">
        <v>23.16088762</v>
      </c>
      <c r="DB37" s="6">
        <v>9451489236</v>
      </c>
      <c r="DC37" s="7">
        <v>326805000000</v>
      </c>
      <c r="DD37" s="6">
        <v>16661751696</v>
      </c>
      <c r="DE37" s="7">
        <v>16081437672</v>
      </c>
      <c r="DF37" s="6">
        <v>-4921200000</v>
      </c>
      <c r="DG37" s="7">
        <v>105.1470588</v>
      </c>
      <c r="DH37" s="6">
        <v>63255676792</v>
      </c>
      <c r="DI37" s="7">
        <v>74.460784309999994</v>
      </c>
      <c r="DJ37" s="6">
        <v>1740.784762</v>
      </c>
      <c r="DK37" s="7">
        <v>202816000000</v>
      </c>
      <c r="DL37" s="6">
        <v>6340312592</v>
      </c>
      <c r="DM37" s="7">
        <v>1703000000</v>
      </c>
      <c r="DN37" s="6">
        <v>15.7422305</v>
      </c>
      <c r="DO37" s="7">
        <v>79.787401959999997</v>
      </c>
      <c r="DP37" s="6">
        <v>48914272378</v>
      </c>
      <c r="DQ37" s="7">
        <v>16181222674</v>
      </c>
      <c r="DR37" s="6">
        <v>15205730</v>
      </c>
      <c r="DS37" s="7">
        <v>32.733823530000002</v>
      </c>
      <c r="DT37" s="6">
        <v>11961986</v>
      </c>
      <c r="DU37" s="7">
        <v>3.3922083330000001</v>
      </c>
      <c r="DV37" s="6">
        <v>3830728399</v>
      </c>
      <c r="DW37" s="7">
        <v>2439740000000</v>
      </c>
      <c r="DX37" s="6">
        <v>35854.914470000003</v>
      </c>
      <c r="DY37" s="7">
        <v>916.32661770000004</v>
      </c>
      <c r="DZ37" s="6">
        <v>2353970000000</v>
      </c>
      <c r="EA37" s="7">
        <v>204000000000</v>
      </c>
      <c r="EB37" s="6">
        <v>47.676470590000001</v>
      </c>
      <c r="EC37" s="7">
        <v>97260000000</v>
      </c>
      <c r="ED37" s="6">
        <v>25.89232655</v>
      </c>
      <c r="EE37" s="7">
        <v>36.559313680000002</v>
      </c>
      <c r="EF37" s="6">
        <v>162766000000</v>
      </c>
      <c r="EG37" s="7">
        <v>153576000000</v>
      </c>
      <c r="EH37" s="6">
        <v>32.733823530000002</v>
      </c>
      <c r="EI37" s="7">
        <v>42.55645105</v>
      </c>
      <c r="EJ37" s="6">
        <v>11739000000</v>
      </c>
      <c r="EK37" s="7">
        <v>28108514</v>
      </c>
      <c r="EL37" s="6">
        <v>37544108</v>
      </c>
      <c r="EM37" s="7">
        <v>33286910</v>
      </c>
      <c r="EN37" s="6">
        <v>6.8923032749999997</v>
      </c>
      <c r="EO37" s="7">
        <v>0.51207123099999996</v>
      </c>
      <c r="EP37" s="6">
        <v>1.3706125170000001</v>
      </c>
      <c r="EQ37" s="7">
        <v>1076207</v>
      </c>
      <c r="ER37" s="6">
        <v>1.9188454740000001</v>
      </c>
      <c r="ES37" s="7">
        <v>2.5770976399999999</v>
      </c>
      <c r="ET37" s="6">
        <v>4.145428656</v>
      </c>
      <c r="EU37" s="7">
        <v>6.0679879369999998</v>
      </c>
      <c r="EV37" s="6">
        <v>7.6487982099999998</v>
      </c>
      <c r="EW37" s="7">
        <v>37262275</v>
      </c>
      <c r="EX37" s="6">
        <v>18342713</v>
      </c>
      <c r="EY37" s="7">
        <v>11.97556383</v>
      </c>
      <c r="EZ37" s="6">
        <v>25822118</v>
      </c>
      <c r="FA37" s="7">
        <v>12530978</v>
      </c>
      <c r="FB37" s="6">
        <v>22.549019609999998</v>
      </c>
      <c r="FC37" s="7">
        <v>46000000000</v>
      </c>
      <c r="FD37" s="6">
        <v>147724000000</v>
      </c>
      <c r="FE37" s="7">
        <v>85</v>
      </c>
      <c r="FF37" s="6">
        <v>173400000000</v>
      </c>
      <c r="FG37" s="7">
        <v>44795045709</v>
      </c>
      <c r="FH37" s="6">
        <v>17910336446</v>
      </c>
      <c r="FI37" s="7">
        <v>1.796371028</v>
      </c>
      <c r="FJ37" s="6">
        <v>-60889990500</v>
      </c>
      <c r="FK37" s="7">
        <v>890926000000</v>
      </c>
      <c r="FL37" s="6">
        <v>13.15736461</v>
      </c>
      <c r="FM37" s="7">
        <v>1.1771286700000001</v>
      </c>
      <c r="FN37" s="6">
        <v>2.335296708</v>
      </c>
      <c r="FO37" s="7">
        <v>2.4635710149999999</v>
      </c>
      <c r="FP37" s="6">
        <v>4.6424587720000003</v>
      </c>
      <c r="FQ37" s="7">
        <v>140569000000</v>
      </c>
      <c r="FR37" s="6">
        <v>11.399741499999999</v>
      </c>
      <c r="FS37" s="7">
        <v>1140790000000</v>
      </c>
      <c r="FT37" s="6">
        <v>4.3130032859999998</v>
      </c>
      <c r="FU37" s="7">
        <v>5.0314465210000003</v>
      </c>
      <c r="FV37" s="6">
        <v>2.10420542</v>
      </c>
      <c r="FW37" s="7">
        <v>66884519105</v>
      </c>
      <c r="FX37" s="6">
        <v>19518658330</v>
      </c>
      <c r="FY37" s="7">
        <v>0.58532511499999995</v>
      </c>
      <c r="FZ37" s="6">
        <v>352751000000</v>
      </c>
      <c r="GA37" s="7">
        <v>11.290635229999999</v>
      </c>
      <c r="GB37" s="6">
        <v>3.4779715520000001</v>
      </c>
      <c r="GC37" s="7">
        <v>9.8965151949999992</v>
      </c>
      <c r="GD37" s="6">
        <v>12.116506319999999</v>
      </c>
      <c r="GE37" s="7">
        <v>2414860000000</v>
      </c>
      <c r="GF37" s="6">
        <v>51808162546</v>
      </c>
      <c r="GG37" s="7">
        <v>3.3286602319999998</v>
      </c>
      <c r="GH37" s="6">
        <v>70.703827000000004</v>
      </c>
      <c r="GI37" s="7">
        <v>68.304000000000002</v>
      </c>
      <c r="GJ37" s="6">
        <v>230.61099999999999</v>
      </c>
      <c r="GK37" s="7">
        <v>64.599999999999994</v>
      </c>
      <c r="GL37" s="6">
        <v>63.8</v>
      </c>
      <c r="GM37" s="7">
        <v>50780</v>
      </c>
      <c r="GN37" s="6">
        <v>91301</v>
      </c>
      <c r="GO37" s="7">
        <v>2028069946</v>
      </c>
      <c r="GP37" s="6">
        <v>2028069946</v>
      </c>
      <c r="GQ37" s="7">
        <v>64.263000000000005</v>
      </c>
      <c r="GR37" s="6">
        <v>49.4</v>
      </c>
      <c r="GS37" s="7">
        <v>7.0250000000000004</v>
      </c>
      <c r="GT37" s="6">
        <v>62.302</v>
      </c>
      <c r="GU37" s="7">
        <v>1.0680000000000001</v>
      </c>
      <c r="GV37" s="6">
        <v>3.8439999999999999</v>
      </c>
      <c r="GW37" s="7">
        <v>51.1</v>
      </c>
      <c r="GX37" s="6">
        <v>152.52799999999999</v>
      </c>
      <c r="GY37" s="7">
        <v>169789993.30000001</v>
      </c>
      <c r="GZ37" s="6">
        <v>738150000</v>
      </c>
      <c r="HA37" s="7">
        <v>407116.5</v>
      </c>
      <c r="HB37" s="6">
        <v>22479999.539999999</v>
      </c>
      <c r="HC37" s="7">
        <v>1025750000</v>
      </c>
      <c r="HD37" s="6">
        <v>71815</v>
      </c>
      <c r="HE37" s="7">
        <v>335301.5</v>
      </c>
      <c r="HF37" s="6">
        <v>60.015132000000001</v>
      </c>
      <c r="HG37" s="7">
        <v>66.311999999999998</v>
      </c>
      <c r="HH37" s="6">
        <v>47.6</v>
      </c>
      <c r="HI37" s="7">
        <v>29.01</v>
      </c>
      <c r="HJ37" s="6">
        <v>119747</v>
      </c>
      <c r="HK37" s="7">
        <v>30.8909208</v>
      </c>
      <c r="HL37" s="6">
        <v>16.73281068</v>
      </c>
      <c r="HM37" s="7">
        <v>2753850098</v>
      </c>
      <c r="HN37" s="6">
        <v>27.3</v>
      </c>
      <c r="HO37" s="7">
        <v>65.3</v>
      </c>
      <c r="HP37" s="6">
        <v>2753850098</v>
      </c>
      <c r="HQ37" s="7">
        <v>1785720001</v>
      </c>
      <c r="HR37" s="6">
        <v>242750000</v>
      </c>
      <c r="HS37" s="7">
        <v>626000000</v>
      </c>
      <c r="HT37" s="6">
        <v>2.9652033360000001</v>
      </c>
      <c r="HU37" s="7">
        <v>3.0820362339999998</v>
      </c>
      <c r="HV37" s="6">
        <v>3.8343834069999998</v>
      </c>
      <c r="HW37" s="7">
        <v>1948876986</v>
      </c>
      <c r="HX37" s="6">
        <v>5.4515738989999996</v>
      </c>
      <c r="HY37" s="7">
        <v>6611000000</v>
      </c>
      <c r="HZ37" s="6">
        <v>4.1399999999999997</v>
      </c>
      <c r="IA37" s="7">
        <v>2716213</v>
      </c>
      <c r="IB37" s="6">
        <v>1001450</v>
      </c>
      <c r="IC37" s="7">
        <v>16097252</v>
      </c>
      <c r="ID37" s="6">
        <v>399.85800499999999</v>
      </c>
      <c r="IE37" s="7">
        <v>55.53</v>
      </c>
      <c r="IF37" s="6">
        <v>0.46812999100000002</v>
      </c>
      <c r="IG37" s="7">
        <v>94.347445519999994</v>
      </c>
      <c r="IH37" s="6">
        <v>65.952706820000003</v>
      </c>
      <c r="II37" s="7">
        <v>55.85</v>
      </c>
      <c r="IJ37" s="6">
        <v>2726636</v>
      </c>
      <c r="IK37" s="7">
        <v>3.2980059270000002</v>
      </c>
      <c r="IL37" s="6">
        <v>5903.7</v>
      </c>
      <c r="IM37" s="7">
        <v>57.89</v>
      </c>
      <c r="IN37" s="6">
        <v>995450</v>
      </c>
      <c r="IO37" s="7">
        <v>2.8298759360000001</v>
      </c>
      <c r="IP37" s="6">
        <v>3443717428</v>
      </c>
      <c r="IQ37" s="7">
        <v>7.9392003469999999</v>
      </c>
      <c r="IR37" s="6">
        <v>9.2745644689999995</v>
      </c>
      <c r="IS37" s="7">
        <v>1.524572729</v>
      </c>
      <c r="IT37" s="6">
        <v>1.8939961080000001</v>
      </c>
      <c r="IU37" s="7">
        <v>5.4992290769999999</v>
      </c>
      <c r="IV37" s="6">
        <v>3.8237334399999998</v>
      </c>
      <c r="IW37" s="7">
        <v>18.100000000000001</v>
      </c>
      <c r="IX37" s="6">
        <v>4.2907654000000003E-2</v>
      </c>
      <c r="IY37" s="7">
        <v>1.505310151</v>
      </c>
      <c r="IZ37" s="6">
        <v>3.842124761</v>
      </c>
      <c r="JA37" s="7">
        <v>7.5091943849999998</v>
      </c>
      <c r="JB37" s="6">
        <v>3.0929839920000002</v>
      </c>
      <c r="JC37" s="7">
        <v>72.624675080000003</v>
      </c>
      <c r="JD37" s="6">
        <v>2817000</v>
      </c>
      <c r="JE37" s="7">
        <v>4.992627229</v>
      </c>
      <c r="JF37" s="6">
        <v>77.793607949999995</v>
      </c>
      <c r="JG37" s="7">
        <v>11738960078</v>
      </c>
      <c r="JH37" s="6">
        <v>1.524572729</v>
      </c>
      <c r="JI37" s="7">
        <v>18.3415578</v>
      </c>
      <c r="JJ37" s="6">
        <v>15.231684120000001</v>
      </c>
      <c r="JK37" s="7">
        <v>1</v>
      </c>
      <c r="JL37" s="6">
        <v>7.9392003469999999</v>
      </c>
      <c r="JM37" s="7">
        <v>2.5720332130000001</v>
      </c>
      <c r="JN37" s="6">
        <v>1.0318805980000001</v>
      </c>
      <c r="JO37" s="7">
        <v>13.917233510000001</v>
      </c>
      <c r="JP37" s="6">
        <v>1.398406485</v>
      </c>
      <c r="JQ37" s="7">
        <v>6.4569421389999997</v>
      </c>
      <c r="JR37" s="6">
        <v>32830</v>
      </c>
      <c r="JS37" s="7">
        <v>0.323215747</v>
      </c>
      <c r="JT37" s="6">
        <v>1107500600</v>
      </c>
      <c r="JU37" s="7">
        <v>36059.931940000002</v>
      </c>
      <c r="JV37" s="6">
        <v>880</v>
      </c>
      <c r="JW37" s="7">
        <v>60485845060</v>
      </c>
      <c r="JX37" s="6">
        <v>3124.1326600000002</v>
      </c>
      <c r="JY37" s="7">
        <v>2367430000000</v>
      </c>
      <c r="JZ37" s="6">
        <v>205108000000</v>
      </c>
      <c r="KA37" s="7">
        <v>326600000</v>
      </c>
      <c r="KB37" s="6">
        <v>137059000000</v>
      </c>
      <c r="KC37" s="7">
        <v>57511719356</v>
      </c>
      <c r="KD37" s="6">
        <v>2087.6339969999999</v>
      </c>
      <c r="KE37" s="7">
        <v>6190000.057</v>
      </c>
      <c r="KF37" s="6">
        <v>4.7836271650000004</v>
      </c>
      <c r="KG37" s="7">
        <v>2.6017999679999999</v>
      </c>
      <c r="KH37" s="6">
        <v>3.3529662089999999</v>
      </c>
      <c r="KI37" s="7">
        <v>1190000.057</v>
      </c>
      <c r="KJ37" s="6">
        <v>27200000.760000002</v>
      </c>
      <c r="KK37" s="7">
        <v>5401</v>
      </c>
      <c r="KL37" s="6">
        <v>649999.97620000003</v>
      </c>
      <c r="KM37" s="7">
        <v>27000000</v>
      </c>
      <c r="KN37" s="6">
        <v>9890000.3430000003</v>
      </c>
      <c r="KO37" s="7">
        <v>5949999.8090000004</v>
      </c>
      <c r="KP37" s="6">
        <v>449130004.89999998</v>
      </c>
      <c r="KQ37" s="7">
        <v>6</v>
      </c>
      <c r="KR37" s="6">
        <v>5.0000000000000001E-3</v>
      </c>
      <c r="KS37" s="7">
        <v>15.919</v>
      </c>
      <c r="KT37" s="6">
        <v>26.324381169999999</v>
      </c>
      <c r="KU37" s="7">
        <v>2059296435</v>
      </c>
      <c r="KV37" s="6">
        <v>0.99402843100000005</v>
      </c>
      <c r="KW37" s="7">
        <v>598000000</v>
      </c>
      <c r="KX37" s="6">
        <v>13.1623</v>
      </c>
      <c r="KY37" s="7">
        <v>4.0800000000000003E-2</v>
      </c>
      <c r="KZ37" s="6">
        <v>1E-4</v>
      </c>
      <c r="LA37" s="7">
        <v>23.316800000000001</v>
      </c>
      <c r="LB37" s="6">
        <v>1.0383</v>
      </c>
      <c r="LC37" s="7">
        <v>3.3546</v>
      </c>
      <c r="LD37" s="6">
        <v>8.3810000000000002</v>
      </c>
      <c r="LE37" s="7">
        <v>21.229199999999999</v>
      </c>
      <c r="LF37" s="6">
        <v>1.5190025460000001</v>
      </c>
      <c r="LG37" s="7">
        <v>22.982700000000001</v>
      </c>
      <c r="LH37" s="6">
        <v>50.928699999999999</v>
      </c>
      <c r="LI37" s="7">
        <v>0.38519999999999999</v>
      </c>
      <c r="LJ37" s="6">
        <v>-22696746.100000001</v>
      </c>
      <c r="LK37" s="7">
        <v>2355693000</v>
      </c>
      <c r="LL37" s="6">
        <v>33475216025</v>
      </c>
      <c r="LM37" s="7">
        <v>1.7399999999999999E-2</v>
      </c>
      <c r="LN37" s="6">
        <v>6.1600000000000002E-2</v>
      </c>
      <c r="LO37" s="7">
        <v>0.732105903</v>
      </c>
      <c r="LP37" s="6">
        <v>9.8862000000000005</v>
      </c>
      <c r="LQ37" s="7">
        <v>0.28710000000000002</v>
      </c>
      <c r="LR37" s="6">
        <v>2.4500000000000001E-2</v>
      </c>
      <c r="LS37" s="7">
        <v>2.5113482899999999</v>
      </c>
      <c r="LT37" s="6">
        <v>11.1014</v>
      </c>
      <c r="LU37" s="7">
        <v>2.6242999999999999</v>
      </c>
      <c r="LV37" s="6">
        <v>1.9900000000000001E-2</v>
      </c>
      <c r="LW37" s="7">
        <v>25.4313</v>
      </c>
      <c r="LX37" s="6">
        <v>164.8766</v>
      </c>
      <c r="LY37" s="7">
        <v>0.21659999999999999</v>
      </c>
      <c r="LZ37" s="6">
        <v>5.21E-2</v>
      </c>
      <c r="MA37" s="7">
        <v>99.726500000000001</v>
      </c>
      <c r="MB37" s="6">
        <v>8.5856999999999992</v>
      </c>
      <c r="MC37" s="7">
        <v>8.8567</v>
      </c>
      <c r="MD37" s="6">
        <v>59919211.899999999</v>
      </c>
      <c r="ME37" s="7">
        <v>1035321000</v>
      </c>
      <c r="MF37" s="6">
        <v>13.85468689</v>
      </c>
      <c r="MG37" s="7">
        <v>30999733372</v>
      </c>
      <c r="MH37" s="6">
        <v>6</v>
      </c>
      <c r="MI37" s="7">
        <v>5</v>
      </c>
      <c r="MJ37" s="6">
        <v>3.4045923189999998</v>
      </c>
      <c r="MK37" s="7">
        <v>3.9362102550000002</v>
      </c>
      <c r="ML37" s="6">
        <v>82616000</v>
      </c>
      <c r="MM37" s="7">
        <v>26.875</v>
      </c>
      <c r="MN37" s="6">
        <v>11</v>
      </c>
      <c r="MO37" s="7">
        <v>542097042.89999998</v>
      </c>
      <c r="MP37" s="6">
        <v>2380850036</v>
      </c>
      <c r="MQ37" s="7">
        <v>-187864000</v>
      </c>
      <c r="MR37" s="6">
        <v>7.0862999999999996</v>
      </c>
      <c r="MS37" s="7">
        <v>30686733372</v>
      </c>
      <c r="MT37" s="6">
        <v>55.343884160000002</v>
      </c>
      <c r="MU37" s="7">
        <v>-249373000</v>
      </c>
      <c r="MV37" s="6">
        <v>0</v>
      </c>
      <c r="MW37" s="7">
        <v>-155539000</v>
      </c>
      <c r="MX37" s="6">
        <v>1320372000</v>
      </c>
      <c r="MY37" s="7">
        <v>2372171597</v>
      </c>
      <c r="MZ37" s="6">
        <v>103311055.8</v>
      </c>
      <c r="NA37" s="7">
        <v>7510000.2290000003</v>
      </c>
      <c r="NB37" s="6">
        <v>51.147686880000002</v>
      </c>
      <c r="NC37" s="7">
        <v>68824000</v>
      </c>
      <c r="ND37" s="6">
        <v>94260002.140000001</v>
      </c>
      <c r="NE37" s="7">
        <v>103807601</v>
      </c>
      <c r="NF37" s="6">
        <v>5530000.21</v>
      </c>
      <c r="NG37" s="7">
        <v>23870000.84</v>
      </c>
      <c r="NH37" s="6">
        <v>6.4102669270000003</v>
      </c>
      <c r="NI37" s="7">
        <v>37.250407959999997</v>
      </c>
      <c r="NJ37" s="6">
        <v>6.129835184</v>
      </c>
      <c r="NK37" s="7">
        <v>60.631156599999997</v>
      </c>
      <c r="NL37" s="6">
        <v>28.38385332</v>
      </c>
      <c r="NM37" s="7">
        <v>40.313934760000002</v>
      </c>
      <c r="NN37" s="6">
        <v>9.8954715489999998</v>
      </c>
      <c r="NO37" s="7">
        <v>2.7123771560000001</v>
      </c>
      <c r="NP37" s="6">
        <v>1.220250397</v>
      </c>
      <c r="NQ37" s="7">
        <v>7.0514999190000003</v>
      </c>
      <c r="NR37" s="6">
        <v>1.3129372E-2</v>
      </c>
      <c r="NS37" s="7">
        <v>800.17517310000005</v>
      </c>
      <c r="NT37" s="6">
        <v>2.4340159999999998E-3</v>
      </c>
      <c r="NU37" s="7">
        <v>0.326246021</v>
      </c>
      <c r="NV37" s="6">
        <v>4.0999999999999996</v>
      </c>
      <c r="NW37" s="7">
        <v>164.1000061</v>
      </c>
      <c r="NX37" s="6">
        <v>7.5090607340000002</v>
      </c>
      <c r="NY37" s="7">
        <v>0.61272828300000004</v>
      </c>
      <c r="NZ37" s="6">
        <v>1861.220611</v>
      </c>
      <c r="OA37" s="7">
        <v>52533598171</v>
      </c>
      <c r="OB37" s="6">
        <v>6.7358435800000001</v>
      </c>
      <c r="OC37" s="7">
        <v>3875427013</v>
      </c>
      <c r="OD37" s="6">
        <v>3878014978</v>
      </c>
      <c r="OE37" s="7">
        <v>0.32801718600000002</v>
      </c>
      <c r="OF37" s="6">
        <v>1472235.375</v>
      </c>
      <c r="OG37" s="7">
        <v>197332662.80000001</v>
      </c>
      <c r="OH37" s="6">
        <v>2479919647</v>
      </c>
      <c r="OI37" s="7">
        <v>39000</v>
      </c>
      <c r="OJ37" s="6">
        <v>8.4629355749999995</v>
      </c>
      <c r="OK37" s="7">
        <v>122194000000</v>
      </c>
      <c r="OL37" s="6">
        <v>6.4071635420000002</v>
      </c>
      <c r="OM37" s="7">
        <v>6.4114421720000001</v>
      </c>
      <c r="ON37" s="6">
        <v>3897200</v>
      </c>
      <c r="OO37" s="7">
        <v>7368</v>
      </c>
      <c r="OP37" s="6">
        <v>0</v>
      </c>
      <c r="OQ37" s="7">
        <v>5.2104721209999996</v>
      </c>
      <c r="OR37" s="6">
        <v>3.019757067</v>
      </c>
      <c r="OS37" s="7">
        <v>2890000.105</v>
      </c>
      <c r="OT37" s="6">
        <v>1.1482554000000001E-2</v>
      </c>
      <c r="OU37" s="7">
        <v>-61508000</v>
      </c>
      <c r="OV37" s="6">
        <v>-311372000</v>
      </c>
      <c r="OW37" s="7">
        <v>80.181869509999999</v>
      </c>
      <c r="OX37" s="6">
        <v>7313038</v>
      </c>
      <c r="OY37" s="7">
        <v>90.093887330000001</v>
      </c>
      <c r="OZ37" s="6">
        <v>9828959009</v>
      </c>
      <c r="PA37" s="7">
        <v>16.33823529</v>
      </c>
      <c r="PB37" s="6">
        <v>33330000000</v>
      </c>
      <c r="PC37" s="7">
        <v>85.272567749999993</v>
      </c>
      <c r="PD37" s="6">
        <v>5210000.0379999997</v>
      </c>
      <c r="PE37" s="7">
        <v>5139999.8660000004</v>
      </c>
      <c r="PF37" s="6">
        <v>68807900.400000006</v>
      </c>
      <c r="PG37" s="7">
        <v>11.04</v>
      </c>
      <c r="PH37" s="6">
        <v>63189998.630000003</v>
      </c>
      <c r="PI37" s="7">
        <v>4.552157631</v>
      </c>
      <c r="PJ37" s="6">
        <v>5.5541666669999996</v>
      </c>
      <c r="PK37" s="7">
        <v>313000000</v>
      </c>
      <c r="PL37" s="6">
        <v>10.91666667</v>
      </c>
      <c r="PM37" s="7">
        <v>16.470833330000001</v>
      </c>
      <c r="PN37" s="6">
        <v>7320000.1720000003</v>
      </c>
      <c r="PO37" s="7">
        <v>32.48608085</v>
      </c>
      <c r="PP37" s="6">
        <v>8262000000</v>
      </c>
      <c r="PQ37" s="7">
        <v>35.069829310000003</v>
      </c>
      <c r="PR37" s="6">
        <v>45376621600</v>
      </c>
      <c r="PS37" s="7">
        <v>16.045626339999998</v>
      </c>
      <c r="PT37" s="6">
        <v>3226000000</v>
      </c>
      <c r="PU37" s="7">
        <v>14838000000</v>
      </c>
      <c r="PV37" s="6">
        <v>0.96623981400000003</v>
      </c>
      <c r="PW37" s="7">
        <v>-505000000</v>
      </c>
      <c r="PX37" s="6">
        <v>-405000000</v>
      </c>
      <c r="PY37" s="7">
        <v>26.226144059999999</v>
      </c>
      <c r="PZ37" s="6">
        <v>4873000000</v>
      </c>
      <c r="QA37" s="7">
        <v>1983000000</v>
      </c>
      <c r="QB37" s="6">
        <v>1.0045993710000001</v>
      </c>
      <c r="QC37" s="7">
        <v>31.98847262</v>
      </c>
      <c r="QD37" s="6">
        <v>22.123336040000002</v>
      </c>
      <c r="QE37" s="7">
        <v>3226000000</v>
      </c>
      <c r="QF37" s="6">
        <v>13260000000</v>
      </c>
      <c r="QG37" s="7">
        <v>4031000000</v>
      </c>
      <c r="QH37" s="6">
        <v>256000000</v>
      </c>
      <c r="QI37" s="7">
        <v>2000000</v>
      </c>
      <c r="QJ37" s="6">
        <v>32.464600859999997</v>
      </c>
      <c r="QK37" s="7">
        <v>12267000000</v>
      </c>
      <c r="QL37" s="6">
        <v>37.040837269999997</v>
      </c>
      <c r="QM37" s="7">
        <v>38.755749209999998</v>
      </c>
      <c r="QN37" s="6">
        <v>27.75357056</v>
      </c>
      <c r="QO37" s="7">
        <v>4511000000</v>
      </c>
      <c r="QP37" s="6">
        <v>13381486759</v>
      </c>
      <c r="QQ37" s="7">
        <v>4284000000</v>
      </c>
      <c r="QR37" s="6">
        <v>31.245634460000002</v>
      </c>
      <c r="QS37" s="7">
        <v>8590000000</v>
      </c>
      <c r="QT37" s="6">
        <v>1578000000</v>
      </c>
      <c r="QU37" s="7">
        <v>-1827013006</v>
      </c>
      <c r="QV37" s="6">
        <v>-7597000000</v>
      </c>
      <c r="QW37" s="7">
        <v>-0.422212745</v>
      </c>
      <c r="QX37" s="6">
        <v>0.15458970599999999</v>
      </c>
      <c r="QY37" s="7">
        <v>19123000000</v>
      </c>
      <c r="QZ37" s="6">
        <v>4.268417812</v>
      </c>
      <c r="RA37" s="7">
        <v>22.378937749999999</v>
      </c>
      <c r="RB37" s="6">
        <v>15.987138399999999</v>
      </c>
      <c r="RC37" s="7">
        <v>5.3624343139999997</v>
      </c>
      <c r="RD37" s="6">
        <v>37.275902209999998</v>
      </c>
      <c r="RE37" s="7">
        <v>4670000000</v>
      </c>
      <c r="RF37" s="6">
        <v>30.512223519999999</v>
      </c>
      <c r="RG37" s="7">
        <v>-3880000000</v>
      </c>
      <c r="RH37" s="6">
        <v>-254000000</v>
      </c>
      <c r="RI37" s="7">
        <v>13.87853104</v>
      </c>
      <c r="RJ37" s="6">
        <v>22.243441959999998</v>
      </c>
      <c r="RK37" s="7">
        <v>10.744212940000001</v>
      </c>
      <c r="RL37" s="6">
        <v>28.33074706</v>
      </c>
      <c r="RM37" s="7">
        <v>4.6109510089999999</v>
      </c>
      <c r="RN37" s="6">
        <v>93000000</v>
      </c>
      <c r="RO37" s="7">
        <v>17140000000</v>
      </c>
      <c r="RP37" s="6">
        <v>14.578137460000001</v>
      </c>
      <c r="RQ37" s="7">
        <v>-62000000</v>
      </c>
      <c r="RR37" s="6">
        <v>92966664.700000003</v>
      </c>
      <c r="RS37" s="7">
        <v>106.5238095</v>
      </c>
      <c r="RT37" s="6">
        <v>2.329258211</v>
      </c>
      <c r="RU37" s="7">
        <v>58.481571430000002</v>
      </c>
      <c r="RV37" s="6">
        <v>5848.1571430000004</v>
      </c>
      <c r="RW37" s="7">
        <v>37.421030020000003</v>
      </c>
      <c r="RX37" s="6">
        <v>10.60539636</v>
      </c>
      <c r="RY37" s="7"/>
      <c r="RZ37" s="6">
        <v>-62000000</v>
      </c>
      <c r="SA37" s="7">
        <v>0.88815999000000001</v>
      </c>
      <c r="SB37" s="6">
        <v>47.92</v>
      </c>
      <c r="SC37" s="7">
        <v>29.439825540000001</v>
      </c>
      <c r="SD37" s="6">
        <v>73.37</v>
      </c>
      <c r="SE37" s="7">
        <v>21.6</v>
      </c>
      <c r="SF37" s="6">
        <v>15.711893870000001</v>
      </c>
      <c r="SG37" s="7">
        <v>9503471781</v>
      </c>
      <c r="SH37" s="6">
        <v>22.123336040000002</v>
      </c>
      <c r="SI37" s="7">
        <v>6147263</v>
      </c>
      <c r="SJ37" s="6">
        <v>7.4497799870000003</v>
      </c>
      <c r="SK37" s="7">
        <v>68.868217470000005</v>
      </c>
      <c r="SL37" s="6">
        <v>45.737279999999998</v>
      </c>
      <c r="SM37" s="7">
        <v>0</v>
      </c>
      <c r="SN37" s="6">
        <v>58.95192308</v>
      </c>
      <c r="SO37" s="7">
        <v>0</v>
      </c>
      <c r="SP37" s="6">
        <v>19.100000000000001</v>
      </c>
      <c r="SQ37" s="7">
        <v>21.948076919999998</v>
      </c>
      <c r="SR37" s="6">
        <v>7.2995500560000002</v>
      </c>
      <c r="SS37" s="7">
        <v>0</v>
      </c>
      <c r="ST37" s="6">
        <v>78.051923079999995</v>
      </c>
      <c r="SU37" s="7">
        <v>7.3767099380000003</v>
      </c>
      <c r="SV37" s="6">
        <v>870</v>
      </c>
      <c r="SW37" s="7">
        <v>54.3</v>
      </c>
      <c r="SX37" s="6">
        <v>89</v>
      </c>
      <c r="SY37" s="7">
        <v>7556392.9000000004</v>
      </c>
      <c r="SZ37" s="6">
        <v>57.1</v>
      </c>
      <c r="TA37" s="7">
        <v>88</v>
      </c>
      <c r="TB37" s="6">
        <v>-20000000</v>
      </c>
      <c r="TC37" s="7">
        <v>2700000.048</v>
      </c>
      <c r="TD37" s="6">
        <v>3.389609863</v>
      </c>
      <c r="TE37" s="7">
        <v>707.66404420000003</v>
      </c>
      <c r="TF37" s="6">
        <v>2.394070363</v>
      </c>
      <c r="TG37" s="7">
        <v>72.788696290000004</v>
      </c>
      <c r="TH37" s="6">
        <v>-70.255605169999995</v>
      </c>
      <c r="TI37" s="7">
        <v>0</v>
      </c>
      <c r="TJ37" s="6">
        <v>64.696983340000003</v>
      </c>
      <c r="TK37" s="7">
        <v>535.05987930000003</v>
      </c>
      <c r="TL37" s="6">
        <v>93.816278170000004</v>
      </c>
      <c r="TM37" s="7">
        <v>10.65384615</v>
      </c>
      <c r="TN37" s="6">
        <v>76</v>
      </c>
      <c r="TO37" s="7">
        <v>7.38</v>
      </c>
      <c r="TP37" s="6">
        <v>23.91</v>
      </c>
      <c r="TQ37" s="7"/>
      <c r="TR37" s="6">
        <v>-400</v>
      </c>
      <c r="TS37" s="7">
        <v>328152000000</v>
      </c>
      <c r="TT37" s="6">
        <v>19672785168</v>
      </c>
      <c r="TU37" s="7">
        <v>16135000000</v>
      </c>
      <c r="TV37" s="6">
        <v>7.9093137249999996</v>
      </c>
      <c r="TW37" s="7">
        <v>2140000.105</v>
      </c>
      <c r="TX37" s="6">
        <v>34.334184010000001</v>
      </c>
      <c r="TY37" s="7">
        <v>16.088341369999998</v>
      </c>
      <c r="TZ37" s="6">
        <v>87.438412369999995</v>
      </c>
      <c r="UA37" s="7">
        <v>34.455764199999997</v>
      </c>
      <c r="UB37" s="6">
        <v>18.464781200000001</v>
      </c>
      <c r="UC37" s="7"/>
      <c r="UD37" s="6"/>
      <c r="UE37" s="7"/>
      <c r="UF37" s="6">
        <v>0.88577002299999996</v>
      </c>
      <c r="UG37" s="7">
        <v>0.88266998500000005</v>
      </c>
      <c r="UH37" s="6">
        <v>13.157364640000001</v>
      </c>
      <c r="UI37" s="7">
        <v>46.51</v>
      </c>
      <c r="UJ37" s="6">
        <v>33.54</v>
      </c>
      <c r="UK37" s="7">
        <v>19.89</v>
      </c>
      <c r="UL37" s="6">
        <v>45.515929999999997</v>
      </c>
      <c r="UM37" s="7">
        <v>693</v>
      </c>
      <c r="UN37" s="6">
        <v>408</v>
      </c>
      <c r="UO37" s="7">
        <v>291400</v>
      </c>
      <c r="UP37" s="6">
        <v>4153435</v>
      </c>
      <c r="UQ37" s="7">
        <v>4550000.1909999996</v>
      </c>
      <c r="UR37" s="6">
        <v>53.569320679999997</v>
      </c>
      <c r="US37" s="7">
        <v>333706</v>
      </c>
      <c r="UT37" s="6">
        <v>67.27</v>
      </c>
      <c r="UU37" s="7">
        <v>42.35</v>
      </c>
      <c r="UV37" s="6">
        <v>16.559999999999999</v>
      </c>
      <c r="UW37" s="7">
        <v>45.747770000000003</v>
      </c>
      <c r="UX37" s="6">
        <v>4197600029</v>
      </c>
      <c r="UY37" s="7">
        <v>14234061700</v>
      </c>
      <c r="UZ37" s="6"/>
      <c r="VA37" s="7">
        <v>133914</v>
      </c>
      <c r="VB37" s="6">
        <v>40.12934113</v>
      </c>
      <c r="VC37" s="7">
        <v>14930000000</v>
      </c>
      <c r="VD37" s="6">
        <v>12640000000</v>
      </c>
      <c r="VE37" s="7">
        <v>17.623039219999999</v>
      </c>
      <c r="VF37" s="6">
        <v>10.073716810000001</v>
      </c>
      <c r="VG37" s="7">
        <v>6.1260694510000002</v>
      </c>
      <c r="VH37" s="6">
        <v>7021000000</v>
      </c>
      <c r="VI37" s="7">
        <v>18.166448800000001</v>
      </c>
      <c r="VJ37" s="6">
        <v>33.751495089999999</v>
      </c>
      <c r="VK37" s="7">
        <v>35951000000</v>
      </c>
      <c r="VL37" s="6">
        <v>7352000000</v>
      </c>
      <c r="VM37" s="7">
        <v>13.343016090000001</v>
      </c>
      <c r="VN37" s="6">
        <v>34.767647060000002</v>
      </c>
      <c r="VO37" s="7">
        <v>40.933380829999997</v>
      </c>
      <c r="VP37" s="6">
        <v>4.208823529</v>
      </c>
      <c r="VQ37" s="7">
        <v>57375000000</v>
      </c>
      <c r="VR37" s="6">
        <v>20.45709901</v>
      </c>
      <c r="VS37" s="7">
        <v>22.030501090000001</v>
      </c>
      <c r="VT37" s="6">
        <v>12134000000</v>
      </c>
      <c r="VU37" s="7">
        <v>6727000000</v>
      </c>
      <c r="VV37" s="6">
        <v>3.4416666669999998</v>
      </c>
      <c r="VW37" s="7">
        <v>11.98637941</v>
      </c>
      <c r="VX37" s="6">
        <v>28.125</v>
      </c>
      <c r="VY37" s="7">
        <v>26.02178649</v>
      </c>
      <c r="VZ37" s="6">
        <v>10423000000</v>
      </c>
      <c r="WA37" s="7">
        <v>16.62601737</v>
      </c>
      <c r="WB37" s="6">
        <v>9.2173412619999997</v>
      </c>
      <c r="WC37" s="7">
        <v>9738000000</v>
      </c>
      <c r="WD37" s="6">
        <v>70926000000</v>
      </c>
      <c r="WE37" s="7">
        <v>29874000000</v>
      </c>
      <c r="WF37" s="6">
        <v>8586000000</v>
      </c>
      <c r="WG37" s="7">
        <v>12000000</v>
      </c>
      <c r="WH37" s="6">
        <v>223000000</v>
      </c>
      <c r="WI37" s="7">
        <v>1360000.014</v>
      </c>
      <c r="WJ37" s="6">
        <v>79999.998210000005</v>
      </c>
      <c r="WK37" s="7">
        <v>25.096219999999999</v>
      </c>
      <c r="WL37" s="6"/>
      <c r="WM37" s="7"/>
      <c r="WN37" s="6">
        <v>-94466719.599999994</v>
      </c>
      <c r="WO37" s="7">
        <v>0.216384562</v>
      </c>
      <c r="WP37" s="6">
        <v>8423.5781750000006</v>
      </c>
      <c r="WQ37" s="7">
        <v>553030000000</v>
      </c>
      <c r="WR37" s="6">
        <v>8.6662138419999994</v>
      </c>
      <c r="WS37" s="7">
        <v>0.84074203400000003</v>
      </c>
      <c r="WT37" s="6">
        <v>4260</v>
      </c>
      <c r="WU37" s="7">
        <v>459152000000</v>
      </c>
      <c r="WV37" s="6">
        <v>0.73376004900000003</v>
      </c>
      <c r="WW37" s="7">
        <v>556173000000</v>
      </c>
      <c r="WX37" s="6">
        <v>4234.7134679999999</v>
      </c>
      <c r="WY37" s="7">
        <v>278020000000</v>
      </c>
      <c r="WZ37" s="6">
        <v>204000000000</v>
      </c>
      <c r="XA37" s="7">
        <v>22.602321880000002</v>
      </c>
      <c r="XB37" s="6">
        <v>33.631999999999998</v>
      </c>
      <c r="XC37" s="7">
        <v>20.46</v>
      </c>
      <c r="XD37" s="6">
        <v>151900000000</v>
      </c>
      <c r="XE37" s="7">
        <v>75.757999999999996</v>
      </c>
      <c r="XF37" s="6">
        <v>45.923000000000002</v>
      </c>
      <c r="XG37" s="7">
        <v>8471.4544989999995</v>
      </c>
      <c r="XH37" s="6">
        <v>279529000000</v>
      </c>
      <c r="XI37" s="7">
        <v>205108000000</v>
      </c>
      <c r="XJ37" s="6">
        <v>11.399741499999999</v>
      </c>
      <c r="XK37" s="7">
        <v>1.65</v>
      </c>
      <c r="XL37" s="6">
        <v>0.18032747099999999</v>
      </c>
      <c r="XM37" s="7">
        <v>19086778</v>
      </c>
      <c r="XN37" s="6">
        <v>47.92</v>
      </c>
      <c r="XO37" s="7">
        <v>29.440030320000002</v>
      </c>
      <c r="XP37" s="6">
        <v>23.321999999999999</v>
      </c>
      <c r="XQ37" s="7">
        <v>73.879000000000005</v>
      </c>
      <c r="XR37" s="6">
        <v>21.75</v>
      </c>
      <c r="XS37" s="7">
        <v>49.945999999999998</v>
      </c>
      <c r="XT37" s="6">
        <v>180674000000</v>
      </c>
      <c r="XU37" s="7">
        <v>230000.0042</v>
      </c>
      <c r="XV37" s="6">
        <v>18.421189999999999</v>
      </c>
      <c r="XW37" s="7">
        <v>11.04</v>
      </c>
      <c r="XX37" s="6">
        <v>23.745999999999999</v>
      </c>
      <c r="XY37" s="7">
        <v>8928.7994299999991</v>
      </c>
      <c r="XZ37" s="6">
        <v>7.3289999999999997</v>
      </c>
      <c r="YA37" s="7">
        <v>13938.596449999999</v>
      </c>
      <c r="YB37" s="6">
        <v>3381.6203289999999</v>
      </c>
      <c r="YC37" s="7">
        <v>33.712933149999998</v>
      </c>
      <c r="YD37" s="6">
        <v>32569.984199999999</v>
      </c>
      <c r="YE37" s="7">
        <v>58.134207099999998</v>
      </c>
      <c r="YF37" s="6">
        <v>41.462891929999998</v>
      </c>
      <c r="YG37" s="7">
        <v>42.876306190000001</v>
      </c>
      <c r="YH37" s="6">
        <v>19.62782112</v>
      </c>
      <c r="YI37" s="7">
        <v>35.356000000000002</v>
      </c>
      <c r="YJ37" s="6">
        <v>33.993350960000001</v>
      </c>
      <c r="YK37" s="7">
        <v>12.156754790000001</v>
      </c>
      <c r="YL37" s="6">
        <v>43.10946929</v>
      </c>
      <c r="YM37" s="7">
        <v>24.93531033</v>
      </c>
      <c r="YN37" s="6">
        <v>9.2541798469999996</v>
      </c>
      <c r="YO37" s="7">
        <v>25.96260088</v>
      </c>
      <c r="YP37" s="6">
        <v>47.081624300000001</v>
      </c>
      <c r="YQ37" s="7">
        <v>23.207999999999998</v>
      </c>
      <c r="YR37" s="6">
        <v>10.189</v>
      </c>
      <c r="YS37" s="7">
        <v>42.475196990000001</v>
      </c>
      <c r="YT37" s="6">
        <v>11.65811109</v>
      </c>
      <c r="YU37" s="7">
        <v>8.9896383530000001</v>
      </c>
      <c r="YV37" s="6">
        <v>23.01</v>
      </c>
      <c r="YW37" s="7">
        <v>48.307510200000003</v>
      </c>
      <c r="YX37" s="6">
        <v>9.2173232110000001</v>
      </c>
      <c r="YY37" s="7">
        <v>29.806503549999999</v>
      </c>
      <c r="YZ37" s="6">
        <v>57.123693809999999</v>
      </c>
      <c r="ZA37" s="7">
        <v>22.237971779999999</v>
      </c>
      <c r="ZB37" s="6">
        <v>68.463999999999999</v>
      </c>
      <c r="ZC37" s="7">
        <v>16.913711200000002</v>
      </c>
      <c r="ZD37" s="6">
        <v>30.995000000000001</v>
      </c>
      <c r="ZE37" s="7">
        <v>50.201000000000001</v>
      </c>
      <c r="ZF37" s="6">
        <v>44.116535859999999</v>
      </c>
      <c r="ZG37" s="7">
        <v>21.89011318</v>
      </c>
      <c r="ZH37" s="6">
        <v>13.235979629999999</v>
      </c>
      <c r="ZI37" s="7">
        <v>52.918375699999999</v>
      </c>
      <c r="ZJ37" s="6">
        <v>42.63</v>
      </c>
      <c r="ZK37" s="7">
        <v>16.585000000000001</v>
      </c>
      <c r="ZL37" s="6">
        <v>41.865792900000002</v>
      </c>
      <c r="ZM37" s="7">
        <v>5.6187323710000001</v>
      </c>
      <c r="ZN37" s="6">
        <v>31.955220369999999</v>
      </c>
      <c r="ZO37" s="7">
        <v>0.01</v>
      </c>
      <c r="ZP37" s="6">
        <v>100</v>
      </c>
      <c r="ZQ37" s="7">
        <v>0.1</v>
      </c>
      <c r="ZR37" s="6">
        <v>4.5</v>
      </c>
      <c r="ZS37" s="7">
        <v>6924</v>
      </c>
      <c r="ZT37" s="6">
        <v>0.01</v>
      </c>
      <c r="ZU37" s="7">
        <v>4.8</v>
      </c>
      <c r="ZV37" s="6">
        <v>5359</v>
      </c>
      <c r="ZW37" s="7">
        <v>14.15182619</v>
      </c>
      <c r="ZX37" s="6">
        <v>5.1745442000000003E-2</v>
      </c>
      <c r="ZY37" s="7">
        <v>25.126471280000001</v>
      </c>
      <c r="ZZ37" s="6">
        <v>0.01</v>
      </c>
      <c r="AAA37" s="7">
        <v>100</v>
      </c>
      <c r="AAB37" s="6">
        <v>0.1</v>
      </c>
      <c r="AAC37" s="7">
        <v>0.1</v>
      </c>
      <c r="AAD37" s="6">
        <v>3.4</v>
      </c>
      <c r="AAE37" s="7">
        <v>5473</v>
      </c>
      <c r="AAF37" s="6">
        <v>515.1</v>
      </c>
      <c r="AAG37" s="7">
        <v>100</v>
      </c>
      <c r="AAH37" s="6">
        <v>100</v>
      </c>
      <c r="AAI37" s="7">
        <v>100</v>
      </c>
      <c r="AAJ37" s="6">
        <v>81.901840489999998</v>
      </c>
      <c r="AAK37" s="7">
        <v>4</v>
      </c>
      <c r="AAL37" s="6">
        <v>6067</v>
      </c>
      <c r="AAM37" s="7">
        <v>610000</v>
      </c>
      <c r="AAN37" s="6"/>
      <c r="AAO37" s="7"/>
      <c r="AAP37" s="6">
        <v>7352000000</v>
      </c>
      <c r="AAQ37" s="7">
        <v>20.450057019999999</v>
      </c>
      <c r="AAR37" s="6">
        <v>9.1043588290000006</v>
      </c>
      <c r="AAS37" s="7">
        <v>1.6030201209999999</v>
      </c>
      <c r="AAT37" s="6">
        <v>6476448641</v>
      </c>
      <c r="AAU37" s="7">
        <v>1432710876</v>
      </c>
      <c r="AAV37" s="6">
        <v>5506848375</v>
      </c>
      <c r="AAW37" s="7">
        <v>969600266.39999998</v>
      </c>
      <c r="AAX37" s="6">
        <v>9.4</v>
      </c>
      <c r="AAY37" s="7">
        <v>10.707378950000001</v>
      </c>
      <c r="AAZ37" s="6">
        <v>2.368671338</v>
      </c>
      <c r="ABA37" s="7">
        <v>3.1300000000000001E-2</v>
      </c>
      <c r="ABB37" s="6"/>
      <c r="ABC37" s="7">
        <v>99</v>
      </c>
      <c r="ABD37" s="6">
        <v>92.879620939999995</v>
      </c>
      <c r="ABE37" s="7">
        <v>95.5</v>
      </c>
      <c r="ABF37" s="6">
        <v>65.257943269999998</v>
      </c>
      <c r="ABG37" s="7">
        <v>3.1959296639999999</v>
      </c>
      <c r="ABH37" s="6">
        <v>223000000</v>
      </c>
      <c r="ABI37" s="7">
        <v>27.974720000000001</v>
      </c>
      <c r="ABJ37" s="6"/>
      <c r="ABK37" s="7"/>
      <c r="ABL37" s="6">
        <v>4.6040000919999997</v>
      </c>
      <c r="ABM37" s="7"/>
      <c r="ABN37" s="6">
        <v>2.5145518039999999</v>
      </c>
      <c r="ABO37" s="7">
        <v>216000000</v>
      </c>
      <c r="ABP37" s="6">
        <v>97000000</v>
      </c>
      <c r="ABQ37" s="7">
        <v>74</v>
      </c>
      <c r="ABR37" s="6"/>
      <c r="ABS37" s="7"/>
    </row>
    <row r="38" spans="1:747" x14ac:dyDescent="0.25">
      <c r="A38" s="5">
        <v>1996</v>
      </c>
      <c r="B38" s="6">
        <v>49.293468910000001</v>
      </c>
      <c r="C38" s="7">
        <v>74.953667769999996</v>
      </c>
      <c r="D38" s="6">
        <v>0.53327981599999996</v>
      </c>
      <c r="E38" s="7">
        <v>3.9368131380000002</v>
      </c>
      <c r="F38" s="6">
        <v>4.6379876790000001</v>
      </c>
      <c r="G38" s="7">
        <v>1.962098057</v>
      </c>
      <c r="H38" s="6">
        <v>2.840103617</v>
      </c>
      <c r="I38" s="7">
        <v>5.139858663</v>
      </c>
      <c r="J38" s="6">
        <v>7.0866687900000001</v>
      </c>
      <c r="K38" s="7">
        <v>9.1041855910000002</v>
      </c>
      <c r="L38" s="6">
        <v>57.252233590000003</v>
      </c>
      <c r="M38" s="7">
        <v>10.67978973</v>
      </c>
      <c r="N38" s="6">
        <v>13.54608378</v>
      </c>
      <c r="O38" s="7">
        <v>39.49258786</v>
      </c>
      <c r="P38" s="6">
        <v>13.536322869999999</v>
      </c>
      <c r="Q38" s="7">
        <v>-44272</v>
      </c>
      <c r="R38" s="6">
        <v>70669759796</v>
      </c>
      <c r="S38" s="7">
        <v>29100000000</v>
      </c>
      <c r="T38" s="6">
        <v>2133.6480419999998</v>
      </c>
      <c r="U38" s="7">
        <v>143014000000</v>
      </c>
      <c r="V38" s="6">
        <v>214185000000</v>
      </c>
      <c r="W38" s="7">
        <v>19963443396</v>
      </c>
      <c r="X38" s="6">
        <v>16.115082820000001</v>
      </c>
      <c r="Y38" s="7">
        <v>36968000000</v>
      </c>
      <c r="Z38" s="6">
        <v>-5.4489973840000001</v>
      </c>
      <c r="AA38" s="7">
        <v>26.198779420000001</v>
      </c>
      <c r="AB38" s="6">
        <v>60100000000</v>
      </c>
      <c r="AC38" s="7">
        <v>16181692217</v>
      </c>
      <c r="AD38" s="6">
        <v>183515000000</v>
      </c>
      <c r="AE38" s="7">
        <v>14033018868</v>
      </c>
      <c r="AF38" s="6">
        <v>241900000000</v>
      </c>
      <c r="AG38" s="7">
        <v>2372010000000</v>
      </c>
      <c r="AH38" s="6">
        <v>59050707547</v>
      </c>
      <c r="AI38" s="7">
        <v>118846000000</v>
      </c>
      <c r="AJ38" s="6">
        <v>10.37489102</v>
      </c>
      <c r="AK38" s="7">
        <v>23800000000</v>
      </c>
      <c r="AL38" s="6">
        <v>3535000000</v>
      </c>
      <c r="AM38" s="7">
        <v>24.477405409999999</v>
      </c>
      <c r="AN38" s="6">
        <v>42.680999999999997</v>
      </c>
      <c r="AO38" s="7">
        <v>50.706531089999999</v>
      </c>
      <c r="AP38" s="6">
        <v>67028048</v>
      </c>
      <c r="AQ38" s="7">
        <v>68.066068790000003</v>
      </c>
      <c r="AR38" s="6">
        <v>0.30668834</v>
      </c>
      <c r="AS38" s="7">
        <v>0.95806123200000004</v>
      </c>
      <c r="AT38" s="6">
        <v>3.2551785510000002</v>
      </c>
      <c r="AU38" s="7">
        <v>1.4571491640000001</v>
      </c>
      <c r="AV38" s="6">
        <v>2.222785794</v>
      </c>
      <c r="AW38" s="7">
        <v>4.0895932100000003</v>
      </c>
      <c r="AX38" s="6">
        <v>6.1443986129999999</v>
      </c>
      <c r="AY38" s="7">
        <v>7.982751532</v>
      </c>
      <c r="AZ38" s="6">
        <v>57.157990789999999</v>
      </c>
      <c r="BA38" s="7">
        <v>57.061046380000001</v>
      </c>
      <c r="BB38" s="6">
        <v>12.410181209999999</v>
      </c>
      <c r="BC38" s="7">
        <v>38.905196080000003</v>
      </c>
      <c r="BD38" s="6">
        <v>38.300965939999998</v>
      </c>
      <c r="BE38" s="7">
        <v>3.3919999999999999</v>
      </c>
      <c r="BF38" s="6">
        <v>12.68526591</v>
      </c>
      <c r="BG38" s="7">
        <v>67629716981</v>
      </c>
      <c r="BH38" s="6">
        <v>0</v>
      </c>
      <c r="BI38" s="7">
        <v>32282134434</v>
      </c>
      <c r="BJ38" s="6">
        <v>29.518744550000001</v>
      </c>
      <c r="BK38" s="7">
        <v>67716000000</v>
      </c>
      <c r="BL38" s="6">
        <v>-12500000000</v>
      </c>
      <c r="BM38" s="7">
        <v>18.134263300000001</v>
      </c>
      <c r="BN38" s="6">
        <v>41600000000</v>
      </c>
      <c r="BO38" s="7">
        <v>-3917541274</v>
      </c>
      <c r="BP38" s="6">
        <v>14109029988</v>
      </c>
      <c r="BQ38" s="7">
        <v>2792710000000</v>
      </c>
      <c r="BR38" s="6">
        <v>8.6618410640000008</v>
      </c>
      <c r="BS38" s="7">
        <v>137029000000</v>
      </c>
      <c r="BT38" s="6">
        <v>2158750000000</v>
      </c>
      <c r="BU38" s="7">
        <v>176500000000</v>
      </c>
      <c r="BV38" s="6">
        <v>57.319000000000003</v>
      </c>
      <c r="BW38" s="7">
        <v>33040450</v>
      </c>
      <c r="BX38" s="6">
        <v>0.81830301900000002</v>
      </c>
      <c r="BY38" s="7">
        <v>2638769</v>
      </c>
      <c r="BZ38" s="6">
        <v>1532412</v>
      </c>
      <c r="CA38" s="7">
        <v>2.3568822460000001</v>
      </c>
      <c r="CB38" s="6">
        <v>3.0771463460000001</v>
      </c>
      <c r="CC38" s="7">
        <v>5.2215375399999999</v>
      </c>
      <c r="CD38" s="6">
        <v>6.8935653119999998</v>
      </c>
      <c r="CE38" s="7">
        <v>8.7224008749999999</v>
      </c>
      <c r="CF38" s="6">
        <v>19458659</v>
      </c>
      <c r="CG38" s="7">
        <v>10.313630720000001</v>
      </c>
      <c r="CH38" s="6">
        <v>13.16197873</v>
      </c>
      <c r="CI38" s="7">
        <v>13422582</v>
      </c>
      <c r="CJ38" s="6">
        <v>13.06027158</v>
      </c>
      <c r="CK38" s="7">
        <v>15215000000</v>
      </c>
      <c r="CL38" s="6">
        <v>8579009434</v>
      </c>
      <c r="CM38" s="7">
        <v>3422.4478680000002</v>
      </c>
      <c r="CN38" s="6">
        <v>63144162736</v>
      </c>
      <c r="CO38" s="7">
        <v>9.282179502</v>
      </c>
      <c r="CP38" s="6">
        <v>254184000000</v>
      </c>
      <c r="CQ38" s="7">
        <v>46.948561460000001</v>
      </c>
      <c r="CR38" s="6">
        <v>-3685141509</v>
      </c>
      <c r="CS38" s="7">
        <v>19786345251</v>
      </c>
      <c r="CT38" s="6">
        <v>420694000000</v>
      </c>
      <c r="CU38" s="7">
        <v>12264150943</v>
      </c>
      <c r="CV38" s="6">
        <v>23.926896249999999</v>
      </c>
      <c r="CW38" s="7">
        <v>54888300000</v>
      </c>
      <c r="CX38" s="6">
        <v>2.906843587</v>
      </c>
      <c r="CY38" s="7">
        <v>36.534394069999998</v>
      </c>
      <c r="CZ38" s="6">
        <v>18296476061</v>
      </c>
      <c r="DA38" s="7">
        <v>23.435936850000001</v>
      </c>
      <c r="DB38" s="6">
        <v>10898584906</v>
      </c>
      <c r="DC38" s="7">
        <v>320934000000</v>
      </c>
      <c r="DD38" s="6">
        <v>17718160377</v>
      </c>
      <c r="DE38" s="7">
        <v>20616558609</v>
      </c>
      <c r="DF38" s="6">
        <v>-13288300000</v>
      </c>
      <c r="DG38" s="7">
        <v>105.4489974</v>
      </c>
      <c r="DH38" s="6">
        <v>71314858491</v>
      </c>
      <c r="DI38" s="7">
        <v>76.939843069999995</v>
      </c>
      <c r="DJ38" s="6">
        <v>1773.079843</v>
      </c>
      <c r="DK38" s="7">
        <v>213261000000</v>
      </c>
      <c r="DL38" s="6">
        <v>7016509434</v>
      </c>
      <c r="DM38" s="7">
        <v>969000000</v>
      </c>
      <c r="DN38" s="6">
        <v>7.1871036970000004</v>
      </c>
      <c r="DO38" s="7">
        <v>78.641455969999996</v>
      </c>
      <c r="DP38" s="6">
        <v>53507940489</v>
      </c>
      <c r="DQ38" s="7">
        <v>17398343008</v>
      </c>
      <c r="DR38" s="6">
        <v>15708651</v>
      </c>
      <c r="DS38" s="7">
        <v>36.534394069999998</v>
      </c>
      <c r="DT38" s="6">
        <v>12425922</v>
      </c>
      <c r="DU38" s="7">
        <v>3.391483333</v>
      </c>
      <c r="DV38" s="6">
        <v>4485554245</v>
      </c>
      <c r="DW38" s="7">
        <v>2542070000000</v>
      </c>
      <c r="DX38" s="6">
        <v>36871.166599999997</v>
      </c>
      <c r="DY38" s="7">
        <v>1008.976376</v>
      </c>
      <c r="DZ38" s="6">
        <v>2471400000000</v>
      </c>
      <c r="EA38" s="7">
        <v>229400000000</v>
      </c>
      <c r="EB38" s="6">
        <v>47.733653009999998</v>
      </c>
      <c r="EC38" s="7">
        <v>109501000000</v>
      </c>
      <c r="ED38" s="6">
        <v>22.871584429999999</v>
      </c>
      <c r="EE38" s="7">
        <v>39.186869459999997</v>
      </c>
      <c r="EF38" s="6">
        <v>180404000000</v>
      </c>
      <c r="EG38" s="7">
        <v>174658000000</v>
      </c>
      <c r="EH38" s="6">
        <v>36.534394069999998</v>
      </c>
      <c r="EI38" s="7">
        <v>43.434764129999998</v>
      </c>
      <c r="EJ38" s="6">
        <v>13019000000</v>
      </c>
      <c r="EK38" s="7">
        <v>28608241</v>
      </c>
      <c r="EL38" s="6">
        <v>38419807</v>
      </c>
      <c r="EM38" s="7">
        <v>33987598</v>
      </c>
      <c r="EN38" s="6">
        <v>6.8875989789999998</v>
      </c>
      <c r="EO38" s="7">
        <v>0.51930285499999995</v>
      </c>
      <c r="EP38" s="6">
        <v>1.379003615</v>
      </c>
      <c r="EQ38" s="7">
        <v>1106357</v>
      </c>
      <c r="ER38" s="6">
        <v>1.9213781889999999</v>
      </c>
      <c r="ES38" s="7">
        <v>2.5101004979999999</v>
      </c>
      <c r="ET38" s="6">
        <v>4.2252950550000001</v>
      </c>
      <c r="EU38" s="7">
        <v>6.092075017</v>
      </c>
      <c r="EV38" s="6">
        <v>7.6484127790000001</v>
      </c>
      <c r="EW38" s="7">
        <v>38311885</v>
      </c>
      <c r="EX38" s="6">
        <v>18853227</v>
      </c>
      <c r="EY38" s="7">
        <v>12.07871563</v>
      </c>
      <c r="EZ38" s="6">
        <v>26077394</v>
      </c>
      <c r="FA38" s="7">
        <v>12654812</v>
      </c>
      <c r="FB38" s="6">
        <v>20.749782039999999</v>
      </c>
      <c r="FC38" s="7">
        <v>47600000000</v>
      </c>
      <c r="FD38" s="6">
        <v>157646000000</v>
      </c>
      <c r="FE38" s="7">
        <v>87.314734090000002</v>
      </c>
      <c r="FF38" s="6">
        <v>200300000000</v>
      </c>
      <c r="FG38" s="7">
        <v>52034198113</v>
      </c>
      <c r="FH38" s="6">
        <v>18832665149</v>
      </c>
      <c r="FI38" s="7">
        <v>1.7622303399999999</v>
      </c>
      <c r="FJ38" s="6">
        <v>-63066959400</v>
      </c>
      <c r="FK38" s="7">
        <v>935585000000</v>
      </c>
      <c r="FL38" s="6">
        <v>28.200967039999998</v>
      </c>
      <c r="FM38" s="7">
        <v>1.8552024199999999</v>
      </c>
      <c r="FN38" s="6">
        <v>2.305667879</v>
      </c>
      <c r="FO38" s="7">
        <v>2.8343454380000002</v>
      </c>
      <c r="FP38" s="6">
        <v>4.988730565</v>
      </c>
      <c r="FQ38" s="7">
        <v>147532000000</v>
      </c>
      <c r="FR38" s="6">
        <v>7.107667449</v>
      </c>
      <c r="FS38" s="7">
        <v>1197940000000</v>
      </c>
      <c r="FT38" s="6">
        <v>-1.796247951</v>
      </c>
      <c r="FU38" s="7">
        <v>5.1497005959999997</v>
      </c>
      <c r="FV38" s="6">
        <v>2.073361963</v>
      </c>
      <c r="FW38" s="7">
        <v>70235053198</v>
      </c>
      <c r="FX38" s="6">
        <v>20084624980</v>
      </c>
      <c r="FY38" s="7">
        <v>-0.21683327199999999</v>
      </c>
      <c r="FZ38" s="6">
        <v>362980000000</v>
      </c>
      <c r="GA38" s="7">
        <v>1.780302812</v>
      </c>
      <c r="GB38" s="6">
        <v>4.0923735030000001</v>
      </c>
      <c r="GC38" s="7">
        <v>10.83590399</v>
      </c>
      <c r="GD38" s="6">
        <v>10.464635489999999</v>
      </c>
      <c r="GE38" s="7">
        <v>2534470000000</v>
      </c>
      <c r="GF38" s="6">
        <v>54405115309</v>
      </c>
      <c r="GG38" s="7">
        <v>3.9890744480000002</v>
      </c>
      <c r="GH38" s="6">
        <v>71.522546000000006</v>
      </c>
      <c r="GI38" s="7">
        <v>68.751000000000005</v>
      </c>
      <c r="GJ38" s="6">
        <v>228.06800000000001</v>
      </c>
      <c r="GK38" s="7">
        <v>60.4</v>
      </c>
      <c r="GL38" s="6">
        <v>59.3</v>
      </c>
      <c r="GM38" s="7">
        <v>48623</v>
      </c>
      <c r="GN38" s="6">
        <v>86002</v>
      </c>
      <c r="GO38" s="7">
        <v>2193899902</v>
      </c>
      <c r="GP38" s="6">
        <v>2193899902</v>
      </c>
      <c r="GQ38" s="7">
        <v>64.680000000000007</v>
      </c>
      <c r="GR38" s="6">
        <v>46.6</v>
      </c>
      <c r="GS38" s="7">
        <v>6.8360000000000003</v>
      </c>
      <c r="GT38" s="6">
        <v>60.439</v>
      </c>
      <c r="GU38" s="7">
        <v>1.0640000000000001</v>
      </c>
      <c r="GV38" s="6">
        <v>3.7330000000000001</v>
      </c>
      <c r="GW38" s="7">
        <v>48.5</v>
      </c>
      <c r="GX38" s="6">
        <v>150.864</v>
      </c>
      <c r="GY38" s="7">
        <v>442390014.60000002</v>
      </c>
      <c r="GZ38" s="6">
        <v>624820000</v>
      </c>
      <c r="HA38" s="7">
        <v>431572.4</v>
      </c>
      <c r="HB38" s="6">
        <v>24170000.079999998</v>
      </c>
      <c r="HC38" s="7">
        <v>1227950000</v>
      </c>
      <c r="HD38" s="6">
        <v>91137</v>
      </c>
      <c r="HE38" s="7">
        <v>340435.4</v>
      </c>
      <c r="HF38" s="6">
        <v>60.742508999999998</v>
      </c>
      <c r="HG38" s="7">
        <v>66.742000000000004</v>
      </c>
      <c r="HH38" s="6">
        <v>44.7</v>
      </c>
      <c r="HI38" s="7">
        <v>28.335999999999999</v>
      </c>
      <c r="HJ38" s="6">
        <v>111782</v>
      </c>
      <c r="HK38" s="7">
        <v>32.731072560000001</v>
      </c>
      <c r="HL38" s="6">
        <v>17.88872228</v>
      </c>
      <c r="HM38" s="7">
        <v>3074620117</v>
      </c>
      <c r="HN38" s="6">
        <v>26.2</v>
      </c>
      <c r="HO38" s="7">
        <v>61.5</v>
      </c>
      <c r="HP38" s="6">
        <v>3074620117</v>
      </c>
      <c r="HQ38" s="7">
        <v>2032000021</v>
      </c>
      <c r="HR38" s="6">
        <v>201320007.30000001</v>
      </c>
      <c r="HS38" s="7">
        <v>725000000</v>
      </c>
      <c r="HT38" s="6">
        <v>5.0094313870000002</v>
      </c>
      <c r="HU38" s="7">
        <v>2.9748118699999999</v>
      </c>
      <c r="HV38" s="6">
        <v>2.899618609</v>
      </c>
      <c r="HW38" s="7">
        <v>2115742979</v>
      </c>
      <c r="HX38" s="6">
        <v>5.012632441</v>
      </c>
      <c r="HY38" s="7">
        <v>7175500000</v>
      </c>
      <c r="HZ38" s="6">
        <v>4.51</v>
      </c>
      <c r="IA38" s="7">
        <v>3024947</v>
      </c>
      <c r="IB38" s="6">
        <v>1001450</v>
      </c>
      <c r="IC38" s="7">
        <v>16542173</v>
      </c>
      <c r="ID38" s="6">
        <v>427.04928310000003</v>
      </c>
      <c r="IE38" s="7">
        <v>57.77</v>
      </c>
      <c r="IF38" s="6">
        <v>0.46812999100000002</v>
      </c>
      <c r="IG38" s="7">
        <v>94.7993448</v>
      </c>
      <c r="IH38" s="6">
        <v>67.334419609999998</v>
      </c>
      <c r="II38" s="7">
        <v>59.68</v>
      </c>
      <c r="IJ38" s="6">
        <v>2545317</v>
      </c>
      <c r="IK38" s="7">
        <v>3.1909789540000002</v>
      </c>
      <c r="IL38" s="6">
        <v>6499.1</v>
      </c>
      <c r="IM38" s="7">
        <v>63.35</v>
      </c>
      <c r="IN38" s="6">
        <v>995450</v>
      </c>
      <c r="IO38" s="7">
        <v>2.7228489630000001</v>
      </c>
      <c r="IP38" s="6">
        <v>3533934930</v>
      </c>
      <c r="IQ38" s="7">
        <v>7.6381683410000001</v>
      </c>
      <c r="IR38" s="6">
        <v>9.0752550729999992</v>
      </c>
      <c r="IS38" s="7">
        <v>1.3132808490000001</v>
      </c>
      <c r="IT38" s="6">
        <v>1.8230194710000001</v>
      </c>
      <c r="IU38" s="7">
        <v>5.240660418</v>
      </c>
      <c r="IV38" s="6">
        <v>3.911767357</v>
      </c>
      <c r="IW38" s="7">
        <v>18.100000000000001</v>
      </c>
      <c r="IX38" s="6">
        <v>4.0437699000000001E-2</v>
      </c>
      <c r="IY38" s="7">
        <v>1.966844987</v>
      </c>
      <c r="IZ38" s="6">
        <v>5.2883615209999997</v>
      </c>
      <c r="JA38" s="7">
        <v>6.2041362409999996</v>
      </c>
      <c r="JB38" s="6">
        <v>4.165109502</v>
      </c>
      <c r="JC38" s="7">
        <v>73.731685540000001</v>
      </c>
      <c r="JD38" s="6">
        <v>2710460</v>
      </c>
      <c r="JE38" s="7">
        <v>3.0849162240000001</v>
      </c>
      <c r="JF38" s="6">
        <v>80.201660360000005</v>
      </c>
      <c r="JG38" s="7">
        <v>13019609106</v>
      </c>
      <c r="JH38" s="6">
        <v>1.3132808490000001</v>
      </c>
      <c r="JI38" s="7">
        <v>18.750897370000001</v>
      </c>
      <c r="JJ38" s="6">
        <v>14.91912759</v>
      </c>
      <c r="JK38" s="7">
        <v>1</v>
      </c>
      <c r="JL38" s="6">
        <v>7.6381683410000001</v>
      </c>
      <c r="JM38" s="7">
        <v>0.97310688199999995</v>
      </c>
      <c r="JN38" s="6">
        <v>0.59269506699999996</v>
      </c>
      <c r="JO38" s="7">
        <v>13.83018034</v>
      </c>
      <c r="JP38" s="6">
        <v>1.3457369459999999</v>
      </c>
      <c r="JQ38" s="7">
        <v>6.1763710300000003</v>
      </c>
      <c r="JR38" s="6">
        <v>31764.6</v>
      </c>
      <c r="JS38" s="7">
        <v>0.25424661700000001</v>
      </c>
      <c r="JT38" s="6">
        <v>1481625600</v>
      </c>
      <c r="JU38" s="7">
        <v>37126.361320000004</v>
      </c>
      <c r="JV38" s="6">
        <v>970</v>
      </c>
      <c r="JW38" s="7">
        <v>68066516981</v>
      </c>
      <c r="JX38" s="6">
        <v>3444.5524300000002</v>
      </c>
      <c r="JY38" s="7">
        <v>2488510000000</v>
      </c>
      <c r="JZ38" s="6">
        <v>230882000000</v>
      </c>
      <c r="KA38" s="7">
        <v>436800000</v>
      </c>
      <c r="KB38" s="6">
        <v>144068000000</v>
      </c>
      <c r="KC38" s="7">
        <v>64873021590</v>
      </c>
      <c r="KD38" s="6">
        <v>2149.3732770000001</v>
      </c>
      <c r="KE38" s="7">
        <v>8100000.3810000001</v>
      </c>
      <c r="KF38" s="6">
        <v>5.1143431890000004</v>
      </c>
      <c r="KG38" s="7">
        <v>2.957380471</v>
      </c>
      <c r="KH38" s="6">
        <v>3.2231705100000001</v>
      </c>
      <c r="KI38" s="7">
        <v>4730000.0190000003</v>
      </c>
      <c r="KJ38" s="6">
        <v>32709999.079999998</v>
      </c>
      <c r="KK38" s="7">
        <v>6026</v>
      </c>
      <c r="KL38" s="6">
        <v>300000.01189999998</v>
      </c>
      <c r="KM38" s="7">
        <v>25090000.149999999</v>
      </c>
      <c r="KN38" s="6">
        <v>11770000.460000001</v>
      </c>
      <c r="KO38" s="7">
        <v>1980000.0190000001</v>
      </c>
      <c r="KP38" s="6">
        <v>301160003.69999999</v>
      </c>
      <c r="KQ38" s="7">
        <v>6</v>
      </c>
      <c r="KR38" s="6">
        <v>5.3E-3</v>
      </c>
      <c r="KS38" s="7">
        <v>16.201499999999999</v>
      </c>
      <c r="KT38" s="6">
        <v>27.119435469999999</v>
      </c>
      <c r="KU38" s="7">
        <v>1907916654</v>
      </c>
      <c r="KV38" s="6">
        <v>0.940414996</v>
      </c>
      <c r="KW38" s="7">
        <v>636000000</v>
      </c>
      <c r="KX38" s="6">
        <v>13.8788</v>
      </c>
      <c r="KY38" s="7">
        <v>4.0599999999999997E-2</v>
      </c>
      <c r="KZ38" s="6">
        <v>1E-4</v>
      </c>
      <c r="LA38" s="7">
        <v>24.1312</v>
      </c>
      <c r="LB38" s="6">
        <v>1.071</v>
      </c>
      <c r="LC38" s="7">
        <v>3.5019999999999998</v>
      </c>
      <c r="LD38" s="6">
        <v>8.9016999999999999</v>
      </c>
      <c r="LE38" s="7">
        <v>22.478400000000001</v>
      </c>
      <c r="LF38" s="6">
        <v>1.5951367110000001</v>
      </c>
      <c r="LG38" s="7">
        <v>25.3169</v>
      </c>
      <c r="LH38" s="6">
        <v>52.368400000000001</v>
      </c>
      <c r="LI38" s="7">
        <v>0.3891</v>
      </c>
      <c r="LJ38" s="6">
        <v>-53537536.600000001</v>
      </c>
      <c r="LK38" s="7">
        <v>2164974000</v>
      </c>
      <c r="LL38" s="6">
        <v>31512670142</v>
      </c>
      <c r="LM38" s="7">
        <v>1.78E-2</v>
      </c>
      <c r="LN38" s="6">
        <v>6.3700000000000007E-2</v>
      </c>
      <c r="LO38" s="7">
        <v>0.74761004600000003</v>
      </c>
      <c r="LP38" s="6">
        <v>10.117000000000001</v>
      </c>
      <c r="LQ38" s="7">
        <v>0.31859999999999999</v>
      </c>
      <c r="LR38" s="6">
        <v>2.7199999999999998E-2</v>
      </c>
      <c r="LS38" s="7">
        <v>2.6021554440000001</v>
      </c>
      <c r="LT38" s="6">
        <v>13.6685</v>
      </c>
      <c r="LU38" s="7">
        <v>2.4691999999999998</v>
      </c>
      <c r="LV38" s="6">
        <v>2.0899999999999998E-2</v>
      </c>
      <c r="LW38" s="7">
        <v>26.539000000000001</v>
      </c>
      <c r="LX38" s="6">
        <v>174.41739999999999</v>
      </c>
      <c r="LY38" s="7">
        <v>0.2243</v>
      </c>
      <c r="LZ38" s="6">
        <v>5.7599999999999998E-2</v>
      </c>
      <c r="MA38" s="7">
        <v>106.91889999999999</v>
      </c>
      <c r="MB38" s="6">
        <v>8.7377000000000002</v>
      </c>
      <c r="MC38" s="7">
        <v>8.8667999999999996</v>
      </c>
      <c r="MD38" s="6">
        <v>75382864.299999997</v>
      </c>
      <c r="ME38" s="7">
        <v>1089574000</v>
      </c>
      <c r="MF38" s="6">
        <v>12.83290935</v>
      </c>
      <c r="MG38" s="7">
        <v>29149026191</v>
      </c>
      <c r="MH38" s="6">
        <v>6</v>
      </c>
      <c r="MI38" s="7">
        <v>5</v>
      </c>
      <c r="MJ38" s="6">
        <v>2.8030178979999998</v>
      </c>
      <c r="MK38" s="7">
        <v>3.4206644910000001</v>
      </c>
      <c r="ML38" s="6">
        <v>128920000</v>
      </c>
      <c r="MM38" s="7">
        <v>30</v>
      </c>
      <c r="MN38" s="6">
        <v>11</v>
      </c>
      <c r="MO38" s="7">
        <v>517416225.69999999</v>
      </c>
      <c r="MP38" s="6">
        <v>2328327177</v>
      </c>
      <c r="MQ38" s="7">
        <v>-147906000</v>
      </c>
      <c r="MR38" s="6">
        <v>7.4508000000000001</v>
      </c>
      <c r="MS38" s="7">
        <v>29022026191</v>
      </c>
      <c r="MT38" s="6">
        <v>46.296874789999997</v>
      </c>
      <c r="MU38" s="7">
        <v>-235013000</v>
      </c>
      <c r="MV38" s="6">
        <v>0</v>
      </c>
      <c r="MW38" s="7">
        <v>-151782000</v>
      </c>
      <c r="MX38" s="6">
        <v>1075400000</v>
      </c>
      <c r="MY38" s="7">
        <v>2347970187</v>
      </c>
      <c r="MZ38" s="6">
        <v>15673764.300000001</v>
      </c>
      <c r="NA38" s="7">
        <v>200000.003</v>
      </c>
      <c r="NB38" s="6">
        <v>58.060697419999997</v>
      </c>
      <c r="NC38" s="7">
        <v>67690000</v>
      </c>
      <c r="ND38" s="6">
        <v>97879997.25</v>
      </c>
      <c r="NE38" s="7">
        <v>89096523</v>
      </c>
      <c r="NF38" s="6">
        <v>5250000</v>
      </c>
      <c r="NG38" s="7">
        <v>17049999.239999998</v>
      </c>
      <c r="NH38" s="6">
        <v>5.9460515000000003</v>
      </c>
      <c r="NI38" s="7">
        <v>47.590984290000002</v>
      </c>
      <c r="NJ38" s="6">
        <v>4.2369778690000004</v>
      </c>
      <c r="NK38" s="7">
        <v>59.883367370000002</v>
      </c>
      <c r="NL38" s="6">
        <v>29.47523086</v>
      </c>
      <c r="NM38" s="7">
        <v>31.61288498</v>
      </c>
      <c r="NN38" s="6">
        <v>10.610002919999999</v>
      </c>
      <c r="NO38" s="7">
        <v>3.0979269309999999</v>
      </c>
      <c r="NP38" s="6">
        <v>1.440788551</v>
      </c>
      <c r="NQ38" s="7">
        <v>6.1018893360000002</v>
      </c>
      <c r="NR38" s="6">
        <v>1.632923E-2</v>
      </c>
      <c r="NS38" s="7">
        <v>875.66966609999997</v>
      </c>
      <c r="NT38" s="6">
        <v>4.7346280000000003E-3</v>
      </c>
      <c r="NU38" s="7">
        <v>0.300778341</v>
      </c>
      <c r="NV38" s="6">
        <v>4.3</v>
      </c>
      <c r="NW38" s="7">
        <v>198</v>
      </c>
      <c r="NX38" s="6">
        <v>8.4031833299999992</v>
      </c>
      <c r="NY38" s="7">
        <v>0.63296619799999998</v>
      </c>
      <c r="NZ38" s="6">
        <v>1935.4054180000001</v>
      </c>
      <c r="OA38" s="7">
        <v>58694428412</v>
      </c>
      <c r="OB38" s="6">
        <v>7.398611227</v>
      </c>
      <c r="OC38" s="7">
        <v>4828024931</v>
      </c>
      <c r="OD38" s="6">
        <v>4336111602</v>
      </c>
      <c r="OE38" s="7">
        <v>0.302720977</v>
      </c>
      <c r="OF38" s="6">
        <v>3222696.6630000002</v>
      </c>
      <c r="OG38" s="7">
        <v>204729340.30000001</v>
      </c>
      <c r="OH38" s="6">
        <v>2926860230</v>
      </c>
      <c r="OI38" s="7">
        <v>41300</v>
      </c>
      <c r="OJ38" s="6">
        <v>9.3551997359999994</v>
      </c>
      <c r="OK38" s="7">
        <v>129726000000</v>
      </c>
      <c r="OL38" s="6">
        <v>7.0930982580000004</v>
      </c>
      <c r="OM38" s="7">
        <v>6.3704032379999997</v>
      </c>
      <c r="ON38" s="6">
        <v>4282400</v>
      </c>
      <c r="OO38" s="7">
        <v>7369</v>
      </c>
      <c r="OP38" s="6">
        <v>0</v>
      </c>
      <c r="OQ38" s="7">
        <v>6.164323295</v>
      </c>
      <c r="OR38" s="6">
        <v>3.985814822</v>
      </c>
      <c r="OS38" s="7">
        <v>3859999.895</v>
      </c>
      <c r="OT38" s="6">
        <v>1.1239195E-2</v>
      </c>
      <c r="OU38" s="7">
        <v>-87106000</v>
      </c>
      <c r="OV38" s="6">
        <v>-421012000</v>
      </c>
      <c r="OW38" s="7">
        <v>81.317939760000002</v>
      </c>
      <c r="OX38" s="6">
        <v>8185030</v>
      </c>
      <c r="OY38" s="7">
        <v>106.3713379</v>
      </c>
      <c r="OZ38" s="6">
        <v>11183962264</v>
      </c>
      <c r="PA38" s="7">
        <v>16.537053180000001</v>
      </c>
      <c r="PB38" s="6">
        <v>37936000000</v>
      </c>
      <c r="PC38" s="7">
        <v>94.186378480000002</v>
      </c>
      <c r="PD38" s="6">
        <v>6960000.0379999997</v>
      </c>
      <c r="PE38" s="7">
        <v>4159999.8470000001</v>
      </c>
      <c r="PF38" s="6">
        <v>63069679.700000003</v>
      </c>
      <c r="PG38" s="7">
        <v>9</v>
      </c>
      <c r="PH38" s="6">
        <v>114029998.8</v>
      </c>
      <c r="PI38" s="7">
        <v>7.9132204880000003</v>
      </c>
      <c r="PJ38" s="6">
        <v>5.0416666670000003</v>
      </c>
      <c r="PK38" s="7">
        <v>127000000</v>
      </c>
      <c r="PL38" s="6">
        <v>10.54166667</v>
      </c>
      <c r="PM38" s="7">
        <v>15.58333333</v>
      </c>
      <c r="PN38" s="6">
        <v>11829999.92</v>
      </c>
      <c r="PO38" s="7">
        <v>35.290230200000003</v>
      </c>
      <c r="PP38" s="6">
        <v>9079000000</v>
      </c>
      <c r="PQ38" s="7">
        <v>35.145466130000003</v>
      </c>
      <c r="PR38" s="6">
        <v>43016697600</v>
      </c>
      <c r="PS38" s="7">
        <v>14.596747390000001</v>
      </c>
      <c r="PT38" s="6">
        <v>3107000000</v>
      </c>
      <c r="PU38" s="7">
        <v>15951000000</v>
      </c>
      <c r="PV38" s="6">
        <v>1.0031280339999999</v>
      </c>
      <c r="PW38" s="7">
        <v>-631000000</v>
      </c>
      <c r="PX38" s="6">
        <v>345000000</v>
      </c>
      <c r="PY38" s="7">
        <v>25.904799369999999</v>
      </c>
      <c r="PZ38" s="6">
        <v>5084000000</v>
      </c>
      <c r="QA38" s="7">
        <v>1556000000</v>
      </c>
      <c r="QB38" s="6">
        <v>1.0243418879999999</v>
      </c>
      <c r="QC38" s="7">
        <v>32.767041829999997</v>
      </c>
      <c r="QD38" s="6">
        <v>18.6314946</v>
      </c>
      <c r="QE38" s="7">
        <v>3107000000</v>
      </c>
      <c r="QF38" s="6">
        <v>14050000000</v>
      </c>
      <c r="QG38" s="7">
        <v>3666000000</v>
      </c>
      <c r="QH38" s="6">
        <v>-76000000</v>
      </c>
      <c r="QI38" s="7">
        <v>340000000</v>
      </c>
      <c r="QJ38" s="6">
        <v>32.553107789999999</v>
      </c>
      <c r="QK38" s="7">
        <v>13169000000</v>
      </c>
      <c r="QL38" s="6">
        <v>37.72619984</v>
      </c>
      <c r="QM38" s="7">
        <v>29.61779932</v>
      </c>
      <c r="QN38" s="6">
        <v>34.067628589999998</v>
      </c>
      <c r="QO38" s="7">
        <v>4709000000</v>
      </c>
      <c r="QP38" s="6">
        <v>12681809434</v>
      </c>
      <c r="QQ38" s="7">
        <v>3888000000</v>
      </c>
      <c r="QR38" s="6">
        <v>34.559378709999997</v>
      </c>
      <c r="QS38" s="7">
        <v>9271000000</v>
      </c>
      <c r="QT38" s="6">
        <v>1901000000</v>
      </c>
      <c r="QU38" s="7">
        <v>-1724625093</v>
      </c>
      <c r="QV38" s="6">
        <v>-8390000000</v>
      </c>
      <c r="QW38" s="7">
        <v>-0.283898867</v>
      </c>
      <c r="QX38" s="6">
        <v>7.3931999999999999E-3</v>
      </c>
      <c r="QY38" s="7">
        <v>19809000000</v>
      </c>
      <c r="QZ38" s="6">
        <v>3.8158929979999998</v>
      </c>
      <c r="RA38" s="7">
        <v>21.225876199999998</v>
      </c>
      <c r="RB38" s="6">
        <v>14.71989334</v>
      </c>
      <c r="RC38" s="7">
        <v>4.5941342629999999</v>
      </c>
      <c r="RD38" s="6">
        <v>29.004422389999998</v>
      </c>
      <c r="RE38" s="7">
        <v>4779000000</v>
      </c>
      <c r="RF38" s="6">
        <v>35.433070870000002</v>
      </c>
      <c r="RG38" s="7">
        <v>-4203000000</v>
      </c>
      <c r="RH38" s="6">
        <v>-192000000</v>
      </c>
      <c r="RI38" s="7">
        <v>11.96110998</v>
      </c>
      <c r="RJ38" s="6">
        <v>18.751829820000001</v>
      </c>
      <c r="RK38" s="7">
        <v>11.08373531</v>
      </c>
      <c r="RL38" s="6">
        <v>27.96772138</v>
      </c>
      <c r="RM38" s="7">
        <v>4.1197706519999997</v>
      </c>
      <c r="RN38" s="6">
        <v>5000000</v>
      </c>
      <c r="RO38" s="7">
        <v>18253000000</v>
      </c>
      <c r="RP38" s="6">
        <v>12.51967385</v>
      </c>
      <c r="RQ38" s="7">
        <v>-186000000</v>
      </c>
      <c r="RR38" s="6">
        <v>131373676.40000001</v>
      </c>
      <c r="RS38" s="7">
        <v>109.8128545</v>
      </c>
      <c r="RT38" s="6">
        <v>2.3722137999999999</v>
      </c>
      <c r="RU38" s="7">
        <v>60.287257140000001</v>
      </c>
      <c r="RV38" s="6">
        <v>6028.7257140000002</v>
      </c>
      <c r="RW38" s="7">
        <v>40.534084610000001</v>
      </c>
      <c r="RX38" s="6">
        <v>11.075268319999999</v>
      </c>
      <c r="RY38" s="7">
        <v>0</v>
      </c>
      <c r="RZ38" s="6">
        <v>-186000000</v>
      </c>
      <c r="SA38" s="7">
        <v>0.76296001700000005</v>
      </c>
      <c r="SB38" s="6">
        <v>46.6</v>
      </c>
      <c r="SC38" s="7">
        <v>18.695203710000001</v>
      </c>
      <c r="SD38" s="6">
        <v>77.56</v>
      </c>
      <c r="SE38" s="7">
        <v>14.5</v>
      </c>
      <c r="SF38" s="6">
        <v>12.26109136</v>
      </c>
      <c r="SG38" s="7">
        <v>8345697832</v>
      </c>
      <c r="SH38" s="6">
        <v>18.6314946</v>
      </c>
      <c r="SI38" s="7">
        <v>6142651</v>
      </c>
      <c r="SJ38" s="6">
        <v>7.7744398119999998</v>
      </c>
      <c r="SK38" s="7">
        <v>66.865303040000001</v>
      </c>
      <c r="SL38" s="6">
        <v>41.990949999999998</v>
      </c>
      <c r="SM38" s="7">
        <v>0</v>
      </c>
      <c r="SN38" s="6">
        <v>58.70874139</v>
      </c>
      <c r="SO38" s="7">
        <v>0</v>
      </c>
      <c r="SP38" s="6">
        <v>20.335509609999999</v>
      </c>
      <c r="SQ38" s="7">
        <v>20.955749000000001</v>
      </c>
      <c r="SR38" s="6">
        <v>7.5453400610000001</v>
      </c>
      <c r="SS38" s="7">
        <v>0</v>
      </c>
      <c r="ST38" s="6">
        <v>79.044251000000003</v>
      </c>
      <c r="SU38" s="7">
        <v>7.6629700659999997</v>
      </c>
      <c r="SV38" s="6">
        <v>1198</v>
      </c>
      <c r="SW38" s="7">
        <v>56.8</v>
      </c>
      <c r="SX38" s="6">
        <v>92</v>
      </c>
      <c r="SY38" s="7">
        <v>18569044.800000001</v>
      </c>
      <c r="SZ38" s="6">
        <v>57.1</v>
      </c>
      <c r="TA38" s="7">
        <v>90</v>
      </c>
      <c r="TB38" s="6">
        <v>-545000000</v>
      </c>
      <c r="TC38" s="7">
        <v>2619999.8859999999</v>
      </c>
      <c r="TD38" s="6">
        <v>3.2574856250000002</v>
      </c>
      <c r="TE38" s="7">
        <v>762.36741970000003</v>
      </c>
      <c r="TF38" s="6">
        <v>2.375197413</v>
      </c>
      <c r="TG38" s="7">
        <v>70.786560059999999</v>
      </c>
      <c r="TH38" s="6">
        <v>-57.3452427</v>
      </c>
      <c r="TI38" s="7">
        <v>0</v>
      </c>
      <c r="TJ38" s="6">
        <v>62.700321199999998</v>
      </c>
      <c r="TK38" s="7">
        <v>556.25210809999999</v>
      </c>
      <c r="TL38" s="6">
        <v>94.077250829999997</v>
      </c>
      <c r="TM38" s="7">
        <v>7.3268044980000004</v>
      </c>
      <c r="TN38" s="6">
        <v>71</v>
      </c>
      <c r="TO38" s="7">
        <v>6.9</v>
      </c>
      <c r="TP38" s="6">
        <v>20.399999999999999</v>
      </c>
      <c r="TQ38" s="7"/>
      <c r="TR38" s="6">
        <v>-1100</v>
      </c>
      <c r="TS38" s="7">
        <v>420694000000</v>
      </c>
      <c r="TT38" s="6">
        <v>25220700864</v>
      </c>
      <c r="TU38" s="7">
        <v>20700000000</v>
      </c>
      <c r="TV38" s="6">
        <v>9.0235396689999998</v>
      </c>
      <c r="TW38" s="7">
        <v>7099999.9050000003</v>
      </c>
      <c r="TX38" s="6">
        <v>35.331811629999997</v>
      </c>
      <c r="TY38" s="7">
        <v>16.555810579999999</v>
      </c>
      <c r="TZ38" s="6">
        <v>83.552260680000003</v>
      </c>
      <c r="UA38" s="7">
        <v>36.513915689999997</v>
      </c>
      <c r="UB38" s="6">
        <v>20.477868310000002</v>
      </c>
      <c r="UC38" s="7"/>
      <c r="UD38" s="6"/>
      <c r="UE38" s="7"/>
      <c r="UF38" s="6">
        <v>0.81124997099999996</v>
      </c>
      <c r="UG38" s="7">
        <v>0.87962001599999995</v>
      </c>
      <c r="UH38" s="6">
        <v>28.200967219999999</v>
      </c>
      <c r="UI38" s="7"/>
      <c r="UJ38" s="6"/>
      <c r="UK38" s="7"/>
      <c r="UL38" s="6">
        <v>45.472389999999997</v>
      </c>
      <c r="UM38" s="7">
        <v>706</v>
      </c>
      <c r="UN38" s="6">
        <v>504</v>
      </c>
      <c r="UO38" s="7">
        <v>302916</v>
      </c>
      <c r="UP38" s="6">
        <v>4242245</v>
      </c>
      <c r="UQ38" s="7">
        <v>2339999.9139999999</v>
      </c>
      <c r="UR38" s="6">
        <v>52.62646866</v>
      </c>
      <c r="US38" s="7">
        <v>369107</v>
      </c>
      <c r="UT38" s="6">
        <v>72.099999999999994</v>
      </c>
      <c r="UU38" s="7">
        <v>42.3</v>
      </c>
      <c r="UV38" s="6">
        <v>11.5</v>
      </c>
      <c r="UW38" s="7">
        <v>46.145589999999999</v>
      </c>
      <c r="UX38" s="6">
        <v>3521100000</v>
      </c>
      <c r="UY38" s="7">
        <v>11943571200</v>
      </c>
      <c r="UZ38" s="6"/>
      <c r="VA38" s="7">
        <v>148034</v>
      </c>
      <c r="VB38" s="6">
        <v>40.105991359999997</v>
      </c>
      <c r="VC38" s="7">
        <v>16032000000</v>
      </c>
      <c r="VD38" s="6">
        <v>14049000000</v>
      </c>
      <c r="VE38" s="7">
        <v>17.462946819999999</v>
      </c>
      <c r="VF38" s="6">
        <v>12.19242017</v>
      </c>
      <c r="VG38" s="7">
        <v>6.1512157409999997</v>
      </c>
      <c r="VH38" s="6">
        <v>-3213000000</v>
      </c>
      <c r="VI38" s="7">
        <v>27.104935380000001</v>
      </c>
      <c r="VJ38" s="6">
        <v>34.216175739999997</v>
      </c>
      <c r="VK38" s="7">
        <v>40060000000</v>
      </c>
      <c r="VL38" s="6">
        <v>8255000000</v>
      </c>
      <c r="VM38" s="7">
        <v>16.100493310000001</v>
      </c>
      <c r="VN38" s="6">
        <v>28.662598079999999</v>
      </c>
      <c r="VO38" s="7">
        <v>40.832422530000002</v>
      </c>
      <c r="VP38" s="6">
        <v>3.9668700960000001</v>
      </c>
      <c r="VQ38" s="7">
        <v>61819000000</v>
      </c>
      <c r="VR38" s="6">
        <v>23.678846780000001</v>
      </c>
      <c r="VS38" s="7">
        <v>22.726022740000001</v>
      </c>
      <c r="VT38" s="6">
        <v>13707000000</v>
      </c>
      <c r="VU38" s="7">
        <v>7197000000</v>
      </c>
      <c r="VV38" s="6">
        <v>-1.400610288</v>
      </c>
      <c r="VW38" s="7">
        <v>12.03789849</v>
      </c>
      <c r="VX38" s="6">
        <v>26.948125539999999</v>
      </c>
      <c r="VY38" s="7">
        <v>25.933774410000002</v>
      </c>
      <c r="VZ38" s="6">
        <v>16756000000</v>
      </c>
      <c r="WA38" s="7">
        <v>20.24488229</v>
      </c>
      <c r="WB38" s="6">
        <v>10.629781700000001</v>
      </c>
      <c r="WC38" s="7">
        <v>10901000000</v>
      </c>
      <c r="WD38" s="6">
        <v>65752000000</v>
      </c>
      <c r="WE38" s="7">
        <v>27646000000</v>
      </c>
      <c r="WF38" s="6">
        <v>9100000000</v>
      </c>
      <c r="WG38" s="7">
        <v>5000000</v>
      </c>
      <c r="WH38" s="6">
        <v>142000000</v>
      </c>
      <c r="WI38" s="7">
        <v>2730000.0189999999</v>
      </c>
      <c r="WJ38" s="6">
        <v>50000.000749999999</v>
      </c>
      <c r="WK38" s="7">
        <v>27.020790000000002</v>
      </c>
      <c r="WL38" s="6"/>
      <c r="WM38" s="7">
        <v>2.0999999050000002</v>
      </c>
      <c r="WN38" s="6">
        <v>-86124874.5</v>
      </c>
      <c r="WO38" s="7">
        <v>0.22753058100000001</v>
      </c>
      <c r="WP38" s="6">
        <v>8662.3314790000004</v>
      </c>
      <c r="WQ38" s="7">
        <v>580619000000</v>
      </c>
      <c r="WR38" s="6">
        <v>9.282179502</v>
      </c>
      <c r="WS38" s="7">
        <v>0.87550422000000006</v>
      </c>
      <c r="WT38" s="6">
        <v>4460</v>
      </c>
      <c r="WU38" s="7">
        <v>477468000000</v>
      </c>
      <c r="WV38" s="6">
        <v>0.77178373</v>
      </c>
      <c r="WW38" s="7">
        <v>584618000000</v>
      </c>
      <c r="WX38" s="6">
        <v>4434.464911</v>
      </c>
      <c r="WY38" s="7">
        <v>297234000000</v>
      </c>
      <c r="WZ38" s="6">
        <v>229400000000</v>
      </c>
      <c r="XA38" s="7">
        <v>22.163956930000001</v>
      </c>
      <c r="XB38" s="6">
        <v>32.551000000000002</v>
      </c>
      <c r="XC38" s="7">
        <v>19.623999999999999</v>
      </c>
      <c r="XD38" s="6">
        <v>176500000000</v>
      </c>
      <c r="XE38" s="7">
        <v>75.108000000000004</v>
      </c>
      <c r="XF38" s="6">
        <v>44.643000000000001</v>
      </c>
      <c r="XG38" s="7">
        <v>8721.9876399999994</v>
      </c>
      <c r="XH38" s="6">
        <v>299153000000</v>
      </c>
      <c r="XI38" s="7">
        <v>230882000000</v>
      </c>
      <c r="XJ38" s="6">
        <v>7.107667449</v>
      </c>
      <c r="XK38" s="7">
        <v>1.843</v>
      </c>
      <c r="XL38" s="6">
        <v>0.18414634799999999</v>
      </c>
      <c r="XM38" s="7">
        <v>19361060</v>
      </c>
      <c r="XN38" s="6">
        <v>47.279000000000003</v>
      </c>
      <c r="XO38" s="7">
        <v>28.725828679999999</v>
      </c>
      <c r="XP38" s="6">
        <v>22.556999999999999</v>
      </c>
      <c r="XQ38" s="7">
        <v>73.278999999999996</v>
      </c>
      <c r="XR38" s="6">
        <v>21.05</v>
      </c>
      <c r="XS38" s="7">
        <v>49.247999999999998</v>
      </c>
      <c r="XT38" s="6">
        <v>201598000000</v>
      </c>
      <c r="XU38" s="7">
        <v>540000.02150000003</v>
      </c>
      <c r="XV38" s="6">
        <v>16.641919999999999</v>
      </c>
      <c r="XW38" s="7">
        <v>9</v>
      </c>
      <c r="XX38" s="6">
        <v>18.559999999999999</v>
      </c>
      <c r="XY38" s="7">
        <v>8842.5557129999997</v>
      </c>
      <c r="XZ38" s="6">
        <v>6.2779999999999996</v>
      </c>
      <c r="YA38" s="7">
        <v>13073.90509</v>
      </c>
      <c r="YB38" s="6">
        <v>3642.2054210000001</v>
      </c>
      <c r="YC38" s="7">
        <v>40.991700280000003</v>
      </c>
      <c r="YD38" s="6">
        <v>32954.881410000002</v>
      </c>
      <c r="YE38" s="7">
        <v>59.539828069999999</v>
      </c>
      <c r="YF38" s="6">
        <v>40.524910230000003</v>
      </c>
      <c r="YG38" s="7">
        <v>41.482073149999998</v>
      </c>
      <c r="YH38" s="6">
        <v>18.481807459999999</v>
      </c>
      <c r="YI38" s="7">
        <v>35.74</v>
      </c>
      <c r="YJ38" s="6">
        <v>31.298798990000002</v>
      </c>
      <c r="YK38" s="7">
        <v>15.32730656</v>
      </c>
      <c r="YL38" s="6">
        <v>43.810323670000002</v>
      </c>
      <c r="YM38" s="7">
        <v>27.169747709999999</v>
      </c>
      <c r="YN38" s="6">
        <v>8.9410660350000004</v>
      </c>
      <c r="YO38" s="7">
        <v>25.65720262</v>
      </c>
      <c r="YP38" s="6">
        <v>45.611998960000001</v>
      </c>
      <c r="YQ38" s="7">
        <v>24.22</v>
      </c>
      <c r="YR38" s="6">
        <v>11.904999999999999</v>
      </c>
      <c r="YS38" s="7">
        <v>40.50862875</v>
      </c>
      <c r="YT38" s="6">
        <v>18.119353660000002</v>
      </c>
      <c r="YU38" s="7">
        <v>16.850107489999999</v>
      </c>
      <c r="YV38" s="6">
        <v>19.940999999999999</v>
      </c>
      <c r="YW38" s="7">
        <v>50.222060460000002</v>
      </c>
      <c r="YX38" s="6">
        <v>9.2693107900000005</v>
      </c>
      <c r="YY38" s="7">
        <v>29.676467890000001</v>
      </c>
      <c r="YZ38" s="6">
        <v>58.517932520000002</v>
      </c>
      <c r="ZA38" s="7">
        <v>21.97836448</v>
      </c>
      <c r="ZB38" s="6">
        <v>68.679000000000002</v>
      </c>
      <c r="ZC38" s="7">
        <v>15.82487053</v>
      </c>
      <c r="ZD38" s="6">
        <v>25.591999999999999</v>
      </c>
      <c r="ZE38" s="7">
        <v>39.335999999999999</v>
      </c>
      <c r="ZF38" s="6">
        <v>45.08213688</v>
      </c>
      <c r="ZG38" s="7">
        <v>23.619069799999998</v>
      </c>
      <c r="ZH38" s="6">
        <v>13.054079229999999</v>
      </c>
      <c r="ZI38" s="7">
        <v>54.388001039999999</v>
      </c>
      <c r="ZJ38" s="6">
        <v>43.024000000000001</v>
      </c>
      <c r="ZK38" s="7">
        <v>17.143000000000001</v>
      </c>
      <c r="ZL38" s="6">
        <v>40.460171930000001</v>
      </c>
      <c r="ZM38" s="7">
        <v>5.0870887319999998</v>
      </c>
      <c r="ZN38" s="6">
        <v>29.019935700000001</v>
      </c>
      <c r="ZO38" s="7">
        <v>0.01</v>
      </c>
      <c r="ZP38" s="6">
        <v>100</v>
      </c>
      <c r="ZQ38" s="7">
        <v>0.1</v>
      </c>
      <c r="ZR38" s="6">
        <v>4.4000000000000004</v>
      </c>
      <c r="ZS38" s="7">
        <v>6601</v>
      </c>
      <c r="ZT38" s="6">
        <v>0.01</v>
      </c>
      <c r="ZU38" s="7">
        <v>4.8</v>
      </c>
      <c r="ZV38" s="6">
        <v>5258</v>
      </c>
      <c r="ZW38" s="7">
        <v>9.8186444220000002</v>
      </c>
      <c r="ZX38" s="6">
        <v>5.3292481000000003E-2</v>
      </c>
      <c r="ZY38" s="7">
        <v>28.393520689999999</v>
      </c>
      <c r="ZZ38" s="6">
        <v>0.01</v>
      </c>
      <c r="AAA38" s="7">
        <v>100</v>
      </c>
      <c r="AAB38" s="6">
        <v>0.1</v>
      </c>
      <c r="AAC38" s="7">
        <v>0.1</v>
      </c>
      <c r="AAD38" s="6">
        <v>3.2</v>
      </c>
      <c r="AAE38" s="7">
        <v>5611</v>
      </c>
      <c r="AAF38" s="6">
        <v>530.5</v>
      </c>
      <c r="AAG38" s="7">
        <v>100</v>
      </c>
      <c r="AAH38" s="6">
        <v>100</v>
      </c>
      <c r="AAI38" s="7">
        <v>100</v>
      </c>
      <c r="AAJ38" s="6">
        <v>80.051150899999996</v>
      </c>
      <c r="AAK38" s="7">
        <v>3.8</v>
      </c>
      <c r="AAL38" s="6">
        <v>6203</v>
      </c>
      <c r="AAM38" s="7">
        <v>672000</v>
      </c>
      <c r="AAN38" s="6"/>
      <c r="AAO38" s="7"/>
      <c r="AAP38" s="6">
        <v>8255000000</v>
      </c>
      <c r="AAQ38" s="7">
        <v>20.606590109999999</v>
      </c>
      <c r="AAR38" s="6">
        <v>5.377763614</v>
      </c>
      <c r="AAS38" s="7">
        <v>1.4710122699999999</v>
      </c>
      <c r="AAT38" s="6">
        <v>4661723200</v>
      </c>
      <c r="AAU38" s="7">
        <v>1574857895</v>
      </c>
      <c r="AAV38" s="6">
        <v>3660456384</v>
      </c>
      <c r="AAW38" s="7">
        <v>1001266816</v>
      </c>
      <c r="AAX38" s="6">
        <v>9</v>
      </c>
      <c r="AAY38" s="7">
        <v>6.8487758840000001</v>
      </c>
      <c r="AAZ38" s="6">
        <v>2.3137042480000001</v>
      </c>
      <c r="ABA38" s="7">
        <v>6.1499999999999999E-2</v>
      </c>
      <c r="ABB38" s="6"/>
      <c r="ABC38" s="7">
        <v>99.272026060000002</v>
      </c>
      <c r="ABD38" s="6">
        <v>93.832819779999994</v>
      </c>
      <c r="ABE38" s="7">
        <v>96.154327390000006</v>
      </c>
      <c r="ABF38" s="6">
        <v>64.71088589</v>
      </c>
      <c r="ABG38" s="7">
        <v>3.4708843420000002</v>
      </c>
      <c r="ABH38" s="6">
        <v>205000000</v>
      </c>
      <c r="ABI38" s="7">
        <v>24.4206</v>
      </c>
      <c r="ABJ38" s="6"/>
      <c r="ABK38" s="7"/>
      <c r="ABL38" s="6">
        <v>4.6715698239999996</v>
      </c>
      <c r="ABM38" s="7"/>
      <c r="ABN38" s="6">
        <v>2.2759141409999999</v>
      </c>
      <c r="ABO38" s="7">
        <v>211000000</v>
      </c>
      <c r="ABP38" s="6">
        <v>40000000</v>
      </c>
      <c r="ABQ38" s="7">
        <v>77</v>
      </c>
      <c r="ABR38" s="6"/>
      <c r="ABS38" s="7"/>
    </row>
    <row r="39" spans="1:747" x14ac:dyDescent="0.25">
      <c r="A39" s="5">
        <v>1997</v>
      </c>
      <c r="B39" s="6">
        <v>49.292336429999999</v>
      </c>
      <c r="C39" s="7">
        <v>73.708475550000003</v>
      </c>
      <c r="D39" s="6">
        <v>0.53753823099999998</v>
      </c>
      <c r="E39" s="7">
        <v>3.9661865679999999</v>
      </c>
      <c r="F39" s="6">
        <v>4.670160364</v>
      </c>
      <c r="G39" s="7">
        <v>1.933283461</v>
      </c>
      <c r="H39" s="6">
        <v>2.9986510279999998</v>
      </c>
      <c r="I39" s="7">
        <v>5.2231523639999997</v>
      </c>
      <c r="J39" s="6">
        <v>7.0845196819999998</v>
      </c>
      <c r="K39" s="7">
        <v>9.1681137909999997</v>
      </c>
      <c r="L39" s="6">
        <v>57.674427299999998</v>
      </c>
      <c r="M39" s="7">
        <v>10.755897170000001</v>
      </c>
      <c r="N39" s="6">
        <v>13.31506866</v>
      </c>
      <c r="O39" s="7">
        <v>39.043710969999999</v>
      </c>
      <c r="P39" s="6">
        <v>13.269476620000001</v>
      </c>
      <c r="Q39" s="7">
        <v>-45599</v>
      </c>
      <c r="R39" s="6">
        <v>73984152587</v>
      </c>
      <c r="S39" s="7">
        <v>30600000000</v>
      </c>
      <c r="T39" s="6">
        <v>2204.665759</v>
      </c>
      <c r="U39" s="7">
        <v>150869000000</v>
      </c>
      <c r="V39" s="6">
        <v>247028000000</v>
      </c>
      <c r="W39" s="7">
        <v>22746312684</v>
      </c>
      <c r="X39" s="6">
        <v>15.751034219999999</v>
      </c>
      <c r="Y39" s="7">
        <v>41882000000</v>
      </c>
      <c r="Z39" s="6">
        <v>-6.0549078600000001</v>
      </c>
      <c r="AA39" s="7">
        <v>24.896577659999998</v>
      </c>
      <c r="AB39" s="6">
        <v>66200000000</v>
      </c>
      <c r="AC39" s="7">
        <v>20200825959</v>
      </c>
      <c r="AD39" s="6">
        <v>181777000000</v>
      </c>
      <c r="AE39" s="7">
        <v>14778761062</v>
      </c>
      <c r="AF39" s="6">
        <v>282000000000</v>
      </c>
      <c r="AG39" s="7">
        <v>2474230000000</v>
      </c>
      <c r="AH39" s="6">
        <v>69410029499</v>
      </c>
      <c r="AI39" s="7">
        <v>123845000000</v>
      </c>
      <c r="AJ39" s="6">
        <v>11.32004513</v>
      </c>
      <c r="AK39" s="7">
        <v>30100000000</v>
      </c>
      <c r="AL39" s="6">
        <v>3921000000</v>
      </c>
      <c r="AM39" s="7">
        <v>21.841850319999999</v>
      </c>
      <c r="AN39" s="6">
        <v>42.658000000000001</v>
      </c>
      <c r="AO39" s="7">
        <v>50.707663570000001</v>
      </c>
      <c r="AP39" s="6">
        <v>68431740</v>
      </c>
      <c r="AQ39" s="7">
        <v>66.818874539999996</v>
      </c>
      <c r="AR39" s="6">
        <v>0.31162269300000001</v>
      </c>
      <c r="AS39" s="7">
        <v>0.96230168999999999</v>
      </c>
      <c r="AT39" s="6">
        <v>3.2818617300000001</v>
      </c>
      <c r="AU39" s="7">
        <v>1.470399115</v>
      </c>
      <c r="AV39" s="6">
        <v>2.181216204</v>
      </c>
      <c r="AW39" s="7">
        <v>4.1564649180000002</v>
      </c>
      <c r="AX39" s="6">
        <v>6.1829843230000003</v>
      </c>
      <c r="AY39" s="7">
        <v>7.9901443619999997</v>
      </c>
      <c r="AZ39" s="6">
        <v>57.567714500000001</v>
      </c>
      <c r="BA39" s="7">
        <v>57.45793767</v>
      </c>
      <c r="BB39" s="6">
        <v>12.459165690000001</v>
      </c>
      <c r="BC39" s="7">
        <v>38.466098930000001</v>
      </c>
      <c r="BD39" s="6">
        <v>37.871901970000003</v>
      </c>
      <c r="BE39" s="7">
        <v>3.39</v>
      </c>
      <c r="BF39" s="6">
        <v>11.508085749999999</v>
      </c>
      <c r="BG39" s="7">
        <v>78436578171</v>
      </c>
      <c r="BH39" s="6">
        <v>0</v>
      </c>
      <c r="BI39" s="7">
        <v>37768731563</v>
      </c>
      <c r="BJ39" s="6">
        <v>28.999623920000001</v>
      </c>
      <c r="BK39" s="7">
        <v>77110000000</v>
      </c>
      <c r="BL39" s="6">
        <v>-16100000000</v>
      </c>
      <c r="BM39" s="7">
        <v>17.562993609999999</v>
      </c>
      <c r="BN39" s="6">
        <v>46700000000</v>
      </c>
      <c r="BO39" s="7">
        <v>-6425014749</v>
      </c>
      <c r="BP39" s="6">
        <v>13975419224</v>
      </c>
      <c r="BQ39" s="7">
        <v>2991010000000</v>
      </c>
      <c r="BR39" s="6">
        <v>9.4282500660000004</v>
      </c>
      <c r="BS39" s="7">
        <v>142934000000</v>
      </c>
      <c r="BT39" s="6">
        <v>2249550000000</v>
      </c>
      <c r="BU39" s="7">
        <v>205200000000</v>
      </c>
      <c r="BV39" s="6">
        <v>57.341999999999999</v>
      </c>
      <c r="BW39" s="7">
        <v>33731604</v>
      </c>
      <c r="BX39" s="6">
        <v>0.82953215000000002</v>
      </c>
      <c r="BY39" s="7">
        <v>2714130</v>
      </c>
      <c r="BZ39" s="6">
        <v>1575320</v>
      </c>
      <c r="CA39" s="7">
        <v>2.3155228550000002</v>
      </c>
      <c r="CB39" s="6">
        <v>3.246385793</v>
      </c>
      <c r="CC39" s="7">
        <v>5.2907252790000001</v>
      </c>
      <c r="CD39" s="6">
        <v>6.8778852019999999</v>
      </c>
      <c r="CE39" s="7">
        <v>8.8049770770000002</v>
      </c>
      <c r="CF39" s="6">
        <v>20013105</v>
      </c>
      <c r="CG39" s="7">
        <v>10.413278890000001</v>
      </c>
      <c r="CH39" s="6">
        <v>12.90434039</v>
      </c>
      <c r="CI39" s="7">
        <v>13548221</v>
      </c>
      <c r="CJ39" s="6">
        <v>12.820476899999999</v>
      </c>
      <c r="CK39" s="7">
        <v>18872000000</v>
      </c>
      <c r="CL39" s="6">
        <v>9026548673</v>
      </c>
      <c r="CM39" s="7">
        <v>3885.6238349999999</v>
      </c>
      <c r="CN39" s="6">
        <v>72869616519</v>
      </c>
      <c r="CO39" s="7">
        <v>10.198913299999999</v>
      </c>
      <c r="CP39" s="6">
        <v>255761000000</v>
      </c>
      <c r="CQ39" s="7">
        <v>43.738247459999997</v>
      </c>
      <c r="CR39" s="6">
        <v>-4749262537</v>
      </c>
      <c r="CS39" s="7">
        <v>20835486240</v>
      </c>
      <c r="CT39" s="6">
        <v>516783000000</v>
      </c>
      <c r="CU39" s="7">
        <v>13775811209</v>
      </c>
      <c r="CV39" s="6">
        <v>25.754343739999999</v>
      </c>
      <c r="CW39" s="7">
        <v>68480800000</v>
      </c>
      <c r="CX39" s="6">
        <v>3.043212703</v>
      </c>
      <c r="CY39" s="7">
        <v>39.693606619999997</v>
      </c>
      <c r="CZ39" s="6">
        <v>19370588198</v>
      </c>
      <c r="DA39" s="7">
        <v>23.54370647</v>
      </c>
      <c r="DB39" s="6">
        <v>12354572271</v>
      </c>
      <c r="DC39" s="7">
        <v>337952000000</v>
      </c>
      <c r="DD39" s="6">
        <v>19528023599</v>
      </c>
      <c r="DE39" s="7">
        <v>25325492140</v>
      </c>
      <c r="DF39" s="6">
        <v>-21780800000</v>
      </c>
      <c r="DG39" s="7">
        <v>106.0549079</v>
      </c>
      <c r="DH39" s="6">
        <v>83185840708</v>
      </c>
      <c r="DI39" s="7">
        <v>77.171869119999997</v>
      </c>
      <c r="DJ39" s="6">
        <v>1809.756075</v>
      </c>
      <c r="DK39" s="7">
        <v>224677000000</v>
      </c>
      <c r="DL39" s="6">
        <v>8879056047</v>
      </c>
      <c r="DM39" s="7">
        <v>1050000000</v>
      </c>
      <c r="DN39" s="6">
        <v>4.6256057879999997</v>
      </c>
      <c r="DO39" s="7">
        <v>75.154757430000004</v>
      </c>
      <c r="DP39" s="6">
        <v>49194279077</v>
      </c>
      <c r="DQ39" s="7">
        <v>18664757639</v>
      </c>
      <c r="DR39" s="6">
        <v>16111368</v>
      </c>
      <c r="DS39" s="7">
        <v>39.693606619999997</v>
      </c>
      <c r="DT39" s="6">
        <v>12772788</v>
      </c>
      <c r="DU39" s="7">
        <v>3.3887499999999999</v>
      </c>
      <c r="DV39" s="6">
        <v>5566961652</v>
      </c>
      <c r="DW39" s="7">
        <v>2681120000000</v>
      </c>
      <c r="DX39" s="6">
        <v>38098.41029</v>
      </c>
      <c r="DY39" s="7">
        <v>1146.2017209999999</v>
      </c>
      <c r="DZ39" s="6">
        <v>2607140000000</v>
      </c>
      <c r="EA39" s="7">
        <v>265900000000</v>
      </c>
      <c r="EB39" s="6">
        <v>48.151936820000003</v>
      </c>
      <c r="EC39" s="7">
        <v>128036000000</v>
      </c>
      <c r="ED39" s="6">
        <v>21.60159341</v>
      </c>
      <c r="EE39" s="7">
        <v>40.999499559999997</v>
      </c>
      <c r="EF39" s="6">
        <v>199837000000</v>
      </c>
      <c r="EG39" s="7">
        <v>202476000000</v>
      </c>
      <c r="EH39" s="6">
        <v>39.693606619999997</v>
      </c>
      <c r="EI39" s="7">
        <v>43.754993730000002</v>
      </c>
      <c r="EJ39" s="6">
        <v>13211000000</v>
      </c>
      <c r="EK39" s="7">
        <v>29191612</v>
      </c>
      <c r="EL39" s="6">
        <v>39240128</v>
      </c>
      <c r="EM39" s="7">
        <v>34700136</v>
      </c>
      <c r="EN39" s="6">
        <v>6.8896010060000004</v>
      </c>
      <c r="EO39" s="7">
        <v>0.52827757600000003</v>
      </c>
      <c r="EP39" s="6">
        <v>1.3867395689999999</v>
      </c>
      <c r="EQ39" s="7">
        <v>1138810</v>
      </c>
      <c r="ER39" s="6">
        <v>1.925611068</v>
      </c>
      <c r="ES39" s="7">
        <v>2.4554539420000001</v>
      </c>
      <c r="ET39" s="6">
        <v>4.285217211</v>
      </c>
      <c r="EU39" s="7">
        <v>6.1143875640000003</v>
      </c>
      <c r="EV39" s="6">
        <v>7.6541038490000002</v>
      </c>
      <c r="EW39" s="7">
        <v>39394589</v>
      </c>
      <c r="EX39" s="6">
        <v>19381484</v>
      </c>
      <c r="EY39" s="7">
        <v>12.14708467</v>
      </c>
      <c r="EZ39" s="6">
        <v>26323021</v>
      </c>
      <c r="FA39" s="7">
        <v>12774800</v>
      </c>
      <c r="FB39" s="6">
        <v>18.841669799999998</v>
      </c>
      <c r="FC39" s="7">
        <v>50100000000</v>
      </c>
      <c r="FD39" s="6">
        <v>168260000000</v>
      </c>
      <c r="FE39" s="7">
        <v>88.491914249999994</v>
      </c>
      <c r="FF39" s="6">
        <v>235300000000</v>
      </c>
      <c r="FG39" s="7">
        <v>60530973451</v>
      </c>
      <c r="FH39" s="6">
        <v>19840791878</v>
      </c>
      <c r="FI39" s="7">
        <v>2.0186584559999998</v>
      </c>
      <c r="FJ39" s="6">
        <v>-61332463100</v>
      </c>
      <c r="FK39" s="7">
        <v>981530000000</v>
      </c>
      <c r="FL39" s="6">
        <v>22.840541040000002</v>
      </c>
      <c r="FM39" s="7">
        <v>2.0685042560000002</v>
      </c>
      <c r="FN39" s="6">
        <v>2.1126762769999998</v>
      </c>
      <c r="FO39" s="7">
        <v>3.328464501</v>
      </c>
      <c r="FP39" s="6">
        <v>5.4923547429999999</v>
      </c>
      <c r="FQ39" s="7">
        <v>155332000000</v>
      </c>
      <c r="FR39" s="6">
        <v>9.8762774279999999</v>
      </c>
      <c r="FS39" s="7">
        <v>1264960000000</v>
      </c>
      <c r="FT39" s="6">
        <v>5.3023485450000001</v>
      </c>
      <c r="FU39" s="7">
        <v>5.3530752039999996</v>
      </c>
      <c r="FV39" s="6">
        <v>2.072559343</v>
      </c>
      <c r="FW39" s="7">
        <v>74164394714</v>
      </c>
      <c r="FX39" s="6">
        <v>20701350965</v>
      </c>
      <c r="FY39" s="7">
        <v>2.7556129440000001</v>
      </c>
      <c r="FZ39" s="6">
        <v>374125000000</v>
      </c>
      <c r="GA39" s="7">
        <v>-0.94698759499999996</v>
      </c>
      <c r="GB39" s="6">
        <v>4.309137819</v>
      </c>
      <c r="GC39" s="7">
        <v>10.771963960000001</v>
      </c>
      <c r="GD39" s="6">
        <v>12.048214140000001</v>
      </c>
      <c r="GE39" s="7">
        <v>2668470000000</v>
      </c>
      <c r="GF39" s="6">
        <v>57076863819</v>
      </c>
      <c r="GG39" s="7">
        <v>4.2060085870000004</v>
      </c>
      <c r="GH39" s="6">
        <v>72.271293999999997</v>
      </c>
      <c r="GI39" s="7">
        <v>69.242000000000004</v>
      </c>
      <c r="GJ39" s="6">
        <v>225.11099999999999</v>
      </c>
      <c r="GK39" s="7">
        <v>56.5</v>
      </c>
      <c r="GL39" s="6">
        <v>55.1</v>
      </c>
      <c r="GM39" s="7">
        <v>47122</v>
      </c>
      <c r="GN39" s="6">
        <v>81420</v>
      </c>
      <c r="GO39" s="7">
        <v>2009459961</v>
      </c>
      <c r="GP39" s="6">
        <v>2009459961</v>
      </c>
      <c r="GQ39" s="7">
        <v>65.103999999999999</v>
      </c>
      <c r="GR39" s="6">
        <v>44</v>
      </c>
      <c r="GS39" s="7">
        <v>6.6529999999999996</v>
      </c>
      <c r="GT39" s="6">
        <v>59.951000000000001</v>
      </c>
      <c r="GU39" s="7">
        <v>1.0620000000000001</v>
      </c>
      <c r="GV39" s="6">
        <v>3.6539999999999999</v>
      </c>
      <c r="GW39" s="7">
        <v>46</v>
      </c>
      <c r="GX39" s="6">
        <v>148.34800000000001</v>
      </c>
      <c r="GY39" s="7">
        <v>397170013.39999998</v>
      </c>
      <c r="GZ39" s="6">
        <v>572500000</v>
      </c>
      <c r="HA39" s="7">
        <v>457037.2</v>
      </c>
      <c r="HB39" s="6">
        <v>16709999.08</v>
      </c>
      <c r="HC39" s="7">
        <v>1052890000</v>
      </c>
      <c r="HD39" s="6">
        <v>85704</v>
      </c>
      <c r="HE39" s="7">
        <v>371333.2</v>
      </c>
      <c r="HF39" s="6">
        <v>61.330365</v>
      </c>
      <c r="HG39" s="7">
        <v>67.197000000000003</v>
      </c>
      <c r="HH39" s="6">
        <v>41.9</v>
      </c>
      <c r="HI39" s="7">
        <v>27.934999999999999</v>
      </c>
      <c r="HJ39" s="6">
        <v>104741</v>
      </c>
      <c r="HK39" s="7">
        <v>29.364443470000001</v>
      </c>
      <c r="HL39" s="6">
        <v>14.58687209</v>
      </c>
      <c r="HM39" s="7">
        <v>2968330078</v>
      </c>
      <c r="HN39" s="6">
        <v>25.2</v>
      </c>
      <c r="HO39" s="7">
        <v>57.9</v>
      </c>
      <c r="HP39" s="6">
        <v>2968330078</v>
      </c>
      <c r="HQ39" s="7">
        <v>1695340021</v>
      </c>
      <c r="HR39" s="6">
        <v>125389999.40000001</v>
      </c>
      <c r="HS39" s="7">
        <v>542000000</v>
      </c>
      <c r="HT39" s="6">
        <v>5.5945590369999998</v>
      </c>
      <c r="HU39" s="7">
        <v>2.8414852179999999</v>
      </c>
      <c r="HV39" s="6">
        <v>3.070637294</v>
      </c>
      <c r="HW39" s="7">
        <v>2267650314</v>
      </c>
      <c r="HX39" s="6">
        <v>4.9108406349999996</v>
      </c>
      <c r="HY39" s="7">
        <v>7684500000</v>
      </c>
      <c r="HZ39" s="6">
        <v>5.05</v>
      </c>
      <c r="IA39" s="7">
        <v>3452707</v>
      </c>
      <c r="IB39" s="6">
        <v>1001450</v>
      </c>
      <c r="IC39" s="7">
        <v>18071326</v>
      </c>
      <c r="ID39" s="6">
        <v>388.1878572</v>
      </c>
      <c r="IE39" s="7">
        <v>62.76</v>
      </c>
      <c r="IF39" s="6">
        <v>0.46812999100000002</v>
      </c>
      <c r="IG39" s="7">
        <v>94.701343170000001</v>
      </c>
      <c r="IH39" s="6">
        <v>68.744527599999998</v>
      </c>
      <c r="II39" s="7">
        <v>61.79</v>
      </c>
      <c r="IJ39" s="6">
        <v>2735816</v>
      </c>
      <c r="IK39" s="7">
        <v>3.2597518710000002</v>
      </c>
      <c r="IL39" s="6">
        <v>6605.5</v>
      </c>
      <c r="IM39" s="7">
        <v>64.28</v>
      </c>
      <c r="IN39" s="6">
        <v>995450</v>
      </c>
      <c r="IO39" s="7">
        <v>2.7916218800000001</v>
      </c>
      <c r="IP39" s="6">
        <v>3907984108</v>
      </c>
      <c r="IQ39" s="7">
        <v>6.6062397869999998</v>
      </c>
      <c r="IR39" s="6">
        <v>10.384730770000001</v>
      </c>
      <c r="IS39" s="7">
        <v>1.227559724</v>
      </c>
      <c r="IT39" s="6">
        <v>2.8017200889999998</v>
      </c>
      <c r="IU39" s="7">
        <v>4.5329477889999996</v>
      </c>
      <c r="IV39" s="6">
        <v>5.2172078239999999</v>
      </c>
      <c r="IW39" s="7">
        <v>18.100000000000001</v>
      </c>
      <c r="IX39" s="6">
        <v>4.0608642E-2</v>
      </c>
      <c r="IY39" s="7">
        <v>2.1573206200000001</v>
      </c>
      <c r="IZ39" s="6">
        <v>3.6817355960000002</v>
      </c>
      <c r="JA39" s="7">
        <v>4.9290273710000001</v>
      </c>
      <c r="JB39" s="6">
        <v>5.3452173380000003</v>
      </c>
      <c r="JC39" s="7">
        <v>73.325645690000002</v>
      </c>
      <c r="JD39" s="6">
        <v>2778920</v>
      </c>
      <c r="JE39" s="7">
        <v>5.7934007599999999</v>
      </c>
      <c r="JF39" s="6">
        <v>77.215628690000003</v>
      </c>
      <c r="JG39" s="7">
        <v>13168499324</v>
      </c>
      <c r="JH39" s="6">
        <v>1.227559724</v>
      </c>
      <c r="JI39" s="7">
        <v>20.517767209999999</v>
      </c>
      <c r="JJ39" s="6">
        <v>14.61310205</v>
      </c>
      <c r="JK39" s="7">
        <v>1</v>
      </c>
      <c r="JL39" s="6">
        <v>6.6062397869999998</v>
      </c>
      <c r="JM39" s="7">
        <v>1.930942704</v>
      </c>
      <c r="JN39" s="6">
        <v>2.140648546</v>
      </c>
      <c r="JO39" s="7">
        <v>12.30797267</v>
      </c>
      <c r="JP39" s="6">
        <v>1.267404113</v>
      </c>
      <c r="JQ39" s="7">
        <v>6.5704778859999999</v>
      </c>
      <c r="JR39" s="6">
        <v>32449.200000000001</v>
      </c>
      <c r="JS39" s="7">
        <v>0.47408329900000001</v>
      </c>
      <c r="JT39" s="6">
        <v>1732629000</v>
      </c>
      <c r="JU39" s="7">
        <v>38366.955190000001</v>
      </c>
      <c r="JV39" s="6">
        <v>1070</v>
      </c>
      <c r="JW39" s="7">
        <v>78947678171</v>
      </c>
      <c r="JX39" s="6">
        <v>3910.9429190000001</v>
      </c>
      <c r="JY39" s="7">
        <v>2625520000000</v>
      </c>
      <c r="JZ39" s="6">
        <v>267633000000</v>
      </c>
      <c r="KA39" s="7">
        <v>511100000</v>
      </c>
      <c r="KB39" s="6">
        <v>152000000000</v>
      </c>
      <c r="KC39" s="7">
        <v>73071402512</v>
      </c>
      <c r="KD39" s="6">
        <v>2221.1955400000002</v>
      </c>
      <c r="KE39" s="7">
        <v>8760000.2290000003</v>
      </c>
      <c r="KF39" s="6">
        <v>5.5057086049999997</v>
      </c>
      <c r="KG39" s="7">
        <v>3.3415444449999998</v>
      </c>
      <c r="KH39" s="6">
        <v>2.5453059640000002</v>
      </c>
      <c r="KI39" s="7">
        <v>3250000</v>
      </c>
      <c r="KJ39" s="6">
        <v>30680000.309999999</v>
      </c>
      <c r="KK39" s="7">
        <v>6486</v>
      </c>
      <c r="KL39" s="6">
        <v>189999.9976</v>
      </c>
      <c r="KM39" s="7">
        <v>23379999.16</v>
      </c>
      <c r="KN39" s="6">
        <v>7579999.9239999996</v>
      </c>
      <c r="KO39" s="7">
        <v>5690000.057</v>
      </c>
      <c r="KP39" s="6">
        <v>283910003.69999999</v>
      </c>
      <c r="KQ39" s="7">
        <v>6</v>
      </c>
      <c r="KR39" s="6">
        <v>5.4999999999999997E-3</v>
      </c>
      <c r="KS39" s="7">
        <v>17.010999999999999</v>
      </c>
      <c r="KT39" s="6">
        <v>31.595618009999999</v>
      </c>
      <c r="KU39" s="7">
        <v>1754068258</v>
      </c>
      <c r="KV39" s="6">
        <v>1.135375893</v>
      </c>
      <c r="KW39" s="7">
        <v>890550000</v>
      </c>
      <c r="KX39" s="6">
        <v>13.5861</v>
      </c>
      <c r="KY39" s="7">
        <v>4.2000000000000003E-2</v>
      </c>
      <c r="KZ39" s="6">
        <v>1E-4</v>
      </c>
      <c r="LA39" s="7">
        <v>26.160900000000002</v>
      </c>
      <c r="LB39" s="6">
        <v>1.0986</v>
      </c>
      <c r="LC39" s="7">
        <v>3.3106</v>
      </c>
      <c r="LD39" s="6">
        <v>8.7652000000000001</v>
      </c>
      <c r="LE39" s="7">
        <v>24.0672</v>
      </c>
      <c r="LF39" s="6">
        <v>1.662596918</v>
      </c>
      <c r="LG39" s="7">
        <v>26.722000000000001</v>
      </c>
      <c r="LH39" s="6">
        <v>52.36</v>
      </c>
      <c r="LI39" s="7">
        <v>0.39629999999999999</v>
      </c>
      <c r="LJ39" s="6">
        <v>-279079062.5</v>
      </c>
      <c r="LK39" s="7">
        <v>2074728000</v>
      </c>
      <c r="LL39" s="6">
        <v>29952913695</v>
      </c>
      <c r="LM39" s="7">
        <v>2.06E-2</v>
      </c>
      <c r="LN39" s="6">
        <v>6.4600000000000005E-2</v>
      </c>
      <c r="LO39" s="7">
        <v>0.75412652000000002</v>
      </c>
      <c r="LP39" s="6">
        <v>11.4437</v>
      </c>
      <c r="LQ39" s="7">
        <v>0.31559999999999999</v>
      </c>
      <c r="LR39" s="6">
        <v>2.8500000000000001E-2</v>
      </c>
      <c r="LS39" s="7">
        <v>2.644673364</v>
      </c>
      <c r="LT39" s="6">
        <v>13.9656</v>
      </c>
      <c r="LU39" s="7">
        <v>2.3729</v>
      </c>
      <c r="LV39" s="6">
        <v>2.23E-2</v>
      </c>
      <c r="LW39" s="7">
        <v>25.7102</v>
      </c>
      <c r="LX39" s="6">
        <v>180.9796</v>
      </c>
      <c r="LY39" s="7">
        <v>0.22470000000000001</v>
      </c>
      <c r="LZ39" s="6">
        <v>5.9700000000000003E-2</v>
      </c>
      <c r="MA39" s="7">
        <v>113.7744</v>
      </c>
      <c r="MB39" s="6">
        <v>9.0420999999999996</v>
      </c>
      <c r="MC39" s="7">
        <v>8.8705999999999996</v>
      </c>
      <c r="MD39" s="6">
        <v>-134025915.90000001</v>
      </c>
      <c r="ME39" s="7">
        <v>1205698000</v>
      </c>
      <c r="MF39" s="6">
        <v>15.44895474</v>
      </c>
      <c r="MG39" s="7">
        <v>26960360292</v>
      </c>
      <c r="MH39" s="6">
        <v>6</v>
      </c>
      <c r="MI39" s="7">
        <v>5</v>
      </c>
      <c r="MJ39" s="6">
        <v>2.2218110759999998</v>
      </c>
      <c r="MK39" s="7">
        <v>2.6759246480000001</v>
      </c>
      <c r="ML39" s="6">
        <v>145053000</v>
      </c>
      <c r="MM39" s="7">
        <v>30</v>
      </c>
      <c r="MN39" s="6">
        <v>11</v>
      </c>
      <c r="MO39" s="7">
        <v>554208706.39999998</v>
      </c>
      <c r="MP39" s="6">
        <v>2112580379</v>
      </c>
      <c r="MQ39" s="7">
        <v>-124797000</v>
      </c>
      <c r="MR39" s="6">
        <v>9.9908000000000001</v>
      </c>
      <c r="MS39" s="7">
        <v>26829660292</v>
      </c>
      <c r="MT39" s="6">
        <v>37.940208490000003</v>
      </c>
      <c r="MU39" s="7">
        <v>-41037000</v>
      </c>
      <c r="MV39" s="6">
        <v>0</v>
      </c>
      <c r="MW39" s="7">
        <v>-122792000</v>
      </c>
      <c r="MX39" s="6">
        <v>869030000</v>
      </c>
      <c r="MY39" s="7">
        <v>2992553403</v>
      </c>
      <c r="MZ39" s="6">
        <v>0</v>
      </c>
      <c r="NA39" s="7">
        <v>4260000.2290000003</v>
      </c>
      <c r="NB39" s="6">
        <v>64.67012991</v>
      </c>
      <c r="NC39" s="7">
        <v>142095000</v>
      </c>
      <c r="ND39" s="6">
        <v>196960006.69999999</v>
      </c>
      <c r="NE39" s="7">
        <v>15672121</v>
      </c>
      <c r="NF39" s="6">
        <v>4460000.0379999997</v>
      </c>
      <c r="NG39" s="7">
        <v>22879999.16</v>
      </c>
      <c r="NH39" s="6">
        <v>4.9613126279999999</v>
      </c>
      <c r="NI39" s="7">
        <v>45.350840580000003</v>
      </c>
      <c r="NJ39" s="6">
        <v>3.837172824</v>
      </c>
      <c r="NK39" s="7">
        <v>62.467896250000003</v>
      </c>
      <c r="NL39" s="6">
        <v>26.274801530000001</v>
      </c>
      <c r="NM39" s="7">
        <v>38.20913951</v>
      </c>
      <c r="NN39" s="6">
        <v>7.6415333250000002</v>
      </c>
      <c r="NO39" s="7">
        <v>2.9648374890000002</v>
      </c>
      <c r="NP39" s="6">
        <v>1.809005513</v>
      </c>
      <c r="NQ39" s="7">
        <v>5.9278620719999999</v>
      </c>
      <c r="NR39" s="6">
        <v>1.5352368E-2</v>
      </c>
      <c r="NS39" s="7">
        <v>1020.386177</v>
      </c>
      <c r="NT39" s="6">
        <v>1.8890720000000001E-3</v>
      </c>
      <c r="NU39" s="7">
        <v>0.26246301399999999</v>
      </c>
      <c r="NV39" s="6">
        <v>4.4000000000000004</v>
      </c>
      <c r="NW39" s="7">
        <v>208.6000061</v>
      </c>
      <c r="NX39" s="6">
        <v>6.0992181759999999</v>
      </c>
      <c r="NY39" s="7">
        <v>0.59398667500000002</v>
      </c>
      <c r="NZ39" s="6">
        <v>2070.7095469999999</v>
      </c>
      <c r="OA39" s="7">
        <v>69826801563</v>
      </c>
      <c r="OB39" s="6">
        <v>5.4052895799999998</v>
      </c>
      <c r="OC39" s="7">
        <v>4058650788</v>
      </c>
      <c r="OD39" s="6">
        <v>4853525986</v>
      </c>
      <c r="OE39" s="7">
        <v>0.264173247</v>
      </c>
      <c r="OF39" s="6">
        <v>1491378.4650000001</v>
      </c>
      <c r="OG39" s="7">
        <v>207208455.40000001</v>
      </c>
      <c r="OH39" s="6">
        <v>3473697840</v>
      </c>
      <c r="OI39" s="7">
        <v>41600</v>
      </c>
      <c r="OJ39" s="6">
        <v>6.9727304649999997</v>
      </c>
      <c r="OK39" s="7">
        <v>141702000000</v>
      </c>
      <c r="OL39" s="6">
        <v>5.1409374950000002</v>
      </c>
      <c r="OM39" s="7">
        <v>6.1477754620000002</v>
      </c>
      <c r="ON39" s="6">
        <v>4416300</v>
      </c>
      <c r="OO39" s="7">
        <v>65378</v>
      </c>
      <c r="OP39" s="6">
        <v>0</v>
      </c>
      <c r="OQ39" s="7">
        <v>9.2315871999999999</v>
      </c>
      <c r="OR39" s="6">
        <v>6.9909967210000001</v>
      </c>
      <c r="OS39" s="7">
        <v>4139999.8659999999</v>
      </c>
      <c r="OT39" s="6">
        <v>9.7588240000000007E-2</v>
      </c>
      <c r="OU39" s="7">
        <v>83760000</v>
      </c>
      <c r="OV39" s="6">
        <v>-37337000</v>
      </c>
      <c r="OW39" s="7">
        <v>88.171752929999997</v>
      </c>
      <c r="OX39" s="6">
        <v>8243137</v>
      </c>
      <c r="OY39" s="7">
        <v>100.04673769999999</v>
      </c>
      <c r="OZ39" s="6">
        <v>12797345133</v>
      </c>
      <c r="PA39" s="7">
        <v>16.315532149999999</v>
      </c>
      <c r="PB39" s="6">
        <v>43383000000</v>
      </c>
      <c r="PC39" s="7">
        <v>94.276603699999995</v>
      </c>
      <c r="PD39" s="6">
        <v>90000.003580000004</v>
      </c>
      <c r="PE39" s="7">
        <v>2809999.943</v>
      </c>
      <c r="PF39" s="6">
        <v>89385037.799999997</v>
      </c>
      <c r="PG39" s="7">
        <v>8.3699999999999992</v>
      </c>
      <c r="PH39" s="6">
        <v>17049999.239999998</v>
      </c>
      <c r="PI39" s="7">
        <v>3.5634527579999999</v>
      </c>
      <c r="PJ39" s="6">
        <v>3.9562499999999998</v>
      </c>
      <c r="PK39" s="7">
        <v>130700000</v>
      </c>
      <c r="PL39" s="6">
        <v>9.8354166670000005</v>
      </c>
      <c r="PM39" s="7">
        <v>13.79166667</v>
      </c>
      <c r="PN39" s="6">
        <v>2250000</v>
      </c>
      <c r="PO39" s="7">
        <v>40.974451430000002</v>
      </c>
      <c r="PP39" s="6">
        <v>9096400000</v>
      </c>
      <c r="PQ39" s="7">
        <v>32.900151389999998</v>
      </c>
      <c r="PR39" s="6">
        <v>47162523000</v>
      </c>
      <c r="PS39" s="7">
        <v>12.407456399999999</v>
      </c>
      <c r="PT39" s="6">
        <v>3697000000</v>
      </c>
      <c r="PU39" s="7">
        <v>17026700000</v>
      </c>
      <c r="PV39" s="6">
        <v>0.86354865199999997</v>
      </c>
      <c r="PW39" s="7">
        <v>-761350000</v>
      </c>
      <c r="PX39" s="6">
        <v>936300000</v>
      </c>
      <c r="PY39" s="7">
        <v>19.90014476</v>
      </c>
      <c r="PZ39" s="6">
        <v>6769800000</v>
      </c>
      <c r="QA39" s="7">
        <v>1185200000</v>
      </c>
      <c r="QB39" s="6">
        <v>0.89046216099999997</v>
      </c>
      <c r="QC39" s="7">
        <v>40.562207540000003</v>
      </c>
      <c r="QD39" s="6">
        <v>17.622112510000001</v>
      </c>
      <c r="QE39" s="7">
        <v>3697000000</v>
      </c>
      <c r="QF39" s="6">
        <v>14905200000</v>
      </c>
      <c r="QG39" s="7">
        <v>4374600000</v>
      </c>
      <c r="QH39" s="6">
        <v>-1874810000</v>
      </c>
      <c r="QI39" s="7">
        <v>-2585310000</v>
      </c>
      <c r="QJ39" s="6">
        <v>28.24928358</v>
      </c>
      <c r="QK39" s="7">
        <v>14156800000</v>
      </c>
      <c r="QL39" s="6">
        <v>48.964518890000001</v>
      </c>
      <c r="QM39" s="7">
        <v>27.750538670000001</v>
      </c>
      <c r="QN39" s="6">
        <v>30.384547730000001</v>
      </c>
      <c r="QO39" s="7">
        <v>5812800000</v>
      </c>
      <c r="QP39" s="6">
        <v>13912248673</v>
      </c>
      <c r="QQ39" s="7">
        <v>4737700000</v>
      </c>
      <c r="QR39" s="6">
        <v>39.7360313</v>
      </c>
      <c r="QS39" s="7">
        <v>9379900000</v>
      </c>
      <c r="QT39" s="6">
        <v>2121500000</v>
      </c>
      <c r="QU39" s="7">
        <v>-635083516.60000002</v>
      </c>
      <c r="QV39" s="6">
        <v>-8631500000</v>
      </c>
      <c r="QW39" s="7">
        <v>-0.90582737899999999</v>
      </c>
      <c r="QX39" s="6">
        <v>0.164719067</v>
      </c>
      <c r="QY39" s="7">
        <v>22111800000</v>
      </c>
      <c r="QZ39" s="6">
        <v>2.886052764</v>
      </c>
      <c r="RA39" s="7">
        <v>20.589500940000001</v>
      </c>
      <c r="RB39" s="6">
        <v>17.575651199999999</v>
      </c>
      <c r="RC39" s="7">
        <v>4.7133621659999996</v>
      </c>
      <c r="RD39" s="6">
        <v>26.911800769999999</v>
      </c>
      <c r="RE39" s="7">
        <v>5525300000</v>
      </c>
      <c r="RF39" s="6">
        <v>32.488619280000002</v>
      </c>
      <c r="RG39" s="7">
        <v>-6021400000</v>
      </c>
      <c r="RH39" s="6">
        <v>-710500000</v>
      </c>
      <c r="RI39" s="7">
        <v>10.301868580000001</v>
      </c>
      <c r="RJ39" s="6">
        <v>17.736939830000001</v>
      </c>
      <c r="RK39" s="7">
        <v>10.512353510000001</v>
      </c>
      <c r="RL39" s="6">
        <v>23.176438210000001</v>
      </c>
      <c r="RM39" s="7">
        <v>3.3612028629999999</v>
      </c>
      <c r="RN39" s="6">
        <v>129200000</v>
      </c>
      <c r="RO39" s="7">
        <v>20926600000</v>
      </c>
      <c r="RP39" s="6">
        <v>10.393912970000001</v>
      </c>
      <c r="RQ39" s="7">
        <v>3700000</v>
      </c>
      <c r="RR39" s="6">
        <v>15596990.4</v>
      </c>
      <c r="RS39" s="7">
        <v>113.1018996</v>
      </c>
      <c r="RT39" s="6">
        <v>2.4297304510000002</v>
      </c>
      <c r="RU39" s="7">
        <v>62.092942860000001</v>
      </c>
      <c r="RV39" s="6">
        <v>6209.2942860000003</v>
      </c>
      <c r="RW39" s="7">
        <v>42.225126609999997</v>
      </c>
      <c r="RX39" s="6">
        <v>9.0877267380000006</v>
      </c>
      <c r="RY39" s="7">
        <v>514500000</v>
      </c>
      <c r="RZ39" s="6">
        <v>3700000</v>
      </c>
      <c r="SA39" s="7">
        <v>0.87843000900000001</v>
      </c>
      <c r="SB39" s="6"/>
      <c r="SC39" s="7"/>
      <c r="SD39" s="6"/>
      <c r="SE39" s="7"/>
      <c r="SF39" s="6">
        <v>11.474337050000001</v>
      </c>
      <c r="SG39" s="7">
        <v>9058722686</v>
      </c>
      <c r="SH39" s="6">
        <v>17.622112510000001</v>
      </c>
      <c r="SI39" s="7">
        <v>6717162</v>
      </c>
      <c r="SJ39" s="6">
        <v>8.5664300919999992</v>
      </c>
      <c r="SK39" s="7">
        <v>71.184883119999995</v>
      </c>
      <c r="SL39" s="6">
        <v>45.444220000000001</v>
      </c>
      <c r="SM39" s="7">
        <v>0</v>
      </c>
      <c r="SN39" s="6">
        <v>56.457520369999997</v>
      </c>
      <c r="SO39" s="7">
        <v>0</v>
      </c>
      <c r="SP39" s="6">
        <v>23.026631070000001</v>
      </c>
      <c r="SQ39" s="7">
        <v>20.515848569999999</v>
      </c>
      <c r="SR39" s="6">
        <v>8.2803897860000006</v>
      </c>
      <c r="SS39" s="7">
        <v>0</v>
      </c>
      <c r="ST39" s="6">
        <v>79.484151429999997</v>
      </c>
      <c r="SU39" s="7">
        <v>8.4272699360000001</v>
      </c>
      <c r="SV39" s="6">
        <v>1720</v>
      </c>
      <c r="SW39" s="7">
        <v>61.9</v>
      </c>
      <c r="SX39" s="6">
        <v>92</v>
      </c>
      <c r="SY39" s="7">
        <v>20768118.399999999</v>
      </c>
      <c r="SZ39" s="6">
        <v>60</v>
      </c>
      <c r="TA39" s="7">
        <v>88</v>
      </c>
      <c r="TB39" s="6">
        <v>-815500000</v>
      </c>
      <c r="TC39" s="7">
        <v>3140000.105</v>
      </c>
      <c r="TD39" s="6">
        <v>3.1871339399999998</v>
      </c>
      <c r="TE39" s="7">
        <v>798.59141390000002</v>
      </c>
      <c r="TF39" s="6">
        <v>2.3913302970000001</v>
      </c>
      <c r="TG39" s="7">
        <v>75.566467290000006</v>
      </c>
      <c r="TH39" s="6">
        <v>-48.559608500000003</v>
      </c>
      <c r="TI39" s="7">
        <v>0</v>
      </c>
      <c r="TJ39" s="6">
        <v>66.541122439999995</v>
      </c>
      <c r="TK39" s="7">
        <v>567.44550119999997</v>
      </c>
      <c r="TL39" s="6">
        <v>94.158099280000002</v>
      </c>
      <c r="TM39" s="7">
        <v>6.4677894159999996</v>
      </c>
      <c r="TN39" s="6">
        <v>74</v>
      </c>
      <c r="TO39" s="7">
        <v>5.19</v>
      </c>
      <c r="TP39" s="6">
        <v>19.8</v>
      </c>
      <c r="TQ39" s="7"/>
      <c r="TR39" s="6">
        <v>-1700</v>
      </c>
      <c r="TS39" s="7">
        <v>516783000000</v>
      </c>
      <c r="TT39" s="6">
        <v>30981245417</v>
      </c>
      <c r="TU39" s="7">
        <v>28217000000</v>
      </c>
      <c r="TV39" s="6">
        <v>10.61188417</v>
      </c>
      <c r="TW39" s="7">
        <v>2150000.0950000002</v>
      </c>
      <c r="TX39" s="6">
        <v>37.325115199999999</v>
      </c>
      <c r="TY39" s="7">
        <v>18.364326200000001</v>
      </c>
      <c r="TZ39" s="6">
        <v>80.568251340000003</v>
      </c>
      <c r="UA39" s="7">
        <v>34.029027569999997</v>
      </c>
      <c r="UB39" s="6">
        <v>20.78066505</v>
      </c>
      <c r="UC39" s="7"/>
      <c r="UD39" s="6"/>
      <c r="UE39" s="7"/>
      <c r="UF39" s="6">
        <v>0.87682002800000003</v>
      </c>
      <c r="UG39" s="7">
        <v>0.87502002700000003</v>
      </c>
      <c r="UH39" s="6">
        <v>22.840541129999998</v>
      </c>
      <c r="UI39" s="7"/>
      <c r="UJ39" s="6"/>
      <c r="UK39" s="7"/>
      <c r="UL39" s="6">
        <v>45.380589999999998</v>
      </c>
      <c r="UM39" s="7"/>
      <c r="UN39" s="6"/>
      <c r="UO39" s="7">
        <v>356499</v>
      </c>
      <c r="UP39" s="6">
        <v>4805122</v>
      </c>
      <c r="UQ39" s="7">
        <v>3269999.9810000001</v>
      </c>
      <c r="UR39" s="6">
        <v>49.46633911</v>
      </c>
      <c r="US39" s="7">
        <v>424586</v>
      </c>
      <c r="UT39" s="6"/>
      <c r="UU39" s="7"/>
      <c r="UV39" s="6"/>
      <c r="UW39" s="7">
        <v>45.87182</v>
      </c>
      <c r="UX39" s="6">
        <v>4145200265</v>
      </c>
      <c r="UY39" s="7">
        <v>14052228900</v>
      </c>
      <c r="UZ39" s="6">
        <v>1921616</v>
      </c>
      <c r="VA39" s="7">
        <v>163994</v>
      </c>
      <c r="VB39" s="6">
        <v>38.624450680000002</v>
      </c>
      <c r="VC39" s="7">
        <v>15455000000</v>
      </c>
      <c r="VD39" s="6">
        <v>15373000000</v>
      </c>
      <c r="VE39" s="7">
        <v>15.96464836</v>
      </c>
      <c r="VF39" s="6">
        <v>11.99285532</v>
      </c>
      <c r="VG39" s="7">
        <v>5.7822233919999997</v>
      </c>
      <c r="VH39" s="6">
        <v>-4329000000</v>
      </c>
      <c r="VI39" s="7">
        <v>26.489531759999998</v>
      </c>
      <c r="VJ39" s="6">
        <v>34.367491170000001</v>
      </c>
      <c r="VK39" s="7">
        <v>42450000000</v>
      </c>
      <c r="VL39" s="6">
        <v>8460000000</v>
      </c>
      <c r="VM39" s="7">
        <v>16.815514159999999</v>
      </c>
      <c r="VN39" s="6">
        <v>26.0060173</v>
      </c>
      <c r="VO39" s="7">
        <v>39.823084119999997</v>
      </c>
      <c r="VP39" s="6">
        <v>3.9255359159999998</v>
      </c>
      <c r="VQ39" s="7">
        <v>64433000000</v>
      </c>
      <c r="VR39" s="6">
        <v>21.908933680000001</v>
      </c>
      <c r="VS39" s="7">
        <v>23.858892180000002</v>
      </c>
      <c r="VT39" s="6">
        <v>14589000000</v>
      </c>
      <c r="VU39" s="7">
        <v>7539000000</v>
      </c>
      <c r="VV39" s="6">
        <v>-1.62805566</v>
      </c>
      <c r="VW39" s="7">
        <v>10.572329809999999</v>
      </c>
      <c r="VX39" s="6">
        <v>24.232042119999999</v>
      </c>
      <c r="VY39" s="7">
        <v>23.98615616</v>
      </c>
      <c r="VZ39" s="6">
        <v>17068000000</v>
      </c>
      <c r="WA39" s="7">
        <v>20.681296249999999</v>
      </c>
      <c r="WB39" s="6">
        <v>10.687250150000001</v>
      </c>
      <c r="WC39" s="7">
        <v>11862000000</v>
      </c>
      <c r="WD39" s="6">
        <v>69150000000</v>
      </c>
      <c r="WE39" s="7">
        <v>28092000000</v>
      </c>
      <c r="WF39" s="6">
        <v>10438000000</v>
      </c>
      <c r="WG39" s="7">
        <v>5000000</v>
      </c>
      <c r="WH39" s="6">
        <v>344200000</v>
      </c>
      <c r="WI39" s="7">
        <v>12390000.34</v>
      </c>
      <c r="WJ39" s="6">
        <v>50000.000749999999</v>
      </c>
      <c r="WK39" s="7">
        <v>23.12247</v>
      </c>
      <c r="WL39" s="6"/>
      <c r="WM39" s="7">
        <v>2.0999999050000002</v>
      </c>
      <c r="WN39" s="6">
        <v>-15452385.199999999</v>
      </c>
      <c r="WO39" s="7">
        <v>0.24590905199999999</v>
      </c>
      <c r="WP39" s="6">
        <v>8950.6541070000003</v>
      </c>
      <c r="WQ39" s="7">
        <v>612509000000</v>
      </c>
      <c r="WR39" s="6">
        <v>10.198913299999999</v>
      </c>
      <c r="WS39" s="7">
        <v>0.89507745800000005</v>
      </c>
      <c r="WT39" s="6">
        <v>4690</v>
      </c>
      <c r="WU39" s="7">
        <v>497550000000</v>
      </c>
      <c r="WV39" s="6">
        <v>0.83363168799999998</v>
      </c>
      <c r="WW39" s="7">
        <v>616805000000</v>
      </c>
      <c r="WX39" s="6">
        <v>4661.0798189999996</v>
      </c>
      <c r="WY39" s="7">
        <v>318966000000</v>
      </c>
      <c r="WZ39" s="6">
        <v>265900000000</v>
      </c>
      <c r="XA39" s="7">
        <v>21.73355836</v>
      </c>
      <c r="XB39" s="6">
        <v>31.488</v>
      </c>
      <c r="XC39" s="7">
        <v>18.812999999999999</v>
      </c>
      <c r="XD39" s="6">
        <v>205200000000</v>
      </c>
      <c r="XE39" s="7">
        <v>74.450999999999993</v>
      </c>
      <c r="XF39" s="6">
        <v>43.372</v>
      </c>
      <c r="XG39" s="7">
        <v>9013.4367340000008</v>
      </c>
      <c r="XH39" s="6">
        <v>321044000000</v>
      </c>
      <c r="XI39" s="7">
        <v>267633000000</v>
      </c>
      <c r="XJ39" s="6">
        <v>9.8762774279999999</v>
      </c>
      <c r="XK39" s="7">
        <v>1.8512999999999999</v>
      </c>
      <c r="XL39" s="6">
        <v>0.18575144299999999</v>
      </c>
      <c r="XM39" s="7">
        <v>19639085</v>
      </c>
      <c r="XN39" s="6">
        <v>46.639000000000003</v>
      </c>
      <c r="XO39" s="7">
        <v>28.0270817</v>
      </c>
      <c r="XP39" s="6">
        <v>21.81</v>
      </c>
      <c r="XQ39" s="7">
        <v>72.668999999999997</v>
      </c>
      <c r="XR39" s="6">
        <v>20.367000000000001</v>
      </c>
      <c r="XS39" s="7">
        <v>48.552999999999997</v>
      </c>
      <c r="XT39" s="6">
        <v>229254000000</v>
      </c>
      <c r="XU39" s="7">
        <v>1470000.0290000001</v>
      </c>
      <c r="XV39" s="6">
        <v>15.820499999999999</v>
      </c>
      <c r="XW39" s="7">
        <v>8.3699999999999992</v>
      </c>
      <c r="XX39" s="6">
        <v>19.811</v>
      </c>
      <c r="XY39" s="7">
        <v>8899.2734029999992</v>
      </c>
      <c r="XZ39" s="6">
        <v>5.1929999999999996</v>
      </c>
      <c r="YA39" s="7">
        <v>14214.36548</v>
      </c>
      <c r="YB39" s="6">
        <v>3666.5729150000002</v>
      </c>
      <c r="YC39" s="7">
        <v>38.018224850000003</v>
      </c>
      <c r="YD39" s="6">
        <v>34037.418989999998</v>
      </c>
      <c r="YE39" s="7">
        <v>61.006136099999999</v>
      </c>
      <c r="YF39" s="6">
        <v>39.935050519999997</v>
      </c>
      <c r="YG39" s="7">
        <v>40.034240089999997</v>
      </c>
      <c r="YH39" s="6">
        <v>17.22568644</v>
      </c>
      <c r="YI39" s="7">
        <v>36.14</v>
      </c>
      <c r="YJ39" s="6">
        <v>31.374919899999998</v>
      </c>
      <c r="YK39" s="7">
        <v>15.30880782</v>
      </c>
      <c r="YL39" s="6">
        <v>45.108776249999998</v>
      </c>
      <c r="YM39" s="7">
        <v>25.663351840000001</v>
      </c>
      <c r="YN39" s="6">
        <v>8.8163344119999998</v>
      </c>
      <c r="YO39" s="7">
        <v>25.223468310000001</v>
      </c>
      <c r="YP39" s="6">
        <v>44.463838070000001</v>
      </c>
      <c r="YQ39" s="7">
        <v>23.925999999999998</v>
      </c>
      <c r="YR39" s="6">
        <v>10.898999999999999</v>
      </c>
      <c r="YS39" s="7">
        <v>40.516382</v>
      </c>
      <c r="YT39" s="6">
        <v>22.563421869999999</v>
      </c>
      <c r="YU39" s="7">
        <v>24.342383519999998</v>
      </c>
      <c r="YV39" s="6">
        <v>16.675000000000001</v>
      </c>
      <c r="YW39" s="7">
        <v>51.43026184</v>
      </c>
      <c r="YX39" s="6">
        <v>8.053356162</v>
      </c>
      <c r="YY39" s="7">
        <v>29.98702763</v>
      </c>
      <c r="YZ39" s="6">
        <v>59.965759910000003</v>
      </c>
      <c r="ZA39" s="7">
        <v>21.76817746</v>
      </c>
      <c r="ZB39" s="6">
        <v>68.894999999999996</v>
      </c>
      <c r="ZC39" s="7">
        <v>14.81076622</v>
      </c>
      <c r="ZD39" s="6">
        <v>24.015999999999998</v>
      </c>
      <c r="ZE39" s="7">
        <v>42.066000000000003</v>
      </c>
      <c r="ZF39" s="6">
        <v>46.311107900000003</v>
      </c>
      <c r="ZG39" s="7">
        <v>22.313972199999998</v>
      </c>
      <c r="ZH39" s="6">
        <v>12.842944770000001</v>
      </c>
      <c r="ZI39" s="7">
        <v>55.536161929999999</v>
      </c>
      <c r="ZJ39" s="6">
        <v>42.734999999999999</v>
      </c>
      <c r="ZK39" s="7">
        <v>16.332000000000001</v>
      </c>
      <c r="ZL39" s="6">
        <v>38.993857040000002</v>
      </c>
      <c r="ZM39" s="7">
        <v>4.5287875509999997</v>
      </c>
      <c r="ZN39" s="6">
        <v>29.227871910000001</v>
      </c>
      <c r="ZO39" s="7">
        <v>0.01</v>
      </c>
      <c r="ZP39" s="6">
        <v>200</v>
      </c>
      <c r="ZQ39" s="7">
        <v>0.1</v>
      </c>
      <c r="ZR39" s="6">
        <v>4.4000000000000004</v>
      </c>
      <c r="ZS39" s="7">
        <v>6293</v>
      </c>
      <c r="ZT39" s="6">
        <v>0.01</v>
      </c>
      <c r="ZU39" s="7">
        <v>4.8</v>
      </c>
      <c r="ZV39" s="6">
        <v>5165</v>
      </c>
      <c r="ZW39" s="7">
        <v>9.7277216670000008</v>
      </c>
      <c r="ZX39" s="6">
        <v>5.4839520000000003E-2</v>
      </c>
      <c r="ZY39" s="7">
        <v>30.348342930000001</v>
      </c>
      <c r="ZZ39" s="6">
        <v>0.01</v>
      </c>
      <c r="AAA39" s="7">
        <v>100</v>
      </c>
      <c r="AAB39" s="6">
        <v>0.1</v>
      </c>
      <c r="AAC39" s="7">
        <v>0.1</v>
      </c>
      <c r="AAD39" s="6">
        <v>3.1</v>
      </c>
      <c r="AAE39" s="7">
        <v>5791</v>
      </c>
      <c r="AAF39" s="6">
        <v>545.9</v>
      </c>
      <c r="AAG39" s="7">
        <v>100</v>
      </c>
      <c r="AAH39" s="6">
        <v>100</v>
      </c>
      <c r="AAI39" s="7">
        <v>100</v>
      </c>
      <c r="AAJ39" s="6">
        <v>78.03837953</v>
      </c>
      <c r="AAK39" s="7">
        <v>3.6</v>
      </c>
      <c r="AAL39" s="6">
        <v>6299</v>
      </c>
      <c r="AAM39" s="7">
        <v>680000</v>
      </c>
      <c r="AAN39" s="6"/>
      <c r="AAO39" s="7"/>
      <c r="AAP39" s="6">
        <v>8460000000</v>
      </c>
      <c r="AAQ39" s="7">
        <v>19.92932862</v>
      </c>
      <c r="AAR39" s="6">
        <v>6.859953902</v>
      </c>
      <c r="AAS39" s="7">
        <v>1.384911607</v>
      </c>
      <c r="AAT39" s="6">
        <v>6509129888</v>
      </c>
      <c r="AAU39" s="7">
        <v>1755940016</v>
      </c>
      <c r="AAV39" s="6">
        <v>5415774329</v>
      </c>
      <c r="AAW39" s="7">
        <v>1093355558</v>
      </c>
      <c r="AAX39" s="6">
        <v>8.6</v>
      </c>
      <c r="AAY39" s="7">
        <v>8.2448655090000003</v>
      </c>
      <c r="AAZ39" s="6">
        <v>2.2241819600000001</v>
      </c>
      <c r="ABA39" s="7">
        <v>9.0499999999999997E-2</v>
      </c>
      <c r="ABB39" s="6">
        <v>85.997016909999999</v>
      </c>
      <c r="ABC39" s="7">
        <v>99.318496699999997</v>
      </c>
      <c r="ABD39" s="6">
        <v>94.233164970000004</v>
      </c>
      <c r="ABE39" s="7">
        <v>96.402465820000003</v>
      </c>
      <c r="ABF39" s="6">
        <v>63.4051112</v>
      </c>
      <c r="ABG39" s="7">
        <v>3.4624831039999999</v>
      </c>
      <c r="ABH39" s="6">
        <v>344200000</v>
      </c>
      <c r="ABI39" s="7">
        <v>24.06598</v>
      </c>
      <c r="ABJ39" s="6">
        <v>80.672737119999994</v>
      </c>
      <c r="ABK39" s="7">
        <v>6.4812000000000003</v>
      </c>
      <c r="ABL39" s="6"/>
      <c r="ABM39" s="7">
        <v>91.057281489999994</v>
      </c>
      <c r="ABN39" s="6">
        <v>1.9797652429999999</v>
      </c>
      <c r="ABO39" s="7">
        <v>185700000</v>
      </c>
      <c r="ABP39" s="6">
        <v>364900000</v>
      </c>
      <c r="ABQ39" s="7">
        <v>81</v>
      </c>
      <c r="ABR39" s="6">
        <v>5.2851400000000002</v>
      </c>
      <c r="ABS39" s="7">
        <v>7.4774900000000004</v>
      </c>
    </row>
    <row r="40" spans="1:747" x14ac:dyDescent="0.25">
      <c r="A40" s="5">
        <v>1998</v>
      </c>
      <c r="B40" s="6">
        <v>49.280337009999997</v>
      </c>
      <c r="C40" s="7">
        <v>72.331310830000007</v>
      </c>
      <c r="D40" s="6">
        <v>0.54181530899999997</v>
      </c>
      <c r="E40" s="7">
        <v>3.993110476</v>
      </c>
      <c r="F40" s="6">
        <v>4.6997500499999996</v>
      </c>
      <c r="G40" s="7">
        <v>1.8946157400000001</v>
      </c>
      <c r="H40" s="6">
        <v>3.165406312</v>
      </c>
      <c r="I40" s="7">
        <v>5.2879275970000004</v>
      </c>
      <c r="J40" s="6">
        <v>7.0850690680000001</v>
      </c>
      <c r="K40" s="7">
        <v>9.2588518000000004</v>
      </c>
      <c r="L40" s="6">
        <v>58.156587639999998</v>
      </c>
      <c r="M40" s="7">
        <v>10.85032592</v>
      </c>
      <c r="N40" s="6">
        <v>13.0030713</v>
      </c>
      <c r="O40" s="7">
        <v>38.536888380000001</v>
      </c>
      <c r="P40" s="6">
        <v>13.083656209999999</v>
      </c>
      <c r="Q40" s="7">
        <v>78858</v>
      </c>
      <c r="R40" s="6">
        <v>39849429751</v>
      </c>
      <c r="S40" s="7">
        <v>34500000000</v>
      </c>
      <c r="T40" s="6">
        <v>2277.2850480000002</v>
      </c>
      <c r="U40" s="7">
        <v>159281000000</v>
      </c>
      <c r="V40" s="6">
        <v>266757000000</v>
      </c>
      <c r="W40" s="7">
        <v>24299291617</v>
      </c>
      <c r="X40" s="6">
        <v>15.884481559999999</v>
      </c>
      <c r="Y40" s="7">
        <v>45652000000</v>
      </c>
      <c r="Z40" s="6">
        <v>-9.4989561590000005</v>
      </c>
      <c r="AA40" s="7">
        <v>25.71329158</v>
      </c>
      <c r="AB40" s="6">
        <v>73900000000</v>
      </c>
      <c r="AC40" s="7">
        <v>18107615112</v>
      </c>
      <c r="AD40" s="6">
        <v>176954000000</v>
      </c>
      <c r="AE40" s="7">
        <v>13754427391</v>
      </c>
      <c r="AF40" s="6">
        <v>314700000000</v>
      </c>
      <c r="AG40" s="7">
        <v>2572450000000</v>
      </c>
      <c r="AH40" s="6">
        <v>74645808737</v>
      </c>
      <c r="AI40" s="7">
        <v>128755000000</v>
      </c>
      <c r="AJ40" s="6">
        <v>11.30828114</v>
      </c>
      <c r="AK40" s="7">
        <v>32500000000</v>
      </c>
      <c r="AL40" s="6">
        <v>3130000000</v>
      </c>
      <c r="AM40" s="7">
        <v>22.746989559999999</v>
      </c>
      <c r="AN40" s="6">
        <v>42.704000000000001</v>
      </c>
      <c r="AO40" s="7">
        <v>50.719662990000003</v>
      </c>
      <c r="AP40" s="6">
        <v>69943294</v>
      </c>
      <c r="AQ40" s="7">
        <v>65.449931210000003</v>
      </c>
      <c r="AR40" s="6">
        <v>0.31640165999999997</v>
      </c>
      <c r="AS40" s="7">
        <v>0.96654113100000005</v>
      </c>
      <c r="AT40" s="6">
        <v>3.3065239869999998</v>
      </c>
      <c r="AU40" s="7">
        <v>1.481765886</v>
      </c>
      <c r="AV40" s="6">
        <v>2.1642689900000001</v>
      </c>
      <c r="AW40" s="7">
        <v>4.2181250239999999</v>
      </c>
      <c r="AX40" s="6">
        <v>6.2244151719999996</v>
      </c>
      <c r="AY40" s="7">
        <v>8.0075820150000006</v>
      </c>
      <c r="AZ40" s="6">
        <v>58.027761030000001</v>
      </c>
      <c r="BA40" s="7">
        <v>57.8951718</v>
      </c>
      <c r="BB40" s="6">
        <v>12.45016086</v>
      </c>
      <c r="BC40" s="7">
        <v>37.979128490000001</v>
      </c>
      <c r="BD40" s="6">
        <v>37.405078150000001</v>
      </c>
      <c r="BE40" s="7">
        <v>3.3879999999999999</v>
      </c>
      <c r="BF40" s="6">
        <v>12.00417537</v>
      </c>
      <c r="BG40" s="7">
        <v>84828807556</v>
      </c>
      <c r="BH40" s="6">
        <v>0</v>
      </c>
      <c r="BI40" s="7">
        <v>40962042503</v>
      </c>
      <c r="BJ40" s="6">
        <v>28.64509395</v>
      </c>
      <c r="BK40" s="7">
        <v>82326000000</v>
      </c>
      <c r="BL40" s="6">
        <v>-27300000000</v>
      </c>
      <c r="BM40" s="7">
        <v>21.50313152</v>
      </c>
      <c r="BN40" s="6">
        <v>61800000000</v>
      </c>
      <c r="BO40" s="7">
        <v>133234946.90000001</v>
      </c>
      <c r="BP40" s="6">
        <v>13604642800</v>
      </c>
      <c r="BQ40" s="7">
        <v>2976230000000</v>
      </c>
      <c r="BR40" s="6">
        <v>10.57376569</v>
      </c>
      <c r="BS40" s="7">
        <v>148609000000</v>
      </c>
      <c r="BT40" s="6">
        <v>2338740000000</v>
      </c>
      <c r="BU40" s="7">
        <v>220400000000</v>
      </c>
      <c r="BV40" s="6">
        <v>57.295999999999999</v>
      </c>
      <c r="BW40" s="7">
        <v>34468291</v>
      </c>
      <c r="BX40" s="6">
        <v>0.84110495699999999</v>
      </c>
      <c r="BY40" s="7">
        <v>2792913</v>
      </c>
      <c r="BZ40" s="6">
        <v>1619924</v>
      </c>
      <c r="CA40" s="7">
        <v>2.2638445040000001</v>
      </c>
      <c r="CB40" s="6">
        <v>3.40861262</v>
      </c>
      <c r="CC40" s="7">
        <v>5.339295838</v>
      </c>
      <c r="CD40" s="6">
        <v>6.8597788450000001</v>
      </c>
      <c r="CE40" s="7">
        <v>8.9095787909999995</v>
      </c>
      <c r="CF40" s="6">
        <v>20631051</v>
      </c>
      <c r="CG40" s="7">
        <v>10.526440239999999</v>
      </c>
      <c r="CH40" s="6">
        <v>12.578997790000001</v>
      </c>
      <c r="CI40" s="7">
        <v>13670962</v>
      </c>
      <c r="CJ40" s="6">
        <v>12.67291745</v>
      </c>
      <c r="CK40" s="7">
        <v>20642600000</v>
      </c>
      <c r="CL40" s="6">
        <v>10182998819</v>
      </c>
      <c r="CM40" s="7">
        <v>4109.0429629999999</v>
      </c>
      <c r="CN40" s="6">
        <v>78735950413</v>
      </c>
      <c r="CO40" s="7">
        <v>10.44141097</v>
      </c>
      <c r="CP40" s="6">
        <v>216804000000</v>
      </c>
      <c r="CQ40" s="7">
        <v>41.927627000000001</v>
      </c>
      <c r="CR40" s="6">
        <v>-8057851240</v>
      </c>
      <c r="CS40" s="7">
        <v>21196985211</v>
      </c>
      <c r="CT40" s="6">
        <v>403779000000</v>
      </c>
      <c r="CU40" s="7">
        <v>18240850059</v>
      </c>
      <c r="CV40" s="6">
        <v>21.346068200000001</v>
      </c>
      <c r="CW40" s="7">
        <v>61348600000</v>
      </c>
      <c r="CX40" s="6">
        <v>3.4711142380000002</v>
      </c>
      <c r="CY40" s="7">
        <v>46.555010439999997</v>
      </c>
      <c r="CZ40" s="6">
        <v>18823907998</v>
      </c>
      <c r="DA40" s="7">
        <v>23.529061989999999</v>
      </c>
      <c r="DB40" s="6">
        <v>13474616293</v>
      </c>
      <c r="DC40" s="7">
        <v>343815000000</v>
      </c>
      <c r="DD40" s="6">
        <v>21812278630</v>
      </c>
      <c r="DE40" s="7">
        <v>19787609295</v>
      </c>
      <c r="DF40" s="6">
        <v>451400000</v>
      </c>
      <c r="DG40" s="7">
        <v>109.49895619999999</v>
      </c>
      <c r="DH40" s="6">
        <v>92886658796</v>
      </c>
      <c r="DI40" s="7">
        <v>76.687543489999996</v>
      </c>
      <c r="DJ40" s="6">
        <v>1840.846174</v>
      </c>
      <c r="DK40" s="7">
        <v>233715000000</v>
      </c>
      <c r="DL40" s="6">
        <v>9592680047</v>
      </c>
      <c r="DM40" s="7">
        <v>482000000</v>
      </c>
      <c r="DN40" s="6">
        <v>3.8725754640000001</v>
      </c>
      <c r="DO40" s="7">
        <v>77.025643700000003</v>
      </c>
      <c r="DP40" s="6">
        <v>36111151758</v>
      </c>
      <c r="DQ40" s="7">
        <v>18123914819</v>
      </c>
      <c r="DR40" s="6">
        <v>16457001</v>
      </c>
      <c r="DS40" s="7">
        <v>46.555010439999997</v>
      </c>
      <c r="DT40" s="6">
        <v>13050816</v>
      </c>
      <c r="DU40" s="7">
        <v>3.3879999999999999</v>
      </c>
      <c r="DV40" s="6">
        <v>6092857143</v>
      </c>
      <c r="DW40" s="7">
        <v>2792350000000</v>
      </c>
      <c r="DX40" s="6">
        <v>39353.330430000002</v>
      </c>
      <c r="DY40" s="7">
        <v>1212.822598</v>
      </c>
      <c r="DZ40" s="6">
        <v>2752500000000</v>
      </c>
      <c r="EA40" s="7">
        <v>287400000000</v>
      </c>
      <c r="EB40" s="6">
        <v>48.287891440000003</v>
      </c>
      <c r="EC40" s="7">
        <v>138779000000</v>
      </c>
      <c r="ED40" s="6">
        <v>23.400092000000001</v>
      </c>
      <c r="EE40" s="7">
        <v>42.58723612</v>
      </c>
      <c r="EF40" s="6">
        <v>221372000000</v>
      </c>
      <c r="EG40" s="7">
        <v>240669000000</v>
      </c>
      <c r="EH40" s="6">
        <v>46.555010439999997</v>
      </c>
      <c r="EI40" s="7">
        <v>43.694123560000001</v>
      </c>
      <c r="EJ40" s="6">
        <v>16166000000</v>
      </c>
      <c r="EK40" s="7">
        <v>29868584</v>
      </c>
      <c r="EL40" s="6">
        <v>40074710</v>
      </c>
      <c r="EM40" s="7">
        <v>35475003</v>
      </c>
      <c r="EN40" s="6">
        <v>6.8813796260000002</v>
      </c>
      <c r="EO40" s="7">
        <v>0.53851524799999995</v>
      </c>
      <c r="EP40" s="6">
        <v>1.3933705240000001</v>
      </c>
      <c r="EQ40" s="7">
        <v>1172989</v>
      </c>
      <c r="ER40" s="6">
        <v>1.926759321</v>
      </c>
      <c r="ES40" s="7">
        <v>2.4292980239999999</v>
      </c>
      <c r="ET40" s="6">
        <v>4.3513776809999998</v>
      </c>
      <c r="EU40" s="7">
        <v>6.1371001270000001</v>
      </c>
      <c r="EV40" s="6">
        <v>7.6698451289999996</v>
      </c>
      <c r="EW40" s="7">
        <v>40586527</v>
      </c>
      <c r="EX40" s="6">
        <v>19955476</v>
      </c>
      <c r="EY40" s="7">
        <v>12.15316292</v>
      </c>
      <c r="EZ40" s="6">
        <v>26563854</v>
      </c>
      <c r="FA40" s="7">
        <v>12892891</v>
      </c>
      <c r="FB40" s="6">
        <v>16.214335420000001</v>
      </c>
      <c r="FC40" s="7">
        <v>46600000000</v>
      </c>
      <c r="FD40" s="6">
        <v>168396000000</v>
      </c>
      <c r="FE40" s="7">
        <v>87.995824630000001</v>
      </c>
      <c r="FF40" s="6">
        <v>252900000000</v>
      </c>
      <c r="FG40" s="7">
        <v>65053128689</v>
      </c>
      <c r="FH40" s="6">
        <v>20638984650</v>
      </c>
      <c r="FI40" s="7">
        <v>2.2925817949999998</v>
      </c>
      <c r="FJ40" s="6">
        <v>18544987800</v>
      </c>
      <c r="FK40" s="7">
        <v>1026700000000</v>
      </c>
      <c r="FL40" s="6">
        <v>-21.8668321</v>
      </c>
      <c r="FM40" s="7">
        <v>1.7179165199999999</v>
      </c>
      <c r="FN40" s="6">
        <v>2.1045565370000001</v>
      </c>
      <c r="FO40" s="7">
        <v>3.2938910859999999</v>
      </c>
      <c r="FP40" s="6">
        <v>5.5754974610000003</v>
      </c>
      <c r="FQ40" s="7">
        <v>159144000000</v>
      </c>
      <c r="FR40" s="6">
        <v>2.377681489</v>
      </c>
      <c r="FS40" s="7">
        <v>1345130000000</v>
      </c>
      <c r="FT40" s="6">
        <v>1.7350157639999999</v>
      </c>
      <c r="FU40" s="7">
        <v>4.0229884829999998</v>
      </c>
      <c r="FV40" s="6">
        <v>2.1848075950000001</v>
      </c>
      <c r="FW40" s="7">
        <v>78865158399</v>
      </c>
      <c r="FX40" s="6">
        <v>21411981722</v>
      </c>
      <c r="FY40" s="7">
        <v>4.9106282090000004</v>
      </c>
      <c r="FZ40" s="6">
        <v>386968000000</v>
      </c>
      <c r="GA40" s="7">
        <v>-2.6530611949999998</v>
      </c>
      <c r="GB40" s="6">
        <v>3.9700038850000001</v>
      </c>
      <c r="GC40" s="7">
        <v>10.776409709999999</v>
      </c>
      <c r="GD40" s="6">
        <v>14.13845819</v>
      </c>
      <c r="GE40" s="7">
        <v>2733960000000</v>
      </c>
      <c r="GF40" s="6">
        <v>59703514900</v>
      </c>
      <c r="GG40" s="7">
        <v>3.9647119919999998</v>
      </c>
      <c r="GH40" s="6">
        <v>72.944316999999998</v>
      </c>
      <c r="GI40" s="7">
        <v>69.364000000000004</v>
      </c>
      <c r="GJ40" s="6">
        <v>222.03700000000001</v>
      </c>
      <c r="GK40" s="7">
        <v>52.9</v>
      </c>
      <c r="GL40" s="6">
        <v>51.4</v>
      </c>
      <c r="GM40" s="7">
        <v>46106</v>
      </c>
      <c r="GN40" s="6">
        <v>77810</v>
      </c>
      <c r="GO40" s="7">
        <v>1974140015</v>
      </c>
      <c r="GP40" s="6">
        <v>1974140015</v>
      </c>
      <c r="GQ40" s="7">
        <v>65.528000000000006</v>
      </c>
      <c r="GR40" s="6">
        <v>41.5</v>
      </c>
      <c r="GS40" s="7">
        <v>6.57</v>
      </c>
      <c r="GT40" s="6">
        <v>58.064999999999998</v>
      </c>
      <c r="GU40" s="7">
        <v>1.0609999999999999</v>
      </c>
      <c r="GV40" s="6">
        <v>3.617</v>
      </c>
      <c r="GW40" s="7">
        <v>43.5</v>
      </c>
      <c r="GX40" s="6">
        <v>150.31</v>
      </c>
      <c r="GY40" s="7">
        <v>111900001.5</v>
      </c>
      <c r="GZ40" s="6">
        <v>473140000</v>
      </c>
      <c r="HA40" s="7">
        <v>545594</v>
      </c>
      <c r="HB40" s="6">
        <v>13250000</v>
      </c>
      <c r="HC40" s="7">
        <v>1394610000</v>
      </c>
      <c r="HD40" s="6">
        <v>139389</v>
      </c>
      <c r="HE40" s="7">
        <v>406205</v>
      </c>
      <c r="HF40" s="6">
        <v>61.800753999999998</v>
      </c>
      <c r="HG40" s="7">
        <v>67.471000000000004</v>
      </c>
      <c r="HH40" s="6">
        <v>39.4</v>
      </c>
      <c r="HI40" s="7">
        <v>27.798999999999999</v>
      </c>
      <c r="HJ40" s="6">
        <v>98958</v>
      </c>
      <c r="HK40" s="7">
        <v>28.22486477</v>
      </c>
      <c r="HL40" s="6">
        <v>10.82263167</v>
      </c>
      <c r="HM40" s="7">
        <v>2991669922</v>
      </c>
      <c r="HN40" s="6">
        <v>24.2</v>
      </c>
      <c r="HO40" s="7">
        <v>54.5</v>
      </c>
      <c r="HP40" s="6">
        <v>2991669922</v>
      </c>
      <c r="HQ40" s="7">
        <v>1663050020</v>
      </c>
      <c r="HR40" s="6">
        <v>85260002.140000001</v>
      </c>
      <c r="HS40" s="7">
        <v>810000000</v>
      </c>
      <c r="HT40" s="6">
        <v>6.3383025000000002</v>
      </c>
      <c r="HU40" s="7">
        <v>2.6593832910000001</v>
      </c>
      <c r="HV40" s="6">
        <v>3.432774792</v>
      </c>
      <c r="HW40" s="7">
        <v>2372048406</v>
      </c>
      <c r="HX40" s="6">
        <v>4.6019541100000003</v>
      </c>
      <c r="HY40" s="7">
        <v>8036500000</v>
      </c>
      <c r="HZ40" s="6">
        <v>5.68</v>
      </c>
      <c r="IA40" s="7">
        <v>3971518</v>
      </c>
      <c r="IB40" s="6">
        <v>1001450</v>
      </c>
      <c r="IC40" s="7">
        <v>17964394</v>
      </c>
      <c r="ID40" s="6">
        <v>419.21521180000002</v>
      </c>
      <c r="IE40" s="7">
        <v>62.81</v>
      </c>
      <c r="IF40" s="6">
        <v>0.46812999100000002</v>
      </c>
      <c r="IG40" s="7">
        <v>91.138365759999999</v>
      </c>
      <c r="IH40" s="6">
        <v>70.262990610000003</v>
      </c>
      <c r="II40" s="7">
        <v>62.34</v>
      </c>
      <c r="IJ40" s="6">
        <v>2642833</v>
      </c>
      <c r="IK40" s="7">
        <v>3.274519062</v>
      </c>
      <c r="IL40" s="6">
        <v>6797.4</v>
      </c>
      <c r="IM40" s="7">
        <v>63.96</v>
      </c>
      <c r="IN40" s="6">
        <v>995450</v>
      </c>
      <c r="IO40" s="7">
        <v>2.8063890699999998</v>
      </c>
      <c r="IP40" s="6">
        <v>3195264066</v>
      </c>
      <c r="IQ40" s="7">
        <v>8.6769569989999997</v>
      </c>
      <c r="IR40" s="6">
        <v>9.4710304609999998</v>
      </c>
      <c r="IS40" s="7">
        <v>1.136425045</v>
      </c>
      <c r="IT40" s="6">
        <v>2.12409538</v>
      </c>
      <c r="IU40" s="7">
        <v>6.016253453</v>
      </c>
      <c r="IV40" s="6">
        <v>5.4356687060000004</v>
      </c>
      <c r="IW40" s="7">
        <v>18.100000000000001</v>
      </c>
      <c r="IX40" s="6">
        <v>3.9941213000000003E-2</v>
      </c>
      <c r="IY40" s="7">
        <v>1.122879776</v>
      </c>
      <c r="IZ40" s="6">
        <v>4.8534797369999998</v>
      </c>
      <c r="JA40" s="7">
        <v>9.7256589429999991</v>
      </c>
      <c r="JB40" s="6">
        <v>4.4953698959999997</v>
      </c>
      <c r="JC40" s="7">
        <v>67.805829160000002</v>
      </c>
      <c r="JD40" s="6">
        <v>2793620</v>
      </c>
      <c r="JE40" s="7">
        <v>10.21048409</v>
      </c>
      <c r="JF40" s="6">
        <v>71.641528449999996</v>
      </c>
      <c r="JG40" s="7">
        <v>16478701067</v>
      </c>
      <c r="JH40" s="6">
        <v>1.136425045</v>
      </c>
      <c r="JI40" s="7">
        <v>21.33208685</v>
      </c>
      <c r="JJ40" s="6">
        <v>14.297296319999999</v>
      </c>
      <c r="JK40" s="7">
        <v>1</v>
      </c>
      <c r="JL40" s="6">
        <v>8.6769569989999997</v>
      </c>
      <c r="JM40" s="7">
        <v>1.6340041670000001</v>
      </c>
      <c r="JN40" s="6">
        <v>1.0477254250000001</v>
      </c>
      <c r="JO40" s="7">
        <v>17.210193919999998</v>
      </c>
      <c r="JP40" s="6">
        <v>0.95855495700000004</v>
      </c>
      <c r="JQ40" s="7">
        <v>7.7378131679999997</v>
      </c>
      <c r="JR40" s="6">
        <v>32596.2</v>
      </c>
      <c r="JS40" s="7">
        <v>0.81294135499999998</v>
      </c>
      <c r="JT40" s="6">
        <v>2900128000</v>
      </c>
      <c r="JU40" s="7">
        <v>39745.470659999999</v>
      </c>
      <c r="JV40" s="6">
        <v>1140</v>
      </c>
      <c r="JW40" s="7">
        <v>85684807556</v>
      </c>
      <c r="JX40" s="6">
        <v>4150.5069519999997</v>
      </c>
      <c r="JY40" s="7">
        <v>2779930000000</v>
      </c>
      <c r="JZ40" s="6">
        <v>290300000000</v>
      </c>
      <c r="KA40" s="7">
        <v>856000000</v>
      </c>
      <c r="KB40" s="6">
        <v>160940000000</v>
      </c>
      <c r="KC40" s="7">
        <v>79937842216</v>
      </c>
      <c r="KD40" s="6">
        <v>2301.0025620000001</v>
      </c>
      <c r="KE40" s="7">
        <v>12229999.539999999</v>
      </c>
      <c r="KF40" s="6">
        <v>5.8811886690000001</v>
      </c>
      <c r="KG40" s="7">
        <v>3.59297596</v>
      </c>
      <c r="KH40" s="6">
        <v>2.3039557080000002</v>
      </c>
      <c r="KI40" s="7">
        <v>1610000.014</v>
      </c>
      <c r="KJ40" s="6">
        <v>32080001.829999998</v>
      </c>
      <c r="KK40" s="7">
        <v>6276</v>
      </c>
      <c r="KL40" s="6">
        <v>119999.9973</v>
      </c>
      <c r="KM40" s="7">
        <v>26190000.530000001</v>
      </c>
      <c r="KN40" s="6">
        <v>11729999.539999999</v>
      </c>
      <c r="KO40" s="7">
        <v>3289999.9619999998</v>
      </c>
      <c r="KP40" s="6">
        <v>308040008.5</v>
      </c>
      <c r="KQ40" s="7">
        <v>6</v>
      </c>
      <c r="KR40" s="6">
        <v>7.7999999999999996E-3</v>
      </c>
      <c r="KS40" s="7">
        <v>15.7364</v>
      </c>
      <c r="KT40" s="6">
        <v>29.956745080000001</v>
      </c>
      <c r="KU40" s="7">
        <v>1631218192</v>
      </c>
      <c r="KV40" s="6">
        <v>1.2684370220000001</v>
      </c>
      <c r="KW40" s="7">
        <v>1076000000</v>
      </c>
      <c r="KX40" s="6">
        <v>14.388199999999999</v>
      </c>
      <c r="KY40" s="7">
        <v>4.19E-2</v>
      </c>
      <c r="KZ40" s="6">
        <v>1E-4</v>
      </c>
      <c r="LA40" s="7">
        <v>29.8415</v>
      </c>
      <c r="LB40" s="6">
        <v>1.1294999999999999</v>
      </c>
      <c r="LC40" s="7">
        <v>3.5105</v>
      </c>
      <c r="LD40" s="6">
        <v>9.2925000000000004</v>
      </c>
      <c r="LE40" s="7">
        <v>26.720500000000001</v>
      </c>
      <c r="LF40" s="6">
        <v>1.7174041019999999</v>
      </c>
      <c r="LG40" s="7">
        <v>24.743200000000002</v>
      </c>
      <c r="LH40" s="6">
        <v>48.749000000000002</v>
      </c>
      <c r="LI40" s="7">
        <v>0.39979999999999999</v>
      </c>
      <c r="LJ40" s="6">
        <v>-256922421.40000001</v>
      </c>
      <c r="LK40" s="7">
        <v>2114261000</v>
      </c>
      <c r="LL40" s="6">
        <v>32347186890</v>
      </c>
      <c r="LM40" s="7">
        <v>2.53E-2</v>
      </c>
      <c r="LN40" s="6">
        <v>6.2600000000000003E-2</v>
      </c>
      <c r="LO40" s="7">
        <v>0.75414542500000004</v>
      </c>
      <c r="LP40" s="6">
        <v>11.636699999999999</v>
      </c>
      <c r="LQ40" s="7">
        <v>0.37840000000000001</v>
      </c>
      <c r="LR40" s="6">
        <v>2.5600000000000001E-2</v>
      </c>
      <c r="LS40" s="7">
        <v>2.639478204</v>
      </c>
      <c r="LT40" s="6">
        <v>15.8963</v>
      </c>
      <c r="LU40" s="7">
        <v>2.5110999999999999</v>
      </c>
      <c r="LV40" s="6">
        <v>2.2700000000000001E-2</v>
      </c>
      <c r="LW40" s="7">
        <v>23.130700000000001</v>
      </c>
      <c r="LX40" s="6">
        <v>184.6138</v>
      </c>
      <c r="LY40" s="7">
        <v>0.27260000000000001</v>
      </c>
      <c r="LZ40" s="6">
        <v>5.33E-2</v>
      </c>
      <c r="MA40" s="7">
        <v>120.12090000000001</v>
      </c>
      <c r="MB40" s="6">
        <v>8.7713999999999999</v>
      </c>
      <c r="MC40" s="7">
        <v>9.0477000000000007</v>
      </c>
      <c r="MD40" s="6">
        <v>-196940585.40000001</v>
      </c>
      <c r="ME40" s="7">
        <v>1267769000</v>
      </c>
      <c r="MF40" s="6">
        <v>22.63994349</v>
      </c>
      <c r="MG40" s="7">
        <v>28085464758</v>
      </c>
      <c r="MH40" s="6">
        <v>6</v>
      </c>
      <c r="MI40" s="7">
        <v>5</v>
      </c>
      <c r="MJ40" s="6">
        <v>1.9037426099999999</v>
      </c>
      <c r="MK40" s="7">
        <v>2.2135233140000001</v>
      </c>
      <c r="ML40" s="6">
        <v>59982000</v>
      </c>
      <c r="MM40" s="7">
        <v>30</v>
      </c>
      <c r="MN40" s="6">
        <v>11</v>
      </c>
      <c r="MO40" s="7">
        <v>488659875.5</v>
      </c>
      <c r="MP40" s="6">
        <v>1896653192</v>
      </c>
      <c r="MQ40" s="7">
        <v>-88086000</v>
      </c>
      <c r="MR40" s="6">
        <v>13.174899999999999</v>
      </c>
      <c r="MS40" s="7">
        <v>27701364758</v>
      </c>
      <c r="MT40" s="6">
        <v>37.751367850000001</v>
      </c>
      <c r="MU40" s="7">
        <v>-211640000</v>
      </c>
      <c r="MV40" s="6">
        <v>0</v>
      </c>
      <c r="MW40" s="7">
        <v>-66891000</v>
      </c>
      <c r="MX40" s="6">
        <v>846492000</v>
      </c>
      <c r="MY40" s="7">
        <v>4261722133</v>
      </c>
      <c r="MZ40" s="6">
        <v>0</v>
      </c>
      <c r="NA40" s="7">
        <v>3759999.99</v>
      </c>
      <c r="NB40" s="6">
        <v>58.193338609999998</v>
      </c>
      <c r="NC40" s="7">
        <v>39223000</v>
      </c>
      <c r="ND40" s="6">
        <v>189820007.30000001</v>
      </c>
      <c r="NE40" s="7"/>
      <c r="NF40" s="6">
        <v>4699999.8090000004</v>
      </c>
      <c r="NG40" s="7">
        <v>24069999.690000001</v>
      </c>
      <c r="NH40" s="6">
        <v>5.5033833750000003</v>
      </c>
      <c r="NI40" s="7">
        <v>29.525739340000001</v>
      </c>
      <c r="NJ40" s="6">
        <v>5.9717513090000001</v>
      </c>
      <c r="NK40" s="7">
        <v>59.042143240000001</v>
      </c>
      <c r="NL40" s="6">
        <v>21.20689458</v>
      </c>
      <c r="NM40" s="7">
        <v>44.036776199999998</v>
      </c>
      <c r="NN40" s="6">
        <v>12.1786292</v>
      </c>
      <c r="NO40" s="7">
        <v>3.0564492959999998</v>
      </c>
      <c r="NP40" s="6">
        <v>4.8478386179999999</v>
      </c>
      <c r="NQ40" s="7">
        <v>4.8942128220000001</v>
      </c>
      <c r="NR40" s="6">
        <v>4.0220806999999997E-2</v>
      </c>
      <c r="NS40" s="7">
        <v>1110.8616489999999</v>
      </c>
      <c r="NT40" s="6">
        <v>5.3564240000000003E-3</v>
      </c>
      <c r="NU40" s="7">
        <v>0.33648841000000002</v>
      </c>
      <c r="NV40" s="6">
        <v>4.4111256000000001</v>
      </c>
      <c r="NW40" s="7">
        <v>255.1000061</v>
      </c>
      <c r="NX40" s="6">
        <v>3.4287052189999998</v>
      </c>
      <c r="NY40" s="7">
        <v>0.52518837600000001</v>
      </c>
      <c r="NZ40" s="6">
        <v>2008.90642</v>
      </c>
      <c r="OA40" s="7">
        <v>77697322935</v>
      </c>
      <c r="OB40" s="6">
        <v>3.2544076309999999</v>
      </c>
      <c r="OC40" s="7">
        <v>2495623828</v>
      </c>
      <c r="OD40" s="6">
        <v>5198951705</v>
      </c>
      <c r="OE40" s="7">
        <v>0.339883885</v>
      </c>
      <c r="OF40" s="6">
        <v>4589641.21</v>
      </c>
      <c r="OG40" s="7">
        <v>288319446.39999998</v>
      </c>
      <c r="OH40" s="6">
        <v>3779664481</v>
      </c>
      <c r="OI40" s="7">
        <v>39500</v>
      </c>
      <c r="OJ40" s="6">
        <v>4.333998287</v>
      </c>
      <c r="OK40" s="7">
        <v>140510000000</v>
      </c>
      <c r="OL40" s="6">
        <v>2.9125627980000002</v>
      </c>
      <c r="OM40" s="7">
        <v>6.0675303510000003</v>
      </c>
      <c r="ON40" s="6">
        <v>3894900</v>
      </c>
      <c r="OO40" s="7">
        <v>90786</v>
      </c>
      <c r="OP40" s="6">
        <v>0</v>
      </c>
      <c r="OQ40" s="7">
        <v>-0.84171203999999999</v>
      </c>
      <c r="OR40" s="6">
        <v>-2.984635232</v>
      </c>
      <c r="OS40" s="7">
        <v>4130000.1140000001</v>
      </c>
      <c r="OT40" s="6">
        <v>0.132638847</v>
      </c>
      <c r="OU40" s="7">
        <v>-123554000</v>
      </c>
      <c r="OV40" s="6">
        <v>35410000</v>
      </c>
      <c r="OW40" s="7"/>
      <c r="OX40" s="6"/>
      <c r="OY40" s="7"/>
      <c r="OZ40" s="6">
        <v>14403187721</v>
      </c>
      <c r="PA40" s="7">
        <v>16.979123170000001</v>
      </c>
      <c r="PB40" s="6">
        <v>48798000000</v>
      </c>
      <c r="PC40" s="7"/>
      <c r="PD40" s="6">
        <v>12729999.539999999</v>
      </c>
      <c r="PE40" s="7">
        <v>2359999.895</v>
      </c>
      <c r="PF40" s="6">
        <v>116406825</v>
      </c>
      <c r="PG40" s="7">
        <v>8.0299999999999994</v>
      </c>
      <c r="PH40" s="6">
        <v>14729999.539999999</v>
      </c>
      <c r="PI40" s="7">
        <v>10.391898919999999</v>
      </c>
      <c r="PJ40" s="6">
        <v>3.6541666670000001</v>
      </c>
      <c r="PK40" s="7">
        <v>384100000</v>
      </c>
      <c r="PL40" s="6">
        <v>9.3625000000000007</v>
      </c>
      <c r="PM40" s="7">
        <v>13.016666669999999</v>
      </c>
      <c r="PN40" s="6">
        <v>1049999.952</v>
      </c>
      <c r="PO40" s="7">
        <v>32.750255359999997</v>
      </c>
      <c r="PP40" s="6">
        <v>7832000000</v>
      </c>
      <c r="PQ40" s="7">
        <v>34.539585459999998</v>
      </c>
      <c r="PR40" s="6">
        <v>54489200000</v>
      </c>
      <c r="PS40" s="7">
        <v>13.01395082</v>
      </c>
      <c r="PT40" s="6">
        <v>3370000000</v>
      </c>
      <c r="PU40" s="7">
        <v>14574000000</v>
      </c>
      <c r="PV40" s="6">
        <v>1.1423658029999999</v>
      </c>
      <c r="PW40" s="7">
        <v>-1031000000</v>
      </c>
      <c r="PX40" s="6">
        <v>955000000</v>
      </c>
      <c r="PY40" s="7">
        <v>17.76032039</v>
      </c>
      <c r="PZ40" s="6">
        <v>6492000000</v>
      </c>
      <c r="QA40" s="7">
        <v>1075000000</v>
      </c>
      <c r="QB40" s="6">
        <v>1.187436159</v>
      </c>
      <c r="QC40" s="7">
        <v>38.158341829999998</v>
      </c>
      <c r="QD40" s="6">
        <v>18.769953829999999</v>
      </c>
      <c r="QE40" s="7">
        <v>3370000000</v>
      </c>
      <c r="QF40" s="6">
        <v>12544000000</v>
      </c>
      <c r="QG40" s="7">
        <v>5044000000</v>
      </c>
      <c r="QH40" s="6">
        <v>-722000000</v>
      </c>
      <c r="QI40" s="7">
        <v>-3288000000</v>
      </c>
      <c r="QJ40" s="6">
        <v>31.315465190000001</v>
      </c>
      <c r="QK40" s="7">
        <v>14617000000</v>
      </c>
      <c r="QL40" s="6">
        <v>43.930991990000003</v>
      </c>
      <c r="QM40" s="7">
        <v>31.843718079999999</v>
      </c>
      <c r="QN40" s="6">
        <v>34.218590399999997</v>
      </c>
      <c r="QO40" s="7">
        <v>5886000000</v>
      </c>
      <c r="QP40" s="6">
        <v>16082998819</v>
      </c>
      <c r="QQ40" s="7">
        <v>5166000000</v>
      </c>
      <c r="QR40" s="6">
        <v>31.507185849999999</v>
      </c>
      <c r="QS40" s="7">
        <v>8141000000</v>
      </c>
      <c r="QT40" s="6">
        <v>2030000000</v>
      </c>
      <c r="QU40" s="7">
        <v>-1386896522</v>
      </c>
      <c r="QV40" s="6">
        <v>-10214000000</v>
      </c>
      <c r="QW40" s="7">
        <v>-3.0249157969999998</v>
      </c>
      <c r="QX40" s="6">
        <v>5.3048017000000003E-2</v>
      </c>
      <c r="QY40" s="7">
        <v>22184000000</v>
      </c>
      <c r="QZ40" s="6">
        <v>6.9932224280000002</v>
      </c>
      <c r="RA40" s="7">
        <v>17.250036189999999</v>
      </c>
      <c r="RB40" s="6">
        <v>29.24195233</v>
      </c>
      <c r="RC40" s="7">
        <v>3.9727070289999999</v>
      </c>
      <c r="RD40" s="6">
        <v>30.635057119999999</v>
      </c>
      <c r="RE40" s="7">
        <v>4403000000</v>
      </c>
      <c r="RF40" s="6">
        <v>36.715391230000002</v>
      </c>
      <c r="RG40" s="7">
        <v>-8565000000</v>
      </c>
      <c r="RH40" s="6">
        <v>-2566000000</v>
      </c>
      <c r="RI40" s="7">
        <v>11.19265948</v>
      </c>
      <c r="RJ40" s="6">
        <v>18.95935978</v>
      </c>
      <c r="RK40" s="7">
        <v>10.18242409</v>
      </c>
      <c r="RL40" s="6">
        <v>19.588854909999998</v>
      </c>
      <c r="RM40" s="7">
        <v>7.7132178050000002</v>
      </c>
      <c r="RN40" s="6">
        <v>45000000</v>
      </c>
      <c r="RO40" s="7">
        <v>21109000000</v>
      </c>
      <c r="RP40" s="6">
        <v>11.19265948</v>
      </c>
      <c r="RQ40" s="7">
        <v>247050000</v>
      </c>
      <c r="RR40" s="6">
        <v>-62350784.600000001</v>
      </c>
      <c r="RS40" s="7">
        <v>116.3909446</v>
      </c>
      <c r="RT40" s="6">
        <v>2.4927110520000002</v>
      </c>
      <c r="RU40" s="7">
        <v>63.89862857</v>
      </c>
      <c r="RV40" s="6">
        <v>6389.8628570000001</v>
      </c>
      <c r="RW40" s="7">
        <v>42.816030490000003</v>
      </c>
      <c r="RX40" s="6">
        <v>8.8989362360000008</v>
      </c>
      <c r="RY40" s="7">
        <v>-160000000</v>
      </c>
      <c r="RZ40" s="6">
        <v>247050000</v>
      </c>
      <c r="SA40" s="7"/>
      <c r="SB40" s="6">
        <v>46</v>
      </c>
      <c r="SC40" s="7">
        <v>27.342657339999999</v>
      </c>
      <c r="SD40" s="6">
        <v>71.5</v>
      </c>
      <c r="SE40" s="7">
        <v>19.55</v>
      </c>
      <c r="SF40" s="6">
        <v>12.70242348</v>
      </c>
      <c r="SG40" s="7">
        <v>10884047114</v>
      </c>
      <c r="SH40" s="6">
        <v>18.769953829999999</v>
      </c>
      <c r="SI40" s="7"/>
      <c r="SJ40" s="6">
        <v>9.5276899339999996</v>
      </c>
      <c r="SK40" s="7"/>
      <c r="SL40" s="6"/>
      <c r="SM40" s="7">
        <v>0</v>
      </c>
      <c r="SN40" s="6">
        <v>50.935425469999998</v>
      </c>
      <c r="SO40" s="7">
        <v>0</v>
      </c>
      <c r="SP40" s="6">
        <v>29.654099039999998</v>
      </c>
      <c r="SQ40" s="7">
        <v>19.41047549</v>
      </c>
      <c r="SR40" s="6">
        <v>9.2022495269999993</v>
      </c>
      <c r="SS40" s="7">
        <v>0</v>
      </c>
      <c r="ST40" s="6">
        <v>80.589524510000004</v>
      </c>
      <c r="SU40" s="7">
        <v>9.3693399429999999</v>
      </c>
      <c r="SV40" s="6">
        <v>2606</v>
      </c>
      <c r="SW40" s="7">
        <v>63.8</v>
      </c>
      <c r="SX40" s="6">
        <v>98</v>
      </c>
      <c r="SY40" s="7">
        <v>33593795.600000001</v>
      </c>
      <c r="SZ40" s="6">
        <v>56.5</v>
      </c>
      <c r="TA40" s="7">
        <v>92</v>
      </c>
      <c r="TB40" s="6">
        <v>600000000</v>
      </c>
      <c r="TC40" s="7">
        <v>1470000.0290000001</v>
      </c>
      <c r="TD40" s="6">
        <v>3.026374305</v>
      </c>
      <c r="TE40" s="7">
        <v>837.93594280000002</v>
      </c>
      <c r="TF40" s="6">
        <v>2.2679632810000001</v>
      </c>
      <c r="TG40" s="7"/>
      <c r="TH40" s="6">
        <v>-37.473449860000002</v>
      </c>
      <c r="TI40" s="7">
        <v>0</v>
      </c>
      <c r="TJ40" s="6"/>
      <c r="TK40" s="7">
        <v>594.88293469999996</v>
      </c>
      <c r="TL40" s="6">
        <v>94.447454809999996</v>
      </c>
      <c r="TM40" s="7">
        <v>6.9211955659999997</v>
      </c>
      <c r="TN40" s="6">
        <v>74</v>
      </c>
      <c r="TO40" s="7">
        <v>4.93</v>
      </c>
      <c r="TP40" s="6">
        <v>19.79</v>
      </c>
      <c r="TQ40" s="7"/>
      <c r="TR40" s="6">
        <v>0</v>
      </c>
      <c r="TS40" s="7">
        <v>403779000000</v>
      </c>
      <c r="TT40" s="6">
        <v>24206628419</v>
      </c>
      <c r="TU40" s="7">
        <v>20690000000</v>
      </c>
      <c r="TV40" s="6">
        <v>7.1990257480000004</v>
      </c>
      <c r="TW40" s="7">
        <v>639999.98569999996</v>
      </c>
      <c r="TX40" s="6">
        <v>31.608706399999999</v>
      </c>
      <c r="TY40" s="7">
        <v>14.66312239</v>
      </c>
      <c r="TZ40" s="6">
        <v>73.707984429999996</v>
      </c>
      <c r="UA40" s="7">
        <v>40.403892589999998</v>
      </c>
      <c r="UB40" s="6">
        <v>25.428948930000001</v>
      </c>
      <c r="UC40" s="7"/>
      <c r="UD40" s="6"/>
      <c r="UE40" s="7"/>
      <c r="UF40" s="6"/>
      <c r="UG40" s="7"/>
      <c r="UH40" s="6">
        <v>-21.86683236</v>
      </c>
      <c r="UI40" s="7">
        <v>42.4</v>
      </c>
      <c r="UJ40" s="6">
        <v>30.32</v>
      </c>
      <c r="UK40" s="7">
        <v>17.16</v>
      </c>
      <c r="UL40" s="6"/>
      <c r="UM40" s="7">
        <v>1139</v>
      </c>
      <c r="UN40" s="6">
        <v>494</v>
      </c>
      <c r="UO40" s="7"/>
      <c r="UP40" s="6">
        <v>4835938</v>
      </c>
      <c r="UQ40" s="7">
        <v>1970000.0290000001</v>
      </c>
      <c r="UR40" s="6"/>
      <c r="US40" s="7"/>
      <c r="UT40" s="6">
        <v>66.09</v>
      </c>
      <c r="UU40" s="7">
        <v>41.3</v>
      </c>
      <c r="UV40" s="6">
        <v>15.58</v>
      </c>
      <c r="UW40" s="7">
        <v>46.764740000000003</v>
      </c>
      <c r="UX40" s="6">
        <v>4600300059</v>
      </c>
      <c r="UY40" s="7">
        <v>15585816600</v>
      </c>
      <c r="UZ40" s="6"/>
      <c r="VA40" s="7"/>
      <c r="VB40" s="6"/>
      <c r="VC40" s="7"/>
      <c r="VD40" s="6"/>
      <c r="VE40" s="7"/>
      <c r="VF40" s="6"/>
      <c r="VG40" s="7"/>
      <c r="VH40" s="6"/>
      <c r="VI40" s="7"/>
      <c r="VJ40" s="6"/>
      <c r="VK40" s="7"/>
      <c r="VL40" s="6"/>
      <c r="VM40" s="7"/>
      <c r="VN40" s="6"/>
      <c r="VO40" s="7"/>
      <c r="VP40" s="6"/>
      <c r="VQ40" s="7"/>
      <c r="VR40" s="6"/>
      <c r="VS40" s="7"/>
      <c r="VT40" s="6"/>
      <c r="VU40" s="7"/>
      <c r="VV40" s="6"/>
      <c r="VW40" s="7"/>
      <c r="VX40" s="6"/>
      <c r="VY40" s="7"/>
      <c r="VZ40" s="6"/>
      <c r="WA40" s="7"/>
      <c r="WB40" s="6"/>
      <c r="WC40" s="7"/>
      <c r="WD40" s="6"/>
      <c r="WE40" s="7"/>
      <c r="WF40" s="6"/>
      <c r="WG40" s="7"/>
      <c r="WH40" s="6">
        <v>108000000</v>
      </c>
      <c r="WI40" s="7">
        <v>3579999.9240000001</v>
      </c>
      <c r="WJ40" s="6">
        <v>29999.999329999999</v>
      </c>
      <c r="WK40" s="7"/>
      <c r="WL40" s="6"/>
      <c r="WM40" s="7"/>
      <c r="WN40" s="6"/>
      <c r="WO40" s="7">
        <v>0.24910499699999999</v>
      </c>
      <c r="WP40" s="6">
        <v>9245.4789049999999</v>
      </c>
      <c r="WQ40" s="7">
        <v>646659000000</v>
      </c>
      <c r="WR40" s="6">
        <v>10.44141097</v>
      </c>
      <c r="WS40" s="7">
        <v>0.91552845100000002</v>
      </c>
      <c r="WT40" s="6">
        <v>4920</v>
      </c>
      <c r="WU40" s="7">
        <v>517277000000</v>
      </c>
      <c r="WV40" s="6">
        <v>0.843967731</v>
      </c>
      <c r="WW40" s="7">
        <v>653081000000</v>
      </c>
      <c r="WX40" s="6">
        <v>4868.7204659999998</v>
      </c>
      <c r="WY40" s="7">
        <v>340534000000</v>
      </c>
      <c r="WZ40" s="6">
        <v>287400000000</v>
      </c>
      <c r="XA40" s="7">
        <v>21.294775900000001</v>
      </c>
      <c r="XB40" s="6">
        <v>30.443999999999999</v>
      </c>
      <c r="XC40" s="7">
        <v>18.024000000000001</v>
      </c>
      <c r="XD40" s="6">
        <v>220400000000</v>
      </c>
      <c r="XE40" s="7">
        <v>73.760999999999996</v>
      </c>
      <c r="XF40" s="6">
        <v>42.107999999999997</v>
      </c>
      <c r="XG40" s="7">
        <v>9337.2873490000002</v>
      </c>
      <c r="XH40" s="6">
        <v>343971000000</v>
      </c>
      <c r="XI40" s="7">
        <v>290300000000</v>
      </c>
      <c r="XJ40" s="6">
        <v>2.377681489</v>
      </c>
      <c r="XK40" s="7">
        <v>1.9598</v>
      </c>
      <c r="XL40" s="6">
        <v>0.18575610000000001</v>
      </c>
      <c r="XM40" s="7">
        <v>19954542</v>
      </c>
      <c r="XN40" s="6">
        <v>46</v>
      </c>
      <c r="XO40" s="7">
        <v>27.343153449999999</v>
      </c>
      <c r="XP40" s="6">
        <v>21.074000000000002</v>
      </c>
      <c r="XQ40" s="7">
        <v>72.028999999999996</v>
      </c>
      <c r="XR40" s="6">
        <v>19.695</v>
      </c>
      <c r="XS40" s="7">
        <v>47.856000000000002</v>
      </c>
      <c r="XT40" s="6">
        <v>240735000000</v>
      </c>
      <c r="XU40" s="7">
        <v>759999.99049999996</v>
      </c>
      <c r="XV40" s="6"/>
      <c r="XW40" s="7">
        <v>8.0299999999999994</v>
      </c>
      <c r="XX40" s="6">
        <v>19.632999999999999</v>
      </c>
      <c r="XY40" s="7">
        <v>8963.9857709999997</v>
      </c>
      <c r="XZ40" s="6">
        <v>4.891</v>
      </c>
      <c r="YA40" s="7">
        <v>14616.431920000001</v>
      </c>
      <c r="YB40" s="6">
        <v>3914.854124</v>
      </c>
      <c r="YC40" s="7">
        <v>46.166583699999997</v>
      </c>
      <c r="YD40" s="6">
        <v>35236.242050000001</v>
      </c>
      <c r="YE40" s="7">
        <v>59.551422100000003</v>
      </c>
      <c r="YF40" s="6">
        <v>33.611138199999999</v>
      </c>
      <c r="YG40" s="7">
        <v>40.240008369999998</v>
      </c>
      <c r="YH40" s="6">
        <v>18.371797130000001</v>
      </c>
      <c r="YI40" s="7">
        <v>35.433999999999997</v>
      </c>
      <c r="YJ40" s="6">
        <v>29.802683529999999</v>
      </c>
      <c r="YK40" s="7">
        <v>7.3565521870000001</v>
      </c>
      <c r="YL40" s="6">
        <v>46.197826169999999</v>
      </c>
      <c r="YM40" s="7">
        <v>25.263816089999999</v>
      </c>
      <c r="YN40" s="6">
        <v>9.6045076710000004</v>
      </c>
      <c r="YO40" s="7">
        <v>24.223099659999999</v>
      </c>
      <c r="YP40" s="6">
        <v>39.327704609999998</v>
      </c>
      <c r="YQ40" s="7">
        <v>23.361000000000001</v>
      </c>
      <c r="YR40" s="6">
        <v>10.505000000000001</v>
      </c>
      <c r="YS40" s="7">
        <v>35.332843140000001</v>
      </c>
      <c r="YT40" s="6">
        <v>25.02458317</v>
      </c>
      <c r="YU40" s="7">
        <v>31.278380869999999</v>
      </c>
      <c r="YV40" s="6">
        <v>15.849</v>
      </c>
      <c r="YW40" s="7">
        <v>55.560357920000001</v>
      </c>
      <c r="YX40" s="6">
        <v>9.1068282249999992</v>
      </c>
      <c r="YY40" s="7">
        <v>23.246735640000001</v>
      </c>
      <c r="YZ40" s="6">
        <v>59.759991630000002</v>
      </c>
      <c r="ZA40" s="7">
        <v>22.076774069999999</v>
      </c>
      <c r="ZB40" s="6">
        <v>68.507000000000005</v>
      </c>
      <c r="ZC40" s="7">
        <v>16.016908709999999</v>
      </c>
      <c r="ZD40" s="6">
        <v>23.265000000000001</v>
      </c>
      <c r="ZE40" s="7">
        <v>41.713999999999999</v>
      </c>
      <c r="ZF40" s="6">
        <v>47.94000913</v>
      </c>
      <c r="ZG40" s="7">
        <v>22.257307340000001</v>
      </c>
      <c r="ZH40" s="6">
        <v>12.1430665</v>
      </c>
      <c r="ZI40" s="7">
        <v>60.672295390000002</v>
      </c>
      <c r="ZJ40" s="6">
        <v>42.305999999999997</v>
      </c>
      <c r="ZK40" s="7">
        <v>15.827999999999999</v>
      </c>
      <c r="ZL40" s="6">
        <v>40.448577899999997</v>
      </c>
      <c r="ZM40" s="7">
        <v>5.7165664170000001</v>
      </c>
      <c r="ZN40" s="6">
        <v>28.538364439999999</v>
      </c>
      <c r="ZO40" s="7">
        <v>0.01</v>
      </c>
      <c r="ZP40" s="6">
        <v>200</v>
      </c>
      <c r="ZQ40" s="7">
        <v>0.1</v>
      </c>
      <c r="ZR40" s="6">
        <v>4.3</v>
      </c>
      <c r="ZS40" s="7">
        <v>5986</v>
      </c>
      <c r="ZT40" s="6">
        <v>0.01</v>
      </c>
      <c r="ZU40" s="7">
        <v>4.8</v>
      </c>
      <c r="ZV40" s="6">
        <v>5047</v>
      </c>
      <c r="ZW40" s="7">
        <v>12.37167796</v>
      </c>
      <c r="ZX40" s="6">
        <v>5.6386559000000003E-2</v>
      </c>
      <c r="ZY40" s="7">
        <v>35.665047469999998</v>
      </c>
      <c r="ZZ40" s="6">
        <v>0.01</v>
      </c>
      <c r="AAA40" s="7">
        <v>100</v>
      </c>
      <c r="AAB40" s="6">
        <v>0.1</v>
      </c>
      <c r="AAC40" s="7">
        <v>0.1</v>
      </c>
      <c r="AAD40" s="6">
        <v>3</v>
      </c>
      <c r="AAE40" s="7">
        <v>5993</v>
      </c>
      <c r="AAF40" s="6">
        <v>561.29999999999995</v>
      </c>
      <c r="AAG40" s="7">
        <v>100</v>
      </c>
      <c r="AAH40" s="6">
        <v>200</v>
      </c>
      <c r="AAI40" s="7">
        <v>100</v>
      </c>
      <c r="AAJ40" s="6">
        <v>75.886524820000005</v>
      </c>
      <c r="AAK40" s="7">
        <v>3.4</v>
      </c>
      <c r="AAL40" s="6">
        <v>6321</v>
      </c>
      <c r="AAM40" s="7">
        <v>680000</v>
      </c>
      <c r="AAN40" s="6"/>
      <c r="AAO40" s="7"/>
      <c r="AAP40" s="6"/>
      <c r="AAQ40" s="7"/>
      <c r="AAR40" s="6">
        <v>10.363793080000001</v>
      </c>
      <c r="AAS40" s="7">
        <v>1.278055349</v>
      </c>
      <c r="AAT40" s="6">
        <v>9975295427</v>
      </c>
      <c r="AAU40" s="7">
        <v>1899883253</v>
      </c>
      <c r="AAV40" s="6">
        <v>8880196160</v>
      </c>
      <c r="AAW40" s="7">
        <v>1095099266</v>
      </c>
      <c r="AAX40" s="6">
        <v>8.5</v>
      </c>
      <c r="AAY40" s="7">
        <v>11.64184843</v>
      </c>
      <c r="AAZ40" s="6">
        <v>2.2172930150000001</v>
      </c>
      <c r="ABA40" s="7">
        <v>0.14799999999999999</v>
      </c>
      <c r="ABB40" s="6"/>
      <c r="ABC40" s="7">
        <v>99.346008299999994</v>
      </c>
      <c r="ABD40" s="6">
        <v>94.634534919999993</v>
      </c>
      <c r="ABE40" s="7">
        <v>96.646522520000005</v>
      </c>
      <c r="ABF40" s="6">
        <v>61.846360670000003</v>
      </c>
      <c r="ABG40" s="7">
        <v>3.4077454650000001</v>
      </c>
      <c r="ABH40" s="6">
        <v>108000000</v>
      </c>
      <c r="ABI40" s="7"/>
      <c r="ABJ40" s="6"/>
      <c r="ABK40" s="7"/>
      <c r="ABL40" s="6"/>
      <c r="ABM40" s="7"/>
      <c r="ABN40" s="6">
        <v>2.776071736</v>
      </c>
      <c r="ABO40" s="7">
        <v>226000000</v>
      </c>
      <c r="ABP40" s="6">
        <v>392000000</v>
      </c>
      <c r="ABQ40" s="7">
        <v>88</v>
      </c>
      <c r="ABR40" s="6"/>
      <c r="ABS40" s="7"/>
    </row>
    <row r="41" spans="1:747" x14ac:dyDescent="0.25">
      <c r="A41" s="5">
        <v>1999</v>
      </c>
      <c r="B41" s="6">
        <v>49.263847910000003</v>
      </c>
      <c r="C41" s="7">
        <v>70.869550050000001</v>
      </c>
      <c r="D41" s="6">
        <v>0.545965798</v>
      </c>
      <c r="E41" s="7">
        <v>4.0137279210000001</v>
      </c>
      <c r="F41" s="6">
        <v>4.7234155309999997</v>
      </c>
      <c r="G41" s="7">
        <v>1.848169784</v>
      </c>
      <c r="H41" s="6">
        <v>3.307756666</v>
      </c>
      <c r="I41" s="7">
        <v>5.3385277579999997</v>
      </c>
      <c r="J41" s="6">
        <v>7.091229416</v>
      </c>
      <c r="K41" s="7">
        <v>9.3675017870000001</v>
      </c>
      <c r="L41" s="6">
        <v>58.67901517</v>
      </c>
      <c r="M41" s="7">
        <v>10.945949479999999</v>
      </c>
      <c r="N41" s="6">
        <v>12.65226811</v>
      </c>
      <c r="O41" s="7">
        <v>37.996350210000003</v>
      </c>
      <c r="P41" s="6">
        <v>12.959473340000001</v>
      </c>
      <c r="Q41" s="7">
        <v>22026</v>
      </c>
      <c r="R41" s="6">
        <v>57180337554</v>
      </c>
      <c r="S41" s="7">
        <v>41100000000</v>
      </c>
      <c r="T41" s="6">
        <v>2361.864251</v>
      </c>
      <c r="U41" s="7">
        <v>168923000000</v>
      </c>
      <c r="V41" s="6">
        <v>282578000000</v>
      </c>
      <c r="W41" s="7">
        <v>25762606901</v>
      </c>
      <c r="X41" s="6">
        <v>15.908647589999999</v>
      </c>
      <c r="Y41" s="7">
        <v>48935000000</v>
      </c>
      <c r="Z41" s="6">
        <v>-8.2574772430000003</v>
      </c>
      <c r="AA41" s="7">
        <v>23.309492850000002</v>
      </c>
      <c r="AB41" s="6">
        <v>71700000000</v>
      </c>
      <c r="AC41" s="7">
        <v>18880536715</v>
      </c>
      <c r="AD41" s="6">
        <v>193166000000</v>
      </c>
      <c r="AE41" s="7">
        <v>13653789443</v>
      </c>
      <c r="AF41" s="6">
        <v>333000000000</v>
      </c>
      <c r="AG41" s="7">
        <v>2688770000000</v>
      </c>
      <c r="AH41" s="6">
        <v>78590386317</v>
      </c>
      <c r="AI41" s="7">
        <v>134552000000</v>
      </c>
      <c r="AJ41" s="6">
        <v>11.60598179</v>
      </c>
      <c r="AK41" s="7">
        <v>35700000000</v>
      </c>
      <c r="AL41" s="6">
        <v>3559000000</v>
      </c>
      <c r="AM41" s="7">
        <v>21.586206440000002</v>
      </c>
      <c r="AN41" s="6">
        <v>42.75</v>
      </c>
      <c r="AO41" s="7">
        <v>50.736152089999997</v>
      </c>
      <c r="AP41" s="6">
        <v>71520954</v>
      </c>
      <c r="AQ41" s="7">
        <v>64.011312309999994</v>
      </c>
      <c r="AR41" s="6">
        <v>0.32115513600000001</v>
      </c>
      <c r="AS41" s="7">
        <v>0.97221234700000003</v>
      </c>
      <c r="AT41" s="6">
        <v>3.324634621</v>
      </c>
      <c r="AU41" s="7">
        <v>1.4853013390000001</v>
      </c>
      <c r="AV41" s="6">
        <v>2.1851432659999999</v>
      </c>
      <c r="AW41" s="7">
        <v>4.2947181060000004</v>
      </c>
      <c r="AX41" s="6">
        <v>6.2646684840000004</v>
      </c>
      <c r="AY41" s="7">
        <v>8.0353504200000003</v>
      </c>
      <c r="AZ41" s="6">
        <v>58.524177399999999</v>
      </c>
      <c r="BA41" s="7">
        <v>58.364712140000002</v>
      </c>
      <c r="BB41" s="6">
        <v>12.38460875</v>
      </c>
      <c r="BC41" s="7">
        <v>37.46209468</v>
      </c>
      <c r="BD41" s="6">
        <v>36.911872330000001</v>
      </c>
      <c r="BE41" s="7">
        <v>3.391</v>
      </c>
      <c r="BF41" s="6">
        <v>13.361508450000001</v>
      </c>
      <c r="BG41" s="7">
        <v>90710704807</v>
      </c>
      <c r="BH41" s="6">
        <v>0</v>
      </c>
      <c r="BI41" s="7">
        <v>43138218815</v>
      </c>
      <c r="BJ41" s="6">
        <v>28.40084525</v>
      </c>
      <c r="BK41" s="7">
        <v>87361000000</v>
      </c>
      <c r="BL41" s="6">
        <v>-25400000000</v>
      </c>
      <c r="BM41" s="7">
        <v>21.6189857</v>
      </c>
      <c r="BN41" s="6">
        <v>66500000000</v>
      </c>
      <c r="BO41" s="7">
        <v>730197581.79999995</v>
      </c>
      <c r="BP41" s="6">
        <v>14851022027</v>
      </c>
      <c r="BQ41" s="7">
        <v>3145340000000</v>
      </c>
      <c r="BR41" s="6">
        <v>10.5870978</v>
      </c>
      <c r="BS41" s="7">
        <v>155328000000</v>
      </c>
      <c r="BT41" s="6">
        <v>2444040000000</v>
      </c>
      <c r="BU41" s="7">
        <v>230800000000</v>
      </c>
      <c r="BV41" s="6">
        <v>57.25</v>
      </c>
      <c r="BW41" s="7">
        <v>35233974</v>
      </c>
      <c r="BX41" s="6">
        <v>0.85274939500000002</v>
      </c>
      <c r="BY41" s="7">
        <v>2870656</v>
      </c>
      <c r="BZ41" s="6">
        <v>1664247</v>
      </c>
      <c r="CA41" s="7">
        <v>2.2029064900000002</v>
      </c>
      <c r="CB41" s="6">
        <v>3.5280905300000001</v>
      </c>
      <c r="CC41" s="7">
        <v>5.3722126259999996</v>
      </c>
      <c r="CD41" s="6">
        <v>6.8447799839999997</v>
      </c>
      <c r="CE41" s="7">
        <v>9.0314862009999999</v>
      </c>
      <c r="CF41" s="6">
        <v>21292842</v>
      </c>
      <c r="CG41" s="7">
        <v>10.636536489999999</v>
      </c>
      <c r="CH41" s="6">
        <v>12.227909629999999</v>
      </c>
      <c r="CI41" s="7">
        <v>13787728</v>
      </c>
      <c r="CJ41" s="6">
        <v>12.58671957</v>
      </c>
      <c r="CK41" s="7">
        <v>25022300000</v>
      </c>
      <c r="CL41" s="6">
        <v>12120318490</v>
      </c>
      <c r="CM41" s="7">
        <v>4300.8374860000004</v>
      </c>
      <c r="CN41" s="6">
        <v>83331672073</v>
      </c>
      <c r="CO41" s="7">
        <v>10.53741301</v>
      </c>
      <c r="CP41" s="6">
        <v>250346000000</v>
      </c>
      <c r="CQ41" s="7">
        <v>38.361508450000002</v>
      </c>
      <c r="CR41" s="6">
        <v>-7490415807</v>
      </c>
      <c r="CS41" s="7">
        <v>23901654797</v>
      </c>
      <c r="CT41" s="6">
        <v>456566000000</v>
      </c>
      <c r="CU41" s="7">
        <v>19610734297</v>
      </c>
      <c r="CV41" s="6">
        <v>20.814011699999998</v>
      </c>
      <c r="CW41" s="7">
        <v>64023900000</v>
      </c>
      <c r="CX41" s="6">
        <v>4.541104453</v>
      </c>
      <c r="CY41" s="7">
        <v>52.001820549999998</v>
      </c>
      <c r="CZ41" s="6">
        <v>15190021677</v>
      </c>
      <c r="DA41" s="7">
        <v>23.50367838</v>
      </c>
      <c r="DB41" s="6">
        <v>14430846358</v>
      </c>
      <c r="DC41" s="7">
        <v>387685000000</v>
      </c>
      <c r="DD41" s="6">
        <v>21144205249</v>
      </c>
      <c r="DE41" s="7">
        <v>22374502256</v>
      </c>
      <c r="DF41" s="6">
        <v>2476100000</v>
      </c>
      <c r="DG41" s="7">
        <v>108.2574772</v>
      </c>
      <c r="DH41" s="6">
        <v>98201120613</v>
      </c>
      <c r="DI41" s="7">
        <v>75.032509750000003</v>
      </c>
      <c r="DJ41" s="6">
        <v>1881.292492</v>
      </c>
      <c r="DK41" s="7">
        <v>244734000000</v>
      </c>
      <c r="DL41" s="6">
        <v>10527867886</v>
      </c>
      <c r="DM41" s="7">
        <v>520000000</v>
      </c>
      <c r="DN41" s="6">
        <v>3.079499126</v>
      </c>
      <c r="DO41" s="7">
        <v>76.043368009999995</v>
      </c>
      <c r="DP41" s="6">
        <v>25092135516</v>
      </c>
      <c r="DQ41" s="7">
        <v>14484069531</v>
      </c>
      <c r="DR41" s="6">
        <v>16810055</v>
      </c>
      <c r="DS41" s="7">
        <v>52.001820549999998</v>
      </c>
      <c r="DT41" s="6">
        <v>13334896</v>
      </c>
      <c r="DU41" s="7">
        <v>3.3952499999999999</v>
      </c>
      <c r="DV41" s="6">
        <v>7379032734</v>
      </c>
      <c r="DW41" s="7">
        <v>2976300000000</v>
      </c>
      <c r="DX41" s="6">
        <v>40814.92757</v>
      </c>
      <c r="DY41" s="7">
        <v>1268.3094920000001</v>
      </c>
      <c r="DZ41" s="6">
        <v>2919120000000</v>
      </c>
      <c r="EA41" s="7">
        <v>307600000000</v>
      </c>
      <c r="EB41" s="6">
        <v>47.555819249999999</v>
      </c>
      <c r="EC41" s="7">
        <v>146282000000</v>
      </c>
      <c r="ED41" s="6">
        <v>22.30917518</v>
      </c>
      <c r="EE41" s="7">
        <v>43.898709689999997</v>
      </c>
      <c r="EF41" s="6">
        <v>233909000000</v>
      </c>
      <c r="EG41" s="7">
        <v>271719000000</v>
      </c>
      <c r="EH41" s="6">
        <v>52.001820549999998</v>
      </c>
      <c r="EI41" s="7">
        <v>43.613426930000003</v>
      </c>
      <c r="EJ41" s="6">
        <v>16022000000</v>
      </c>
      <c r="EK41" s="7">
        <v>30575208</v>
      </c>
      <c r="EL41" s="6">
        <v>40945746</v>
      </c>
      <c r="EM41" s="7">
        <v>36286980</v>
      </c>
      <c r="EN41" s="6">
        <v>6.8582377399999999</v>
      </c>
      <c r="EO41" s="7">
        <v>0.55019907800000001</v>
      </c>
      <c r="EP41" s="6">
        <v>1.400304717</v>
      </c>
      <c r="EQ41" s="7">
        <v>1206410</v>
      </c>
      <c r="ER41" s="6">
        <v>1.9201623409999999</v>
      </c>
      <c r="ES41" s="7">
        <v>2.447778102</v>
      </c>
      <c r="ET41" s="6">
        <v>4.4458992899999998</v>
      </c>
      <c r="EU41" s="7">
        <v>6.1568984530000002</v>
      </c>
      <c r="EV41" s="6">
        <v>7.6981239749999997</v>
      </c>
      <c r="EW41" s="7">
        <v>41857050</v>
      </c>
      <c r="EX41" s="6">
        <v>20564207</v>
      </c>
      <c r="EY41" s="7">
        <v>12.097243130000001</v>
      </c>
      <c r="EZ41" s="6">
        <v>26793247</v>
      </c>
      <c r="FA41" s="7">
        <v>13005520</v>
      </c>
      <c r="FB41" s="6">
        <v>15.052015600000001</v>
      </c>
      <c r="FC41" s="7">
        <v>46300000000</v>
      </c>
      <c r="FD41" s="6">
        <v>177703000000</v>
      </c>
      <c r="FE41" s="7">
        <v>86.638491549999998</v>
      </c>
      <c r="FF41" s="6">
        <v>266500000000</v>
      </c>
      <c r="FG41" s="7">
        <v>68062518431</v>
      </c>
      <c r="FH41" s="6">
        <v>21612019649</v>
      </c>
      <c r="FI41" s="7">
        <v>2.3382258810000001</v>
      </c>
      <c r="FJ41" s="6">
        <v>222896000000</v>
      </c>
      <c r="FK41" s="7">
        <v>1095860000000</v>
      </c>
      <c r="FL41" s="6">
        <v>13.07329715</v>
      </c>
      <c r="FM41" s="7">
        <v>2.1971590430000001</v>
      </c>
      <c r="FN41" s="6">
        <v>2.1502460079999999</v>
      </c>
      <c r="FO41" s="7">
        <v>3.7140367090000002</v>
      </c>
      <c r="FP41" s="6">
        <v>6.053438785</v>
      </c>
      <c r="FQ41" s="7">
        <v>156948000000</v>
      </c>
      <c r="FR41" s="6">
        <v>0.91943541799999995</v>
      </c>
      <c r="FS41" s="7">
        <v>1333000000000</v>
      </c>
      <c r="FT41" s="6">
        <v>12.75968992</v>
      </c>
      <c r="FU41" s="7">
        <v>4.7145487819999996</v>
      </c>
      <c r="FV41" s="6">
        <v>2.2305641660000002</v>
      </c>
      <c r="FW41" s="7">
        <v>78153723662</v>
      </c>
      <c r="FX41" s="6">
        <v>22446231261</v>
      </c>
      <c r="FY41" s="7">
        <v>0.61939192799999998</v>
      </c>
      <c r="FZ41" s="6">
        <v>405660000000</v>
      </c>
      <c r="GA41" s="7">
        <v>9.1614255900000003</v>
      </c>
      <c r="GB41" s="6">
        <v>4.5216252749999999</v>
      </c>
      <c r="GC41" s="7">
        <v>5.663641739</v>
      </c>
      <c r="GD41" s="6">
        <v>11.81655108</v>
      </c>
      <c r="GE41" s="7">
        <v>2696230000000</v>
      </c>
      <c r="GF41" s="6">
        <v>63725043307</v>
      </c>
      <c r="GG41" s="7">
        <v>4.5023460130000004</v>
      </c>
      <c r="GH41" s="6">
        <v>73.524856</v>
      </c>
      <c r="GI41" s="7">
        <v>69.62</v>
      </c>
      <c r="GJ41" s="6">
        <v>220.84700000000001</v>
      </c>
      <c r="GK41" s="7">
        <v>49.7</v>
      </c>
      <c r="GL41" s="6">
        <v>47.9</v>
      </c>
      <c r="GM41" s="7">
        <v>44651</v>
      </c>
      <c r="GN41" s="6">
        <v>74383</v>
      </c>
      <c r="GO41" s="7">
        <v>1620250000</v>
      </c>
      <c r="GP41" s="6">
        <v>1620250000</v>
      </c>
      <c r="GQ41" s="7">
        <v>65.81</v>
      </c>
      <c r="GR41" s="6">
        <v>39.299999999999997</v>
      </c>
      <c r="GS41" s="7">
        <v>6.48</v>
      </c>
      <c r="GT41" s="6">
        <v>57.213000000000001</v>
      </c>
      <c r="GU41" s="7">
        <v>1.06</v>
      </c>
      <c r="GV41" s="6">
        <v>3.524</v>
      </c>
      <c r="GW41" s="7">
        <v>41.3</v>
      </c>
      <c r="GX41" s="6">
        <v>150.03200000000001</v>
      </c>
      <c r="GY41" s="7">
        <v>103550003.09999999</v>
      </c>
      <c r="GZ41" s="6">
        <v>769040000</v>
      </c>
      <c r="HA41" s="7">
        <v>648942</v>
      </c>
      <c r="HB41" s="6">
        <v>18309999.469999999</v>
      </c>
      <c r="HC41" s="7">
        <v>803200000</v>
      </c>
      <c r="HD41" s="6">
        <v>226276</v>
      </c>
      <c r="HE41" s="7">
        <v>422666</v>
      </c>
      <c r="HF41" s="6">
        <v>62.149506000000002</v>
      </c>
      <c r="HG41" s="7">
        <v>67.736999999999995</v>
      </c>
      <c r="HH41" s="6">
        <v>37.1</v>
      </c>
      <c r="HI41" s="7">
        <v>27.356000000000002</v>
      </c>
      <c r="HJ41" s="6">
        <v>93691</v>
      </c>
      <c r="HK41" s="7">
        <v>22.65420005</v>
      </c>
      <c r="HL41" s="6">
        <v>8.2620567670000007</v>
      </c>
      <c r="HM41" s="7">
        <v>2428520020</v>
      </c>
      <c r="HN41" s="6">
        <v>23.4</v>
      </c>
      <c r="HO41" s="7">
        <v>51.3</v>
      </c>
      <c r="HP41" s="6">
        <v>2428520020</v>
      </c>
      <c r="HQ41" s="7">
        <v>1449580034</v>
      </c>
      <c r="HR41" s="6">
        <v>132070007.3</v>
      </c>
      <c r="HS41" s="7">
        <v>666830017.10000002</v>
      </c>
      <c r="HT41" s="6">
        <v>-0.90209003700000001</v>
      </c>
      <c r="HU41" s="7">
        <v>2.5697674780000002</v>
      </c>
      <c r="HV41" s="6">
        <v>4.83023735</v>
      </c>
      <c r="HW41" s="7">
        <v>2447978794</v>
      </c>
      <c r="HX41" s="6">
        <v>6.7358319099999999</v>
      </c>
      <c r="HY41" s="7">
        <v>8311500000</v>
      </c>
      <c r="HZ41" s="6">
        <v>6.55</v>
      </c>
      <c r="IA41" s="7">
        <v>4686361</v>
      </c>
      <c r="IB41" s="6">
        <v>1001450</v>
      </c>
      <c r="IC41" s="7">
        <v>19400567</v>
      </c>
      <c r="ID41" s="6">
        <v>393.95457579999999</v>
      </c>
      <c r="IE41" s="7">
        <v>64.8</v>
      </c>
      <c r="IF41" s="6">
        <v>0.49123512000000003</v>
      </c>
      <c r="IG41" s="7">
        <v>82.075012180000002</v>
      </c>
      <c r="IH41" s="6">
        <v>71.847861769999994</v>
      </c>
      <c r="II41" s="7">
        <v>67.150000000000006</v>
      </c>
      <c r="IJ41" s="6">
        <v>2707099</v>
      </c>
      <c r="IK41" s="7">
        <v>3.498920086</v>
      </c>
      <c r="IL41" s="6">
        <v>7166.6</v>
      </c>
      <c r="IM41" s="7">
        <v>69.69</v>
      </c>
      <c r="IN41" s="6">
        <v>995450</v>
      </c>
      <c r="IO41" s="7">
        <v>3.0076849669999999</v>
      </c>
      <c r="IP41" s="6">
        <v>3535809446</v>
      </c>
      <c r="IQ41" s="7">
        <v>7.2038089129999996</v>
      </c>
      <c r="IR41" s="6">
        <v>11.2264374</v>
      </c>
      <c r="IS41" s="7">
        <v>1.0916288110000001</v>
      </c>
      <c r="IT41" s="6">
        <v>1.9152603429999999</v>
      </c>
      <c r="IU41" s="7">
        <v>7.044645354</v>
      </c>
      <c r="IV41" s="6">
        <v>6.2955498399999996</v>
      </c>
      <c r="IW41" s="7">
        <v>18.100000000000001</v>
      </c>
      <c r="IX41" s="6">
        <v>4.1861858000000002E-2</v>
      </c>
      <c r="IY41" s="7">
        <v>1.6983004580000001</v>
      </c>
      <c r="IZ41" s="6">
        <v>3.3172957080000001</v>
      </c>
      <c r="JA41" s="7">
        <v>8.0146231639999996</v>
      </c>
      <c r="JB41" s="6">
        <v>3.4099527470000002</v>
      </c>
      <c r="JC41" s="7">
        <v>70.703057700000002</v>
      </c>
      <c r="JD41" s="6">
        <v>2994000</v>
      </c>
      <c r="JE41" s="7">
        <v>15.27272788</v>
      </c>
      <c r="JF41" s="6">
        <v>66.297025809999994</v>
      </c>
      <c r="JG41" s="7">
        <v>15961955676</v>
      </c>
      <c r="JH41" s="6">
        <v>1.0916288110000001</v>
      </c>
      <c r="JI41" s="7">
        <v>20.190690329999999</v>
      </c>
      <c r="JJ41" s="6">
        <v>13.981916399999999</v>
      </c>
      <c r="JK41" s="7">
        <v>1</v>
      </c>
      <c r="JL41" s="6">
        <v>7.2038089129999996</v>
      </c>
      <c r="JM41" s="7">
        <v>4.0472233920000003</v>
      </c>
      <c r="JN41" s="6">
        <v>1.24118247</v>
      </c>
      <c r="JO41" s="7">
        <v>13.07282796</v>
      </c>
      <c r="JP41" s="6">
        <v>1.1385925109999999</v>
      </c>
      <c r="JQ41" s="7">
        <v>6.6822393739999999</v>
      </c>
      <c r="JR41" s="6">
        <v>34830</v>
      </c>
      <c r="JS41" s="7">
        <v>0.92243537200000003</v>
      </c>
      <c r="JT41" s="6">
        <v>1733479200</v>
      </c>
      <c r="JU41" s="7">
        <v>41043.86058</v>
      </c>
      <c r="JV41" s="6">
        <v>1240</v>
      </c>
      <c r="JW41" s="7">
        <v>91221904807</v>
      </c>
      <c r="JX41" s="6">
        <v>4325.0748469999999</v>
      </c>
      <c r="JY41" s="7">
        <v>2935500000000</v>
      </c>
      <c r="JZ41" s="6">
        <v>309333000000</v>
      </c>
      <c r="KA41" s="7">
        <v>511200000</v>
      </c>
      <c r="KB41" s="6">
        <v>169946000000</v>
      </c>
      <c r="KC41" s="7">
        <v>88414978343</v>
      </c>
      <c r="KD41" s="6">
        <v>2376.170838</v>
      </c>
      <c r="KE41" s="7">
        <v>5309999.943</v>
      </c>
      <c r="KF41" s="6">
        <v>5.596075173</v>
      </c>
      <c r="KG41" s="7">
        <v>3.2667619490000002</v>
      </c>
      <c r="KH41" s="6">
        <v>1.7761633059999999</v>
      </c>
      <c r="KI41" s="7">
        <v>1220000.0290000001</v>
      </c>
      <c r="KJ41" s="6">
        <v>40349998.469999999</v>
      </c>
      <c r="KK41" s="7">
        <v>6553</v>
      </c>
      <c r="KL41" s="6">
        <v>19999.99955</v>
      </c>
      <c r="KM41" s="7">
        <v>22250000</v>
      </c>
      <c r="KN41" s="6">
        <v>10840000.15</v>
      </c>
      <c r="KO41" s="7">
        <v>3869999.8859999999</v>
      </c>
      <c r="KP41" s="6">
        <v>254050003.09999999</v>
      </c>
      <c r="KQ41" s="7">
        <v>6</v>
      </c>
      <c r="KR41" s="6">
        <v>7.4000000000000003E-3</v>
      </c>
      <c r="KS41" s="7">
        <v>17.472899999999999</v>
      </c>
      <c r="KT41" s="6">
        <v>29.472495500000001</v>
      </c>
      <c r="KU41" s="7">
        <v>1639544400</v>
      </c>
      <c r="KV41" s="6">
        <v>1.174392815</v>
      </c>
      <c r="KW41" s="7">
        <v>1065300000</v>
      </c>
      <c r="KX41" s="6">
        <v>14.338200000000001</v>
      </c>
      <c r="KY41" s="7">
        <v>4.1200000000000001E-2</v>
      </c>
      <c r="KZ41" s="6">
        <v>1E-4</v>
      </c>
      <c r="LA41" s="7">
        <v>31.4861</v>
      </c>
      <c r="LB41" s="6">
        <v>1.1498999999999999</v>
      </c>
      <c r="LC41" s="7">
        <v>3.3618999999999999</v>
      </c>
      <c r="LD41" s="6">
        <v>9.3530999999999995</v>
      </c>
      <c r="LE41" s="7">
        <v>28.3904</v>
      </c>
      <c r="LF41" s="6">
        <v>1.809307521</v>
      </c>
      <c r="LG41" s="7">
        <v>26.291399999999999</v>
      </c>
      <c r="LH41" s="6">
        <v>51.421300000000002</v>
      </c>
      <c r="LI41" s="7">
        <v>0.40110000000000001</v>
      </c>
      <c r="LJ41" s="6">
        <v>-358856643</v>
      </c>
      <c r="LK41" s="7">
        <v>2034554000</v>
      </c>
      <c r="LL41" s="6">
        <v>31121616151</v>
      </c>
      <c r="LM41" s="7">
        <v>2.3199999999999998E-2</v>
      </c>
      <c r="LN41" s="6">
        <v>6.4199999999999993E-2</v>
      </c>
      <c r="LO41" s="7">
        <v>0.76605059799999997</v>
      </c>
      <c r="LP41" s="6">
        <v>10.778</v>
      </c>
      <c r="LQ41" s="7">
        <v>0.43269999999999997</v>
      </c>
      <c r="LR41" s="6">
        <v>2.63E-2</v>
      </c>
      <c r="LS41" s="7">
        <v>2.7526534389999999</v>
      </c>
      <c r="LT41" s="6">
        <v>20.801200000000001</v>
      </c>
      <c r="LU41" s="7">
        <v>2.3149999999999999</v>
      </c>
      <c r="LV41" s="6">
        <v>2.5000000000000001E-2</v>
      </c>
      <c r="LW41" s="7">
        <v>23.9666</v>
      </c>
      <c r="LX41" s="6">
        <v>196.8724</v>
      </c>
      <c r="LY41" s="7">
        <v>0.29120000000000001</v>
      </c>
      <c r="LZ41" s="6">
        <v>5.33E-2</v>
      </c>
      <c r="MA41" s="7">
        <v>129.4034</v>
      </c>
      <c r="MB41" s="6">
        <v>9.3411000000000008</v>
      </c>
      <c r="MC41" s="7">
        <v>9.0892999999999997</v>
      </c>
      <c r="MD41" s="6">
        <v>-492367048.10000002</v>
      </c>
      <c r="ME41" s="7">
        <v>1273309000</v>
      </c>
      <c r="MF41" s="6">
        <v>28.268595189999999</v>
      </c>
      <c r="MG41" s="7">
        <v>26641053366</v>
      </c>
      <c r="MH41" s="6">
        <v>6</v>
      </c>
      <c r="MI41" s="7">
        <v>5</v>
      </c>
      <c r="MJ41" s="6">
        <v>1.7973143659999999</v>
      </c>
      <c r="MK41" s="7">
        <v>2.3364382780000001</v>
      </c>
      <c r="ML41" s="6">
        <v>-133510000</v>
      </c>
      <c r="MM41" s="7">
        <v>30</v>
      </c>
      <c r="MN41" s="6">
        <v>11</v>
      </c>
      <c r="MO41" s="7">
        <v>483214649.5</v>
      </c>
      <c r="MP41" s="6">
        <v>2131343502</v>
      </c>
      <c r="MQ41" s="7">
        <v>-81384000</v>
      </c>
      <c r="MR41" s="6">
        <v>13.797499999999999</v>
      </c>
      <c r="MS41" s="7">
        <v>26159653366</v>
      </c>
      <c r="MT41" s="6">
        <v>34.116384889999999</v>
      </c>
      <c r="MU41" s="7">
        <v>-232116000</v>
      </c>
      <c r="MV41" s="6">
        <v>0</v>
      </c>
      <c r="MW41" s="7">
        <v>-74225000</v>
      </c>
      <c r="MX41" s="6">
        <v>761245000</v>
      </c>
      <c r="MY41" s="7">
        <v>4294005737</v>
      </c>
      <c r="MZ41" s="6">
        <v>186557048.80000001</v>
      </c>
      <c r="NA41" s="7">
        <v>3640000.105</v>
      </c>
      <c r="NB41" s="6">
        <v>48.808588870000001</v>
      </c>
      <c r="NC41" s="7">
        <v>13705000</v>
      </c>
      <c r="ND41" s="6">
        <v>150850006.09999999</v>
      </c>
      <c r="NE41" s="7">
        <v>7201102</v>
      </c>
      <c r="NF41" s="6">
        <v>3309999.943</v>
      </c>
      <c r="NG41" s="7">
        <v>18579999.920000002</v>
      </c>
      <c r="NH41" s="6">
        <v>4.385052162</v>
      </c>
      <c r="NI41" s="7">
        <v>36.913033890000001</v>
      </c>
      <c r="NJ41" s="6">
        <v>7.8540950069999997</v>
      </c>
      <c r="NK41" s="7">
        <v>58.851884750000004</v>
      </c>
      <c r="NL41" s="6">
        <v>22.865662969999999</v>
      </c>
      <c r="NM41" s="7">
        <v>37.119234149999997</v>
      </c>
      <c r="NN41" s="6">
        <v>9.0226398620000001</v>
      </c>
      <c r="NO41" s="7">
        <v>2.9938704729999999</v>
      </c>
      <c r="NP41" s="6">
        <v>6.0655039579999999</v>
      </c>
      <c r="NQ41" s="7">
        <v>4.387655208</v>
      </c>
      <c r="NR41" s="6">
        <v>2.7137317000000001E-2</v>
      </c>
      <c r="NS41" s="7">
        <v>1130.1731460000001</v>
      </c>
      <c r="NT41" s="6">
        <v>3.3832710000000002E-3</v>
      </c>
      <c r="NU41" s="7">
        <v>0.154272997</v>
      </c>
      <c r="NV41" s="6">
        <v>4.4111256000000001</v>
      </c>
      <c r="NW41" s="7">
        <v>269.5</v>
      </c>
      <c r="NX41" s="6">
        <v>5.1918677579999999</v>
      </c>
      <c r="NY41" s="7">
        <v>0.55960122300000004</v>
      </c>
      <c r="NZ41" s="6">
        <v>2043.063488</v>
      </c>
      <c r="OA41" s="7">
        <v>80831061581</v>
      </c>
      <c r="OB41" s="6">
        <v>4.5552506309999998</v>
      </c>
      <c r="OC41" s="7">
        <v>4011569344</v>
      </c>
      <c r="OD41" s="6">
        <v>6235456831</v>
      </c>
      <c r="OE41" s="7">
        <v>0.15514240200000001</v>
      </c>
      <c r="OF41" s="6">
        <v>3086284.3530000001</v>
      </c>
      <c r="OG41" s="7">
        <v>140730766.5</v>
      </c>
      <c r="OH41" s="6">
        <v>4023912796</v>
      </c>
      <c r="OI41" s="7">
        <v>44300</v>
      </c>
      <c r="OJ41" s="6">
        <v>5.9337487299999996</v>
      </c>
      <c r="OK41" s="7">
        <v>146122000000</v>
      </c>
      <c r="OL41" s="6">
        <v>4.3975943629999996</v>
      </c>
      <c r="OM41" s="7">
        <v>6.8354819429999996</v>
      </c>
      <c r="ON41" s="6">
        <v>4620100</v>
      </c>
      <c r="OO41" s="7">
        <v>480974</v>
      </c>
      <c r="OP41" s="6">
        <v>3.0199999999999999E-8</v>
      </c>
      <c r="OQ41" s="7">
        <v>3.9942609450000002</v>
      </c>
      <c r="OR41" s="6">
        <v>1.700281677</v>
      </c>
      <c r="OS41" s="7">
        <v>3990000.01</v>
      </c>
      <c r="OT41" s="6">
        <v>0.688011068</v>
      </c>
      <c r="OU41" s="7">
        <v>-150732000</v>
      </c>
      <c r="OV41" s="6">
        <v>-234816000</v>
      </c>
      <c r="OW41" s="7">
        <v>88.919822690000004</v>
      </c>
      <c r="OX41" s="6">
        <v>8086230</v>
      </c>
      <c r="OY41" s="7">
        <v>95.471443179999994</v>
      </c>
      <c r="OZ41" s="6">
        <v>16285756414</v>
      </c>
      <c r="PA41" s="7">
        <v>17.953511049999999</v>
      </c>
      <c r="PB41" s="6">
        <v>55225000000</v>
      </c>
      <c r="PC41" s="7">
        <v>92.296340939999993</v>
      </c>
      <c r="PD41" s="6">
        <v>4139999.8659999999</v>
      </c>
      <c r="PE41" s="7">
        <v>2700000.048</v>
      </c>
      <c r="PF41" s="6">
        <v>-34420078.600000001</v>
      </c>
      <c r="PG41" s="7">
        <v>7.95</v>
      </c>
      <c r="PH41" s="6">
        <v>13609999.66</v>
      </c>
      <c r="PI41" s="7">
        <v>11.935822399999999</v>
      </c>
      <c r="PJ41" s="6">
        <v>3.7475000000000001</v>
      </c>
      <c r="PK41" s="7">
        <v>481400000</v>
      </c>
      <c r="PL41" s="6">
        <v>9.2174999999999994</v>
      </c>
      <c r="PM41" s="7">
        <v>12.965</v>
      </c>
      <c r="PN41" s="6">
        <v>899999.97620000003</v>
      </c>
      <c r="PO41" s="7">
        <v>42.077404049999998</v>
      </c>
      <c r="PP41" s="6">
        <v>9276000000</v>
      </c>
      <c r="PQ41" s="7">
        <v>35.709131190000001</v>
      </c>
      <c r="PR41" s="6">
        <v>58121463600</v>
      </c>
      <c r="PS41" s="7">
        <v>12.90315717</v>
      </c>
      <c r="PT41" s="6">
        <v>3235300000</v>
      </c>
      <c r="PU41" s="7">
        <v>16518000000</v>
      </c>
      <c r="PV41" s="6">
        <v>1.8075144569999999</v>
      </c>
      <c r="PW41" s="7">
        <v>-1027800000</v>
      </c>
      <c r="PX41" s="6">
        <v>742900000</v>
      </c>
      <c r="PY41" s="7">
        <v>16.701542280000002</v>
      </c>
      <c r="PZ41" s="6">
        <v>6451500000</v>
      </c>
      <c r="QA41" s="7">
        <v>1044900000</v>
      </c>
      <c r="QB41" s="6">
        <v>1.8499353169999999</v>
      </c>
      <c r="QC41" s="7">
        <v>38.035141889999998</v>
      </c>
      <c r="QD41" s="6">
        <v>18.78925739</v>
      </c>
      <c r="QE41" s="7">
        <v>3235300000</v>
      </c>
      <c r="QF41" s="6">
        <v>14730200000</v>
      </c>
      <c r="QG41" s="7">
        <v>4508400000</v>
      </c>
      <c r="QH41" s="6">
        <v>-1557900000</v>
      </c>
      <c r="QI41" s="7">
        <v>-3192700000</v>
      </c>
      <c r="QJ41" s="6">
        <v>32.981477179999999</v>
      </c>
      <c r="QK41" s="7">
        <v>15164800000</v>
      </c>
      <c r="QL41" s="6">
        <v>42.768348449999998</v>
      </c>
      <c r="QM41" s="7">
        <v>28.6545925</v>
      </c>
      <c r="QN41" s="6">
        <v>27.418068130000002</v>
      </c>
      <c r="QO41" s="7">
        <v>5958700000</v>
      </c>
      <c r="QP41" s="6">
        <v>17139918490</v>
      </c>
      <c r="QQ41" s="7">
        <v>4563800000</v>
      </c>
      <c r="QR41" s="6">
        <v>41.112527249999999</v>
      </c>
      <c r="QS41" s="7">
        <v>9493700000</v>
      </c>
      <c r="QT41" s="6">
        <v>1787800000</v>
      </c>
      <c r="QU41" s="7">
        <v>-4613795104</v>
      </c>
      <c r="QV41" s="6">
        <v>-9928300000</v>
      </c>
      <c r="QW41" s="7">
        <v>-1.8022128740000001</v>
      </c>
      <c r="QX41" s="6">
        <v>4.1340215E-2</v>
      </c>
      <c r="QY41" s="7">
        <v>22661200000</v>
      </c>
      <c r="QZ41" s="6">
        <v>7.5486321009999999</v>
      </c>
      <c r="RA41" s="7">
        <v>17.578079710000001</v>
      </c>
      <c r="RB41" s="6">
        <v>25.99591801</v>
      </c>
      <c r="RC41" s="7">
        <v>3.5666132309999998</v>
      </c>
      <c r="RD41" s="6">
        <v>27.99751414</v>
      </c>
      <c r="RE41" s="7">
        <v>5236500000</v>
      </c>
      <c r="RF41" s="6">
        <v>29.082444150000001</v>
      </c>
      <c r="RG41" s="7">
        <v>-6886100000</v>
      </c>
      <c r="RH41" s="6">
        <v>-1634800000</v>
      </c>
      <c r="RI41" s="7">
        <v>9.9258045769999992</v>
      </c>
      <c r="RJ41" s="6">
        <v>18.895144210000002</v>
      </c>
      <c r="RK41" s="7">
        <v>8.0437161370000005</v>
      </c>
      <c r="RL41" s="6">
        <v>18.082803299999998</v>
      </c>
      <c r="RM41" s="7">
        <v>8.1729236239999992</v>
      </c>
      <c r="RN41" s="6">
        <v>37500000</v>
      </c>
      <c r="RO41" s="7">
        <v>21616300000</v>
      </c>
      <c r="RP41" s="6">
        <v>9.969400061</v>
      </c>
      <c r="RQ41" s="7">
        <v>97300000</v>
      </c>
      <c r="RR41" s="6">
        <v>-61116147.299999997</v>
      </c>
      <c r="RS41" s="7">
        <v>119.6799896</v>
      </c>
      <c r="RT41" s="6">
        <v>2.570954226</v>
      </c>
      <c r="RU41" s="7">
        <v>65.704314289999999</v>
      </c>
      <c r="RV41" s="6">
        <v>6570.4314290000002</v>
      </c>
      <c r="RW41" s="7">
        <v>43.202279859999997</v>
      </c>
      <c r="RX41" s="6">
        <v>7.1498861490000003</v>
      </c>
      <c r="RY41" s="7">
        <v>657800000</v>
      </c>
      <c r="RZ41" s="6">
        <v>-2700000</v>
      </c>
      <c r="SA41" s="7">
        <v>0.92325002</v>
      </c>
      <c r="SB41" s="6">
        <v>47.52</v>
      </c>
      <c r="SC41" s="7">
        <v>27.642828059999999</v>
      </c>
      <c r="SD41" s="6">
        <v>73.69</v>
      </c>
      <c r="SE41" s="7">
        <v>20.37</v>
      </c>
      <c r="SF41" s="6">
        <v>11.95377545</v>
      </c>
      <c r="SG41" s="7">
        <v>10904461659</v>
      </c>
      <c r="SH41" s="6">
        <v>18.78925739</v>
      </c>
      <c r="SI41" s="7">
        <v>7671031</v>
      </c>
      <c r="SJ41" s="6">
        <v>10.09099007</v>
      </c>
      <c r="SK41" s="7">
        <v>77.224311830000005</v>
      </c>
      <c r="SL41" s="6">
        <v>46.689869999999999</v>
      </c>
      <c r="SM41" s="7">
        <v>24000000</v>
      </c>
      <c r="SN41" s="6">
        <v>61.874589389999997</v>
      </c>
      <c r="SO41" s="7">
        <v>0</v>
      </c>
      <c r="SP41" s="6">
        <v>16.6888094</v>
      </c>
      <c r="SQ41" s="7">
        <v>21.401562160000001</v>
      </c>
      <c r="SR41" s="6">
        <v>9.6767301559999996</v>
      </c>
      <c r="SS41" s="7">
        <v>3.5039054E-2</v>
      </c>
      <c r="ST41" s="6">
        <v>78.563398789999994</v>
      </c>
      <c r="SU41" s="7">
        <v>9.8893699650000002</v>
      </c>
      <c r="SV41" s="6">
        <v>3486</v>
      </c>
      <c r="SW41" s="7">
        <v>60.6</v>
      </c>
      <c r="SX41" s="6">
        <v>96</v>
      </c>
      <c r="SY41" s="7">
        <v>22545820.800000001</v>
      </c>
      <c r="SZ41" s="6">
        <v>53.1</v>
      </c>
      <c r="TA41" s="7">
        <v>97</v>
      </c>
      <c r="TB41" s="6">
        <v>-595300000</v>
      </c>
      <c r="TC41" s="7">
        <v>3240000.01</v>
      </c>
      <c r="TD41" s="6">
        <v>3.0135460740000002</v>
      </c>
      <c r="TE41" s="7">
        <v>889.11006420000001</v>
      </c>
      <c r="TF41" s="6">
        <v>2.6353114980000001</v>
      </c>
      <c r="TG41" s="7">
        <v>80.062316890000005</v>
      </c>
      <c r="TH41" s="6">
        <v>-39.452631060000002</v>
      </c>
      <c r="TI41" s="7">
        <v>0</v>
      </c>
      <c r="TJ41" s="6">
        <v>74.226737979999996</v>
      </c>
      <c r="TK41" s="7">
        <v>594.75151860000005</v>
      </c>
      <c r="TL41" s="6">
        <v>94.017903770000004</v>
      </c>
      <c r="TM41" s="7">
        <v>7.1611066499999998</v>
      </c>
      <c r="TN41" s="6">
        <v>77</v>
      </c>
      <c r="TO41" s="7">
        <v>4.9400000000000004</v>
      </c>
      <c r="TP41" s="6">
        <v>19.260000000000002</v>
      </c>
      <c r="TQ41" s="7">
        <v>28.863180159999999</v>
      </c>
      <c r="TR41" s="6">
        <v>200</v>
      </c>
      <c r="TS41" s="7">
        <v>456566000000</v>
      </c>
      <c r="TT41" s="6">
        <v>27371232869</v>
      </c>
      <c r="TU41" s="7">
        <v>30430000000</v>
      </c>
      <c r="TV41" s="6">
        <v>9.8927178149999992</v>
      </c>
      <c r="TW41" s="7">
        <v>4500000</v>
      </c>
      <c r="TX41" s="6">
        <v>38.258407380000001</v>
      </c>
      <c r="TY41" s="7">
        <v>16.672256310000002</v>
      </c>
      <c r="TZ41" s="6">
        <v>72.847127279999995</v>
      </c>
      <c r="UA41" s="7">
        <v>42.129357829999996</v>
      </c>
      <c r="UB41" s="6">
        <v>25.202283959999999</v>
      </c>
      <c r="UC41" s="7"/>
      <c r="UD41" s="6"/>
      <c r="UE41" s="7"/>
      <c r="UF41" s="6">
        <v>0.92309999499999995</v>
      </c>
      <c r="UG41" s="7">
        <v>0.92312997600000002</v>
      </c>
      <c r="UH41" s="6">
        <v>13.0732971</v>
      </c>
      <c r="UI41" s="7">
        <v>46.59</v>
      </c>
      <c r="UJ41" s="6">
        <v>34.03</v>
      </c>
      <c r="UK41" s="7">
        <v>20.32</v>
      </c>
      <c r="UL41" s="6">
        <v>46.745150000000002</v>
      </c>
      <c r="UM41" s="7">
        <v>1146</v>
      </c>
      <c r="UN41" s="6">
        <v>536</v>
      </c>
      <c r="UO41" s="7">
        <v>345981</v>
      </c>
      <c r="UP41" s="6"/>
      <c r="UQ41" s="7">
        <v>3769999.9810000001</v>
      </c>
      <c r="UR41" s="6">
        <v>52.331199650000002</v>
      </c>
      <c r="US41" s="7">
        <v>453967</v>
      </c>
      <c r="UT41" s="6">
        <v>68.23</v>
      </c>
      <c r="UU41" s="7">
        <v>42.76</v>
      </c>
      <c r="UV41" s="6">
        <v>16.329999999999998</v>
      </c>
      <c r="UW41" s="7"/>
      <c r="UX41" s="6">
        <v>4869100088</v>
      </c>
      <c r="UY41" s="7">
        <v>16511118400</v>
      </c>
      <c r="UZ41" s="6"/>
      <c r="VA41" s="7">
        <v>185187</v>
      </c>
      <c r="VB41" s="6">
        <v>40.793048859999999</v>
      </c>
      <c r="VC41" s="7"/>
      <c r="VD41" s="6"/>
      <c r="VE41" s="7"/>
      <c r="VF41" s="6"/>
      <c r="VG41" s="7"/>
      <c r="VH41" s="6"/>
      <c r="VI41" s="7"/>
      <c r="VJ41" s="6"/>
      <c r="VK41" s="7"/>
      <c r="VL41" s="6"/>
      <c r="VM41" s="7"/>
      <c r="VN41" s="6"/>
      <c r="VO41" s="7"/>
      <c r="VP41" s="6"/>
      <c r="VQ41" s="7"/>
      <c r="VR41" s="6"/>
      <c r="VS41" s="7"/>
      <c r="VT41" s="6"/>
      <c r="VU41" s="7"/>
      <c r="VV41" s="6"/>
      <c r="VW41" s="7"/>
      <c r="VX41" s="6"/>
      <c r="VY41" s="7"/>
      <c r="VZ41" s="6"/>
      <c r="WA41" s="7"/>
      <c r="WB41" s="6"/>
      <c r="WC41" s="7"/>
      <c r="WD41" s="6"/>
      <c r="WE41" s="7"/>
      <c r="WF41" s="6"/>
      <c r="WG41" s="7"/>
      <c r="WH41" s="6">
        <v>38800000</v>
      </c>
      <c r="WI41" s="7">
        <v>2329999.9240000001</v>
      </c>
      <c r="WJ41" s="6">
        <v>119999.9973</v>
      </c>
      <c r="WK41" s="7">
        <v>23.37189</v>
      </c>
      <c r="WL41" s="6"/>
      <c r="WM41" s="7"/>
      <c r="WN41" s="6"/>
      <c r="WO41" s="7">
        <v>0.247668201</v>
      </c>
      <c r="WP41" s="6">
        <v>9588.8593849999997</v>
      </c>
      <c r="WQ41" s="7">
        <v>685804000000</v>
      </c>
      <c r="WR41" s="6">
        <v>10.53741301</v>
      </c>
      <c r="WS41" s="7">
        <v>0.92351537400000006</v>
      </c>
      <c r="WT41" s="6">
        <v>5150</v>
      </c>
      <c r="WU41" s="7">
        <v>540566000000</v>
      </c>
      <c r="WV41" s="6">
        <v>0.83984286799999996</v>
      </c>
      <c r="WW41" s="7">
        <v>689628000000</v>
      </c>
      <c r="WX41" s="6">
        <v>5121.0025690000002</v>
      </c>
      <c r="WY41" s="7">
        <v>366259000000</v>
      </c>
      <c r="WZ41" s="6">
        <v>307600000000</v>
      </c>
      <c r="XA41" s="7">
        <v>21.45182084</v>
      </c>
      <c r="XB41" s="6">
        <v>34.192</v>
      </c>
      <c r="XC41" s="7">
        <v>21.324000000000002</v>
      </c>
      <c r="XD41" s="6">
        <v>230800000000</v>
      </c>
      <c r="XE41" s="7">
        <v>76.158000000000001</v>
      </c>
      <c r="XF41" s="6">
        <v>46.289000000000001</v>
      </c>
      <c r="XG41" s="7">
        <v>9642.3142989999997</v>
      </c>
      <c r="XH41" s="6">
        <v>368323000000</v>
      </c>
      <c r="XI41" s="7">
        <v>309333000000</v>
      </c>
      <c r="XJ41" s="6">
        <v>0.91943541799999995</v>
      </c>
      <c r="XK41" s="7">
        <v>2.3163</v>
      </c>
      <c r="XL41" s="6">
        <v>0.18868850300000001</v>
      </c>
      <c r="XM41" s="7">
        <v>21254606</v>
      </c>
      <c r="XN41" s="6">
        <v>47.52</v>
      </c>
      <c r="XO41" s="7">
        <v>27.643087210000001</v>
      </c>
      <c r="XP41" s="6">
        <v>21.928999999999998</v>
      </c>
      <c r="XQ41" s="7">
        <v>74.203000000000003</v>
      </c>
      <c r="XR41" s="6">
        <v>20.512</v>
      </c>
      <c r="XS41" s="7">
        <v>49.515000000000001</v>
      </c>
      <c r="XT41" s="6">
        <v>249915000000</v>
      </c>
      <c r="XU41" s="7">
        <v>670000.01670000004</v>
      </c>
      <c r="XV41" s="6">
        <v>16.897770000000001</v>
      </c>
      <c r="XW41" s="7">
        <v>7.95</v>
      </c>
      <c r="XX41" s="6">
        <v>19.111000000000001</v>
      </c>
      <c r="XY41" s="7">
        <v>8199.3289669999995</v>
      </c>
      <c r="XZ41" s="6">
        <v>4.9020000000000001</v>
      </c>
      <c r="YA41" s="7">
        <v>14423.958130000001</v>
      </c>
      <c r="YB41" s="6">
        <v>3997.4970779999999</v>
      </c>
      <c r="YC41" s="7">
        <v>45.658644619999997</v>
      </c>
      <c r="YD41" s="6">
        <v>35052.983740000003</v>
      </c>
      <c r="YE41" s="7">
        <v>60.870062249999997</v>
      </c>
      <c r="YF41" s="6">
        <v>32.127714779999998</v>
      </c>
      <c r="YG41" s="7">
        <v>38.880963399999999</v>
      </c>
      <c r="YH41" s="6">
        <v>18.378446199999999</v>
      </c>
      <c r="YI41" s="7">
        <v>39.892000000000003</v>
      </c>
      <c r="YJ41" s="6">
        <v>28.699876029999999</v>
      </c>
      <c r="YK41" s="7">
        <v>13.241573710000001</v>
      </c>
      <c r="YL41" s="6">
        <v>46.809231750000002</v>
      </c>
      <c r="YM41" s="7">
        <v>25.236981419999999</v>
      </c>
      <c r="YN41" s="6">
        <v>9.0385879449999997</v>
      </c>
      <c r="YO41" s="7">
        <v>22.895982159999999</v>
      </c>
      <c r="YP41" s="6">
        <v>37.80916045</v>
      </c>
      <c r="YQ41" s="7">
        <v>27.201000000000001</v>
      </c>
      <c r="YR41" s="6">
        <v>13.702</v>
      </c>
      <c r="YS41" s="7">
        <v>31.911695290000001</v>
      </c>
      <c r="YT41" s="6">
        <v>33.326380520000001</v>
      </c>
      <c r="YU41" s="7">
        <v>41.423089830000002</v>
      </c>
      <c r="YV41" s="6">
        <v>13.819000000000001</v>
      </c>
      <c r="YW41" s="7">
        <v>56.93896548</v>
      </c>
      <c r="YX41" s="6">
        <v>11.14933924</v>
      </c>
      <c r="YY41" s="7">
        <v>21.372020719999998</v>
      </c>
      <c r="YZ41" s="6">
        <v>61.119036600000001</v>
      </c>
      <c r="ZA41" s="7">
        <v>20.751491550000001</v>
      </c>
      <c r="ZB41" s="6">
        <v>70.566000000000003</v>
      </c>
      <c r="ZC41" s="7">
        <v>15.98498124</v>
      </c>
      <c r="ZD41" s="6">
        <v>20.445</v>
      </c>
      <c r="ZE41" s="7">
        <v>35.744</v>
      </c>
      <c r="ZF41" s="6">
        <v>48.718746590000002</v>
      </c>
      <c r="ZG41" s="7">
        <v>22.581377379999999</v>
      </c>
      <c r="ZH41" s="6">
        <v>11.36351311</v>
      </c>
      <c r="ZI41" s="7">
        <v>62.19083955</v>
      </c>
      <c r="ZJ41" s="6">
        <v>43.741999999999997</v>
      </c>
      <c r="ZK41" s="7">
        <v>16.591999999999999</v>
      </c>
      <c r="ZL41" s="6">
        <v>39.129937750000003</v>
      </c>
      <c r="ZM41" s="7">
        <v>5.6814185540000004</v>
      </c>
      <c r="ZN41" s="6">
        <v>27.953786829999999</v>
      </c>
      <c r="ZO41" s="7">
        <v>0.01</v>
      </c>
      <c r="ZP41" s="6">
        <v>200</v>
      </c>
      <c r="ZQ41" s="7">
        <v>0.1</v>
      </c>
      <c r="ZR41" s="6">
        <v>4.0999999999999996</v>
      </c>
      <c r="ZS41" s="7">
        <v>5677</v>
      </c>
      <c r="ZT41" s="6">
        <v>0.01</v>
      </c>
      <c r="ZU41" s="7">
        <v>4.8</v>
      </c>
      <c r="ZV41" s="6">
        <v>4893</v>
      </c>
      <c r="ZW41" s="7">
        <v>12.89963062</v>
      </c>
      <c r="ZX41" s="6">
        <v>5.7933598000000003E-2</v>
      </c>
      <c r="ZY41" s="7">
        <v>36.226129409999999</v>
      </c>
      <c r="ZZ41" s="6">
        <v>0.01</v>
      </c>
      <c r="AAA41" s="7">
        <v>100</v>
      </c>
      <c r="AAB41" s="6">
        <v>0.1</v>
      </c>
      <c r="AAC41" s="7">
        <v>0.1</v>
      </c>
      <c r="AAD41" s="6">
        <v>2.8</v>
      </c>
      <c r="AAE41" s="7">
        <v>6241</v>
      </c>
      <c r="AAF41" s="6">
        <v>576.70000000000005</v>
      </c>
      <c r="AAG41" s="7">
        <v>100</v>
      </c>
      <c r="AAH41" s="6">
        <v>200</v>
      </c>
      <c r="AAI41" s="7">
        <v>100</v>
      </c>
      <c r="AAJ41" s="6">
        <v>73.343151689999999</v>
      </c>
      <c r="AAK41" s="7">
        <v>3.2</v>
      </c>
      <c r="AAL41" s="6">
        <v>6303</v>
      </c>
      <c r="AAM41" s="7">
        <v>680000</v>
      </c>
      <c r="AAN41" s="6"/>
      <c r="AAO41" s="7"/>
      <c r="AAP41" s="6"/>
      <c r="AAQ41" s="7"/>
      <c r="AAR41" s="6">
        <v>8.3097258810000003</v>
      </c>
      <c r="AAS41" s="7">
        <v>1.2321551660000001</v>
      </c>
      <c r="AAT41" s="6">
        <v>8704285646</v>
      </c>
      <c r="AAU41" s="7">
        <v>2068702415</v>
      </c>
      <c r="AAV41" s="6">
        <v>7580290233</v>
      </c>
      <c r="AAW41" s="7">
        <v>1123995413</v>
      </c>
      <c r="AAX41" s="6">
        <v>8.8000000000000007</v>
      </c>
      <c r="AAY41" s="7">
        <v>9.5418810470000004</v>
      </c>
      <c r="AAZ41" s="6">
        <v>2.2677693689999998</v>
      </c>
      <c r="ABA41" s="7">
        <v>0.28999999999999998</v>
      </c>
      <c r="ABB41" s="6">
        <v>90.672492980000001</v>
      </c>
      <c r="ABC41" s="7">
        <v>99.353096010000002</v>
      </c>
      <c r="ABD41" s="6">
        <v>95.043294369999998</v>
      </c>
      <c r="ABE41" s="7">
        <v>96.885734560000003</v>
      </c>
      <c r="ABF41" s="6">
        <v>60.540375760000003</v>
      </c>
      <c r="ABG41" s="7">
        <v>3.1993065409999999</v>
      </c>
      <c r="ABH41" s="6">
        <v>39500000</v>
      </c>
      <c r="ABI41" s="7">
        <v>23.999120000000001</v>
      </c>
      <c r="ABJ41" s="6">
        <v>87.42829132</v>
      </c>
      <c r="ABK41" s="7">
        <v>5.9752599999999996</v>
      </c>
      <c r="ABL41" s="6"/>
      <c r="ABM41" s="7">
        <v>93.738777159999998</v>
      </c>
      <c r="ABN41" s="6">
        <v>2.5659121310000002</v>
      </c>
      <c r="ABO41" s="7">
        <v>243600000</v>
      </c>
      <c r="ABP41" s="6">
        <v>328900000</v>
      </c>
      <c r="ABQ41" s="7">
        <v>97</v>
      </c>
      <c r="ABR41" s="6">
        <v>4.6494900000000001</v>
      </c>
      <c r="ABS41" s="7">
        <v>7.1363899999999996</v>
      </c>
    </row>
    <row r="42" spans="1:747" x14ac:dyDescent="0.25">
      <c r="A42" s="5">
        <v>2000</v>
      </c>
      <c r="B42" s="6">
        <v>49.255526070000002</v>
      </c>
      <c r="C42" s="7">
        <v>69.393454980000001</v>
      </c>
      <c r="D42" s="6">
        <v>0.55028850200000001</v>
      </c>
      <c r="E42" s="7">
        <v>4.0258467309999997</v>
      </c>
      <c r="F42" s="6">
        <v>4.7389662330000002</v>
      </c>
      <c r="G42" s="7">
        <v>1.802928045</v>
      </c>
      <c r="H42" s="6">
        <v>3.41197558</v>
      </c>
      <c r="I42" s="7">
        <v>5.3832797159999997</v>
      </c>
      <c r="J42" s="6">
        <v>7.1061297879999996</v>
      </c>
      <c r="K42" s="7">
        <v>9.4685695600000006</v>
      </c>
      <c r="L42" s="6">
        <v>59.206590749999997</v>
      </c>
      <c r="M42" s="7">
        <v>11.027258099999999</v>
      </c>
      <c r="N42" s="6">
        <v>12.31941284</v>
      </c>
      <c r="O42" s="7">
        <v>37.459757600000003</v>
      </c>
      <c r="P42" s="6">
        <v>12.868783199999999</v>
      </c>
      <c r="Q42" s="7">
        <v>27873</v>
      </c>
      <c r="R42" s="6">
        <v>79509171580</v>
      </c>
      <c r="S42" s="7">
        <v>44000000000</v>
      </c>
      <c r="T42" s="6">
        <v>2458.60835</v>
      </c>
      <c r="U42" s="7">
        <v>179683000000</v>
      </c>
      <c r="V42" s="6">
        <v>315667000000</v>
      </c>
      <c r="W42" s="7">
        <v>30702216351</v>
      </c>
      <c r="X42" s="6">
        <v>15.538077039999999</v>
      </c>
      <c r="Y42" s="7">
        <v>52845000000</v>
      </c>
      <c r="Z42" s="6">
        <v>-6.6157012640000001</v>
      </c>
      <c r="AA42" s="7">
        <v>22.81681858</v>
      </c>
      <c r="AB42" s="6">
        <v>77600000000</v>
      </c>
      <c r="AC42" s="7">
        <v>18919360047</v>
      </c>
      <c r="AD42" s="6">
        <v>206743000000</v>
      </c>
      <c r="AE42" s="7">
        <v>16174959636</v>
      </c>
      <c r="AF42" s="6">
        <v>362600000000</v>
      </c>
      <c r="AG42" s="7">
        <v>2821760000000</v>
      </c>
      <c r="AH42" s="6">
        <v>86922060766</v>
      </c>
      <c r="AI42" s="7">
        <v>141281000000</v>
      </c>
      <c r="AJ42" s="6">
        <v>11.202587469999999</v>
      </c>
      <c r="AK42" s="7">
        <v>38100000000</v>
      </c>
      <c r="AL42" s="6">
        <v>5276000000</v>
      </c>
      <c r="AM42" s="7">
        <v>19.886107320000001</v>
      </c>
      <c r="AN42" s="6">
        <v>42.796999999999997</v>
      </c>
      <c r="AO42" s="7">
        <v>50.744473929999998</v>
      </c>
      <c r="AP42" s="6">
        <v>73083284</v>
      </c>
      <c r="AQ42" s="7">
        <v>62.573934209999997</v>
      </c>
      <c r="AR42" s="6">
        <v>0.32610792599999999</v>
      </c>
      <c r="AS42" s="7">
        <v>0.97921360800000001</v>
      </c>
      <c r="AT42" s="6">
        <v>3.3336516500000002</v>
      </c>
      <c r="AU42" s="7">
        <v>1.4780416139999999</v>
      </c>
      <c r="AV42" s="6">
        <v>2.248749138</v>
      </c>
      <c r="AW42" s="7">
        <v>4.3889619160000004</v>
      </c>
      <c r="AX42" s="6">
        <v>6.2904669650000002</v>
      </c>
      <c r="AY42" s="7">
        <v>8.0782719420000006</v>
      </c>
      <c r="AZ42" s="6">
        <v>59.034158210000001</v>
      </c>
      <c r="BA42" s="7">
        <v>58.856513190000001</v>
      </c>
      <c r="BB42" s="6">
        <v>12.271561549999999</v>
      </c>
      <c r="BC42" s="7">
        <v>36.939995060000001</v>
      </c>
      <c r="BD42" s="6">
        <v>36.404520580000003</v>
      </c>
      <c r="BE42" s="7">
        <v>3.4064999999999999</v>
      </c>
      <c r="BF42" s="6">
        <v>12.93737136</v>
      </c>
      <c r="BG42" s="7">
        <v>99838543960</v>
      </c>
      <c r="BH42" s="6">
        <v>0</v>
      </c>
      <c r="BI42" s="7">
        <v>46450873330</v>
      </c>
      <c r="BJ42" s="6">
        <v>30.751867099999998</v>
      </c>
      <c r="BK42" s="7">
        <v>104587000000</v>
      </c>
      <c r="BL42" s="6">
        <v>-22500000000</v>
      </c>
      <c r="BM42" s="7">
        <v>19.553072629999999</v>
      </c>
      <c r="BN42" s="6">
        <v>66500000000</v>
      </c>
      <c r="BO42" s="7">
        <v>602142962</v>
      </c>
      <c r="BP42" s="6">
        <v>15894900271</v>
      </c>
      <c r="BQ42" s="7">
        <v>3319520000000</v>
      </c>
      <c r="BR42" s="6">
        <v>10.92326321</v>
      </c>
      <c r="BS42" s="7">
        <v>163011000000</v>
      </c>
      <c r="BT42" s="6">
        <v>2566260000000</v>
      </c>
      <c r="BU42" s="7">
        <v>258000000000</v>
      </c>
      <c r="BV42" s="6">
        <v>57.203000000000003</v>
      </c>
      <c r="BW42" s="7">
        <v>35997556</v>
      </c>
      <c r="BX42" s="6">
        <v>0.86477955399999995</v>
      </c>
      <c r="BY42" s="7">
        <v>2942221</v>
      </c>
      <c r="BZ42" s="6">
        <v>1705912</v>
      </c>
      <c r="CA42" s="7">
        <v>2.1428093920000002</v>
      </c>
      <c r="CB42" s="6">
        <v>3.6167164180000002</v>
      </c>
      <c r="CC42" s="7">
        <v>5.3986026909999998</v>
      </c>
      <c r="CD42" s="6">
        <v>6.841345102</v>
      </c>
      <c r="CE42" s="7">
        <v>9.1484878740000006</v>
      </c>
      <c r="CF42" s="6">
        <v>21957195</v>
      </c>
      <c r="CG42" s="7">
        <v>10.73637486</v>
      </c>
      <c r="CH42" s="6">
        <v>11.9014512</v>
      </c>
      <c r="CI42" s="7">
        <v>13892224</v>
      </c>
      <c r="CJ42" s="6">
        <v>12.52465185</v>
      </c>
      <c r="CK42" s="7">
        <v>24433000000</v>
      </c>
      <c r="CL42" s="6">
        <v>12916483194</v>
      </c>
      <c r="CM42" s="7">
        <v>4653.594932</v>
      </c>
      <c r="CN42" s="6">
        <v>92666079554</v>
      </c>
      <c r="CO42" s="7">
        <v>10.953051459999999</v>
      </c>
      <c r="CP42" s="6">
        <v>286252000000</v>
      </c>
      <c r="CQ42" s="7">
        <v>39.017935899999998</v>
      </c>
      <c r="CR42" s="6">
        <v>-6605019815</v>
      </c>
      <c r="CS42" s="7">
        <v>24854697538</v>
      </c>
      <c r="CT42" s="6">
        <v>497764000000</v>
      </c>
      <c r="CU42" s="7">
        <v>19521503009</v>
      </c>
      <c r="CV42" s="6">
        <v>18.949955899999999</v>
      </c>
      <c r="CW42" s="7">
        <v>64448800000</v>
      </c>
      <c r="CX42" s="6">
        <v>5.5580535270000002</v>
      </c>
      <c r="CY42" s="7">
        <v>51.953278449999999</v>
      </c>
      <c r="CZ42" s="6">
        <v>13785040868</v>
      </c>
      <c r="DA42" s="7">
        <v>23.49537686</v>
      </c>
      <c r="DB42" s="6">
        <v>15512989872</v>
      </c>
      <c r="DC42" s="7">
        <v>403143000000</v>
      </c>
      <c r="DD42" s="6">
        <v>22779979451</v>
      </c>
      <c r="DE42" s="7">
        <v>24393420810</v>
      </c>
      <c r="DF42" s="6">
        <v>2051200000</v>
      </c>
      <c r="DG42" s="7">
        <v>106.6157013</v>
      </c>
      <c r="DH42" s="6">
        <v>106444000000</v>
      </c>
      <c r="DI42" s="7">
        <v>75.860041159999994</v>
      </c>
      <c r="DJ42" s="6">
        <v>1933.1467210000001</v>
      </c>
      <c r="DK42" s="7">
        <v>255494000000</v>
      </c>
      <c r="DL42" s="6">
        <v>11184500220</v>
      </c>
      <c r="DM42" s="7">
        <v>834000000</v>
      </c>
      <c r="DN42" s="6">
        <v>2.6838053529999999</v>
      </c>
      <c r="DO42" s="7">
        <v>76.741899439999997</v>
      </c>
      <c r="DP42" s="6">
        <v>22859791393</v>
      </c>
      <c r="DQ42" s="7">
        <v>13117578468</v>
      </c>
      <c r="DR42" s="6">
        <v>17171193</v>
      </c>
      <c r="DS42" s="7">
        <v>51.953278449999999</v>
      </c>
      <c r="DT42" s="6">
        <v>13625565</v>
      </c>
      <c r="DU42" s="7">
        <v>3.4720499999999999</v>
      </c>
      <c r="DV42" s="6">
        <v>7172464406</v>
      </c>
      <c r="DW42" s="7">
        <v>3184580000000</v>
      </c>
      <c r="DX42" s="6">
        <v>42486.743970000003</v>
      </c>
      <c r="DY42" s="7">
        <v>1366.092744</v>
      </c>
      <c r="DZ42" s="6">
        <v>3105070000000</v>
      </c>
      <c r="EA42" s="7">
        <v>340100000000</v>
      </c>
      <c r="EB42" s="6">
        <v>46.525992359999996</v>
      </c>
      <c r="EC42" s="7">
        <v>158235000000</v>
      </c>
      <c r="ED42" s="6">
        <v>25.49836483</v>
      </c>
      <c r="EE42" s="7">
        <v>45.076865609999999</v>
      </c>
      <c r="EF42" s="6">
        <v>260999000000</v>
      </c>
      <c r="EG42" s="7">
        <v>302731000000</v>
      </c>
      <c r="EH42" s="6">
        <v>51.953278449999999</v>
      </c>
      <c r="EI42" s="7">
        <v>43.563537609999997</v>
      </c>
      <c r="EJ42" s="6">
        <v>14578000000</v>
      </c>
      <c r="EK42" s="7">
        <v>31277453</v>
      </c>
      <c r="EL42" s="6">
        <v>41805831</v>
      </c>
      <c r="EM42" s="7">
        <v>37085728</v>
      </c>
      <c r="EN42" s="6">
        <v>6.8195207770000001</v>
      </c>
      <c r="EO42" s="7">
        <v>0.56352854299999999</v>
      </c>
      <c r="EP42" s="6">
        <v>1.4076997529999999</v>
      </c>
      <c r="EQ42" s="7">
        <v>1236309</v>
      </c>
      <c r="ER42" s="6">
        <v>1.9029583830000001</v>
      </c>
      <c r="ES42" s="7">
        <v>2.517204258</v>
      </c>
      <c r="ET42" s="6">
        <v>4.5452336339999997</v>
      </c>
      <c r="EU42" s="7">
        <v>6.1628351400000003</v>
      </c>
      <c r="EV42" s="6">
        <v>7.7469038140000004</v>
      </c>
      <c r="EW42" s="7">
        <v>43144102</v>
      </c>
      <c r="EX42" s="6">
        <v>21186906</v>
      </c>
      <c r="EY42" s="7">
        <v>11.97841753</v>
      </c>
      <c r="EZ42" s="6">
        <v>26996962</v>
      </c>
      <c r="FA42" s="7">
        <v>13104738</v>
      </c>
      <c r="FB42" s="6">
        <v>16.201117320000002</v>
      </c>
      <c r="FC42" s="7">
        <v>55100000000</v>
      </c>
      <c r="FD42" s="6">
        <v>187404000000</v>
      </c>
      <c r="FE42" s="7">
        <v>87.06262864</v>
      </c>
      <c r="FF42" s="6">
        <v>296100000000</v>
      </c>
      <c r="FG42" s="7">
        <v>75737560546</v>
      </c>
      <c r="FH42" s="6">
        <v>22562249158</v>
      </c>
      <c r="FI42" s="7">
        <v>2.2708002039999999</v>
      </c>
      <c r="FJ42" s="6">
        <v>17262943200</v>
      </c>
      <c r="FK42" s="7">
        <v>1169100000000</v>
      </c>
      <c r="FL42" s="6">
        <v>9.0233004139999995</v>
      </c>
      <c r="FM42" s="7">
        <v>2.7563087240000002</v>
      </c>
      <c r="FN42" s="6">
        <v>2.0787905289999999</v>
      </c>
      <c r="FO42" s="7">
        <v>4.096090577</v>
      </c>
      <c r="FP42" s="6">
        <v>6.3700038299999999</v>
      </c>
      <c r="FQ42" s="7">
        <v>179742000000</v>
      </c>
      <c r="FR42" s="6">
        <v>3.9444069939999999</v>
      </c>
      <c r="FS42" s="7">
        <v>1221440000000</v>
      </c>
      <c r="FT42" s="6">
        <v>3.9873504550000001</v>
      </c>
      <c r="FU42" s="7">
        <v>4.396764042</v>
      </c>
      <c r="FV42" s="6">
        <v>2.1609197849999999</v>
      </c>
      <c r="FW42" s="7">
        <v>71612959000</v>
      </c>
      <c r="FX42" s="6">
        <v>23277005100</v>
      </c>
      <c r="FY42" s="7">
        <v>7.7367202500000003</v>
      </c>
      <c r="FZ42" s="6">
        <v>420674000000</v>
      </c>
      <c r="GA42" s="7">
        <v>7.0289993659999999</v>
      </c>
      <c r="GB42" s="6">
        <v>4.9459613830000002</v>
      </c>
      <c r="GC42" s="7">
        <v>11.58132166</v>
      </c>
      <c r="GD42" s="6">
        <v>7.1546932270000001</v>
      </c>
      <c r="GE42" s="7">
        <v>3087810000000</v>
      </c>
      <c r="GF42" s="6">
        <v>67984270842</v>
      </c>
      <c r="GG42" s="7">
        <v>5.0009552900000003</v>
      </c>
      <c r="GH42" s="6">
        <v>74.015754000000001</v>
      </c>
      <c r="GI42" s="7">
        <v>70.094999999999999</v>
      </c>
      <c r="GJ42" s="6">
        <v>222.62100000000001</v>
      </c>
      <c r="GK42" s="7">
        <v>46.7</v>
      </c>
      <c r="GL42" s="6">
        <v>44.8</v>
      </c>
      <c r="GM42" s="7">
        <v>43306</v>
      </c>
      <c r="GN42" s="6">
        <v>70939</v>
      </c>
      <c r="GO42" s="7">
        <v>1370829956</v>
      </c>
      <c r="GP42" s="6">
        <v>1370829956</v>
      </c>
      <c r="GQ42" s="7">
        <v>65.897000000000006</v>
      </c>
      <c r="GR42" s="6">
        <v>37.200000000000003</v>
      </c>
      <c r="GS42" s="7">
        <v>6.3840000000000003</v>
      </c>
      <c r="GT42" s="6">
        <v>55.973999999999997</v>
      </c>
      <c r="GU42" s="7">
        <v>1.06</v>
      </c>
      <c r="GV42" s="6">
        <v>3.4420000000000002</v>
      </c>
      <c r="GW42" s="7">
        <v>39.299999999999997</v>
      </c>
      <c r="GX42" s="6">
        <v>146.57300000000001</v>
      </c>
      <c r="GY42" s="7">
        <v>65160003.659999996</v>
      </c>
      <c r="GZ42" s="6">
        <v>471620000</v>
      </c>
      <c r="HA42" s="7">
        <v>724408</v>
      </c>
      <c r="HB42" s="6">
        <v>-8079999.9239999996</v>
      </c>
      <c r="HC42" s="7">
        <v>1007480000</v>
      </c>
      <c r="HD42" s="6">
        <v>340093</v>
      </c>
      <c r="HE42" s="7">
        <v>384315</v>
      </c>
      <c r="HF42" s="6">
        <v>62.388868000000002</v>
      </c>
      <c r="HG42" s="7">
        <v>68.007000000000005</v>
      </c>
      <c r="HH42" s="6">
        <v>35</v>
      </c>
      <c r="HI42" s="7">
        <v>26.986000000000001</v>
      </c>
      <c r="HJ42" s="6">
        <v>88716</v>
      </c>
      <c r="HK42" s="7">
        <v>18.757093019999999</v>
      </c>
      <c r="HL42" s="6">
        <v>7.0221537520000004</v>
      </c>
      <c r="HM42" s="7">
        <v>2154489990</v>
      </c>
      <c r="HN42" s="6">
        <v>22.5</v>
      </c>
      <c r="HO42" s="7">
        <v>48.5</v>
      </c>
      <c r="HP42" s="6">
        <v>2154489990</v>
      </c>
      <c r="HQ42" s="7">
        <v>1212070007</v>
      </c>
      <c r="HR42" s="6">
        <v>85919998.170000002</v>
      </c>
      <c r="HS42" s="7">
        <v>634820007.29999995</v>
      </c>
      <c r="HT42" s="6">
        <v>-8.3691017589999994</v>
      </c>
      <c r="HU42" s="7">
        <v>2.5512651399999999</v>
      </c>
      <c r="HV42" s="6">
        <v>3.7011729459999998</v>
      </c>
      <c r="HW42" s="7">
        <v>2627698334</v>
      </c>
      <c r="HX42" s="6">
        <v>6.6837577709999998</v>
      </c>
      <c r="HY42" s="7">
        <v>9123500000</v>
      </c>
      <c r="HZ42" s="6">
        <v>7.5</v>
      </c>
      <c r="IA42" s="7">
        <v>5483600</v>
      </c>
      <c r="IB42" s="6">
        <v>1001450</v>
      </c>
      <c r="IC42" s="7">
        <v>20105573</v>
      </c>
      <c r="ID42" s="6">
        <v>449.74330600000002</v>
      </c>
      <c r="IE42" s="7">
        <v>66.010000000000005</v>
      </c>
      <c r="IF42" s="6">
        <v>0.49223969099999998</v>
      </c>
      <c r="IG42" s="7">
        <v>86.256654650000002</v>
      </c>
      <c r="IH42" s="6">
        <v>73.417332860000002</v>
      </c>
      <c r="II42" s="7">
        <v>70.23</v>
      </c>
      <c r="IJ42" s="6">
        <v>2761724</v>
      </c>
      <c r="IK42" s="7">
        <v>3.3060424930000001</v>
      </c>
      <c r="IL42" s="6">
        <v>7280.1</v>
      </c>
      <c r="IM42" s="7">
        <v>73.2</v>
      </c>
      <c r="IN42" s="6">
        <v>995450</v>
      </c>
      <c r="IO42" s="7">
        <v>2.8138028030000002</v>
      </c>
      <c r="IP42" s="6">
        <v>4763651045</v>
      </c>
      <c r="IQ42" s="7">
        <v>7.2775530100000001</v>
      </c>
      <c r="IR42" s="6">
        <v>8.8894970270000009</v>
      </c>
      <c r="IS42" s="7">
        <v>1.7460691610000001</v>
      </c>
      <c r="IT42" s="6">
        <v>1.845152785</v>
      </c>
      <c r="IU42" s="7">
        <v>7.3468584479999999</v>
      </c>
      <c r="IV42" s="6">
        <v>9.9091645740000001</v>
      </c>
      <c r="IW42" s="7">
        <v>18.100000000000001</v>
      </c>
      <c r="IX42" s="6">
        <v>3.8326138000000003E-2</v>
      </c>
      <c r="IY42" s="7">
        <v>0.97208894099999998</v>
      </c>
      <c r="IZ42" s="6">
        <v>2.004419784</v>
      </c>
      <c r="JA42" s="7">
        <v>6.6322928259999996</v>
      </c>
      <c r="JB42" s="6">
        <v>2.8379624909999999</v>
      </c>
      <c r="JC42" s="7">
        <v>73.104850010000007</v>
      </c>
      <c r="JD42" s="6">
        <v>2801000</v>
      </c>
      <c r="JE42" s="7">
        <v>17.880567379999999</v>
      </c>
      <c r="JF42" s="6">
        <v>65.952382580000005</v>
      </c>
      <c r="JG42" s="7">
        <v>14089439211</v>
      </c>
      <c r="JH42" s="6">
        <v>1.7460691610000001</v>
      </c>
      <c r="JI42" s="7">
        <v>18.516788009999999</v>
      </c>
      <c r="JJ42" s="6">
        <v>13.6830195</v>
      </c>
      <c r="JK42" s="7">
        <v>1</v>
      </c>
      <c r="JL42" s="6">
        <v>7.2775530100000001</v>
      </c>
      <c r="JM42" s="7">
        <v>3.6165522910000001</v>
      </c>
      <c r="JN42" s="6">
        <v>1.4814759799999999</v>
      </c>
      <c r="JO42" s="7">
        <v>12.05593075</v>
      </c>
      <c r="JP42" s="6">
        <v>1.071648181</v>
      </c>
      <c r="JQ42" s="7">
        <v>5.4151661009999996</v>
      </c>
      <c r="JR42" s="6">
        <v>32910</v>
      </c>
      <c r="JS42" s="7">
        <v>0.81496002999999995</v>
      </c>
      <c r="JT42" s="6">
        <v>1590835500</v>
      </c>
      <c r="JU42" s="7">
        <v>42686.019890000003</v>
      </c>
      <c r="JV42" s="6">
        <v>1330</v>
      </c>
      <c r="JW42" s="7">
        <v>100306000000</v>
      </c>
      <c r="JX42" s="6">
        <v>4675.362365</v>
      </c>
      <c r="JY42" s="7">
        <v>3119630000000</v>
      </c>
      <c r="JZ42" s="6">
        <v>341691000000</v>
      </c>
      <c r="KA42" s="7">
        <v>467000000</v>
      </c>
      <c r="KB42" s="6">
        <v>180606000000</v>
      </c>
      <c r="KC42" s="7">
        <v>97432762038</v>
      </c>
      <c r="KD42" s="6">
        <v>2471.2411120000002</v>
      </c>
      <c r="KE42" s="7">
        <v>4099999.9049999998</v>
      </c>
      <c r="KF42" s="6">
        <v>6.272822251</v>
      </c>
      <c r="KG42" s="7">
        <v>4.0009864860000004</v>
      </c>
      <c r="KH42" s="6">
        <v>1.3666542269999999</v>
      </c>
      <c r="KI42" s="7">
        <v>1090000.0330000001</v>
      </c>
      <c r="KJ42" s="6">
        <v>42430000.310000002</v>
      </c>
      <c r="KK42" s="7">
        <v>6840</v>
      </c>
      <c r="KL42" s="6">
        <v>9999.9997760000006</v>
      </c>
      <c r="KM42" s="7">
        <v>24860000.609999999</v>
      </c>
      <c r="KN42" s="6">
        <v>7010000.2290000003</v>
      </c>
      <c r="KO42" s="7">
        <v>1980000.0190000001</v>
      </c>
      <c r="KP42" s="6">
        <v>241699996.90000001</v>
      </c>
      <c r="KQ42" s="7">
        <v>6</v>
      </c>
      <c r="KR42" s="6">
        <v>7.9000000000000008E-3</v>
      </c>
      <c r="KS42" s="7">
        <v>17.907900000000001</v>
      </c>
      <c r="KT42" s="6">
        <v>28.135667529999999</v>
      </c>
      <c r="KU42" s="7">
        <v>1588537239</v>
      </c>
      <c r="KV42" s="6">
        <v>1.2369972069999999</v>
      </c>
      <c r="KW42" s="7">
        <v>1235000000</v>
      </c>
      <c r="KX42" s="6">
        <v>15.2807</v>
      </c>
      <c r="KY42" s="7">
        <v>4.1500000000000002E-2</v>
      </c>
      <c r="KZ42" s="6">
        <v>1E-4</v>
      </c>
      <c r="LA42" s="7">
        <v>27.082999999999998</v>
      </c>
      <c r="LB42" s="6">
        <v>1.1991000000000001</v>
      </c>
      <c r="LC42" s="7">
        <v>3.5255000000000001</v>
      </c>
      <c r="LD42" s="6">
        <v>10.088699999999999</v>
      </c>
      <c r="LE42" s="7">
        <v>29.25</v>
      </c>
      <c r="LF42" s="6">
        <v>1.7501991290000001</v>
      </c>
      <c r="LG42" s="7">
        <v>25.293399999999998</v>
      </c>
      <c r="LH42" s="6">
        <v>50.4268</v>
      </c>
      <c r="LI42" s="7">
        <v>0.40510000000000002</v>
      </c>
      <c r="LJ42" s="6">
        <v>-514547075.5</v>
      </c>
      <c r="LK42" s="7">
        <v>1905000000</v>
      </c>
      <c r="LL42" s="6">
        <v>29232716501</v>
      </c>
      <c r="LM42" s="7">
        <v>1.78E-2</v>
      </c>
      <c r="LN42" s="6">
        <v>6.4899999999999999E-2</v>
      </c>
      <c r="LO42" s="7">
        <v>0.71186577100000004</v>
      </c>
      <c r="LP42" s="6">
        <v>11.12</v>
      </c>
      <c r="LQ42" s="7">
        <v>0.46429999999999999</v>
      </c>
      <c r="LR42" s="6">
        <v>2.5700000000000001E-2</v>
      </c>
      <c r="LS42" s="7">
        <v>2.6826476490000002</v>
      </c>
      <c r="LT42" s="6">
        <v>21.326000000000001</v>
      </c>
      <c r="LU42" s="7">
        <v>2.6133000000000002</v>
      </c>
      <c r="LV42" s="6">
        <v>2.2499999999999999E-2</v>
      </c>
      <c r="LW42" s="7">
        <v>22.441800000000001</v>
      </c>
      <c r="LX42" s="6">
        <v>196.05670000000001</v>
      </c>
      <c r="LY42" s="7">
        <v>0.28920000000000001</v>
      </c>
      <c r="LZ42" s="6">
        <v>5.3900000000000003E-2</v>
      </c>
      <c r="MA42" s="7">
        <v>127.91030000000001</v>
      </c>
      <c r="MB42" s="6">
        <v>11.224600000000001</v>
      </c>
      <c r="MC42" s="7">
        <v>9.1516000000000002</v>
      </c>
      <c r="MD42" s="6">
        <v>-646102772.20000005</v>
      </c>
      <c r="ME42" s="7">
        <v>1265991000</v>
      </c>
      <c r="MF42" s="6">
        <v>29.771232739999999</v>
      </c>
      <c r="MG42" s="7">
        <v>24951643162</v>
      </c>
      <c r="MH42" s="6">
        <v>6</v>
      </c>
      <c r="MI42" s="7">
        <v>5</v>
      </c>
      <c r="MJ42" s="6">
        <v>1.583698345</v>
      </c>
      <c r="MK42" s="7">
        <v>1.835948554</v>
      </c>
      <c r="ML42" s="6">
        <v>-131556000</v>
      </c>
      <c r="MM42" s="7">
        <v>30</v>
      </c>
      <c r="MN42" s="6">
        <v>11</v>
      </c>
      <c r="MO42" s="7">
        <v>446945556.19999999</v>
      </c>
      <c r="MP42" s="6">
        <v>1841558184</v>
      </c>
      <c r="MQ42" s="7">
        <v>-51510000</v>
      </c>
      <c r="MR42" s="6">
        <v>14.0389</v>
      </c>
      <c r="MS42" s="7">
        <v>24378843162</v>
      </c>
      <c r="MT42" s="6">
        <v>29.14366978</v>
      </c>
      <c r="MU42" s="7">
        <v>23267000</v>
      </c>
      <c r="MV42" s="6">
        <v>0</v>
      </c>
      <c r="MW42" s="7">
        <v>-80540000</v>
      </c>
      <c r="MX42" s="6">
        <v>639009000</v>
      </c>
      <c r="MY42" s="7">
        <v>4103976600</v>
      </c>
      <c r="MZ42" s="6">
        <v>177096738.80000001</v>
      </c>
      <c r="NA42" s="7">
        <v>9140000.3430000003</v>
      </c>
      <c r="NB42" s="6">
        <v>47.156208929999998</v>
      </c>
      <c r="NC42" s="7">
        <v>26306000</v>
      </c>
      <c r="ND42" s="6">
        <v>72500000</v>
      </c>
      <c r="NE42" s="7">
        <v>7780944.5</v>
      </c>
      <c r="NF42" s="6">
        <v>3180000.0669999998</v>
      </c>
      <c r="NG42" s="7">
        <v>17479999.539999999</v>
      </c>
      <c r="NH42" s="6">
        <v>3.8724542500000001</v>
      </c>
      <c r="NI42" s="7">
        <v>41.912886360000002</v>
      </c>
      <c r="NJ42" s="6">
        <v>5.0070552490000004</v>
      </c>
      <c r="NK42" s="7">
        <v>55.44600956</v>
      </c>
      <c r="NL42" s="6">
        <v>25.20347263</v>
      </c>
      <c r="NM42" s="7">
        <v>38.422236529999999</v>
      </c>
      <c r="NN42" s="6">
        <v>7.9969531979999999</v>
      </c>
      <c r="NO42" s="7">
        <v>2.4247942629999999</v>
      </c>
      <c r="NP42" s="6">
        <v>7.5848769120000004</v>
      </c>
      <c r="NQ42" s="7">
        <v>4.8356802820000002</v>
      </c>
      <c r="NR42" s="6">
        <v>1.3091261E-2</v>
      </c>
      <c r="NS42" s="7">
        <v>1212.755242</v>
      </c>
      <c r="NT42" s="6">
        <v>1.5342450000000001E-3</v>
      </c>
      <c r="NU42" s="7">
        <v>0.123705734</v>
      </c>
      <c r="NV42" s="6">
        <v>4.4111256000000001</v>
      </c>
      <c r="NW42" s="7">
        <v>278.06099999999998</v>
      </c>
      <c r="NX42" s="6">
        <v>6.4722216059999997</v>
      </c>
      <c r="NY42" s="7">
        <v>0.809883609</v>
      </c>
      <c r="NZ42" s="6">
        <v>2134.593433</v>
      </c>
      <c r="OA42" s="7">
        <v>88632135768</v>
      </c>
      <c r="OB42" s="6">
        <v>5.4617405129999996</v>
      </c>
      <c r="OC42" s="7">
        <v>5352805890</v>
      </c>
      <c r="OD42" s="6">
        <v>6194979661</v>
      </c>
      <c r="OE42" s="7">
        <v>0.124284374</v>
      </c>
      <c r="OF42" s="6">
        <v>1538932.3370000001</v>
      </c>
      <c r="OG42" s="7">
        <v>124083709.2</v>
      </c>
      <c r="OH42" s="6">
        <v>4424603528</v>
      </c>
      <c r="OI42" s="7">
        <v>47418</v>
      </c>
      <c r="OJ42" s="6">
        <v>7.4197459109999997</v>
      </c>
      <c r="OK42" s="7">
        <v>156003000000</v>
      </c>
      <c r="OL42" s="6">
        <v>5.3365005349999999</v>
      </c>
      <c r="OM42" s="7">
        <v>6.1761089330000001</v>
      </c>
      <c r="ON42" s="6">
        <v>4521702</v>
      </c>
      <c r="OO42" s="7">
        <v>1360000</v>
      </c>
      <c r="OP42" s="6">
        <v>2.6506099999999998E-4</v>
      </c>
      <c r="OQ42" s="7">
        <v>6.7623345490000002</v>
      </c>
      <c r="OR42" s="6">
        <v>4.4800342879999997</v>
      </c>
      <c r="OS42" s="7">
        <v>2519999.9810000001</v>
      </c>
      <c r="OT42" s="6">
        <v>1.905385844</v>
      </c>
      <c r="OU42" s="7">
        <v>74777000</v>
      </c>
      <c r="OV42" s="6">
        <v>114667000</v>
      </c>
      <c r="OW42" s="7">
        <v>88.073051449999994</v>
      </c>
      <c r="OX42" s="6">
        <v>7947488</v>
      </c>
      <c r="OY42" s="7">
        <v>93.541511540000002</v>
      </c>
      <c r="OZ42" s="6">
        <v>17968912373</v>
      </c>
      <c r="PA42" s="7">
        <v>17.99797118</v>
      </c>
      <c r="PB42" s="6">
        <v>61211100000</v>
      </c>
      <c r="PC42" s="7">
        <v>90.894248959999999</v>
      </c>
      <c r="PD42" s="6">
        <v>8430000.3049999997</v>
      </c>
      <c r="PE42" s="7">
        <v>3460000.0380000002</v>
      </c>
      <c r="PF42" s="6">
        <v>2367813.2999999998</v>
      </c>
      <c r="PG42" s="7">
        <v>8.98</v>
      </c>
      <c r="PH42" s="6">
        <v>9170000.0759999994</v>
      </c>
      <c r="PI42" s="7">
        <v>8.9196009739999997</v>
      </c>
      <c r="PJ42" s="6">
        <v>3.7591666670000001</v>
      </c>
      <c r="PK42" s="7">
        <v>572800000</v>
      </c>
      <c r="PL42" s="6">
        <v>9.4566666670000004</v>
      </c>
      <c r="PM42" s="7">
        <v>13.215833330000001</v>
      </c>
      <c r="PN42" s="6">
        <v>2569999.9330000002</v>
      </c>
      <c r="PO42" s="7">
        <v>44.853927939999998</v>
      </c>
      <c r="PP42" s="6">
        <v>9687000000</v>
      </c>
      <c r="PQ42" s="7">
        <v>30.889540570000001</v>
      </c>
      <c r="PR42" s="6">
        <v>59802753500</v>
      </c>
      <c r="PS42" s="7">
        <v>9.8295072529999992</v>
      </c>
      <c r="PT42" s="6">
        <v>2852000000</v>
      </c>
      <c r="PU42" s="7">
        <v>18735000000</v>
      </c>
      <c r="PV42" s="6">
        <v>0.83647862900000003</v>
      </c>
      <c r="PW42" s="7">
        <v>-1184000000</v>
      </c>
      <c r="PX42" s="6">
        <v>888000000</v>
      </c>
      <c r="PY42" s="7">
        <v>14.268601090000001</v>
      </c>
      <c r="PZ42" s="6">
        <v>7513000000</v>
      </c>
      <c r="QA42" s="7">
        <v>983000000</v>
      </c>
      <c r="QB42" s="6">
        <v>0.84649530299999998</v>
      </c>
      <c r="QC42" s="7">
        <v>47.5631895</v>
      </c>
      <c r="QD42" s="6">
        <v>17.502006869999999</v>
      </c>
      <c r="QE42" s="7">
        <v>2852000000</v>
      </c>
      <c r="QF42" s="6">
        <v>16864000000</v>
      </c>
      <c r="QG42" s="7">
        <v>4172000000</v>
      </c>
      <c r="QH42" s="6">
        <v>587000000</v>
      </c>
      <c r="QI42" s="7">
        <v>-384000000</v>
      </c>
      <c r="QJ42" s="6">
        <v>29.44230001</v>
      </c>
      <c r="QK42" s="7">
        <v>15382000000</v>
      </c>
      <c r="QL42" s="6">
        <v>50.019965390000003</v>
      </c>
      <c r="QM42" s="7">
        <v>27.304635080000001</v>
      </c>
      <c r="QN42" s="6">
        <v>26.994941669999999</v>
      </c>
      <c r="QO42" s="7">
        <v>7161000000</v>
      </c>
      <c r="QP42" s="6">
        <v>17555483194</v>
      </c>
      <c r="QQ42" s="7">
        <v>4224000000</v>
      </c>
      <c r="QR42" s="6">
        <v>44.323166380000004</v>
      </c>
      <c r="QS42" s="7">
        <v>9803000000</v>
      </c>
      <c r="QT42" s="6">
        <v>1871000000</v>
      </c>
      <c r="QU42" s="7">
        <v>-2030227240</v>
      </c>
      <c r="QV42" s="6">
        <v>-8321000000</v>
      </c>
      <c r="QW42" s="7">
        <v>-0.97257027299999999</v>
      </c>
      <c r="QX42" s="6">
        <v>5.1082476000000002E-2</v>
      </c>
      <c r="QY42" s="7">
        <v>23878000000</v>
      </c>
      <c r="QZ42" s="6">
        <v>6.2691335019999999</v>
      </c>
      <c r="RA42" s="7">
        <v>17.344002939999999</v>
      </c>
      <c r="RB42" s="6">
        <v>21.90539952</v>
      </c>
      <c r="RC42" s="7">
        <v>2.8566121729999998</v>
      </c>
      <c r="RD42" s="6">
        <v>26.981536259999999</v>
      </c>
      <c r="RE42" s="7">
        <v>7061000000</v>
      </c>
      <c r="RF42" s="6">
        <v>27.858818729999999</v>
      </c>
      <c r="RG42" s="7">
        <v>-6031000000</v>
      </c>
      <c r="RH42" s="6">
        <v>-971000000</v>
      </c>
      <c r="RI42" s="7">
        <v>8.4789817949999993</v>
      </c>
      <c r="RJ42" s="6">
        <v>17.58387342</v>
      </c>
      <c r="RK42" s="7">
        <v>6.9277364270000001</v>
      </c>
      <c r="RL42" s="6">
        <v>14.969976259999999</v>
      </c>
      <c r="RM42" s="7">
        <v>6.5772936739999999</v>
      </c>
      <c r="RN42" s="6">
        <v>51000000</v>
      </c>
      <c r="RO42" s="7">
        <v>22895000000</v>
      </c>
      <c r="RP42" s="6">
        <v>8.5205133909999997</v>
      </c>
      <c r="RQ42" s="7">
        <v>91400000</v>
      </c>
      <c r="RR42" s="6">
        <v>-83058196.900000006</v>
      </c>
      <c r="RS42" s="7">
        <v>103.8797814</v>
      </c>
      <c r="RT42" s="6">
        <v>3.1506781039999998</v>
      </c>
      <c r="RU42" s="7">
        <v>57.03</v>
      </c>
      <c r="RV42" s="6">
        <v>5703</v>
      </c>
      <c r="RW42" s="7">
        <v>43.975739410000003</v>
      </c>
      <c r="RX42" s="6">
        <v>5.7409747720000004</v>
      </c>
      <c r="RY42" s="7">
        <v>269000000</v>
      </c>
      <c r="RZ42" s="6">
        <v>91400000</v>
      </c>
      <c r="SA42" s="7">
        <v>0.93108999699999995</v>
      </c>
      <c r="SB42" s="6">
        <v>29.6</v>
      </c>
      <c r="SC42" s="7">
        <v>29.868976239999999</v>
      </c>
      <c r="SD42" s="6">
        <v>45.03</v>
      </c>
      <c r="SE42" s="7">
        <v>13.45</v>
      </c>
      <c r="SF42" s="6">
        <v>11.325897940000001</v>
      </c>
      <c r="SG42" s="7">
        <v>11360503533</v>
      </c>
      <c r="SH42" s="6">
        <v>17.502006869999999</v>
      </c>
      <c r="SI42" s="7">
        <v>8028170</v>
      </c>
      <c r="SJ42" s="6">
        <v>11.035759929999999</v>
      </c>
      <c r="SK42" s="7">
        <v>79.083503719999996</v>
      </c>
      <c r="SL42" s="6">
        <v>46.9071</v>
      </c>
      <c r="SM42" s="7">
        <v>137000000</v>
      </c>
      <c r="SN42" s="6">
        <v>53.742497729999997</v>
      </c>
      <c r="SO42" s="7">
        <v>0</v>
      </c>
      <c r="SP42" s="6">
        <v>28.554061140000002</v>
      </c>
      <c r="SQ42" s="7">
        <v>17.528121519999999</v>
      </c>
      <c r="SR42" s="6">
        <v>10.57518005</v>
      </c>
      <c r="SS42" s="7">
        <v>0.17531960599999999</v>
      </c>
      <c r="ST42" s="6">
        <v>82.296558869999998</v>
      </c>
      <c r="SU42" s="7">
        <v>10.81157017</v>
      </c>
      <c r="SV42" s="6">
        <v>3954</v>
      </c>
      <c r="SW42" s="7">
        <v>63.1</v>
      </c>
      <c r="SX42" s="6">
        <v>98</v>
      </c>
      <c r="SY42" s="7">
        <v>3368686.9</v>
      </c>
      <c r="SZ42" s="6">
        <v>57.1</v>
      </c>
      <c r="TA42" s="7">
        <v>98</v>
      </c>
      <c r="TB42" s="6">
        <v>-266000000</v>
      </c>
      <c r="TC42" s="7">
        <v>1899999.976</v>
      </c>
      <c r="TD42" s="6">
        <v>3.218359902</v>
      </c>
      <c r="TE42" s="7">
        <v>920.12832920000005</v>
      </c>
      <c r="TF42" s="6">
        <v>2.4249874679999999</v>
      </c>
      <c r="TG42" s="7">
        <v>81.540672299999997</v>
      </c>
      <c r="TH42" s="6">
        <v>-30.80412875</v>
      </c>
      <c r="TI42" s="7">
        <v>0</v>
      </c>
      <c r="TJ42" s="6">
        <v>76.489776610000007</v>
      </c>
      <c r="TK42" s="7">
        <v>555.36302939999996</v>
      </c>
      <c r="TL42" s="6">
        <v>93.88155107</v>
      </c>
      <c r="TM42" s="7">
        <v>13.756830430000001</v>
      </c>
      <c r="TN42" s="6">
        <v>80</v>
      </c>
      <c r="TO42" s="7">
        <v>5.0599999999999996</v>
      </c>
      <c r="TP42" s="6">
        <v>22.73</v>
      </c>
      <c r="TQ42" s="7"/>
      <c r="TR42" s="6">
        <v>200</v>
      </c>
      <c r="TS42" s="7">
        <v>497764000000</v>
      </c>
      <c r="TT42" s="6">
        <v>29841021439</v>
      </c>
      <c r="TU42" s="7">
        <v>30909000000</v>
      </c>
      <c r="TV42" s="6">
        <v>9.0882093499999996</v>
      </c>
      <c r="TW42" s="7">
        <v>5409999.8470000001</v>
      </c>
      <c r="TX42" s="6">
        <v>52.740203559999998</v>
      </c>
      <c r="TY42" s="7">
        <v>24.713049789999999</v>
      </c>
      <c r="TZ42" s="6">
        <v>75.197034619999997</v>
      </c>
      <c r="UA42" s="7">
        <v>36.79978448</v>
      </c>
      <c r="UB42" s="6">
        <v>22.931322550000001</v>
      </c>
      <c r="UC42" s="7"/>
      <c r="UD42" s="6"/>
      <c r="UE42" s="7"/>
      <c r="UF42" s="6">
        <v>0.93283998999999995</v>
      </c>
      <c r="UG42" s="7">
        <v>0.93470001199999997</v>
      </c>
      <c r="UH42" s="6">
        <v>9.0233004179999998</v>
      </c>
      <c r="UI42" s="7"/>
      <c r="UJ42" s="6"/>
      <c r="UK42" s="7"/>
      <c r="UL42" s="6">
        <v>47.052819999999997</v>
      </c>
      <c r="UM42" s="7">
        <v>1081</v>
      </c>
      <c r="UN42" s="6">
        <v>534</v>
      </c>
      <c r="UO42" s="7">
        <v>345828</v>
      </c>
      <c r="UP42" s="6"/>
      <c r="UQ42" s="7">
        <v>2079999.9240000001</v>
      </c>
      <c r="UR42" s="6">
        <v>52.437919620000002</v>
      </c>
      <c r="US42" s="7">
        <v>473713</v>
      </c>
      <c r="UT42" s="6">
        <v>42.75</v>
      </c>
      <c r="UU42" s="7">
        <v>26.94</v>
      </c>
      <c r="UV42" s="6">
        <v>10.4</v>
      </c>
      <c r="UW42" s="7"/>
      <c r="UX42" s="6">
        <v>4679500015</v>
      </c>
      <c r="UY42" s="7">
        <v>15940716800</v>
      </c>
      <c r="UZ42" s="6"/>
      <c r="VA42" s="7">
        <v>188676</v>
      </c>
      <c r="VB42" s="6">
        <v>39.829181669999997</v>
      </c>
      <c r="VC42" s="7"/>
      <c r="VD42" s="6"/>
      <c r="VE42" s="7"/>
      <c r="VF42" s="6"/>
      <c r="VG42" s="7"/>
      <c r="VH42" s="6"/>
      <c r="VI42" s="7"/>
      <c r="VJ42" s="6"/>
      <c r="VK42" s="7"/>
      <c r="VL42" s="6"/>
      <c r="VM42" s="7"/>
      <c r="VN42" s="6"/>
      <c r="VO42" s="7"/>
      <c r="VP42" s="6"/>
      <c r="VQ42" s="7"/>
      <c r="VR42" s="6"/>
      <c r="VS42" s="7"/>
      <c r="VT42" s="6"/>
      <c r="VU42" s="7"/>
      <c r="VV42" s="6"/>
      <c r="VW42" s="7"/>
      <c r="VX42" s="6"/>
      <c r="VY42" s="7"/>
      <c r="VZ42" s="6"/>
      <c r="WA42" s="7"/>
      <c r="WB42" s="6"/>
      <c r="WC42" s="7"/>
      <c r="WD42" s="6"/>
      <c r="WE42" s="7"/>
      <c r="WF42" s="6"/>
      <c r="WG42" s="7"/>
      <c r="WH42" s="6">
        <v>32000000</v>
      </c>
      <c r="WI42" s="7">
        <v>-2079999.9240000001</v>
      </c>
      <c r="WJ42" s="6">
        <v>119999.9973</v>
      </c>
      <c r="WK42" s="7">
        <v>22.98104</v>
      </c>
      <c r="WL42" s="6"/>
      <c r="WM42" s="7">
        <v>1.96</v>
      </c>
      <c r="WN42" s="6"/>
      <c r="WO42" s="7">
        <v>0.25058952899999998</v>
      </c>
      <c r="WP42" s="6">
        <v>9981.627751</v>
      </c>
      <c r="WQ42" s="7">
        <v>729490000000</v>
      </c>
      <c r="WR42" s="6">
        <v>10.953051459999999</v>
      </c>
      <c r="WS42" s="7">
        <v>0.91732400700000005</v>
      </c>
      <c r="WT42" s="6">
        <v>5480</v>
      </c>
      <c r="WU42" s="7">
        <v>567600000000</v>
      </c>
      <c r="WV42" s="6">
        <v>0.85363323000000002</v>
      </c>
      <c r="WW42" s="7">
        <v>732887000000</v>
      </c>
      <c r="WX42" s="6">
        <v>5451.5156699999998</v>
      </c>
      <c r="WY42" s="7">
        <v>398415000000</v>
      </c>
      <c r="WZ42" s="6">
        <v>340100000000</v>
      </c>
      <c r="XA42" s="7">
        <v>21.929882710000001</v>
      </c>
      <c r="XB42" s="6">
        <v>31.248000000000001</v>
      </c>
      <c r="XC42" s="7">
        <v>19.634</v>
      </c>
      <c r="XD42" s="6">
        <v>258000000000</v>
      </c>
      <c r="XE42" s="7">
        <v>73.822999999999993</v>
      </c>
      <c r="XF42" s="6">
        <v>42.185000000000002</v>
      </c>
      <c r="XG42" s="7">
        <v>10028.101989999999</v>
      </c>
      <c r="XH42" s="6">
        <v>400278000000</v>
      </c>
      <c r="XI42" s="7">
        <v>341691000000</v>
      </c>
      <c r="XJ42" s="6">
        <v>3.9444069939999999</v>
      </c>
      <c r="XK42" s="7">
        <v>3.0501</v>
      </c>
      <c r="XL42" s="6">
        <v>0.175342056</v>
      </c>
      <c r="XM42" s="7">
        <v>21302020</v>
      </c>
      <c r="XN42" s="6">
        <v>46.222000000000001</v>
      </c>
      <c r="XO42" s="7">
        <v>28.458663390000002</v>
      </c>
      <c r="XP42" s="6">
        <v>21.789000000000001</v>
      </c>
      <c r="XQ42" s="7">
        <v>71.703999999999994</v>
      </c>
      <c r="XR42" s="6">
        <v>20.405999999999999</v>
      </c>
      <c r="XS42" s="7">
        <v>48.271000000000001</v>
      </c>
      <c r="XT42" s="6">
        <v>281253000000</v>
      </c>
      <c r="XU42" s="7">
        <v>660000.02619999996</v>
      </c>
      <c r="XV42" s="6">
        <v>16.947330000000001</v>
      </c>
      <c r="XW42" s="7">
        <v>8.98</v>
      </c>
      <c r="XX42" s="6">
        <v>22.844000000000001</v>
      </c>
      <c r="XY42" s="7">
        <v>7526.8251719999998</v>
      </c>
      <c r="XZ42" s="6">
        <v>5.085</v>
      </c>
      <c r="YA42" s="7">
        <v>16463.327020000001</v>
      </c>
      <c r="YB42" s="6">
        <v>4051.2492050000001</v>
      </c>
      <c r="YC42" s="7">
        <v>55.233296420000002</v>
      </c>
      <c r="YD42" s="6">
        <v>37623.06755</v>
      </c>
      <c r="YE42" s="7">
        <v>60.579640310000002</v>
      </c>
      <c r="YF42" s="6">
        <v>38.36553507</v>
      </c>
      <c r="YG42" s="7">
        <v>40.058242470000003</v>
      </c>
      <c r="YH42" s="6">
        <v>20.008473909999999</v>
      </c>
      <c r="YI42" s="7">
        <v>35.515000000000001</v>
      </c>
      <c r="YJ42" s="6">
        <v>29.63281581</v>
      </c>
      <c r="YK42" s="7">
        <v>11.05145512</v>
      </c>
      <c r="YL42" s="6">
        <v>48.007209660000001</v>
      </c>
      <c r="YM42" s="7">
        <v>24.58895755</v>
      </c>
      <c r="YN42" s="6">
        <v>8.1908582790000004</v>
      </c>
      <c r="YO42" s="7">
        <v>22.935267140000001</v>
      </c>
      <c r="YP42" s="6">
        <v>42.851796159999999</v>
      </c>
      <c r="YQ42" s="7">
        <v>23.439</v>
      </c>
      <c r="YR42" s="6">
        <v>10.615</v>
      </c>
      <c r="YS42" s="7">
        <v>39.39442786</v>
      </c>
      <c r="YT42" s="6">
        <v>32.77397028</v>
      </c>
      <c r="YU42" s="7">
        <v>39.791302600000002</v>
      </c>
      <c r="YV42" s="6">
        <v>15.811</v>
      </c>
      <c r="YW42" s="7">
        <v>53.723490439999999</v>
      </c>
      <c r="YX42" s="6">
        <v>6.8821094450000002</v>
      </c>
      <c r="YY42" s="7">
        <v>26.105633180000002</v>
      </c>
      <c r="YZ42" s="6">
        <v>59.941752370000003</v>
      </c>
      <c r="ZA42" s="7">
        <v>19.411892120000001</v>
      </c>
      <c r="ZB42" s="6">
        <v>68.058000000000007</v>
      </c>
      <c r="ZC42" s="7">
        <v>17.122975329999999</v>
      </c>
      <c r="ZD42" s="6">
        <v>24.99</v>
      </c>
      <c r="ZE42" s="7">
        <v>45.933</v>
      </c>
      <c r="ZF42" s="6">
        <v>49.069831749999999</v>
      </c>
      <c r="ZG42" s="7">
        <v>21.297352440000001</v>
      </c>
      <c r="ZH42" s="6">
        <v>11.521114130000001</v>
      </c>
      <c r="ZI42" s="7">
        <v>57.148231590000002</v>
      </c>
      <c r="ZJ42" s="6">
        <v>42.072000000000003</v>
      </c>
      <c r="ZK42" s="7">
        <v>15.744999999999999</v>
      </c>
      <c r="ZL42" s="6">
        <v>39.420366020000003</v>
      </c>
      <c r="ZM42" s="7">
        <v>4.4862610839999997</v>
      </c>
      <c r="ZN42" s="6">
        <v>27.403832779999998</v>
      </c>
      <c r="ZO42" s="7">
        <v>0.01</v>
      </c>
      <c r="ZP42" s="6">
        <v>200</v>
      </c>
      <c r="ZQ42" s="7">
        <v>0.1</v>
      </c>
      <c r="ZR42" s="6">
        <v>4</v>
      </c>
      <c r="ZS42" s="7">
        <v>5386</v>
      </c>
      <c r="ZT42" s="6">
        <v>0.01</v>
      </c>
      <c r="ZU42" s="7">
        <v>4.9000000000000004</v>
      </c>
      <c r="ZV42" s="6">
        <v>4709</v>
      </c>
      <c r="ZW42" s="7">
        <v>19.396468519999999</v>
      </c>
      <c r="ZX42" s="6">
        <v>5.9480637000000003E-2</v>
      </c>
      <c r="ZY42" s="7">
        <v>36.191394189999997</v>
      </c>
      <c r="ZZ42" s="6">
        <v>0.01</v>
      </c>
      <c r="AAA42" s="7">
        <v>100</v>
      </c>
      <c r="AAB42" s="6">
        <v>0.1</v>
      </c>
      <c r="AAC42" s="7">
        <v>0.1</v>
      </c>
      <c r="AAD42" s="6">
        <v>2.7</v>
      </c>
      <c r="AAE42" s="7">
        <v>6581</v>
      </c>
      <c r="AAF42" s="6">
        <v>592.1</v>
      </c>
      <c r="AAG42" s="7">
        <v>100</v>
      </c>
      <c r="AAH42" s="6">
        <v>200</v>
      </c>
      <c r="AAI42" s="7">
        <v>100</v>
      </c>
      <c r="AAJ42" s="6">
        <v>70.848708490000007</v>
      </c>
      <c r="AAK42" s="7">
        <v>3.1</v>
      </c>
      <c r="AAL42" s="6">
        <v>6345</v>
      </c>
      <c r="AAM42" s="7">
        <v>678500</v>
      </c>
      <c r="AAN42" s="6"/>
      <c r="AAO42" s="7"/>
      <c r="AAP42" s="6"/>
      <c r="AAQ42" s="7"/>
      <c r="AAR42" s="6">
        <v>7.0441643530000002</v>
      </c>
      <c r="AAS42" s="7">
        <v>1.110252582</v>
      </c>
      <c r="AAT42" s="6">
        <v>8179332263</v>
      </c>
      <c r="AAU42" s="7">
        <v>2127346266</v>
      </c>
      <c r="AAV42" s="6">
        <v>7065687372</v>
      </c>
      <c r="AAW42" s="7">
        <v>1113644892</v>
      </c>
      <c r="AAX42" s="6">
        <v>8.3000000000000007</v>
      </c>
      <c r="AAY42" s="7">
        <v>8.1544169350000004</v>
      </c>
      <c r="AAZ42" s="6">
        <v>2.1208660880000001</v>
      </c>
      <c r="ABA42" s="7">
        <v>0.64100000000000001</v>
      </c>
      <c r="ABB42" s="6">
        <v>89.492126459999994</v>
      </c>
      <c r="ABC42" s="7">
        <v>99.5</v>
      </c>
      <c r="ABD42" s="6">
        <v>96.4</v>
      </c>
      <c r="ABE42" s="7">
        <v>97.7</v>
      </c>
      <c r="ABF42" s="6">
        <v>59.99289795</v>
      </c>
      <c r="ABG42" s="7">
        <v>3.185143944</v>
      </c>
      <c r="ABH42" s="6">
        <v>35000000</v>
      </c>
      <c r="ABI42" s="7"/>
      <c r="ABJ42" s="6">
        <v>86.762832639999999</v>
      </c>
      <c r="ABK42" s="7">
        <v>5.4977600000000004</v>
      </c>
      <c r="ABL42" s="6"/>
      <c r="ABM42" s="7">
        <v>92.065933229999999</v>
      </c>
      <c r="ABN42" s="6">
        <v>3.3561154750000002</v>
      </c>
      <c r="ABO42" s="7">
        <v>329000000</v>
      </c>
      <c r="ABP42" s="6">
        <v>401000000</v>
      </c>
      <c r="ABQ42" s="7">
        <v>98</v>
      </c>
      <c r="ABR42" s="6">
        <v>4.1635099999999996</v>
      </c>
      <c r="ABS42" s="7">
        <v>6.6765600000000003</v>
      </c>
    </row>
    <row r="43" spans="1:747" x14ac:dyDescent="0.25">
      <c r="A43" s="5">
        <v>2001</v>
      </c>
      <c r="B43" s="6">
        <v>49.252460370000001</v>
      </c>
      <c r="C43" s="7">
        <v>67.940242249999997</v>
      </c>
      <c r="D43" s="6">
        <v>0.55443095499999995</v>
      </c>
      <c r="E43" s="7">
        <v>4.0313679889999996</v>
      </c>
      <c r="F43" s="6">
        <v>4.7481039269999998</v>
      </c>
      <c r="G43" s="7">
        <v>1.7629152180000001</v>
      </c>
      <c r="H43" s="6">
        <v>3.487217899</v>
      </c>
      <c r="I43" s="7">
        <v>5.4273091789999999</v>
      </c>
      <c r="J43" s="6">
        <v>7.1280531439999999</v>
      </c>
      <c r="K43" s="7">
        <v>9.5502494609999999</v>
      </c>
      <c r="L43" s="6">
        <v>59.729518749999997</v>
      </c>
      <c r="M43" s="7">
        <v>11.09447512</v>
      </c>
      <c r="N43" s="6">
        <v>12.023583370000001</v>
      </c>
      <c r="O43" s="7">
        <v>36.934733360000003</v>
      </c>
      <c r="P43" s="6">
        <v>12.798001259999999</v>
      </c>
      <c r="Q43" s="7">
        <v>556</v>
      </c>
      <c r="R43" s="6">
        <v>98471780022</v>
      </c>
      <c r="S43" s="7">
        <v>48100000000</v>
      </c>
      <c r="T43" s="6">
        <v>2492.034412</v>
      </c>
      <c r="U43" s="7">
        <v>186035000000</v>
      </c>
      <c r="V43" s="6">
        <v>332544000000</v>
      </c>
      <c r="W43" s="7">
        <v>29874447439</v>
      </c>
      <c r="X43" s="6">
        <v>15.351268470000001</v>
      </c>
      <c r="Y43" s="7">
        <v>55065000000</v>
      </c>
      <c r="Z43" s="6">
        <v>-4.8508502929999997</v>
      </c>
      <c r="AA43" s="7">
        <v>22.33063842</v>
      </c>
      <c r="AB43" s="6">
        <v>80100000000</v>
      </c>
      <c r="AC43" s="7">
        <v>17137951482</v>
      </c>
      <c r="AD43" s="6">
        <v>213546000000</v>
      </c>
      <c r="AE43" s="7">
        <v>16900269542</v>
      </c>
      <c r="AF43" s="6">
        <v>376100000000</v>
      </c>
      <c r="AG43" s="7">
        <v>2936440000000</v>
      </c>
      <c r="AH43" s="6">
        <v>83719676550</v>
      </c>
      <c r="AI43" s="7">
        <v>146906000000</v>
      </c>
      <c r="AJ43" s="6">
        <v>11.318650679999999</v>
      </c>
      <c r="AK43" s="7">
        <v>40600000000</v>
      </c>
      <c r="AL43" s="6">
        <v>4825000000</v>
      </c>
      <c r="AM43" s="7">
        <v>18.82512127</v>
      </c>
      <c r="AN43" s="6">
        <v>42.843000000000004</v>
      </c>
      <c r="AO43" s="7">
        <v>50.747539629999999</v>
      </c>
      <c r="AP43" s="6">
        <v>74652029</v>
      </c>
      <c r="AQ43" s="7">
        <v>61.16995309</v>
      </c>
      <c r="AR43" s="6">
        <v>0.33098214300000001</v>
      </c>
      <c r="AS43" s="7">
        <v>0.98751670499999999</v>
      </c>
      <c r="AT43" s="6">
        <v>3.3357478930000002</v>
      </c>
      <c r="AU43" s="7">
        <v>1.4628180900000001</v>
      </c>
      <c r="AV43" s="6">
        <v>2.351534687</v>
      </c>
      <c r="AW43" s="7">
        <v>4.4819605960000004</v>
      </c>
      <c r="AX43" s="6">
        <v>6.3052468389999996</v>
      </c>
      <c r="AY43" s="7">
        <v>8.1405566050000004</v>
      </c>
      <c r="AZ43" s="6">
        <v>59.544989729999998</v>
      </c>
      <c r="BA43" s="7">
        <v>59.354859249999997</v>
      </c>
      <c r="BB43" s="6">
        <v>12.113148730000001</v>
      </c>
      <c r="BC43" s="7">
        <v>36.423642280000003</v>
      </c>
      <c r="BD43" s="6">
        <v>35.897036829999998</v>
      </c>
      <c r="BE43" s="7">
        <v>3.71</v>
      </c>
      <c r="BF43" s="6">
        <v>13.409534430000001</v>
      </c>
      <c r="BG43" s="7">
        <v>96684636119</v>
      </c>
      <c r="BH43" s="6">
        <v>0</v>
      </c>
      <c r="BI43" s="7">
        <v>44917735849</v>
      </c>
      <c r="BJ43" s="6">
        <v>30.898856980000001</v>
      </c>
      <c r="BK43" s="7">
        <v>110834000000</v>
      </c>
      <c r="BL43" s="6">
        <v>-17400000000</v>
      </c>
      <c r="BM43" s="7">
        <v>18.260384720000001</v>
      </c>
      <c r="BN43" s="6">
        <v>65500000000</v>
      </c>
      <c r="BO43" s="7">
        <v>517035040.39999998</v>
      </c>
      <c r="BP43" s="6">
        <v>16417950012</v>
      </c>
      <c r="BQ43" s="7">
        <v>3424110000000</v>
      </c>
      <c r="BR43" s="6">
        <v>10.98387329</v>
      </c>
      <c r="BS43" s="7">
        <v>169636000000</v>
      </c>
      <c r="BT43" s="6">
        <v>2668450000000</v>
      </c>
      <c r="BU43" s="7">
        <v>270000000000</v>
      </c>
      <c r="BV43" s="6">
        <v>57.156999999999996</v>
      </c>
      <c r="BW43" s="7">
        <v>36767961</v>
      </c>
      <c r="BX43" s="6">
        <v>0.87658790799999997</v>
      </c>
      <c r="BY43" s="7">
        <v>3009498</v>
      </c>
      <c r="BZ43" s="6">
        <v>1745781</v>
      </c>
      <c r="CA43" s="7">
        <v>2.0885221239999998</v>
      </c>
      <c r="CB43" s="6">
        <v>3.6880587419999999</v>
      </c>
      <c r="CC43" s="7">
        <v>5.4230665660000001</v>
      </c>
      <c r="CD43" s="6">
        <v>6.848110234</v>
      </c>
      <c r="CE43" s="7">
        <v>9.2473145300000006</v>
      </c>
      <c r="CF43" s="6">
        <v>22627972</v>
      </c>
      <c r="CG43" s="7">
        <v>10.82638088</v>
      </c>
      <c r="CH43" s="6">
        <v>11.62090957</v>
      </c>
      <c r="CI43" s="7">
        <v>13992380</v>
      </c>
      <c r="CJ43" s="6">
        <v>12.47751405</v>
      </c>
      <c r="CK43" s="7">
        <v>26156000000</v>
      </c>
      <c r="CL43" s="6">
        <v>12964959569</v>
      </c>
      <c r="CM43" s="7">
        <v>4804.9598219999998</v>
      </c>
      <c r="CN43" s="6">
        <v>89634501348</v>
      </c>
      <c r="CO43" s="7">
        <v>11.15762159</v>
      </c>
      <c r="CP43" s="6">
        <v>312018000000</v>
      </c>
      <c r="CQ43" s="7">
        <v>39.810426540000002</v>
      </c>
      <c r="CR43" s="6">
        <v>-4690026954</v>
      </c>
      <c r="CS43" s="7">
        <v>24575038516</v>
      </c>
      <c r="CT43" s="6">
        <v>487669000000</v>
      </c>
      <c r="CU43" s="7">
        <v>17654986523</v>
      </c>
      <c r="CV43" s="6">
        <v>17.725620299999999</v>
      </c>
      <c r="CW43" s="7">
        <v>63581800000</v>
      </c>
      <c r="CX43" s="6">
        <v>5.8571681160000004</v>
      </c>
      <c r="CY43" s="7">
        <v>54.931140229999997</v>
      </c>
      <c r="CZ43" s="6">
        <v>13598234040</v>
      </c>
      <c r="DA43" s="7">
        <v>23.49443041</v>
      </c>
      <c r="DB43" s="6">
        <v>14842318059</v>
      </c>
      <c r="DC43" s="7">
        <v>398607000000</v>
      </c>
      <c r="DD43" s="6">
        <v>21590296496</v>
      </c>
      <c r="DE43" s="7">
        <v>23898745849</v>
      </c>
      <c r="DF43" s="6">
        <v>1918200000</v>
      </c>
      <c r="DG43" s="7">
        <v>104.8508503</v>
      </c>
      <c r="DH43" s="6">
        <v>101375000000</v>
      </c>
      <c r="DI43" s="7">
        <v>75.271814890000002</v>
      </c>
      <c r="DJ43" s="6">
        <v>1967.8794949999999</v>
      </c>
      <c r="DK43" s="7">
        <v>267995000000</v>
      </c>
      <c r="DL43" s="6">
        <v>10943396226</v>
      </c>
      <c r="DM43" s="7">
        <v>829000000</v>
      </c>
      <c r="DN43" s="6">
        <v>2.2697572049999999</v>
      </c>
      <c r="DO43" s="7">
        <v>82.378282690000006</v>
      </c>
      <c r="DP43" s="6">
        <v>6780408691</v>
      </c>
      <c r="DQ43" s="7">
        <v>12925786040</v>
      </c>
      <c r="DR43" s="6">
        <v>17539069</v>
      </c>
      <c r="DS43" s="7">
        <v>54.931140229999997</v>
      </c>
      <c r="DT43" s="6">
        <v>13921743</v>
      </c>
      <c r="DU43" s="7">
        <v>3.9729999999999999</v>
      </c>
      <c r="DV43" s="6">
        <v>7050134771</v>
      </c>
      <c r="DW43" s="7">
        <v>3313310000000</v>
      </c>
      <c r="DX43" s="6">
        <v>43064.373399999997</v>
      </c>
      <c r="DY43" s="7">
        <v>1295.137418</v>
      </c>
      <c r="DZ43" s="6">
        <v>3214840000000</v>
      </c>
      <c r="EA43" s="7">
        <v>358700000000</v>
      </c>
      <c r="EB43" s="6">
        <v>46.457987180000003</v>
      </c>
      <c r="EC43" s="7">
        <v>166645000000</v>
      </c>
      <c r="ED43" s="6">
        <v>26.220434900000001</v>
      </c>
      <c r="EE43" s="7">
        <v>46.10000101</v>
      </c>
      <c r="EF43" s="6">
        <v>295491000000</v>
      </c>
      <c r="EG43" s="7">
        <v>339440000000</v>
      </c>
      <c r="EH43" s="6">
        <v>54.931140229999997</v>
      </c>
      <c r="EI43" s="7">
        <v>43.528341419999997</v>
      </c>
      <c r="EJ43" s="6">
        <v>13376000000</v>
      </c>
      <c r="EK43" s="7">
        <v>31983169</v>
      </c>
      <c r="EL43" s="6">
        <v>42668860</v>
      </c>
      <c r="EM43" s="7">
        <v>37884068</v>
      </c>
      <c r="EN43" s="6">
        <v>6.7702891660000004</v>
      </c>
      <c r="EO43" s="7">
        <v>0.577981466</v>
      </c>
      <c r="EP43" s="6">
        <v>1.4154333990000001</v>
      </c>
      <c r="EQ43" s="7">
        <v>1263717</v>
      </c>
      <c r="ER43" s="6">
        <v>1.8781011540000001</v>
      </c>
      <c r="ES43" s="7">
        <v>2.6325378769999999</v>
      </c>
      <c r="ET43" s="6">
        <v>4.6257514799999999</v>
      </c>
      <c r="EU43" s="7">
        <v>6.1579917359999996</v>
      </c>
      <c r="EV43" s="6">
        <v>7.8171250780000001</v>
      </c>
      <c r="EW43" s="7">
        <v>44451543</v>
      </c>
      <c r="EX43" s="6">
        <v>21823571</v>
      </c>
      <c r="EY43" s="7">
        <v>11.7986132</v>
      </c>
      <c r="EZ43" s="6">
        <v>27190988</v>
      </c>
      <c r="FA43" s="7">
        <v>13198608</v>
      </c>
      <c r="FB43" s="6">
        <v>17.479788119999998</v>
      </c>
      <c r="FC43" s="7">
        <v>62700000000</v>
      </c>
      <c r="FD43" s="6">
        <v>193535000000</v>
      </c>
      <c r="FE43" s="7">
        <v>86.590465570000006</v>
      </c>
      <c r="FF43" s="6">
        <v>310600000000</v>
      </c>
      <c r="FG43" s="7">
        <v>72776280323</v>
      </c>
      <c r="FH43" s="6">
        <v>23666212414</v>
      </c>
      <c r="FI43" s="7">
        <v>2.2312309149999998</v>
      </c>
      <c r="FJ43" s="6">
        <v>21229846200</v>
      </c>
      <c r="FK43" s="7">
        <v>1255640000000</v>
      </c>
      <c r="FL43" s="6">
        <v>-2.0279032020000001</v>
      </c>
      <c r="FM43" s="7">
        <v>1.7966962150000001</v>
      </c>
      <c r="FN43" s="6">
        <v>2.0433552769999999</v>
      </c>
      <c r="FO43" s="7">
        <v>1.3595521159999999</v>
      </c>
      <c r="FP43" s="6">
        <v>3.5352519739999999</v>
      </c>
      <c r="FQ43" s="7">
        <v>185900000000</v>
      </c>
      <c r="FR43" s="6">
        <v>1.8676998419999999</v>
      </c>
      <c r="FS43" s="7">
        <v>1515810000000</v>
      </c>
      <c r="FT43" s="6">
        <v>-1.125175722</v>
      </c>
      <c r="FU43" s="7">
        <v>4.8929663369999998</v>
      </c>
      <c r="FV43" s="6">
        <v>2.1238036230000001</v>
      </c>
      <c r="FW43" s="7">
        <v>88872180917</v>
      </c>
      <c r="FX43" s="6">
        <v>24161459733</v>
      </c>
      <c r="FY43" s="7">
        <v>2.8094956720000002</v>
      </c>
      <c r="FZ43" s="6">
        <v>436658000000</v>
      </c>
      <c r="GA43" s="7">
        <v>3.290676457</v>
      </c>
      <c r="GB43" s="6">
        <v>4.0642822870000002</v>
      </c>
      <c r="GC43" s="7">
        <v>13.21525123</v>
      </c>
      <c r="GD43" s="6">
        <v>7.7950047360000001</v>
      </c>
      <c r="GE43" s="7">
        <v>3193610000000</v>
      </c>
      <c r="GF43" s="6">
        <v>73016833497</v>
      </c>
      <c r="GG43" s="7">
        <v>3.9817794439999998</v>
      </c>
      <c r="GH43" s="6">
        <v>74.425449</v>
      </c>
      <c r="GI43" s="7">
        <v>70.430999999999997</v>
      </c>
      <c r="GJ43" s="6">
        <v>220.876</v>
      </c>
      <c r="GK43" s="7">
        <v>44</v>
      </c>
      <c r="GL43" s="6">
        <v>42.1</v>
      </c>
      <c r="GM43" s="7">
        <v>42372</v>
      </c>
      <c r="GN43" s="6">
        <v>68126</v>
      </c>
      <c r="GO43" s="7">
        <v>1300390015</v>
      </c>
      <c r="GP43" s="6">
        <v>1300390015</v>
      </c>
      <c r="GQ43" s="7">
        <v>66.168000000000006</v>
      </c>
      <c r="GR43" s="6">
        <v>35.299999999999997</v>
      </c>
      <c r="GS43" s="7">
        <v>6.2850000000000001</v>
      </c>
      <c r="GT43" s="6">
        <v>54.317</v>
      </c>
      <c r="GU43" s="7">
        <v>1.0569999999999999</v>
      </c>
      <c r="GV43" s="6">
        <v>3.3940000000000001</v>
      </c>
      <c r="GW43" s="7">
        <v>37.4</v>
      </c>
      <c r="GX43" s="6">
        <v>144.46</v>
      </c>
      <c r="GY43" s="7">
        <v>106260002.09999999</v>
      </c>
      <c r="GZ43" s="6">
        <v>731960000</v>
      </c>
      <c r="HA43" s="7">
        <v>771498</v>
      </c>
      <c r="HB43" s="6">
        <v>-7559999.943</v>
      </c>
      <c r="HC43" s="7">
        <v>698640000</v>
      </c>
      <c r="HD43" s="6">
        <v>342864</v>
      </c>
      <c r="HE43" s="7">
        <v>428634</v>
      </c>
      <c r="HF43" s="6">
        <v>62.563558</v>
      </c>
      <c r="HG43" s="7">
        <v>68.308000000000007</v>
      </c>
      <c r="HH43" s="6">
        <v>33.1</v>
      </c>
      <c r="HI43" s="7">
        <v>26.832999999999998</v>
      </c>
      <c r="HJ43" s="6">
        <v>84569</v>
      </c>
      <c r="HK43" s="7">
        <v>17.419352589999999</v>
      </c>
      <c r="HL43" s="6">
        <v>7.3655678690000004</v>
      </c>
      <c r="HM43" s="7">
        <v>2070050049</v>
      </c>
      <c r="HN43" s="6">
        <v>21.7</v>
      </c>
      <c r="HO43" s="7">
        <v>45.9</v>
      </c>
      <c r="HP43" s="6">
        <v>2070050049</v>
      </c>
      <c r="HQ43" s="7">
        <v>1161890016</v>
      </c>
      <c r="HR43" s="6">
        <v>52680000.310000002</v>
      </c>
      <c r="HS43" s="7">
        <v>630080017.10000002</v>
      </c>
      <c r="HT43" s="6">
        <v>24.10069652</v>
      </c>
      <c r="HU43" s="7">
        <v>2.9855685599999999</v>
      </c>
      <c r="HV43" s="6">
        <v>3.7996925699999999</v>
      </c>
      <c r="HW43" s="7">
        <v>2834256230</v>
      </c>
      <c r="HX43" s="6">
        <v>7.4025397240000004</v>
      </c>
      <c r="HY43" s="7">
        <v>11260500000</v>
      </c>
      <c r="HZ43" s="6">
        <v>8.9700000000000006</v>
      </c>
      <c r="IA43" s="7">
        <v>6694890</v>
      </c>
      <c r="IB43" s="6">
        <v>1001450</v>
      </c>
      <c r="IC43" s="7">
        <v>18561065</v>
      </c>
      <c r="ID43" s="6">
        <v>457.304439</v>
      </c>
      <c r="IE43" s="7">
        <v>67.34</v>
      </c>
      <c r="IF43" s="6">
        <v>0.47918027000000002</v>
      </c>
      <c r="IG43" s="7">
        <v>73.835745619999997</v>
      </c>
      <c r="IH43" s="6">
        <v>74.993248280000003</v>
      </c>
      <c r="II43" s="7">
        <v>68.8</v>
      </c>
      <c r="IJ43" s="6">
        <v>2614460</v>
      </c>
      <c r="IK43" s="7">
        <v>3.3532573210000001</v>
      </c>
      <c r="IL43" s="6">
        <v>7099.4</v>
      </c>
      <c r="IM43" s="7">
        <v>71.790000000000006</v>
      </c>
      <c r="IN43" s="6">
        <v>995450</v>
      </c>
      <c r="IO43" s="7">
        <v>2.874077051</v>
      </c>
      <c r="IP43" s="6">
        <v>4106632540</v>
      </c>
      <c r="IQ43" s="7">
        <v>8.7359078879999998</v>
      </c>
      <c r="IR43" s="6">
        <v>13.290244100000001</v>
      </c>
      <c r="IS43" s="7">
        <v>1.532940229</v>
      </c>
      <c r="IT43" s="6">
        <v>2.4447221149999998</v>
      </c>
      <c r="IU43" s="7">
        <v>7.1385760490000001</v>
      </c>
      <c r="IV43" s="6">
        <v>8.3577722009999995</v>
      </c>
      <c r="IW43" s="7">
        <v>18.100000000000001</v>
      </c>
      <c r="IX43" s="6">
        <v>3.8324477000000003E-2</v>
      </c>
      <c r="IY43" s="7">
        <v>1.7041544209999999</v>
      </c>
      <c r="IZ43" s="6">
        <v>2.5667502500000001</v>
      </c>
      <c r="JA43" s="7">
        <v>8.4987979029999998</v>
      </c>
      <c r="JB43" s="6">
        <v>4.1946665279999999</v>
      </c>
      <c r="JC43" s="7">
        <v>68.238164319999996</v>
      </c>
      <c r="JD43" s="6">
        <v>2861000</v>
      </c>
      <c r="JE43" s="7">
        <v>19.534193850000001</v>
      </c>
      <c r="JF43" s="6">
        <v>58.439654160000003</v>
      </c>
      <c r="JG43" s="7">
        <v>12655291010</v>
      </c>
      <c r="JH43" s="6">
        <v>1.532940229</v>
      </c>
      <c r="JI43" s="7">
        <v>21.730097539999999</v>
      </c>
      <c r="JJ43" s="6">
        <v>13.395483199999999</v>
      </c>
      <c r="JK43" s="7">
        <v>1</v>
      </c>
      <c r="JL43" s="6">
        <v>8.7359078879999998</v>
      </c>
      <c r="JM43" s="7">
        <v>6.6693159499999997</v>
      </c>
      <c r="JN43" s="6">
        <v>1.6781745459999999</v>
      </c>
      <c r="JO43" s="7">
        <v>14.36235741</v>
      </c>
      <c r="JP43" s="6">
        <v>1.6055917390000001</v>
      </c>
      <c r="JQ43" s="7">
        <v>6.3465411139999999</v>
      </c>
      <c r="JR43" s="6">
        <v>33380</v>
      </c>
      <c r="JS43" s="7">
        <v>0.67184893499999998</v>
      </c>
      <c r="JT43" s="6">
        <v>3975265000</v>
      </c>
      <c r="JU43" s="7">
        <v>43549.180480000003</v>
      </c>
      <c r="JV43" s="6">
        <v>1350</v>
      </c>
      <c r="JW43" s="7">
        <v>97756136119</v>
      </c>
      <c r="JX43" s="6">
        <v>4858.2104179999997</v>
      </c>
      <c r="JY43" s="7">
        <v>3251030000000</v>
      </c>
      <c r="JZ43" s="6">
        <v>362675000000</v>
      </c>
      <c r="KA43" s="7">
        <v>1071500000</v>
      </c>
      <c r="KB43" s="6">
        <v>188214000000</v>
      </c>
      <c r="KC43" s="7">
        <v>100570000000</v>
      </c>
      <c r="KD43" s="6">
        <v>2521.2124589999999</v>
      </c>
      <c r="KE43" s="7">
        <v>3559999.943</v>
      </c>
      <c r="KF43" s="6">
        <v>4.212037306</v>
      </c>
      <c r="KG43" s="7">
        <v>2.0221154160000001</v>
      </c>
      <c r="KH43" s="6">
        <v>1.330238762</v>
      </c>
      <c r="KI43" s="7">
        <v>920000.01670000004</v>
      </c>
      <c r="KJ43" s="6">
        <v>25170000.079999998</v>
      </c>
      <c r="KK43" s="7">
        <v>7223</v>
      </c>
      <c r="KL43" s="6">
        <v>9999.9997760000006</v>
      </c>
      <c r="KM43" s="7">
        <v>23309999.469999999</v>
      </c>
      <c r="KN43" s="6">
        <v>3150000.0950000002</v>
      </c>
      <c r="KO43" s="7">
        <v>1720000.0290000001</v>
      </c>
      <c r="KP43" s="6">
        <v>201479995.69999999</v>
      </c>
      <c r="KQ43" s="7">
        <v>6</v>
      </c>
      <c r="KR43" s="6">
        <v>7.7000000000000002E-3</v>
      </c>
      <c r="KS43" s="7">
        <v>17.559200000000001</v>
      </c>
      <c r="KT43" s="6">
        <v>25.917520509999999</v>
      </c>
      <c r="KU43" s="7">
        <v>1668190193</v>
      </c>
      <c r="KV43" s="6">
        <v>0.52738472300000006</v>
      </c>
      <c r="KW43" s="7">
        <v>509900000</v>
      </c>
      <c r="KX43" s="6">
        <v>15.8872</v>
      </c>
      <c r="KY43" s="7">
        <v>4.1200000000000001E-2</v>
      </c>
      <c r="KZ43" s="6">
        <v>2.0000000000000001E-4</v>
      </c>
      <c r="LA43" s="7">
        <v>31.890499999999999</v>
      </c>
      <c r="LB43" s="6">
        <v>1.2219</v>
      </c>
      <c r="LC43" s="7">
        <v>3.4051999999999998</v>
      </c>
      <c r="LD43" s="6">
        <v>10.752700000000001</v>
      </c>
      <c r="LE43" s="7">
        <v>28.163599999999999</v>
      </c>
      <c r="LF43" s="6">
        <v>1.8914261530000001</v>
      </c>
      <c r="LG43" s="7">
        <v>32.813400000000001</v>
      </c>
      <c r="LH43" s="6">
        <v>50.088700000000003</v>
      </c>
      <c r="LI43" s="7">
        <v>0.40910000000000002</v>
      </c>
      <c r="LJ43" s="6">
        <v>-588127703.29999995</v>
      </c>
      <c r="LK43" s="7">
        <v>1792176000</v>
      </c>
      <c r="LL43" s="6">
        <v>28331673242</v>
      </c>
      <c r="LM43" s="7">
        <v>1.89E-2</v>
      </c>
      <c r="LN43" s="6">
        <v>6.3600000000000004E-2</v>
      </c>
      <c r="LO43" s="7">
        <v>0.75898877799999998</v>
      </c>
      <c r="LP43" s="6">
        <v>11.3423</v>
      </c>
      <c r="LQ43" s="7">
        <v>0.499</v>
      </c>
      <c r="LR43" s="6">
        <v>3.0700000000000002E-2</v>
      </c>
      <c r="LS43" s="7">
        <v>2.8145249739999998</v>
      </c>
      <c r="LT43" s="6">
        <v>23.027899999999999</v>
      </c>
      <c r="LU43" s="7">
        <v>2.7484000000000002</v>
      </c>
      <c r="LV43" s="6">
        <v>2.7300000000000001E-2</v>
      </c>
      <c r="LW43" s="7">
        <v>22.246099999999998</v>
      </c>
      <c r="LX43" s="6">
        <v>210.11</v>
      </c>
      <c r="LY43" s="7">
        <v>0.3231</v>
      </c>
      <c r="LZ43" s="6">
        <v>6.0499999999999998E-2</v>
      </c>
      <c r="MA43" s="7">
        <v>141.19880000000001</v>
      </c>
      <c r="MB43" s="6">
        <v>11.2125</v>
      </c>
      <c r="MC43" s="7">
        <v>9.3095999999999997</v>
      </c>
      <c r="MD43" s="6">
        <v>-735610530.5</v>
      </c>
      <c r="ME43" s="7">
        <v>1242271000</v>
      </c>
      <c r="MF43" s="6">
        <v>16.230644309999999</v>
      </c>
      <c r="MG43" s="7">
        <v>25953772474</v>
      </c>
      <c r="MH43" s="6">
        <v>6</v>
      </c>
      <c r="MI43" s="7">
        <v>5</v>
      </c>
      <c r="MJ43" s="6">
        <v>1.7064813109999999</v>
      </c>
      <c r="MK43" s="7">
        <v>2.0347654369999999</v>
      </c>
      <c r="ML43" s="6">
        <v>-147483000</v>
      </c>
      <c r="MM43" s="7">
        <v>33.125</v>
      </c>
      <c r="MN43" s="6">
        <v>11</v>
      </c>
      <c r="MO43" s="7">
        <v>432353535.60000002</v>
      </c>
      <c r="MP43" s="6">
        <v>1989108071</v>
      </c>
      <c r="MQ43" s="7">
        <v>-47892000</v>
      </c>
      <c r="MR43" s="6">
        <v>7.7900999999999998</v>
      </c>
      <c r="MS43" s="7">
        <v>25335272474</v>
      </c>
      <c r="MT43" s="6">
        <v>28.981989639999998</v>
      </c>
      <c r="MU43" s="7">
        <v>1623353000</v>
      </c>
      <c r="MV43" s="6">
        <v>28994700</v>
      </c>
      <c r="MW43" s="7">
        <v>-55059000</v>
      </c>
      <c r="MX43" s="6">
        <v>549905000</v>
      </c>
      <c r="MY43" s="7">
        <v>2207081000</v>
      </c>
      <c r="MZ43" s="6">
        <v>170819768.5</v>
      </c>
      <c r="NA43" s="7">
        <v>1509999.99</v>
      </c>
      <c r="NB43" s="6">
        <v>47.996579390000001</v>
      </c>
      <c r="NC43" s="7">
        <v>2516000</v>
      </c>
      <c r="ND43" s="6">
        <v>70970001.219999999</v>
      </c>
      <c r="NE43" s="7">
        <v>3858877.3</v>
      </c>
      <c r="NF43" s="6">
        <v>3349999.9049999998</v>
      </c>
      <c r="NG43" s="7">
        <v>20260000.23</v>
      </c>
      <c r="NH43" s="6">
        <v>4.559338705</v>
      </c>
      <c r="NI43" s="7">
        <v>40.497373680000003</v>
      </c>
      <c r="NJ43" s="6">
        <v>5.2878445000000003</v>
      </c>
      <c r="NK43" s="7">
        <v>54.619059300000004</v>
      </c>
      <c r="NL43" s="6">
        <v>26.05715704</v>
      </c>
      <c r="NM43" s="7">
        <v>32.650243670000002</v>
      </c>
      <c r="NN43" s="6">
        <v>9.9620739930000006</v>
      </c>
      <c r="NO43" s="7">
        <v>2.8391852009999998</v>
      </c>
      <c r="NP43" s="6">
        <v>4.9242881240000003</v>
      </c>
      <c r="NQ43" s="7">
        <v>4.534447621</v>
      </c>
      <c r="NR43" s="6">
        <v>2.3851184000000001E-2</v>
      </c>
      <c r="NS43" s="7">
        <v>1185.5113699999999</v>
      </c>
      <c r="NT43" s="6">
        <v>2.8135730000000002E-3</v>
      </c>
      <c r="NU43" s="7">
        <v>0.14669685499999999</v>
      </c>
      <c r="NV43" s="6">
        <v>4.4111256000000001</v>
      </c>
      <c r="NW43" s="7">
        <v>239.036</v>
      </c>
      <c r="NX43" s="6">
        <v>5.1706627330000003</v>
      </c>
      <c r="NY43" s="7">
        <v>1.1260901029999999</v>
      </c>
      <c r="NZ43" s="6">
        <v>2260.008812</v>
      </c>
      <c r="OA43" s="7">
        <v>88500829152</v>
      </c>
      <c r="OB43" s="6">
        <v>4.5149502510000001</v>
      </c>
      <c r="OC43" s="7">
        <v>4267485295</v>
      </c>
      <c r="OD43" s="6">
        <v>4841666053</v>
      </c>
      <c r="OE43" s="7">
        <v>0.14832261199999999</v>
      </c>
      <c r="OF43" s="6">
        <v>2750440.3289999999</v>
      </c>
      <c r="OG43" s="7">
        <v>143405177.69999999</v>
      </c>
      <c r="OH43" s="6">
        <v>4312145946</v>
      </c>
      <c r="OI43" s="7">
        <v>41373</v>
      </c>
      <c r="OJ43" s="6">
        <v>6.4693858019999997</v>
      </c>
      <c r="OK43" s="7">
        <v>168714000000</v>
      </c>
      <c r="OL43" s="6">
        <v>4.365439823</v>
      </c>
      <c r="OM43" s="7">
        <v>4.9528001460000004</v>
      </c>
      <c r="ON43" s="6">
        <v>4389163</v>
      </c>
      <c r="OO43" s="7">
        <v>2790000</v>
      </c>
      <c r="OP43" s="6">
        <v>4.5917100000000003E-4</v>
      </c>
      <c r="OQ43" s="7">
        <v>8.1480082320000005</v>
      </c>
      <c r="OR43" s="6">
        <v>5.8753754660000004</v>
      </c>
      <c r="OS43" s="7">
        <v>2269999.9810000001</v>
      </c>
      <c r="OT43" s="6">
        <v>3.8347791349999998</v>
      </c>
      <c r="OU43" s="7">
        <v>171246000</v>
      </c>
      <c r="OV43" s="6">
        <v>169054000</v>
      </c>
      <c r="OW43" s="7">
        <v>87.714942930000007</v>
      </c>
      <c r="OX43" s="6">
        <v>7856340</v>
      </c>
      <c r="OY43" s="7">
        <v>92.132003780000005</v>
      </c>
      <c r="OZ43" s="6">
        <v>17111320755</v>
      </c>
      <c r="PA43" s="7">
        <v>17.698076390000001</v>
      </c>
      <c r="PB43" s="6">
        <v>63483000000</v>
      </c>
      <c r="PC43" s="7">
        <v>89.99484253</v>
      </c>
      <c r="PD43" s="6">
        <v>7000000</v>
      </c>
      <c r="PE43" s="7">
        <v>3700000.048</v>
      </c>
      <c r="PF43" s="6">
        <v>-39865456.600000001</v>
      </c>
      <c r="PG43" s="7">
        <v>9.26</v>
      </c>
      <c r="PH43" s="6">
        <v>9579999.9240000006</v>
      </c>
      <c r="PI43" s="7">
        <v>11.21451338</v>
      </c>
      <c r="PJ43" s="6">
        <v>3.8333333330000001</v>
      </c>
      <c r="PK43" s="7">
        <v>618500000</v>
      </c>
      <c r="PL43" s="6">
        <v>9.4583333330000006</v>
      </c>
      <c r="PM43" s="7">
        <v>13.29166667</v>
      </c>
      <c r="PN43" s="6">
        <v>1919999.9569999999</v>
      </c>
      <c r="PO43" s="7">
        <v>43.107360010000001</v>
      </c>
      <c r="PP43" s="6">
        <v>8815200000</v>
      </c>
      <c r="PQ43" s="7">
        <v>32.053238520000001</v>
      </c>
      <c r="PR43" s="6">
        <v>66756477000</v>
      </c>
      <c r="PS43" s="7">
        <v>11.34325641</v>
      </c>
      <c r="PT43" s="6">
        <v>2911400000</v>
      </c>
      <c r="PU43" s="7">
        <v>17535600000</v>
      </c>
      <c r="PV43" s="6">
        <v>0.88030700200000001</v>
      </c>
      <c r="PW43" s="7">
        <v>-497500000</v>
      </c>
      <c r="PX43" s="6">
        <v>583300000</v>
      </c>
      <c r="PY43" s="7">
        <v>16.081858879999999</v>
      </c>
      <c r="PZ43" s="6">
        <v>7036500000</v>
      </c>
      <c r="QA43" s="7">
        <v>885100000</v>
      </c>
      <c r="QB43" s="6">
        <v>0.90298575199999997</v>
      </c>
      <c r="QC43" s="7">
        <v>43.245284210000001</v>
      </c>
      <c r="QD43" s="6">
        <v>18.406680420000001</v>
      </c>
      <c r="QE43" s="7">
        <v>2911400000</v>
      </c>
      <c r="QF43" s="6">
        <v>16067200000</v>
      </c>
      <c r="QG43" s="7">
        <v>3957200000</v>
      </c>
      <c r="QH43" s="6">
        <v>-1148500000</v>
      </c>
      <c r="QI43" s="7">
        <v>-1536900000</v>
      </c>
      <c r="QJ43" s="6">
        <v>28.954736019999999</v>
      </c>
      <c r="QK43" s="7">
        <v>13959600000</v>
      </c>
      <c r="QL43" s="6">
        <v>48.731613729999999</v>
      </c>
      <c r="QM43" s="7">
        <v>31.063390510000001</v>
      </c>
      <c r="QN43" s="6">
        <v>24.926263729999999</v>
      </c>
      <c r="QO43" s="7">
        <v>6356300000</v>
      </c>
      <c r="QP43" s="6">
        <v>17993659569</v>
      </c>
      <c r="QQ43" s="7">
        <v>4055600000</v>
      </c>
      <c r="QR43" s="6">
        <v>42.024706100000003</v>
      </c>
      <c r="QS43" s="7">
        <v>9042300000</v>
      </c>
      <c r="QT43" s="6">
        <v>1468400000</v>
      </c>
      <c r="QU43" s="7">
        <v>-1344673355</v>
      </c>
      <c r="QV43" s="6">
        <v>-6934700000</v>
      </c>
      <c r="QW43" s="7">
        <v>-0.40171842800000002</v>
      </c>
      <c r="QX43" s="6">
        <v>1.2825202000000001E-2</v>
      </c>
      <c r="QY43" s="7">
        <v>21881200000</v>
      </c>
      <c r="QZ43" s="6">
        <v>6.2317913740000002</v>
      </c>
      <c r="RA43" s="7">
        <v>16.63014999</v>
      </c>
      <c r="RB43" s="6">
        <v>12.58628732</v>
      </c>
      <c r="RC43" s="7">
        <v>3.0112333429999998</v>
      </c>
      <c r="RD43" s="6">
        <v>30.283224400000002</v>
      </c>
      <c r="RE43" s="7">
        <v>7024900000</v>
      </c>
      <c r="RF43" s="6">
        <v>26.81176249</v>
      </c>
      <c r="RG43" s="7">
        <v>-4928900000</v>
      </c>
      <c r="RH43" s="6">
        <v>-388400000</v>
      </c>
      <c r="RI43" s="7">
        <v>9.5131628989999992</v>
      </c>
      <c r="RJ43" s="6">
        <v>18.610671029999999</v>
      </c>
      <c r="RK43" s="7">
        <v>7.4574890079999996</v>
      </c>
      <c r="RL43" s="6">
        <v>17.802809809999999</v>
      </c>
      <c r="RM43" s="7">
        <v>6.8986674639999999</v>
      </c>
      <c r="RN43" s="6">
        <v>12400000</v>
      </c>
      <c r="RO43" s="7">
        <v>20996100000</v>
      </c>
      <c r="RP43" s="6">
        <v>9.5351688600000006</v>
      </c>
      <c r="RQ43" s="7">
        <v>45700000</v>
      </c>
      <c r="RR43" s="6">
        <v>-57070948.5</v>
      </c>
      <c r="RS43" s="7">
        <v>106.9344262</v>
      </c>
      <c r="RT43" s="6">
        <v>3.1688797790000001</v>
      </c>
      <c r="RU43" s="7">
        <v>58.707000000000001</v>
      </c>
      <c r="RV43" s="6">
        <v>5870.7</v>
      </c>
      <c r="RW43" s="7">
        <v>44.429246130000003</v>
      </c>
      <c r="RX43" s="6">
        <v>5.9429556640000003</v>
      </c>
      <c r="RY43" s="7">
        <v>39200000</v>
      </c>
      <c r="RZ43" s="6">
        <v>45700000</v>
      </c>
      <c r="SA43" s="7">
        <v>0.94059997799999995</v>
      </c>
      <c r="SB43" s="6">
        <v>44.93</v>
      </c>
      <c r="SC43" s="7">
        <v>29.392039659999998</v>
      </c>
      <c r="SD43" s="6">
        <v>68.59</v>
      </c>
      <c r="SE43" s="7">
        <v>20.16</v>
      </c>
      <c r="SF43" s="6">
        <v>13.45388028</v>
      </c>
      <c r="SG43" s="7">
        <v>13151993516</v>
      </c>
      <c r="SH43" s="6">
        <v>18.406680420000001</v>
      </c>
      <c r="SI43" s="7">
        <v>8323597</v>
      </c>
      <c r="SJ43" s="6">
        <v>11.90095043</v>
      </c>
      <c r="SK43" s="7">
        <v>80.790031429999999</v>
      </c>
      <c r="SL43" s="6">
        <v>47.158470000000001</v>
      </c>
      <c r="SM43" s="7">
        <v>221000000</v>
      </c>
      <c r="SN43" s="6">
        <v>65.978242600000002</v>
      </c>
      <c r="SO43" s="7">
        <v>0</v>
      </c>
      <c r="SP43" s="6">
        <v>15.589202950000001</v>
      </c>
      <c r="SQ43" s="7">
        <v>18.167190990000002</v>
      </c>
      <c r="SR43" s="6">
        <v>11.39256954</v>
      </c>
      <c r="SS43" s="7">
        <v>0.26536346399999999</v>
      </c>
      <c r="ST43" s="6">
        <v>81.567445550000002</v>
      </c>
      <c r="SU43" s="7">
        <v>11.653550149999999</v>
      </c>
      <c r="SV43" s="6">
        <v>4677</v>
      </c>
      <c r="SW43" s="7">
        <v>62</v>
      </c>
      <c r="SX43" s="6">
        <v>97</v>
      </c>
      <c r="SY43" s="7">
        <v>1996577.9</v>
      </c>
      <c r="SZ43" s="6">
        <v>53.7</v>
      </c>
      <c r="TA43" s="7">
        <v>99</v>
      </c>
      <c r="TB43" s="6">
        <v>-1461300000</v>
      </c>
      <c r="TC43" s="7">
        <v>3170000.0759999999</v>
      </c>
      <c r="TD43" s="6">
        <v>2.9189156980000002</v>
      </c>
      <c r="TE43" s="7">
        <v>966.76541769999994</v>
      </c>
      <c r="TF43" s="6">
        <v>2.4054248729999999</v>
      </c>
      <c r="TG43" s="7">
        <v>82.968933109999995</v>
      </c>
      <c r="TH43" s="6">
        <v>-25.094771730000001</v>
      </c>
      <c r="TI43" s="7">
        <v>0</v>
      </c>
      <c r="TJ43" s="6">
        <v>78.490257260000007</v>
      </c>
      <c r="TK43" s="7">
        <v>610.5809127</v>
      </c>
      <c r="TL43" s="6">
        <v>94.22360415</v>
      </c>
      <c r="TM43" s="7">
        <v>13.09406594</v>
      </c>
      <c r="TN43" s="6">
        <v>80</v>
      </c>
      <c r="TO43" s="7">
        <v>5.67</v>
      </c>
      <c r="TP43" s="6">
        <v>22.06</v>
      </c>
      <c r="TQ43" s="7">
        <v>28.19529915</v>
      </c>
      <c r="TR43" s="6">
        <v>200</v>
      </c>
      <c r="TS43" s="7">
        <v>487669000000</v>
      </c>
      <c r="TT43" s="6">
        <v>29235874410</v>
      </c>
      <c r="TU43" s="7">
        <v>32211400000</v>
      </c>
      <c r="TV43" s="6">
        <v>8.9800390300000004</v>
      </c>
      <c r="TW43" s="7">
        <v>-1029999.971</v>
      </c>
      <c r="TX43" s="6">
        <v>51.280982690000002</v>
      </c>
      <c r="TY43" s="7">
        <v>22.598295</v>
      </c>
      <c r="TZ43" s="6">
        <v>71.965393449999993</v>
      </c>
      <c r="UA43" s="7">
        <v>34.359721159999999</v>
      </c>
      <c r="UB43" s="6">
        <v>21.039977029999999</v>
      </c>
      <c r="UC43" s="7">
        <v>24.982269290000001</v>
      </c>
      <c r="UD43" s="6">
        <v>31.223110200000001</v>
      </c>
      <c r="UE43" s="7">
        <v>0.80011999600000006</v>
      </c>
      <c r="UF43" s="6">
        <v>0.94192999600000005</v>
      </c>
      <c r="UG43" s="7">
        <v>0.94327002800000004</v>
      </c>
      <c r="UH43" s="6">
        <v>-2.0279032030000002</v>
      </c>
      <c r="UI43" s="7">
        <v>38.33</v>
      </c>
      <c r="UJ43" s="6">
        <v>28.21</v>
      </c>
      <c r="UK43" s="7">
        <v>16.37</v>
      </c>
      <c r="UL43" s="6">
        <v>47.265819999999998</v>
      </c>
      <c r="UM43" s="7">
        <v>923</v>
      </c>
      <c r="UN43" s="6">
        <v>464</v>
      </c>
      <c r="UO43" s="7">
        <v>352911</v>
      </c>
      <c r="UP43" s="6">
        <v>5902864</v>
      </c>
      <c r="UQ43" s="7">
        <v>3369999.8859999999</v>
      </c>
      <c r="UR43" s="6">
        <v>52.919860839999998</v>
      </c>
      <c r="US43" s="7">
        <v>490647</v>
      </c>
      <c r="UT43" s="6">
        <v>65.53</v>
      </c>
      <c r="UU43" s="7">
        <v>40.97</v>
      </c>
      <c r="UV43" s="6">
        <v>15.27</v>
      </c>
      <c r="UW43" s="7">
        <v>48.238889999999998</v>
      </c>
      <c r="UX43" s="6">
        <v>3742200000</v>
      </c>
      <c r="UY43" s="7">
        <v>13883562000</v>
      </c>
      <c r="UZ43" s="6">
        <v>2420733</v>
      </c>
      <c r="VA43" s="7">
        <v>198138</v>
      </c>
      <c r="VB43" s="6">
        <v>40.382999419999997</v>
      </c>
      <c r="VC43" s="7"/>
      <c r="VD43" s="6"/>
      <c r="VE43" s="7"/>
      <c r="VF43" s="6"/>
      <c r="VG43" s="7"/>
      <c r="VH43" s="6"/>
      <c r="VI43" s="7"/>
      <c r="VJ43" s="6"/>
      <c r="VK43" s="7"/>
      <c r="VL43" s="6"/>
      <c r="VM43" s="7"/>
      <c r="VN43" s="6"/>
      <c r="VO43" s="7"/>
      <c r="VP43" s="6"/>
      <c r="VQ43" s="7"/>
      <c r="VR43" s="6"/>
      <c r="VS43" s="7"/>
      <c r="VT43" s="6"/>
      <c r="VU43" s="7"/>
      <c r="VV43" s="6"/>
      <c r="VW43" s="7"/>
      <c r="VX43" s="6"/>
      <c r="VY43" s="7"/>
      <c r="VZ43" s="6"/>
      <c r="WA43" s="7"/>
      <c r="WB43" s="6"/>
      <c r="WC43" s="7"/>
      <c r="WD43" s="6"/>
      <c r="WE43" s="7"/>
      <c r="WF43" s="6"/>
      <c r="WG43" s="7"/>
      <c r="WH43" s="6">
        <v>34700000</v>
      </c>
      <c r="WI43" s="7">
        <v>8279999.733</v>
      </c>
      <c r="WJ43" s="6">
        <v>39999.999109999997</v>
      </c>
      <c r="WK43" s="7">
        <v>22.26153</v>
      </c>
      <c r="WL43" s="6">
        <v>44.893009999999997</v>
      </c>
      <c r="WM43" s="7">
        <v>1.96</v>
      </c>
      <c r="WN43" s="6"/>
      <c r="WO43" s="7">
        <v>0.229225754</v>
      </c>
      <c r="WP43" s="6">
        <v>10117.33318</v>
      </c>
      <c r="WQ43" s="7">
        <v>755279000000</v>
      </c>
      <c r="WR43" s="6">
        <v>11.15762159</v>
      </c>
      <c r="WS43" s="7">
        <v>0.912360175</v>
      </c>
      <c r="WT43" s="6">
        <v>5710</v>
      </c>
      <c r="WU43" s="7">
        <v>590200000000</v>
      </c>
      <c r="WV43" s="6">
        <v>0.85042754600000003</v>
      </c>
      <c r="WW43" s="7">
        <v>763756000000</v>
      </c>
      <c r="WX43" s="6">
        <v>5650.0519619999995</v>
      </c>
      <c r="WY43" s="7">
        <v>421788000000</v>
      </c>
      <c r="WZ43" s="6">
        <v>358700000000</v>
      </c>
      <c r="XA43" s="7">
        <v>22.478164060000001</v>
      </c>
      <c r="XB43" s="6">
        <v>28.422999999999998</v>
      </c>
      <c r="XC43" s="7">
        <v>17.963000000000001</v>
      </c>
      <c r="XD43" s="6">
        <v>270000000000</v>
      </c>
      <c r="XE43" s="7">
        <v>71.441000000000003</v>
      </c>
      <c r="XF43" s="6">
        <v>38.293999999999997</v>
      </c>
      <c r="XG43" s="7">
        <v>10230.881789999999</v>
      </c>
      <c r="XH43" s="6">
        <v>426462000000</v>
      </c>
      <c r="XI43" s="7">
        <v>362675000000</v>
      </c>
      <c r="XJ43" s="6">
        <v>1.8676998419999999</v>
      </c>
      <c r="XK43" s="7">
        <v>3.5571000000000002</v>
      </c>
      <c r="XL43" s="6">
        <v>0.18694908199999999</v>
      </c>
      <c r="XM43" s="7">
        <v>21324246</v>
      </c>
      <c r="XN43" s="6">
        <v>44.93</v>
      </c>
      <c r="XO43" s="7">
        <v>29.392551050000002</v>
      </c>
      <c r="XP43" s="6">
        <v>21.684999999999999</v>
      </c>
      <c r="XQ43" s="7">
        <v>69.191000000000003</v>
      </c>
      <c r="XR43" s="6">
        <v>20.337</v>
      </c>
      <c r="XS43" s="7">
        <v>47.012999999999998</v>
      </c>
      <c r="XT43" s="6">
        <v>295936000000</v>
      </c>
      <c r="XU43" s="7">
        <v>649999.97620000003</v>
      </c>
      <c r="XV43" s="6">
        <v>16.96453</v>
      </c>
      <c r="XW43" s="7">
        <v>9.26</v>
      </c>
      <c r="XX43" s="6">
        <v>21.838000000000001</v>
      </c>
      <c r="XY43" s="7">
        <v>9151.6862010000004</v>
      </c>
      <c r="XZ43" s="6">
        <v>5.6130000000000004</v>
      </c>
      <c r="YA43" s="7">
        <v>17743.72453</v>
      </c>
      <c r="YB43" s="6">
        <v>4374.4643310000001</v>
      </c>
      <c r="YC43" s="7">
        <v>61.394597560000001</v>
      </c>
      <c r="YD43" s="6">
        <v>39033.75621</v>
      </c>
      <c r="YE43" s="7">
        <v>60.703660319999997</v>
      </c>
      <c r="YF43" s="6">
        <v>28.6516521</v>
      </c>
      <c r="YG43" s="7">
        <v>38.496635150000003</v>
      </c>
      <c r="YH43" s="6">
        <v>20.610275189999999</v>
      </c>
      <c r="YI43" s="7">
        <v>31.001000000000001</v>
      </c>
      <c r="YJ43" s="6">
        <v>28.54506039</v>
      </c>
      <c r="YK43" s="7">
        <v>10.306880870000001</v>
      </c>
      <c r="YL43" s="6">
        <v>48.330869620000001</v>
      </c>
      <c r="YM43" s="7">
        <v>23.936826759999999</v>
      </c>
      <c r="YN43" s="6">
        <v>7.4818025239999999</v>
      </c>
      <c r="YO43" s="7">
        <v>20.615607919999999</v>
      </c>
      <c r="YP43" s="6">
        <v>35.166085860000003</v>
      </c>
      <c r="YQ43" s="7">
        <v>20.568999999999999</v>
      </c>
      <c r="YR43" s="6">
        <v>9.516</v>
      </c>
      <c r="YS43" s="7">
        <v>31.9299687</v>
      </c>
      <c r="YT43" s="6">
        <v>42.291178500000001</v>
      </c>
      <c r="YU43" s="7">
        <v>54.314110569999997</v>
      </c>
      <c r="YV43" s="6">
        <v>19.045999999999999</v>
      </c>
      <c r="YW43" s="7">
        <v>57.920948000000003</v>
      </c>
      <c r="YX43" s="6">
        <v>10.149083299999999</v>
      </c>
      <c r="YY43" s="7">
        <v>16.852760549999999</v>
      </c>
      <c r="YZ43" s="6">
        <v>61.503364849999997</v>
      </c>
      <c r="ZA43" s="7">
        <v>18.686058079999999</v>
      </c>
      <c r="ZB43" s="6">
        <v>65.308000000000007</v>
      </c>
      <c r="ZC43" s="7">
        <v>17.881022059999999</v>
      </c>
      <c r="ZD43" s="6">
        <v>27.632000000000001</v>
      </c>
      <c r="ZE43" s="7">
        <v>47.026000000000003</v>
      </c>
      <c r="ZF43" s="6">
        <v>50.18771169</v>
      </c>
      <c r="ZG43" s="7">
        <v>21.26722792</v>
      </c>
      <c r="ZH43" s="6">
        <v>9.2962182569999996</v>
      </c>
      <c r="ZI43" s="7">
        <v>64.833914140000005</v>
      </c>
      <c r="ZJ43" s="6">
        <v>40.768999999999998</v>
      </c>
      <c r="ZK43" s="7">
        <v>15.896000000000001</v>
      </c>
      <c r="ZL43" s="6">
        <v>39.296339680000003</v>
      </c>
      <c r="ZM43" s="7">
        <v>6.5144337539999997</v>
      </c>
      <c r="ZN43" s="6">
        <v>27.732303630000001</v>
      </c>
      <c r="ZO43" s="7">
        <v>0.01</v>
      </c>
      <c r="ZP43" s="6">
        <v>500</v>
      </c>
      <c r="ZQ43" s="7">
        <v>0.1</v>
      </c>
      <c r="ZR43" s="6">
        <v>4</v>
      </c>
      <c r="ZS43" s="7">
        <v>5128</v>
      </c>
      <c r="ZT43" s="6">
        <v>0.01</v>
      </c>
      <c r="ZU43" s="7">
        <v>5.0999999999999996</v>
      </c>
      <c r="ZV43" s="6">
        <v>4510</v>
      </c>
      <c r="ZW43" s="7">
        <v>11.77172955</v>
      </c>
      <c r="ZX43" s="6">
        <v>6.0126576000000001E-2</v>
      </c>
      <c r="ZY43" s="7">
        <v>32.183425499999998</v>
      </c>
      <c r="ZZ43" s="6">
        <v>0.01</v>
      </c>
      <c r="AAA43" s="7">
        <v>100</v>
      </c>
      <c r="AAB43" s="6">
        <v>0.1</v>
      </c>
      <c r="AAC43" s="7">
        <v>0.1</v>
      </c>
      <c r="AAD43" s="6">
        <v>2.6</v>
      </c>
      <c r="AAE43" s="7">
        <v>7024</v>
      </c>
      <c r="AAF43" s="6">
        <v>598.53</v>
      </c>
      <c r="AAG43" s="7">
        <v>100</v>
      </c>
      <c r="AAH43" s="6">
        <v>200</v>
      </c>
      <c r="AAI43" s="7">
        <v>200</v>
      </c>
      <c r="AAJ43" s="6">
        <v>68.1678608</v>
      </c>
      <c r="AAK43" s="7">
        <v>2.9</v>
      </c>
      <c r="AAL43" s="6">
        <v>6492</v>
      </c>
      <c r="AAM43" s="7">
        <v>768000</v>
      </c>
      <c r="AAN43" s="6">
        <v>1500000000</v>
      </c>
      <c r="AAO43" s="7">
        <v>1500000000</v>
      </c>
      <c r="AAP43" s="6"/>
      <c r="AAQ43" s="7"/>
      <c r="AAR43" s="6">
        <v>9.7710623170000002</v>
      </c>
      <c r="AAS43" s="7">
        <v>1.0637069619999999</v>
      </c>
      <c r="AAT43" s="6">
        <v>10591651804</v>
      </c>
      <c r="AAU43" s="7">
        <v>2458846744</v>
      </c>
      <c r="AAV43" s="6">
        <v>9551812979</v>
      </c>
      <c r="AAW43" s="7">
        <v>1039838826</v>
      </c>
      <c r="AAX43" s="6">
        <v>7.8</v>
      </c>
      <c r="AAY43" s="7">
        <v>10.83476928</v>
      </c>
      <c r="AAZ43" s="6">
        <v>2.5152863459999999</v>
      </c>
      <c r="ABA43" s="7">
        <v>0.83899999999999997</v>
      </c>
      <c r="ABB43" s="6">
        <v>87.462791440000004</v>
      </c>
      <c r="ABC43" s="7">
        <v>99.3</v>
      </c>
      <c r="ABD43" s="6">
        <v>95.9</v>
      </c>
      <c r="ABE43" s="7">
        <v>97.4</v>
      </c>
      <c r="ABF43" s="6">
        <v>60.081590589999998</v>
      </c>
      <c r="ABG43" s="7">
        <v>3.6015341410000001</v>
      </c>
      <c r="ABH43" s="6">
        <v>34900000</v>
      </c>
      <c r="ABI43" s="7">
        <v>22.139779999999998</v>
      </c>
      <c r="ABJ43" s="6">
        <v>85.376716610000003</v>
      </c>
      <c r="ABK43" s="7">
        <v>5.2250699999999997</v>
      </c>
      <c r="ABL43" s="6"/>
      <c r="ABM43" s="7">
        <v>89.425086980000003</v>
      </c>
      <c r="ABN43" s="6">
        <v>2.8123375689999999</v>
      </c>
      <c r="ABO43" s="7">
        <v>254300000</v>
      </c>
      <c r="ABP43" s="6">
        <v>360900000</v>
      </c>
      <c r="ABQ43" s="7">
        <v>99</v>
      </c>
      <c r="ABR43" s="6">
        <v>3.9250699999999998</v>
      </c>
      <c r="ABS43" s="7">
        <v>6.3852500000000001</v>
      </c>
    </row>
    <row r="44" spans="1:747" x14ac:dyDescent="0.25">
      <c r="A44" s="5">
        <v>2002</v>
      </c>
      <c r="B44" s="6">
        <v>49.256044180000004</v>
      </c>
      <c r="C44" s="7">
        <v>66.560146200000005</v>
      </c>
      <c r="D44" s="6">
        <v>0.55800882100000004</v>
      </c>
      <c r="E44" s="7">
        <v>4.032847329</v>
      </c>
      <c r="F44" s="6">
        <v>4.7529566900000004</v>
      </c>
      <c r="G44" s="7">
        <v>1.731692196</v>
      </c>
      <c r="H44" s="6">
        <v>3.5458506029999999</v>
      </c>
      <c r="I44" s="7">
        <v>5.471205984</v>
      </c>
      <c r="J44" s="6">
        <v>7.1514219050000003</v>
      </c>
      <c r="K44" s="7">
        <v>9.6245590930000002</v>
      </c>
      <c r="L44" s="6">
        <v>60.235525320000001</v>
      </c>
      <c r="M44" s="7">
        <v>11.136536550000001</v>
      </c>
      <c r="N44" s="6">
        <v>11.794377989999999</v>
      </c>
      <c r="O44" s="7">
        <v>36.430621709999997</v>
      </c>
      <c r="P44" s="6">
        <v>12.72976663</v>
      </c>
      <c r="Q44" s="7">
        <v>11205</v>
      </c>
      <c r="R44" s="6">
        <v>106493000000</v>
      </c>
      <c r="S44" s="7">
        <v>51700000000</v>
      </c>
      <c r="T44" s="6">
        <v>2498.4812120000001</v>
      </c>
      <c r="U44" s="7">
        <v>190482000000</v>
      </c>
      <c r="V44" s="6">
        <v>354564000000</v>
      </c>
      <c r="W44" s="7">
        <v>27743573034</v>
      </c>
      <c r="X44" s="6">
        <v>15.40485616</v>
      </c>
      <c r="Y44" s="7">
        <v>58369000000</v>
      </c>
      <c r="Z44" s="6">
        <v>-4.3547110059999996</v>
      </c>
      <c r="AA44" s="7">
        <v>22.670889420000002</v>
      </c>
      <c r="AB44" s="6">
        <v>85900000000</v>
      </c>
      <c r="AC44" s="7">
        <v>15168539326</v>
      </c>
      <c r="AD44" s="6">
        <v>224167000000</v>
      </c>
      <c r="AE44" s="7">
        <v>15595505618</v>
      </c>
      <c r="AF44" s="6">
        <v>395400000000</v>
      </c>
      <c r="AG44" s="7">
        <v>2997290000000</v>
      </c>
      <c r="AH44" s="6">
        <v>73528089888</v>
      </c>
      <c r="AI44" s="7">
        <v>149845000000</v>
      </c>
      <c r="AJ44" s="6">
        <v>12.58907363</v>
      </c>
      <c r="AK44" s="7">
        <v>47700000000</v>
      </c>
      <c r="AL44" s="6">
        <v>5546000000</v>
      </c>
      <c r="AM44" s="7">
        <v>21.511269460000001</v>
      </c>
      <c r="AN44" s="6">
        <v>42.889000000000003</v>
      </c>
      <c r="AO44" s="7">
        <v>50.743955819999996</v>
      </c>
      <c r="AP44" s="6">
        <v>76239137</v>
      </c>
      <c r="AQ44" s="7">
        <v>59.843029700000002</v>
      </c>
      <c r="AR44" s="6">
        <v>0.33564976800000002</v>
      </c>
      <c r="AS44" s="7">
        <v>0.99770324499999996</v>
      </c>
      <c r="AT44" s="6">
        <v>3.3338529769999998</v>
      </c>
      <c r="AU44" s="7">
        <v>1.442491143</v>
      </c>
      <c r="AV44" s="6">
        <v>2.4839419199999999</v>
      </c>
      <c r="AW44" s="7">
        <v>4.5597518990000001</v>
      </c>
      <c r="AX44" s="6">
        <v>6.3171260120000001</v>
      </c>
      <c r="AY44" s="7">
        <v>8.2134391529999995</v>
      </c>
      <c r="AZ44" s="6">
        <v>60.038371759999997</v>
      </c>
      <c r="BA44" s="7">
        <v>59.835262649999997</v>
      </c>
      <c r="BB44" s="6">
        <v>11.906477089999999</v>
      </c>
      <c r="BC44" s="7">
        <v>35.92878091</v>
      </c>
      <c r="BD44" s="6">
        <v>35.411780659999998</v>
      </c>
      <c r="BE44" s="7">
        <v>4.45</v>
      </c>
      <c r="BF44" s="6">
        <v>13.644761150000001</v>
      </c>
      <c r="BG44" s="7">
        <v>85146067416</v>
      </c>
      <c r="BH44" s="6">
        <v>0</v>
      </c>
      <c r="BI44" s="7">
        <v>38817056180</v>
      </c>
      <c r="BJ44" s="6">
        <v>32.58350488</v>
      </c>
      <c r="BK44" s="7">
        <v>123459000000</v>
      </c>
      <c r="BL44" s="6">
        <v>-16500000000</v>
      </c>
      <c r="BM44" s="7">
        <v>17.99947216</v>
      </c>
      <c r="BN44" s="6">
        <v>68200000000</v>
      </c>
      <c r="BO44" s="7">
        <v>157303370.80000001</v>
      </c>
      <c r="BP44" s="6">
        <v>17234513013</v>
      </c>
      <c r="BQ44" s="7">
        <v>3522180000000</v>
      </c>
      <c r="BR44" s="6">
        <v>11.226016400000001</v>
      </c>
      <c r="BS44" s="7">
        <v>173151000000</v>
      </c>
      <c r="BT44" s="6">
        <v>2721830000000</v>
      </c>
      <c r="BU44" s="7">
        <v>279500000000</v>
      </c>
      <c r="BV44" s="6">
        <v>57.110999999999997</v>
      </c>
      <c r="BW44" s="7">
        <v>37552383</v>
      </c>
      <c r="BX44" s="6">
        <v>0.88742304299999997</v>
      </c>
      <c r="BY44" s="7">
        <v>3074608</v>
      </c>
      <c r="BZ44" s="6">
        <v>1784849</v>
      </c>
      <c r="CA44" s="7">
        <v>2.0446026019999999</v>
      </c>
      <c r="CB44" s="6">
        <v>3.7424682210000002</v>
      </c>
      <c r="CC44" s="7">
        <v>5.4466423610000003</v>
      </c>
      <c r="CD44" s="6">
        <v>6.860950742</v>
      </c>
      <c r="CE44" s="7">
        <v>9.3394352630000004</v>
      </c>
      <c r="CF44" s="6">
        <v>23303170</v>
      </c>
      <c r="CG44" s="7">
        <v>10.885285229999999</v>
      </c>
      <c r="CH44" s="6">
        <v>11.414399449999999</v>
      </c>
      <c r="CI44" s="7">
        <v>14093825</v>
      </c>
      <c r="CJ44" s="6">
        <v>12.431721039999999</v>
      </c>
      <c r="CK44" s="7">
        <v>24336200000</v>
      </c>
      <c r="CL44" s="6">
        <v>11617977528</v>
      </c>
      <c r="CM44" s="7">
        <v>4969.8883660000001</v>
      </c>
      <c r="CN44" s="6">
        <v>79677258427</v>
      </c>
      <c r="CO44" s="7">
        <v>11.510824919999999</v>
      </c>
      <c r="CP44" s="6">
        <v>330661000000</v>
      </c>
      <c r="CQ44" s="7">
        <v>40.987067830000001</v>
      </c>
      <c r="CR44" s="6">
        <v>-3707865169</v>
      </c>
      <c r="CS44" s="7">
        <v>25232801516</v>
      </c>
      <c r="CT44" s="6">
        <v>524884000000</v>
      </c>
      <c r="CU44" s="7">
        <v>15325842697</v>
      </c>
      <c r="CV44" s="6">
        <v>17.814726839999999</v>
      </c>
      <c r="CW44" s="7">
        <v>67500000000</v>
      </c>
      <c r="CX44" s="6">
        <v>5.313230796</v>
      </c>
      <c r="CY44" s="7">
        <v>54.655397200000003</v>
      </c>
      <c r="CZ44" s="6">
        <v>14076054423</v>
      </c>
      <c r="DA44" s="7">
        <v>23.49889795</v>
      </c>
      <c r="DB44" s="6">
        <v>13116629213</v>
      </c>
      <c r="DC44" s="7">
        <v>409276000000</v>
      </c>
      <c r="DD44" s="6">
        <v>19303370787</v>
      </c>
      <c r="DE44" s="7">
        <v>25722498591</v>
      </c>
      <c r="DF44" s="6">
        <v>700000000</v>
      </c>
      <c r="DG44" s="7">
        <v>104.35471099999999</v>
      </c>
      <c r="DH44" s="6">
        <v>88853932584</v>
      </c>
      <c r="DI44" s="7">
        <v>73.766165220000005</v>
      </c>
      <c r="DJ44" s="6">
        <v>1965.465784</v>
      </c>
      <c r="DK44" s="7">
        <v>275456000000</v>
      </c>
      <c r="DL44" s="6">
        <v>10719101124</v>
      </c>
      <c r="DM44" s="7">
        <v>717000000</v>
      </c>
      <c r="DN44" s="6">
        <v>2.7372385499999998</v>
      </c>
      <c r="DO44" s="7">
        <v>87.836500400000006</v>
      </c>
      <c r="DP44" s="6">
        <v>8649484804</v>
      </c>
      <c r="DQ44" s="7">
        <v>13242410675</v>
      </c>
      <c r="DR44" s="6">
        <v>17915357</v>
      </c>
      <c r="DS44" s="7">
        <v>54.655397200000003</v>
      </c>
      <c r="DT44" s="6">
        <v>14224781</v>
      </c>
      <c r="DU44" s="7">
        <v>4.4996666669999996</v>
      </c>
      <c r="DV44" s="6">
        <v>5468808989</v>
      </c>
      <c r="DW44" s="7">
        <v>3398180000000</v>
      </c>
      <c r="DX44" s="6">
        <v>43175.779329999998</v>
      </c>
      <c r="DY44" s="7">
        <v>1116.8288460000001</v>
      </c>
      <c r="DZ44" s="6">
        <v>3291680000000</v>
      </c>
      <c r="EA44" s="7">
        <v>378900000000</v>
      </c>
      <c r="EB44" s="6">
        <v>45.588783319999997</v>
      </c>
      <c r="EC44" s="7">
        <v>172736000000</v>
      </c>
      <c r="ED44" s="6">
        <v>33.56558459</v>
      </c>
      <c r="EE44" s="7">
        <v>47.361868010000002</v>
      </c>
      <c r="EF44" s="6">
        <v>332813000000</v>
      </c>
      <c r="EG44" s="7">
        <v>384807000000</v>
      </c>
      <c r="EH44" s="6">
        <v>54.655397200000003</v>
      </c>
      <c r="EI44" s="7">
        <v>43.503250010000002</v>
      </c>
      <c r="EJ44" s="6">
        <v>12770000000</v>
      </c>
      <c r="EK44" s="7">
        <v>32698203</v>
      </c>
      <c r="EL44" s="6">
        <v>43540934</v>
      </c>
      <c r="EM44" s="7">
        <v>38686754</v>
      </c>
      <c r="EN44" s="6">
        <v>6.717116495</v>
      </c>
      <c r="EO44" s="7">
        <v>0.59307288199999997</v>
      </c>
      <c r="EP44" s="6">
        <v>1.4239375970000001</v>
      </c>
      <c r="EQ44" s="7">
        <v>1289759</v>
      </c>
      <c r="ER44" s="6">
        <v>1.848523168</v>
      </c>
      <c r="ES44" s="7">
        <v>2.7779342260000002</v>
      </c>
      <c r="ET44" s="6">
        <v>4.6892576699999999</v>
      </c>
      <c r="EU44" s="7">
        <v>6.1497282340000003</v>
      </c>
      <c r="EV44" s="6">
        <v>7.898958103</v>
      </c>
      <c r="EW44" s="7">
        <v>45772736</v>
      </c>
      <c r="EX44" s="6">
        <v>22469567</v>
      </c>
      <c r="EY44" s="7">
        <v>11.56566016</v>
      </c>
      <c r="EZ44" s="6">
        <v>27391792</v>
      </c>
      <c r="FA44" s="7">
        <v>13297967</v>
      </c>
      <c r="FB44" s="6">
        <v>18.316178409999999</v>
      </c>
      <c r="FC44" s="7">
        <v>69400000000</v>
      </c>
      <c r="FD44" s="6">
        <v>198874000000</v>
      </c>
      <c r="FE44" s="7">
        <v>86.355238850000006</v>
      </c>
      <c r="FF44" s="6">
        <v>327200000000</v>
      </c>
      <c r="FG44" s="7">
        <v>62808988764</v>
      </c>
      <c r="FH44" s="6">
        <v>24325078757</v>
      </c>
      <c r="FI44" s="7">
        <v>2.2110326589999998</v>
      </c>
      <c r="FJ44" s="6">
        <v>-37828683697</v>
      </c>
      <c r="FK44" s="7">
        <v>1259290000000</v>
      </c>
      <c r="FL44" s="6">
        <v>7.6311650550000003</v>
      </c>
      <c r="FM44" s="7">
        <v>-0.122655403</v>
      </c>
      <c r="FN44" s="6">
        <v>2.0232126930000001</v>
      </c>
      <c r="FO44" s="7">
        <v>0.25869626800000001</v>
      </c>
      <c r="FP44" s="6">
        <v>2.3902040260000001</v>
      </c>
      <c r="FQ44" s="7">
        <v>193811000000</v>
      </c>
      <c r="FR44" s="6">
        <v>3.165579068</v>
      </c>
      <c r="FS44" s="7">
        <v>1666670000000</v>
      </c>
      <c r="FT44" s="6">
        <v>2.6765492160000002</v>
      </c>
      <c r="FU44" s="7">
        <v>2.78399573</v>
      </c>
      <c r="FV44" s="6">
        <v>2.1037235970000001</v>
      </c>
      <c r="FW44" s="7">
        <v>97716821381</v>
      </c>
      <c r="FX44" s="6">
        <v>25031392714</v>
      </c>
      <c r="FY44" s="7">
        <v>11.21093746</v>
      </c>
      <c r="FZ44" s="6">
        <v>452380000000</v>
      </c>
      <c r="GA44" s="7">
        <v>4.9735990210000001</v>
      </c>
      <c r="GB44" s="6">
        <v>2.0722284929999999</v>
      </c>
      <c r="GC44" s="7">
        <v>12.630372039999999</v>
      </c>
      <c r="GD44" s="6">
        <v>3.4015599129999998</v>
      </c>
      <c r="GE44" s="7">
        <v>3329510000000</v>
      </c>
      <c r="GF44" s="6">
        <v>73228841203</v>
      </c>
      <c r="GG44" s="7">
        <v>2.000744788</v>
      </c>
      <c r="GH44" s="6">
        <v>74.751223999999993</v>
      </c>
      <c r="GI44" s="7">
        <v>70.734999999999999</v>
      </c>
      <c r="GJ44" s="6">
        <v>219.834</v>
      </c>
      <c r="GK44" s="7">
        <v>41.6</v>
      </c>
      <c r="GL44" s="6">
        <v>39.700000000000003</v>
      </c>
      <c r="GM44" s="7">
        <v>41260</v>
      </c>
      <c r="GN44" s="6">
        <v>65511</v>
      </c>
      <c r="GO44" s="7">
        <v>1308729980</v>
      </c>
      <c r="GP44" s="6">
        <v>1308729980</v>
      </c>
      <c r="GQ44" s="7">
        <v>66.382999999999996</v>
      </c>
      <c r="GR44" s="6">
        <v>33.6</v>
      </c>
      <c r="GS44" s="7">
        <v>6.202</v>
      </c>
      <c r="GT44" s="6">
        <v>52.45</v>
      </c>
      <c r="GU44" s="7">
        <v>1.052</v>
      </c>
      <c r="GV44" s="6">
        <v>3.3180000000000001</v>
      </c>
      <c r="GW44" s="7">
        <v>35.5</v>
      </c>
      <c r="GX44" s="6">
        <v>142.43</v>
      </c>
      <c r="GY44" s="7">
        <v>61939998.630000003</v>
      </c>
      <c r="GZ44" s="6">
        <v>781280000</v>
      </c>
      <c r="HA44" s="7">
        <v>801459</v>
      </c>
      <c r="HB44" s="6">
        <v>750000</v>
      </c>
      <c r="HC44" s="7">
        <v>729730000</v>
      </c>
      <c r="HD44" s="6">
        <v>376296</v>
      </c>
      <c r="HE44" s="7">
        <v>425163</v>
      </c>
      <c r="HF44" s="6">
        <v>62.670180999999999</v>
      </c>
      <c r="HG44" s="7">
        <v>68.563999999999993</v>
      </c>
      <c r="HH44" s="6">
        <v>31.5</v>
      </c>
      <c r="HI44" s="7">
        <v>26.477</v>
      </c>
      <c r="HJ44" s="6">
        <v>80801</v>
      </c>
      <c r="HK44" s="7">
        <v>17.166117459999999</v>
      </c>
      <c r="HL44" s="6">
        <v>8.5393671750000006</v>
      </c>
      <c r="HM44" s="7">
        <v>1986390015</v>
      </c>
      <c r="HN44" s="6">
        <v>21</v>
      </c>
      <c r="HO44" s="7">
        <v>43.4</v>
      </c>
      <c r="HP44" s="6">
        <v>1986390015</v>
      </c>
      <c r="HQ44" s="7">
        <v>1170059972</v>
      </c>
      <c r="HR44" s="6">
        <v>12930000.310000001</v>
      </c>
      <c r="HS44" s="7">
        <v>845849975.60000002</v>
      </c>
      <c r="HT44" s="6">
        <v>9.9520911640000005</v>
      </c>
      <c r="HU44" s="7">
        <v>3.2784547970000002</v>
      </c>
      <c r="HV44" s="6">
        <v>3.6004984420000001</v>
      </c>
      <c r="HW44" s="7">
        <v>2902768425</v>
      </c>
      <c r="HX44" s="6">
        <v>0.29035456100000001</v>
      </c>
      <c r="HY44" s="7">
        <v>13061500000</v>
      </c>
      <c r="HZ44" s="6">
        <v>10.199999999999999</v>
      </c>
      <c r="IA44" s="7">
        <v>7794760</v>
      </c>
      <c r="IB44" s="6">
        <v>1001450</v>
      </c>
      <c r="IC44" s="7">
        <v>20194329</v>
      </c>
      <c r="ID44" s="6">
        <v>454.35967299999999</v>
      </c>
      <c r="IE44" s="7">
        <v>77.78</v>
      </c>
      <c r="IF44" s="6">
        <v>0.49023054900000002</v>
      </c>
      <c r="IG44" s="7">
        <v>76.468463920000005</v>
      </c>
      <c r="IH44" s="6">
        <v>76.58761063</v>
      </c>
      <c r="II44" s="7">
        <v>74.430000000000007</v>
      </c>
      <c r="IJ44" s="6">
        <v>2712234</v>
      </c>
      <c r="IK44" s="7">
        <v>3.439650409</v>
      </c>
      <c r="IL44" s="6">
        <v>7445.6</v>
      </c>
      <c r="IM44" s="7">
        <v>75.44</v>
      </c>
      <c r="IN44" s="6">
        <v>995450</v>
      </c>
      <c r="IO44" s="7">
        <v>2.9494198599999999</v>
      </c>
      <c r="IP44" s="6">
        <v>4642854669</v>
      </c>
      <c r="IQ44" s="7">
        <v>10.44750296</v>
      </c>
      <c r="IR44" s="6">
        <v>19.923869969999998</v>
      </c>
      <c r="IS44" s="7">
        <v>3.142848259</v>
      </c>
      <c r="IT44" s="6">
        <v>3.1395885030000001</v>
      </c>
      <c r="IU44" s="7">
        <v>7.4972431459999997</v>
      </c>
      <c r="IV44" s="6">
        <v>6.7945149159999998</v>
      </c>
      <c r="IW44" s="7">
        <v>18.100000000000001</v>
      </c>
      <c r="IX44" s="6">
        <v>3.8510403999999998E-2</v>
      </c>
      <c r="IY44" s="7">
        <v>1.676709623</v>
      </c>
      <c r="IZ44" s="6">
        <v>2.319223467</v>
      </c>
      <c r="JA44" s="7">
        <v>11.19742791</v>
      </c>
      <c r="JB44" s="6">
        <v>5.5243769240000002</v>
      </c>
      <c r="JC44" s="7">
        <v>59.671126819999998</v>
      </c>
      <c r="JD44" s="6">
        <v>2936000</v>
      </c>
      <c r="JE44" s="7">
        <v>19.29082644</v>
      </c>
      <c r="JF44" s="6">
        <v>50.337800629999997</v>
      </c>
      <c r="JG44" s="7">
        <v>12439455861</v>
      </c>
      <c r="JH44" s="6">
        <v>3.142848259</v>
      </c>
      <c r="JI44" s="7">
        <v>25.988596999999999</v>
      </c>
      <c r="JJ44" s="6">
        <v>13.116622769999999</v>
      </c>
      <c r="JK44" s="7">
        <v>1</v>
      </c>
      <c r="JL44" s="6">
        <v>10.44750296</v>
      </c>
      <c r="JM44" s="7">
        <v>9.8677176360000001</v>
      </c>
      <c r="JN44" s="6">
        <v>5.7076317239999996</v>
      </c>
      <c r="JO44" s="7">
        <v>16.166416389999998</v>
      </c>
      <c r="JP44" s="6">
        <v>2.1342361990000001</v>
      </c>
      <c r="JQ44" s="7">
        <v>7.6931522299999999</v>
      </c>
      <c r="JR44" s="6">
        <v>34240</v>
      </c>
      <c r="JS44" s="7">
        <v>0.35258751700000002</v>
      </c>
      <c r="JT44" s="6">
        <v>426310000</v>
      </c>
      <c r="JU44" s="7">
        <v>43225.589939999998</v>
      </c>
      <c r="JV44" s="6">
        <v>1250</v>
      </c>
      <c r="JW44" s="7">
        <v>85241867416</v>
      </c>
      <c r="JX44" s="6">
        <v>4975.4801129999996</v>
      </c>
      <c r="JY44" s="7">
        <v>3295480000000</v>
      </c>
      <c r="JZ44" s="6">
        <v>379326000000</v>
      </c>
      <c r="KA44" s="7">
        <v>95800000</v>
      </c>
      <c r="KB44" s="6">
        <v>190787000000</v>
      </c>
      <c r="KC44" s="7">
        <v>94941797648</v>
      </c>
      <c r="KD44" s="6">
        <v>2502.478685</v>
      </c>
      <c r="KE44" s="7">
        <v>12180000.310000001</v>
      </c>
      <c r="KF44" s="6">
        <v>1.367164407</v>
      </c>
      <c r="KG44" s="7">
        <v>-0.743046227</v>
      </c>
      <c r="KH44" s="6">
        <v>1.535313597</v>
      </c>
      <c r="KI44" s="7">
        <v>600000.02379999997</v>
      </c>
      <c r="KJ44" s="6">
        <v>16069999.689999999</v>
      </c>
      <c r="KK44" s="7">
        <v>80488</v>
      </c>
      <c r="KL44" s="6">
        <v>-2019999.9809999999</v>
      </c>
      <c r="KM44" s="7">
        <v>19600000.379999999</v>
      </c>
      <c r="KN44" s="6">
        <v>4269999.9809999997</v>
      </c>
      <c r="KO44" s="7">
        <v>1539999.9620000001</v>
      </c>
      <c r="KP44" s="6">
        <v>100139999.40000001</v>
      </c>
      <c r="KQ44" s="7">
        <v>6</v>
      </c>
      <c r="KR44" s="6">
        <v>7.9000000000000008E-3</v>
      </c>
      <c r="KS44" s="7">
        <v>19.274799999999999</v>
      </c>
      <c r="KT44" s="6">
        <v>26.969713129999999</v>
      </c>
      <c r="KU44" s="7">
        <v>1881802487</v>
      </c>
      <c r="KV44" s="6">
        <v>0.75975323299999997</v>
      </c>
      <c r="KW44" s="7">
        <v>646900000</v>
      </c>
      <c r="KX44" s="6">
        <v>15.9549</v>
      </c>
      <c r="KY44" s="7">
        <v>4.1399999999999999E-2</v>
      </c>
      <c r="KZ44" s="6">
        <v>2.0000000000000001E-4</v>
      </c>
      <c r="LA44" s="7">
        <v>35.251300000000001</v>
      </c>
      <c r="LB44" s="6">
        <v>1.2535000000000001</v>
      </c>
      <c r="LC44" s="7">
        <v>3.2705000000000002</v>
      </c>
      <c r="LD44" s="6">
        <v>10.9</v>
      </c>
      <c r="LE44" s="7">
        <v>29.0183</v>
      </c>
      <c r="LF44" s="6">
        <v>1.9013528449999999</v>
      </c>
      <c r="LG44" s="7">
        <v>30.853999999999999</v>
      </c>
      <c r="LH44" s="6">
        <v>52.144199999999998</v>
      </c>
      <c r="LI44" s="7">
        <v>0.41410000000000002</v>
      </c>
      <c r="LJ44" s="6">
        <v>-606241693.70000005</v>
      </c>
      <c r="LK44" s="7">
        <v>1858620000</v>
      </c>
      <c r="LL44" s="6">
        <v>29671747582</v>
      </c>
      <c r="LM44" s="7">
        <v>2.1600000000000001E-2</v>
      </c>
      <c r="LN44" s="6">
        <v>6.4000000000000001E-2</v>
      </c>
      <c r="LO44" s="7">
        <v>0.76100345899999999</v>
      </c>
      <c r="LP44" s="6">
        <v>11.7439</v>
      </c>
      <c r="LQ44" s="7">
        <v>0.51239999999999997</v>
      </c>
      <c r="LR44" s="6">
        <v>2.9499999999999998E-2</v>
      </c>
      <c r="LS44" s="7">
        <v>2.8403141550000002</v>
      </c>
      <c r="LT44" s="6">
        <v>25.1113</v>
      </c>
      <c r="LU44" s="7">
        <v>2.6518999999999999</v>
      </c>
      <c r="LV44" s="6">
        <v>2.8799999999999999E-2</v>
      </c>
      <c r="LW44" s="7">
        <v>22.5032</v>
      </c>
      <c r="LX44" s="6">
        <v>216.54310000000001</v>
      </c>
      <c r="LY44" s="7">
        <v>0.3453</v>
      </c>
      <c r="LZ44" s="6">
        <v>5.8599999999999999E-2</v>
      </c>
      <c r="MA44" s="7">
        <v>144.95750000000001</v>
      </c>
      <c r="MB44" s="6">
        <v>10.326499999999999</v>
      </c>
      <c r="MC44" s="7">
        <v>9.3735999999999997</v>
      </c>
      <c r="MD44" s="6">
        <v>-628597351.70000005</v>
      </c>
      <c r="ME44" s="7">
        <v>1316192000</v>
      </c>
      <c r="MF44" s="6">
        <v>15.27464256</v>
      </c>
      <c r="MG44" s="7">
        <v>27336889186</v>
      </c>
      <c r="MH44" s="6">
        <v>6</v>
      </c>
      <c r="MI44" s="7">
        <v>5</v>
      </c>
      <c r="MJ44" s="6">
        <v>2.207603545</v>
      </c>
      <c r="MK44" s="7">
        <v>2.4399923019999998</v>
      </c>
      <c r="ML44" s="6">
        <v>-22356000</v>
      </c>
      <c r="MM44" s="7">
        <v>33.125</v>
      </c>
      <c r="MN44" s="6">
        <v>11</v>
      </c>
      <c r="MO44" s="7">
        <v>507516732.5</v>
      </c>
      <c r="MP44" s="6">
        <v>2079895003</v>
      </c>
      <c r="MQ44" s="7">
        <v>-40652000</v>
      </c>
      <c r="MR44" s="6">
        <v>7.2461000000000002</v>
      </c>
      <c r="MS44" s="7">
        <v>26678389186</v>
      </c>
      <c r="MT44" s="6">
        <v>34.808889669999999</v>
      </c>
      <c r="MU44" s="7">
        <v>-56492000</v>
      </c>
      <c r="MV44" s="6">
        <v>74050800</v>
      </c>
      <c r="MW44" s="7">
        <v>-46594000</v>
      </c>
      <c r="MX44" s="6">
        <v>542428000</v>
      </c>
      <c r="MY44" s="7">
        <v>2150067000</v>
      </c>
      <c r="MZ44" s="6">
        <v>184791396.5</v>
      </c>
      <c r="NA44" s="7">
        <v>3220000.0290000001</v>
      </c>
      <c r="NB44" s="6">
        <v>47.439249689999997</v>
      </c>
      <c r="NC44" s="7">
        <v>20502000</v>
      </c>
      <c r="ND44" s="6">
        <v>44189998.630000003</v>
      </c>
      <c r="NE44" s="7">
        <v>3529515.6</v>
      </c>
      <c r="NF44" s="6">
        <v>2650000.0950000002</v>
      </c>
      <c r="NG44" s="7">
        <v>17069999.690000001</v>
      </c>
      <c r="NH44" s="6">
        <v>4.5846486310000003</v>
      </c>
      <c r="NI44" s="7">
        <v>33.575847260000003</v>
      </c>
      <c r="NJ44" s="6">
        <v>8.1083805659999992</v>
      </c>
      <c r="NK44" s="7">
        <v>50.606474140000003</v>
      </c>
      <c r="NL44" s="6">
        <v>27.843760639999999</v>
      </c>
      <c r="NM44" s="7">
        <v>35.240372450000002</v>
      </c>
      <c r="NN44" s="6">
        <v>8.753933988</v>
      </c>
      <c r="NO44" s="7">
        <v>3.3118214959999999</v>
      </c>
      <c r="NP44" s="6">
        <v>3.9755151789999998</v>
      </c>
      <c r="NQ44" s="7">
        <v>4.4039191879999997</v>
      </c>
      <c r="NR44" s="6">
        <v>2.1749873999999999E-2</v>
      </c>
      <c r="NS44" s="7">
        <v>1001.5138020000001</v>
      </c>
      <c r="NT44" s="6">
        <v>1.951316E-3</v>
      </c>
      <c r="NU44" s="7">
        <v>0.184277626</v>
      </c>
      <c r="NV44" s="6">
        <v>4.4111256000000001</v>
      </c>
      <c r="NW44" s="7">
        <v>249.20599999999999</v>
      </c>
      <c r="NX44" s="6">
        <v>5.9058070440000003</v>
      </c>
      <c r="NY44" s="7">
        <v>1.188064247</v>
      </c>
      <c r="NZ44" s="6">
        <v>2240.666862</v>
      </c>
      <c r="OA44" s="7">
        <v>76354547995</v>
      </c>
      <c r="OB44" s="6">
        <v>5.2240363360000002</v>
      </c>
      <c r="OC44" s="7">
        <v>4294321099</v>
      </c>
      <c r="OD44" s="6">
        <v>4434253294</v>
      </c>
      <c r="OE44" s="7">
        <v>0.184484962</v>
      </c>
      <c r="OF44" s="6">
        <v>1663337.89</v>
      </c>
      <c r="OG44" s="7">
        <v>157081689.90000001</v>
      </c>
      <c r="OH44" s="6">
        <v>3760125835</v>
      </c>
      <c r="OI44" s="7">
        <v>41858</v>
      </c>
      <c r="OJ44" s="6">
        <v>7.3003752759999996</v>
      </c>
      <c r="OK44" s="7">
        <v>170827000000</v>
      </c>
      <c r="OL44" s="6">
        <v>5.0378073939999997</v>
      </c>
      <c r="OM44" s="7">
        <v>5.201966391</v>
      </c>
      <c r="ON44" s="6">
        <v>4526688</v>
      </c>
      <c r="OO44" s="7">
        <v>4490000</v>
      </c>
      <c r="OP44" s="6">
        <v>2.6915000000000001E-4</v>
      </c>
      <c r="OQ44" s="7">
        <v>1.251977586</v>
      </c>
      <c r="OR44" s="6">
        <v>-0.85583514599999999</v>
      </c>
      <c r="OS44" s="7">
        <v>2799999.952</v>
      </c>
      <c r="OT44" s="6">
        <v>6.041770251</v>
      </c>
      <c r="OU44" s="7">
        <v>-15840000</v>
      </c>
      <c r="OV44" s="6">
        <v>-16992000</v>
      </c>
      <c r="OW44" s="7">
        <v>88.056907649999999</v>
      </c>
      <c r="OX44" s="6">
        <v>7855433</v>
      </c>
      <c r="OY44" s="7">
        <v>91.686569210000002</v>
      </c>
      <c r="OZ44" s="6">
        <v>15749258427</v>
      </c>
      <c r="PA44" s="7">
        <v>18.496753760000001</v>
      </c>
      <c r="PB44" s="6">
        <v>70084200000</v>
      </c>
      <c r="PC44" s="7">
        <v>89.930572510000005</v>
      </c>
      <c r="PD44" s="6">
        <v>3259999.99</v>
      </c>
      <c r="PE44" s="7">
        <v>5159999.8470000001</v>
      </c>
      <c r="PF44" s="6">
        <v>74636266.200000003</v>
      </c>
      <c r="PG44" s="7">
        <v>10.01</v>
      </c>
      <c r="PH44" s="6">
        <v>9989999.7709999997</v>
      </c>
      <c r="PI44" s="7">
        <v>10.30003194</v>
      </c>
      <c r="PJ44" s="6">
        <v>4.4583333329999997</v>
      </c>
      <c r="PK44" s="7">
        <v>658500000</v>
      </c>
      <c r="PL44" s="6">
        <v>9.3333333330000006</v>
      </c>
      <c r="PM44" s="7">
        <v>13.79166667</v>
      </c>
      <c r="PN44" s="6">
        <v>2220000.0290000001</v>
      </c>
      <c r="PO44" s="7">
        <v>41.239180449999999</v>
      </c>
      <c r="PP44" s="6">
        <v>9127000000</v>
      </c>
      <c r="PQ44" s="7">
        <v>29.642909110000002</v>
      </c>
      <c r="PR44" s="6">
        <v>69747865000</v>
      </c>
      <c r="PS44" s="7">
        <v>12.13750505</v>
      </c>
      <c r="PT44" s="6">
        <v>2893100000</v>
      </c>
      <c r="PU44" s="7">
        <v>17136100000</v>
      </c>
      <c r="PV44" s="6">
        <v>1.144825218</v>
      </c>
      <c r="PW44" s="7">
        <v>-619100000</v>
      </c>
      <c r="PX44" s="6">
        <v>-267000000</v>
      </c>
      <c r="PY44" s="7">
        <v>19.097975179999999</v>
      </c>
      <c r="PZ44" s="6">
        <v>6628975000</v>
      </c>
      <c r="QA44" s="7">
        <v>965200000</v>
      </c>
      <c r="QB44" s="6">
        <v>1.169058836</v>
      </c>
      <c r="QC44" s="7">
        <v>42.208982779999999</v>
      </c>
      <c r="QD44" s="6">
        <v>18.387299580000001</v>
      </c>
      <c r="QE44" s="7">
        <v>2893100000</v>
      </c>
      <c r="QF44" s="6">
        <v>16437900000</v>
      </c>
      <c r="QG44" s="7">
        <v>3959900000</v>
      </c>
      <c r="QH44" s="6">
        <v>1905500000</v>
      </c>
      <c r="QI44" s="7">
        <v>2527900000</v>
      </c>
      <c r="QJ44" s="6">
        <v>26.88922496</v>
      </c>
      <c r="QK44" s="7">
        <v>12879425000</v>
      </c>
      <c r="QL44" s="6">
        <v>47.577491240000001</v>
      </c>
      <c r="QM44" s="7">
        <v>30.64643366</v>
      </c>
      <c r="QN44" s="6">
        <v>26.94532705</v>
      </c>
      <c r="QO44" s="7">
        <v>6013175000</v>
      </c>
      <c r="QP44" s="6">
        <v>15673677528</v>
      </c>
      <c r="QQ44" s="7">
        <v>4001600000</v>
      </c>
      <c r="QR44" s="6">
        <v>40.384326520000002</v>
      </c>
      <c r="QS44" s="7">
        <v>9320200000</v>
      </c>
      <c r="QT44" s="6">
        <v>698200000</v>
      </c>
      <c r="QU44" s="7">
        <v>-803825194.60000002</v>
      </c>
      <c r="QV44" s="6">
        <v>-5761725000</v>
      </c>
      <c r="QW44" s="7">
        <v>0.73097915000000002</v>
      </c>
      <c r="QX44" s="6">
        <v>3.2649775999999998E-2</v>
      </c>
      <c r="QY44" s="7">
        <v>20473600000</v>
      </c>
      <c r="QZ44" s="6">
        <v>6.4353086260000003</v>
      </c>
      <c r="RA44" s="7">
        <v>18.731546250000001</v>
      </c>
      <c r="RB44" s="6">
        <v>12.54700311</v>
      </c>
      <c r="RC44" s="7">
        <v>3.397808129</v>
      </c>
      <c r="RD44" s="6">
        <v>30.011158559999998</v>
      </c>
      <c r="RE44" s="7">
        <v>7117700000</v>
      </c>
      <c r="RF44" s="6">
        <v>28.459689709999999</v>
      </c>
      <c r="RG44" s="7">
        <v>-3070500000</v>
      </c>
      <c r="RH44" s="6">
        <v>622400000</v>
      </c>
      <c r="RI44" s="7">
        <v>10.98150972</v>
      </c>
      <c r="RJ44" s="6">
        <v>18.407987599999998</v>
      </c>
      <c r="RK44" s="7">
        <v>8.2502663470000002</v>
      </c>
      <c r="RL44" s="6">
        <v>21.053769429999999</v>
      </c>
      <c r="RM44" s="7">
        <v>7.094338681</v>
      </c>
      <c r="RN44" s="6">
        <v>27800000</v>
      </c>
      <c r="RO44" s="7">
        <v>19508400000</v>
      </c>
      <c r="RP44" s="6">
        <v>11.002106680000001</v>
      </c>
      <c r="RQ44" s="7">
        <v>39500000</v>
      </c>
      <c r="RR44" s="6">
        <v>-71454123.200000003</v>
      </c>
      <c r="RS44" s="7">
        <v>109.989071</v>
      </c>
      <c r="RT44" s="6">
        <v>3.1545119800000001</v>
      </c>
      <c r="RU44" s="7">
        <v>60.384</v>
      </c>
      <c r="RV44" s="6">
        <v>6038.4</v>
      </c>
      <c r="RW44" s="7">
        <v>47.267506400000002</v>
      </c>
      <c r="RX44" s="6">
        <v>6.3922806950000002</v>
      </c>
      <c r="RY44" s="7">
        <v>-216900000</v>
      </c>
      <c r="RZ44" s="6">
        <v>39500000</v>
      </c>
      <c r="SA44" s="7">
        <v>0.94831001800000003</v>
      </c>
      <c r="SB44" s="6">
        <v>43.19</v>
      </c>
      <c r="SC44" s="7">
        <v>26.813282839999999</v>
      </c>
      <c r="SD44" s="6">
        <v>68.66</v>
      </c>
      <c r="SE44" s="7">
        <v>18.41</v>
      </c>
      <c r="SF44" s="6">
        <v>13.18533319</v>
      </c>
      <c r="SG44" s="7">
        <v>11239424234</v>
      </c>
      <c r="SH44" s="6">
        <v>18.387299580000001</v>
      </c>
      <c r="SI44" s="7">
        <v>8360316</v>
      </c>
      <c r="SJ44" s="6">
        <v>12.7480402</v>
      </c>
      <c r="SK44" s="7">
        <v>80.390167239999997</v>
      </c>
      <c r="SL44" s="6">
        <v>47.371070000000003</v>
      </c>
      <c r="SM44" s="7">
        <v>204000000</v>
      </c>
      <c r="SN44" s="6">
        <v>67.221661620000006</v>
      </c>
      <c r="SO44" s="7">
        <v>0</v>
      </c>
      <c r="SP44" s="6">
        <v>18.132077590000002</v>
      </c>
      <c r="SQ44" s="7">
        <v>14.417535600000001</v>
      </c>
      <c r="SR44" s="6">
        <v>12.16802979</v>
      </c>
      <c r="SS44" s="7">
        <v>0.22872519299999999</v>
      </c>
      <c r="ST44" s="6">
        <v>85.353739210000001</v>
      </c>
      <c r="SU44" s="7">
        <v>12.465760230000001</v>
      </c>
      <c r="SV44" s="6">
        <v>6442</v>
      </c>
      <c r="SW44" s="7">
        <v>62.3</v>
      </c>
      <c r="SX44" s="6">
        <v>97</v>
      </c>
      <c r="SY44" s="7">
        <v>554199</v>
      </c>
      <c r="SZ44" s="6">
        <v>52.7</v>
      </c>
      <c r="TA44" s="7">
        <v>97</v>
      </c>
      <c r="TB44" s="6">
        <v>677500000</v>
      </c>
      <c r="TC44" s="7">
        <v>1100000.024</v>
      </c>
      <c r="TD44" s="6">
        <v>2.882906228</v>
      </c>
      <c r="TE44" s="7">
        <v>1011.671997</v>
      </c>
      <c r="TF44" s="6">
        <v>1.9855641820000001</v>
      </c>
      <c r="TG44" s="7"/>
      <c r="TH44" s="6">
        <v>-25.494767499999998</v>
      </c>
      <c r="TI44" s="7">
        <v>0</v>
      </c>
      <c r="TJ44" s="6"/>
      <c r="TK44" s="7">
        <v>616.73518160000003</v>
      </c>
      <c r="TL44" s="6">
        <v>94.870491430000001</v>
      </c>
      <c r="TM44" s="7">
        <v>12.648278960000001</v>
      </c>
      <c r="TN44" s="6">
        <v>81</v>
      </c>
      <c r="TO44" s="7">
        <v>6.22</v>
      </c>
      <c r="TP44" s="6">
        <v>23.81</v>
      </c>
      <c r="TQ44" s="7">
        <v>29.31665039</v>
      </c>
      <c r="TR44" s="6">
        <v>98.733944910000005</v>
      </c>
      <c r="TS44" s="7">
        <v>524884000000</v>
      </c>
      <c r="TT44" s="6">
        <v>31466912248</v>
      </c>
      <c r="TU44" s="7">
        <v>31834900000</v>
      </c>
      <c r="TV44" s="6">
        <v>8.4019266300000002</v>
      </c>
      <c r="TW44" s="7">
        <v>1879999.9950000001</v>
      </c>
      <c r="TX44" s="6">
        <v>60.087332199999999</v>
      </c>
      <c r="TY44" s="7">
        <v>25.9773104</v>
      </c>
      <c r="TZ44" s="6">
        <v>70.299975329999995</v>
      </c>
      <c r="UA44" s="7">
        <v>32.662540800000002</v>
      </c>
      <c r="UB44" s="6">
        <v>20.08658256</v>
      </c>
      <c r="UC44" s="7">
        <v>26.443790440000001</v>
      </c>
      <c r="UD44" s="6">
        <v>32.027790070000002</v>
      </c>
      <c r="UE44" s="7">
        <v>0.82564997699999998</v>
      </c>
      <c r="UF44" s="6"/>
      <c r="UG44" s="7"/>
      <c r="UH44" s="6">
        <v>7.6311650789999996</v>
      </c>
      <c r="UI44" s="7">
        <v>39</v>
      </c>
      <c r="UJ44" s="6">
        <v>29.9</v>
      </c>
      <c r="UK44" s="7">
        <v>19.57</v>
      </c>
      <c r="UL44" s="6"/>
      <c r="UM44" s="7">
        <v>788</v>
      </c>
      <c r="UN44" s="6">
        <v>627</v>
      </c>
      <c r="UO44" s="7">
        <v>349182</v>
      </c>
      <c r="UP44" s="6">
        <v>5910734</v>
      </c>
      <c r="UQ44" s="7">
        <v>2690000.057</v>
      </c>
      <c r="UR44" s="6">
        <v>53.305439</v>
      </c>
      <c r="US44" s="7">
        <v>480685</v>
      </c>
      <c r="UT44" s="6">
        <v>63.16</v>
      </c>
      <c r="UU44" s="7">
        <v>38.229999999999997</v>
      </c>
      <c r="UV44" s="6">
        <v>13.96</v>
      </c>
      <c r="UW44" s="7"/>
      <c r="UX44" s="6">
        <v>4252400000</v>
      </c>
      <c r="UY44" s="7">
        <v>18923180000</v>
      </c>
      <c r="UZ44" s="6">
        <v>2449582</v>
      </c>
      <c r="VA44" s="7">
        <v>195078</v>
      </c>
      <c r="VB44" s="6">
        <v>40.583328250000001</v>
      </c>
      <c r="VC44" s="7">
        <v>20303000000</v>
      </c>
      <c r="VD44" s="6">
        <v>30817000000</v>
      </c>
      <c r="VE44" s="7">
        <v>13.4077593</v>
      </c>
      <c r="VF44" s="6">
        <v>7.5929606930000002</v>
      </c>
      <c r="VG44" s="7">
        <v>7.1820977279999996</v>
      </c>
      <c r="VH44" s="6">
        <v>-25558000000</v>
      </c>
      <c r="VI44" s="7">
        <v>8.4431056529999999</v>
      </c>
      <c r="VJ44" s="6">
        <v>38.626432029999997</v>
      </c>
      <c r="VK44" s="7">
        <v>50802000000</v>
      </c>
      <c r="VL44" s="6">
        <v>7296000000</v>
      </c>
      <c r="VM44" s="7">
        <v>22.138850439999999</v>
      </c>
      <c r="VN44" s="6">
        <v>24.349696489999999</v>
      </c>
      <c r="VO44" s="7">
        <v>47.130264650000001</v>
      </c>
      <c r="VP44" s="6">
        <v>4.8569543419999999</v>
      </c>
      <c r="VQ44" s="7">
        <v>103244000000</v>
      </c>
      <c r="VR44" s="6">
        <v>21.129369650000001</v>
      </c>
      <c r="VS44" s="7">
        <v>29.848707919999999</v>
      </c>
      <c r="VT44" s="6">
        <v>19623000000</v>
      </c>
      <c r="VU44" s="7">
        <v>2610000000</v>
      </c>
      <c r="VV44" s="6">
        <v>-6.7453153869999998</v>
      </c>
      <c r="VW44" s="7">
        <v>5.6408589490000001</v>
      </c>
      <c r="VX44" s="6">
        <v>27.24835049</v>
      </c>
      <c r="VY44" s="7">
        <v>19.66506528</v>
      </c>
      <c r="VZ44" s="6">
        <v>8717000000</v>
      </c>
      <c r="WA44" s="7">
        <v>20.42169239</v>
      </c>
      <c r="WB44" s="6">
        <v>2.7162318270000001</v>
      </c>
      <c r="WC44" s="7">
        <v>21273000000</v>
      </c>
      <c r="WD44" s="6">
        <v>92261000000</v>
      </c>
      <c r="WE44" s="7">
        <v>45287000000</v>
      </c>
      <c r="WF44" s="6">
        <v>18403000000</v>
      </c>
      <c r="WG44" s="7"/>
      <c r="WH44" s="6">
        <v>14400000</v>
      </c>
      <c r="WI44" s="7">
        <v>13479999.539999999</v>
      </c>
      <c r="WJ44" s="6">
        <v>79999.998210000005</v>
      </c>
      <c r="WK44" s="7">
        <v>22.496670000000002</v>
      </c>
      <c r="WL44" s="6"/>
      <c r="WM44" s="7">
        <v>1.94</v>
      </c>
      <c r="WN44" s="6"/>
      <c r="WO44" s="7">
        <v>0.19414004100000001</v>
      </c>
      <c r="WP44" s="6">
        <v>10143.50635</v>
      </c>
      <c r="WQ44" s="7">
        <v>773332000000</v>
      </c>
      <c r="WR44" s="6">
        <v>11.510824919999999</v>
      </c>
      <c r="WS44" s="7">
        <v>0.92269934600000003</v>
      </c>
      <c r="WT44" s="6">
        <v>5760</v>
      </c>
      <c r="WU44" s="7">
        <v>602009000000</v>
      </c>
      <c r="WV44" s="6">
        <v>0.86392318199999996</v>
      </c>
      <c r="WW44" s="7">
        <v>774198000000</v>
      </c>
      <c r="WX44" s="6">
        <v>5752.6970810000003</v>
      </c>
      <c r="WY44" s="7">
        <v>438581000000</v>
      </c>
      <c r="WZ44" s="6">
        <v>378900000000</v>
      </c>
      <c r="XA44" s="7">
        <v>20.913333009999999</v>
      </c>
      <c r="XB44" s="6">
        <v>30.21</v>
      </c>
      <c r="XC44" s="7">
        <v>21.11</v>
      </c>
      <c r="XD44" s="6">
        <v>279500000000</v>
      </c>
      <c r="XE44" s="7">
        <v>70.307000000000002</v>
      </c>
      <c r="XF44" s="6">
        <v>38.814999999999998</v>
      </c>
      <c r="XG44" s="7">
        <v>10154.86161</v>
      </c>
      <c r="XH44" s="6">
        <v>439074000000</v>
      </c>
      <c r="XI44" s="7">
        <v>379326000000</v>
      </c>
      <c r="XJ44" s="6">
        <v>3.165579068</v>
      </c>
      <c r="XK44" s="7">
        <v>4.1125999999999996</v>
      </c>
      <c r="XL44" s="6">
        <v>0.187445325</v>
      </c>
      <c r="XM44" s="7">
        <v>21097168</v>
      </c>
      <c r="XN44" s="6">
        <v>43.19</v>
      </c>
      <c r="XO44" s="7">
        <v>26.812587520000001</v>
      </c>
      <c r="XP44" s="6">
        <v>19.457999999999998</v>
      </c>
      <c r="XQ44" s="7">
        <v>67.844999999999999</v>
      </c>
      <c r="XR44" s="6">
        <v>18.190999999999999</v>
      </c>
      <c r="XS44" s="7">
        <v>45.345999999999997</v>
      </c>
      <c r="XT44" s="6">
        <v>302916000000</v>
      </c>
      <c r="XU44" s="7">
        <v>1990000.01</v>
      </c>
      <c r="XV44" s="6">
        <v>17.392499999999998</v>
      </c>
      <c r="XW44" s="7">
        <v>10.01</v>
      </c>
      <c r="XX44" s="6">
        <v>24.077999999999999</v>
      </c>
      <c r="XY44" s="7">
        <v>9914.5765030000002</v>
      </c>
      <c r="XZ44" s="6">
        <v>6.29</v>
      </c>
      <c r="YA44" s="7">
        <v>18754.2945</v>
      </c>
      <c r="YB44" s="6">
        <v>4790.7176559999998</v>
      </c>
      <c r="YC44" s="7">
        <v>62.082347079999998</v>
      </c>
      <c r="YD44" s="6">
        <v>40732.785129999997</v>
      </c>
      <c r="YE44" s="7">
        <v>59.370914540000001</v>
      </c>
      <c r="YF44" s="6">
        <v>30.71707688</v>
      </c>
      <c r="YG44" s="7">
        <v>39.811940180000001</v>
      </c>
      <c r="YH44" s="6">
        <v>20.055116909999999</v>
      </c>
      <c r="YI44" s="7">
        <v>30.658000000000001</v>
      </c>
      <c r="YJ44" s="6">
        <v>27.520889539999999</v>
      </c>
      <c r="YK44" s="7">
        <v>14.8335664</v>
      </c>
      <c r="YL44" s="6">
        <v>49.731498680000001</v>
      </c>
      <c r="YM44" s="7">
        <v>22.754789089999999</v>
      </c>
      <c r="YN44" s="6">
        <v>8.6635334959999994</v>
      </c>
      <c r="YO44" s="7">
        <v>22.363658239999999</v>
      </c>
      <c r="YP44" s="6">
        <v>35.997910349999998</v>
      </c>
      <c r="YQ44" s="7">
        <v>22.234000000000002</v>
      </c>
      <c r="YR44" s="6">
        <v>13.326000000000001</v>
      </c>
      <c r="YS44" s="7">
        <v>27.554397959999999</v>
      </c>
      <c r="YT44" s="6">
        <v>46.647817310000001</v>
      </c>
      <c r="YU44" s="7">
        <v>58.421939020000003</v>
      </c>
      <c r="YV44" s="6">
        <v>21.015999999999998</v>
      </c>
      <c r="YW44" s="7">
        <v>62.09322805</v>
      </c>
      <c r="YX44" s="6">
        <v>10.35237399</v>
      </c>
      <c r="YY44" s="7">
        <v>18.719405349999999</v>
      </c>
      <c r="YZ44" s="6">
        <v>60.188054549999997</v>
      </c>
      <c r="ZA44" s="7">
        <v>20.573968539999999</v>
      </c>
      <c r="ZB44" s="6">
        <v>63.576999999999998</v>
      </c>
      <c r="ZC44" s="7">
        <v>17.448281940000001</v>
      </c>
      <c r="ZD44" s="6">
        <v>26.4</v>
      </c>
      <c r="ZE44" s="7">
        <v>36.871000000000002</v>
      </c>
      <c r="ZF44" s="6">
        <v>51.91264924</v>
      </c>
      <c r="ZG44" s="7">
        <v>20.566455950000002</v>
      </c>
      <c r="ZH44" s="6">
        <v>10.43783146</v>
      </c>
      <c r="ZI44" s="7">
        <v>64.002089650000002</v>
      </c>
      <c r="ZJ44" s="6">
        <v>38.866999999999997</v>
      </c>
      <c r="ZK44" s="7">
        <v>13.811</v>
      </c>
      <c r="ZL44" s="6">
        <v>40.629085459999999</v>
      </c>
      <c r="ZM44" s="7">
        <v>5.2808334700000001</v>
      </c>
      <c r="ZN44" s="6">
        <v>27.513712229999999</v>
      </c>
      <c r="ZO44" s="7">
        <v>0.01</v>
      </c>
      <c r="ZP44" s="6">
        <v>500</v>
      </c>
      <c r="ZQ44" s="7">
        <v>0.1</v>
      </c>
      <c r="ZR44" s="6">
        <v>4</v>
      </c>
      <c r="ZS44" s="7">
        <v>4908</v>
      </c>
      <c r="ZT44" s="6">
        <v>0.01</v>
      </c>
      <c r="ZU44" s="7">
        <v>5.2</v>
      </c>
      <c r="ZV44" s="6">
        <v>4328</v>
      </c>
      <c r="ZW44" s="7">
        <v>10.77519502</v>
      </c>
      <c r="ZX44" s="6">
        <v>6.0772514999999999E-2</v>
      </c>
      <c r="ZY44" s="7">
        <v>32.48629038</v>
      </c>
      <c r="ZZ44" s="6">
        <v>0.01</v>
      </c>
      <c r="AAA44" s="7">
        <v>100</v>
      </c>
      <c r="AAB44" s="6">
        <v>0.1</v>
      </c>
      <c r="AAC44" s="7">
        <v>0.1</v>
      </c>
      <c r="AAD44" s="6">
        <v>2.5</v>
      </c>
      <c r="AAE44" s="7">
        <v>7465</v>
      </c>
      <c r="AAF44" s="6">
        <v>604.96</v>
      </c>
      <c r="AAG44" s="7">
        <v>100</v>
      </c>
      <c r="AAH44" s="6">
        <v>500</v>
      </c>
      <c r="AAI44" s="7">
        <v>200</v>
      </c>
      <c r="AAJ44" s="6">
        <v>65.332197609999994</v>
      </c>
      <c r="AAK44" s="7">
        <v>2.8</v>
      </c>
      <c r="AAL44" s="6">
        <v>6642</v>
      </c>
      <c r="AAM44" s="7">
        <v>773000</v>
      </c>
      <c r="AAN44" s="6"/>
      <c r="AAO44" s="7"/>
      <c r="AAP44" s="6">
        <v>7213000000</v>
      </c>
      <c r="AAQ44" s="7">
        <v>14.198259910000001</v>
      </c>
      <c r="AAR44" s="6">
        <v>8.2610009689999995</v>
      </c>
      <c r="AAS44" s="7">
        <v>1.0512192220000001</v>
      </c>
      <c r="AAT44" s="6">
        <v>7937910389</v>
      </c>
      <c r="AAU44" s="7">
        <v>2608573554</v>
      </c>
      <c r="AAV44" s="6">
        <v>7041831494</v>
      </c>
      <c r="AAW44" s="7">
        <v>896078895.70000005</v>
      </c>
      <c r="AAX44" s="6">
        <v>7.3</v>
      </c>
      <c r="AAY44" s="7">
        <v>9.3122201919999998</v>
      </c>
      <c r="AAZ44" s="6">
        <v>3.0602022610000001</v>
      </c>
      <c r="ABA44" s="7">
        <v>2.72</v>
      </c>
      <c r="ABB44" s="6">
        <v>85.889808650000006</v>
      </c>
      <c r="ABC44" s="7">
        <v>99.3</v>
      </c>
      <c r="ABD44" s="6">
        <v>96.2</v>
      </c>
      <c r="ABE44" s="7">
        <v>97.5</v>
      </c>
      <c r="ABF44" s="6">
        <v>60.33264844</v>
      </c>
      <c r="ABG44" s="7">
        <v>3.6639988840000002</v>
      </c>
      <c r="ABH44" s="6">
        <v>15000000</v>
      </c>
      <c r="ABI44" s="7">
        <v>23.350549999999998</v>
      </c>
      <c r="ABJ44" s="6">
        <v>86.024513240000005</v>
      </c>
      <c r="ABK44" s="7">
        <v>5.1339899999999998</v>
      </c>
      <c r="ABL44" s="6">
        <v>4.795883656</v>
      </c>
      <c r="ABM44" s="7">
        <v>85.763473509999997</v>
      </c>
      <c r="ABN44" s="6">
        <v>2.659814167</v>
      </c>
      <c r="ABO44" s="7">
        <v>247900000</v>
      </c>
      <c r="ABP44" s="6">
        <v>171100000</v>
      </c>
      <c r="ABQ44" s="7">
        <v>97</v>
      </c>
      <c r="ABR44" s="6">
        <v>3.8203800000000001</v>
      </c>
      <c r="ABS44" s="7">
        <v>6.3163600000000004</v>
      </c>
    </row>
    <row r="45" spans="1:747" x14ac:dyDescent="0.25">
      <c r="A45" s="5">
        <v>2003</v>
      </c>
      <c r="B45" s="6">
        <v>49.263627020000001</v>
      </c>
      <c r="C45" s="7">
        <v>65.203809239999998</v>
      </c>
      <c r="D45" s="6">
        <v>0.56160285200000004</v>
      </c>
      <c r="E45" s="7">
        <v>4.0250811689999999</v>
      </c>
      <c r="F45" s="6">
        <v>4.7471700840000004</v>
      </c>
      <c r="G45" s="7">
        <v>1.720485711</v>
      </c>
      <c r="H45" s="6">
        <v>3.6014471010000002</v>
      </c>
      <c r="I45" s="7">
        <v>5.5164615990000003</v>
      </c>
      <c r="J45" s="6">
        <v>7.1752398189999997</v>
      </c>
      <c r="K45" s="7">
        <v>9.7170013629999996</v>
      </c>
      <c r="L45" s="6">
        <v>60.746419250000002</v>
      </c>
      <c r="M45" s="7">
        <v>11.141798959999999</v>
      </c>
      <c r="N45" s="6">
        <v>11.65098545</v>
      </c>
      <c r="O45" s="7">
        <v>35.929628119999997</v>
      </c>
      <c r="P45" s="6">
        <v>12.634905310000001</v>
      </c>
      <c r="Q45" s="7">
        <v>9854</v>
      </c>
      <c r="R45" s="6">
        <v>115365000000</v>
      </c>
      <c r="S45" s="7">
        <v>59700000000</v>
      </c>
      <c r="T45" s="6">
        <v>2524.804772</v>
      </c>
      <c r="U45" s="7">
        <v>196565000000</v>
      </c>
      <c r="V45" s="6">
        <v>390619000000</v>
      </c>
      <c r="W45" s="7">
        <v>26792730769</v>
      </c>
      <c r="X45" s="6">
        <v>15.28670659</v>
      </c>
      <c r="Y45" s="7">
        <v>63822000000</v>
      </c>
      <c r="Z45" s="6">
        <v>-2.5868263470000001</v>
      </c>
      <c r="AA45" s="7">
        <v>24.383233529999998</v>
      </c>
      <c r="AB45" s="6">
        <v>101800000000</v>
      </c>
      <c r="AC45" s="7">
        <v>13096153846</v>
      </c>
      <c r="AD45" s="6">
        <v>255176000000</v>
      </c>
      <c r="AE45" s="7">
        <v>17500000000</v>
      </c>
      <c r="AF45" s="6">
        <v>428300000000</v>
      </c>
      <c r="AG45" s="7">
        <v>3068100000000</v>
      </c>
      <c r="AH45" s="6">
        <v>68807692308</v>
      </c>
      <c r="AI45" s="7">
        <v>153330000000</v>
      </c>
      <c r="AJ45" s="6">
        <v>12.670658680000001</v>
      </c>
      <c r="AK45" s="7">
        <v>52900000000</v>
      </c>
      <c r="AL45" s="6">
        <v>7408000000</v>
      </c>
      <c r="AM45" s="7">
        <v>25.35607186</v>
      </c>
      <c r="AN45" s="6">
        <v>42.935000000000002</v>
      </c>
      <c r="AO45" s="7">
        <v>50.736372979999999</v>
      </c>
      <c r="AP45" s="6">
        <v>77853548</v>
      </c>
      <c r="AQ45" s="7">
        <v>58.55422085</v>
      </c>
      <c r="AR45" s="6">
        <v>0.34006271900000001</v>
      </c>
      <c r="AS45" s="7">
        <v>1.0068299510000001</v>
      </c>
      <c r="AT45" s="6">
        <v>3.3239526320000001</v>
      </c>
      <c r="AU45" s="7">
        <v>1.415457111</v>
      </c>
      <c r="AV45" s="6">
        <v>2.6230993809999998</v>
      </c>
      <c r="AW45" s="7">
        <v>4.6224314580000003</v>
      </c>
      <c r="AX45" s="6">
        <v>6.3266982089999999</v>
      </c>
      <c r="AY45" s="7">
        <v>8.301755644</v>
      </c>
      <c r="AZ45" s="6">
        <v>60.531292039999997</v>
      </c>
      <c r="BA45" s="7">
        <v>60.309733549999997</v>
      </c>
      <c r="BB45" s="6">
        <v>11.643737359999999</v>
      </c>
      <c r="BC45" s="7">
        <v>35.443626799999997</v>
      </c>
      <c r="BD45" s="6">
        <v>34.943096369999999</v>
      </c>
      <c r="BE45" s="7">
        <v>5.2</v>
      </c>
      <c r="BF45" s="6">
        <v>14.2994012</v>
      </c>
      <c r="BG45" s="7">
        <v>80288461538</v>
      </c>
      <c r="BH45" s="6">
        <v>0</v>
      </c>
      <c r="BI45" s="7">
        <v>36052923077</v>
      </c>
      <c r="BJ45" s="6">
        <v>33.370586830000001</v>
      </c>
      <c r="BK45" s="7">
        <v>139322000000</v>
      </c>
      <c r="BL45" s="6">
        <v>-10800000000</v>
      </c>
      <c r="BM45" s="7">
        <v>16.88622754</v>
      </c>
      <c r="BN45" s="6">
        <v>70500000000</v>
      </c>
      <c r="BO45" s="7">
        <v>461538461.5</v>
      </c>
      <c r="BP45" s="6">
        <v>19618537868</v>
      </c>
      <c r="BQ45" s="7">
        <v>3560660000000</v>
      </c>
      <c r="BR45" s="6">
        <v>12.02867917</v>
      </c>
      <c r="BS45" s="7">
        <v>177242000000</v>
      </c>
      <c r="BT45" s="6">
        <v>2785130000000</v>
      </c>
      <c r="BU45" s="7">
        <v>304900000000</v>
      </c>
      <c r="BV45" s="6">
        <v>57.064999999999998</v>
      </c>
      <c r="BW45" s="7">
        <v>38353482</v>
      </c>
      <c r="BX45" s="6">
        <v>0.89739832399999997</v>
      </c>
      <c r="BY45" s="7">
        <v>3133669</v>
      </c>
      <c r="BZ45" s="6">
        <v>1820705</v>
      </c>
      <c r="CA45" s="7">
        <v>2.0252529099999999</v>
      </c>
      <c r="CB45" s="6">
        <v>3.8036872869999998</v>
      </c>
      <c r="CC45" s="7">
        <v>5.4708814370000001</v>
      </c>
      <c r="CD45" s="6">
        <v>6.879212517</v>
      </c>
      <c r="CE45" s="7">
        <v>9.4452429309999992</v>
      </c>
      <c r="CF45" s="6">
        <v>23994876</v>
      </c>
      <c r="CG45" s="7">
        <v>10.897102</v>
      </c>
      <c r="CH45" s="6">
        <v>11.29620658</v>
      </c>
      <c r="CI45" s="7">
        <v>14192227</v>
      </c>
      <c r="CJ45" s="6">
        <v>12.36578875</v>
      </c>
      <c r="CK45" s="7">
        <v>26880600000</v>
      </c>
      <c r="CL45" s="6">
        <v>11480769231</v>
      </c>
      <c r="CM45" s="7">
        <v>5362.6329269999997</v>
      </c>
      <c r="CN45" s="6">
        <v>75119115385</v>
      </c>
      <c r="CO45" s="7">
        <v>12.290970339999999</v>
      </c>
      <c r="CP45" s="6">
        <v>370541000000</v>
      </c>
      <c r="CQ45" s="7">
        <v>46.179640720000002</v>
      </c>
      <c r="CR45" s="6">
        <v>-2076923077</v>
      </c>
      <c r="CS45" s="7">
        <v>25555922374</v>
      </c>
      <c r="CT45" s="6">
        <v>492560000000</v>
      </c>
      <c r="CU45" s="7">
        <v>13557692308</v>
      </c>
      <c r="CV45" s="6">
        <v>16.31137725</v>
      </c>
      <c r="CW45" s="7">
        <v>68100000000</v>
      </c>
      <c r="CX45" s="6">
        <v>5.3152708229999996</v>
      </c>
      <c r="CY45" s="7">
        <v>53.897628740000002</v>
      </c>
      <c r="CZ45" s="6">
        <v>14603576021</v>
      </c>
      <c r="DA45" s="7">
        <v>23.505317959999999</v>
      </c>
      <c r="DB45" s="6">
        <v>12273461538</v>
      </c>
      <c r="DC45" s="7">
        <v>414517000000</v>
      </c>
      <c r="DD45" s="6">
        <v>19576923077</v>
      </c>
      <c r="DE45" s="7">
        <v>24138415100</v>
      </c>
      <c r="DF45" s="6">
        <v>2400000000</v>
      </c>
      <c r="DG45" s="7">
        <v>102.5868263</v>
      </c>
      <c r="DH45" s="6">
        <v>82365384615</v>
      </c>
      <c r="DI45" s="7">
        <v>73.029940120000006</v>
      </c>
      <c r="DJ45" s="6">
        <v>1969.469552</v>
      </c>
      <c r="DK45" s="7">
        <v>282964000000</v>
      </c>
      <c r="DL45" s="6">
        <v>10173076923</v>
      </c>
      <c r="DM45" s="7">
        <v>631000000</v>
      </c>
      <c r="DN45" s="6">
        <v>4.5077763629999996</v>
      </c>
      <c r="DO45" s="7">
        <v>96.678850299999993</v>
      </c>
      <c r="DP45" s="6">
        <v>25940487292</v>
      </c>
      <c r="DQ45" s="7">
        <v>13588731809</v>
      </c>
      <c r="DR45" s="6">
        <v>18299724</v>
      </c>
      <c r="DS45" s="7">
        <v>53.897628740000002</v>
      </c>
      <c r="DT45" s="6">
        <v>14534415</v>
      </c>
      <c r="DU45" s="7">
        <v>5.8508750000000003</v>
      </c>
      <c r="DV45" s="6">
        <v>5169346154</v>
      </c>
      <c r="DW45" s="7">
        <v>3512170000000</v>
      </c>
      <c r="DX45" s="6">
        <v>43630.671770000001</v>
      </c>
      <c r="DY45" s="7">
        <v>1031.2755629999999</v>
      </c>
      <c r="DZ45" s="6">
        <v>3396800000000</v>
      </c>
      <c r="EA45" s="7">
        <v>417500000000</v>
      </c>
      <c r="EB45" s="6">
        <v>44.904239519999997</v>
      </c>
      <c r="EC45" s="7">
        <v>187475000000</v>
      </c>
      <c r="ED45" s="6">
        <v>37.877820360000001</v>
      </c>
      <c r="EE45" s="7">
        <v>49.496835099999998</v>
      </c>
      <c r="EF45" s="6">
        <v>403634000000</v>
      </c>
      <c r="EG45" s="7">
        <v>436655000000</v>
      </c>
      <c r="EH45" s="6">
        <v>53.897628740000002</v>
      </c>
      <c r="EI45" s="7">
        <v>43.481816379999998</v>
      </c>
      <c r="EJ45" s="6">
        <v>12950000000</v>
      </c>
      <c r="EK45" s="7">
        <v>33426421</v>
      </c>
      <c r="EL45" s="6">
        <v>44427127</v>
      </c>
      <c r="EM45" s="7">
        <v>39500066</v>
      </c>
      <c r="EN45" s="6">
        <v>6.6495883920000001</v>
      </c>
      <c r="EO45" s="7">
        <v>0.60829679800000003</v>
      </c>
      <c r="EP45" s="6">
        <v>1.430266507</v>
      </c>
      <c r="EQ45" s="7">
        <v>1312963</v>
      </c>
      <c r="ER45" s="6">
        <v>1.8112084559999999</v>
      </c>
      <c r="ES45" s="7">
        <v>2.918053215</v>
      </c>
      <c r="ET45" s="6">
        <v>4.7357121930000003</v>
      </c>
      <c r="EU45" s="7">
        <v>6.1378756450000003</v>
      </c>
      <c r="EV45" s="6">
        <v>7.9967134140000002</v>
      </c>
      <c r="EW45" s="7">
        <v>47125759</v>
      </c>
      <c r="EX45" s="6">
        <v>23130883</v>
      </c>
      <c r="EY45" s="7">
        <v>11.281101039999999</v>
      </c>
      <c r="EZ45" s="6">
        <v>27594121</v>
      </c>
      <c r="FA45" s="7">
        <v>13401894</v>
      </c>
      <c r="FB45" s="6">
        <v>21.79640719</v>
      </c>
      <c r="FC45" s="7">
        <v>91000000000</v>
      </c>
      <c r="FD45" s="6">
        <v>201380000000</v>
      </c>
      <c r="FE45" s="7">
        <v>85.700598799999995</v>
      </c>
      <c r="FF45" s="6">
        <v>357800000000</v>
      </c>
      <c r="FG45" s="7">
        <v>58634615385</v>
      </c>
      <c r="FH45" s="6">
        <v>24988026396</v>
      </c>
      <c r="FI45" s="7">
        <v>2.202651291</v>
      </c>
      <c r="FJ45" s="6">
        <v>-35855857263</v>
      </c>
      <c r="FK45" s="7">
        <v>1281090000000</v>
      </c>
      <c r="FL45" s="6">
        <v>-6.1583577710000004</v>
      </c>
      <c r="FM45" s="7">
        <v>0.203705791</v>
      </c>
      <c r="FN45" s="6">
        <v>2.0148744230000002</v>
      </c>
      <c r="FO45" s="7">
        <v>1.0535824680000001</v>
      </c>
      <c r="FP45" s="6">
        <v>3.1934547370000002</v>
      </c>
      <c r="FQ45" s="7">
        <v>199815000000</v>
      </c>
      <c r="FR45" s="6">
        <v>6.7774936060000002</v>
      </c>
      <c r="FS45" s="7">
        <v>1716950000000</v>
      </c>
      <c r="FT45" s="6">
        <v>1.2805587890000001</v>
      </c>
      <c r="FU45" s="7">
        <v>2.7253668759999998</v>
      </c>
      <c r="FV45" s="6">
        <v>2.0954532299999999</v>
      </c>
      <c r="FW45" s="7">
        <v>100665000000</v>
      </c>
      <c r="FX45" s="6">
        <v>25902510397</v>
      </c>
      <c r="FY45" s="7">
        <v>9.3025051639999994</v>
      </c>
      <c r="FZ45" s="6">
        <v>468123000000</v>
      </c>
      <c r="GA45" s="7">
        <v>13.832853030000001</v>
      </c>
      <c r="GB45" s="6">
        <v>2.3623224010000001</v>
      </c>
      <c r="GC45" s="7">
        <v>21.27975962</v>
      </c>
      <c r="GD45" s="6">
        <v>5.3884093899999996</v>
      </c>
      <c r="GE45" s="7">
        <v>3432660000000</v>
      </c>
      <c r="GF45" s="6">
        <v>74496295099</v>
      </c>
      <c r="GG45" s="7">
        <v>2.3255813949999999</v>
      </c>
      <c r="GH45" s="6">
        <v>75.001641000000006</v>
      </c>
      <c r="GI45" s="7">
        <v>70.659000000000006</v>
      </c>
      <c r="GJ45" s="6">
        <v>226.37100000000001</v>
      </c>
      <c r="GK45" s="7">
        <v>39.4</v>
      </c>
      <c r="GL45" s="6">
        <v>37.6</v>
      </c>
      <c r="GM45" s="7">
        <v>40565</v>
      </c>
      <c r="GN45" s="6">
        <v>63220</v>
      </c>
      <c r="GO45" s="7">
        <v>1017179993</v>
      </c>
      <c r="GP45" s="6">
        <v>1017179993</v>
      </c>
      <c r="GQ45" s="7">
        <v>66.159000000000006</v>
      </c>
      <c r="GR45" s="6">
        <v>32</v>
      </c>
      <c r="GS45" s="7">
        <v>6.3179999999999996</v>
      </c>
      <c r="GT45" s="6">
        <v>52.280999999999999</v>
      </c>
      <c r="GU45" s="7">
        <v>1.046</v>
      </c>
      <c r="GV45" s="6">
        <v>3.2610000000000001</v>
      </c>
      <c r="GW45" s="7">
        <v>33.9</v>
      </c>
      <c r="GX45" s="6">
        <v>145.041</v>
      </c>
      <c r="GY45" s="7">
        <v>98430000.310000002</v>
      </c>
      <c r="GZ45" s="6">
        <v>555790000</v>
      </c>
      <c r="HA45" s="7">
        <v>876305</v>
      </c>
      <c r="HB45" s="6">
        <v>3500000</v>
      </c>
      <c r="HC45" s="7">
        <v>588050000</v>
      </c>
      <c r="HD45" s="6">
        <v>445181</v>
      </c>
      <c r="HE45" s="7">
        <v>431124</v>
      </c>
      <c r="HF45" s="6">
        <v>62.750683000000002</v>
      </c>
      <c r="HG45" s="7">
        <v>68.402000000000001</v>
      </c>
      <c r="HH45" s="6">
        <v>30.1</v>
      </c>
      <c r="HI45" s="7">
        <v>26.335999999999999</v>
      </c>
      <c r="HJ45" s="6">
        <v>77472</v>
      </c>
      <c r="HK45" s="7">
        <v>13.065300410000001</v>
      </c>
      <c r="HL45" s="6">
        <v>7.5026042009999996</v>
      </c>
      <c r="HM45" s="7">
        <v>1417770020</v>
      </c>
      <c r="HN45" s="6">
        <v>20.3</v>
      </c>
      <c r="HO45" s="7">
        <v>41.2</v>
      </c>
      <c r="HP45" s="6">
        <v>1417770020</v>
      </c>
      <c r="HQ45" s="7">
        <v>835600010.39999998</v>
      </c>
      <c r="HR45" s="6">
        <v>21680000.309999999</v>
      </c>
      <c r="HS45" s="7">
        <v>441760009.80000001</v>
      </c>
      <c r="HT45" s="6">
        <v>3.0170077110000002</v>
      </c>
      <c r="HU45" s="7">
        <v>3.1772852700000001</v>
      </c>
      <c r="HV45" s="6">
        <v>3.480100738</v>
      </c>
      <c r="HW45" s="7">
        <v>2383914898</v>
      </c>
      <c r="HX45" s="6">
        <v>1.730812443</v>
      </c>
      <c r="HY45" s="7">
        <v>13948000000</v>
      </c>
      <c r="HZ45" s="6">
        <v>11.2</v>
      </c>
      <c r="IA45" s="7">
        <v>8735650</v>
      </c>
      <c r="IB45" s="6">
        <v>1001450</v>
      </c>
      <c r="IC45" s="7">
        <v>20681928</v>
      </c>
      <c r="ID45" s="6">
        <v>477.66689609999997</v>
      </c>
      <c r="IE45" s="7">
        <v>83.39</v>
      </c>
      <c r="IF45" s="6">
        <v>0.50529911100000002</v>
      </c>
      <c r="IG45" s="7">
        <v>79.350379860000004</v>
      </c>
      <c r="IH45" s="6">
        <v>78.209400770000002</v>
      </c>
      <c r="II45" s="7">
        <v>77.52</v>
      </c>
      <c r="IJ45" s="6">
        <v>2751930</v>
      </c>
      <c r="IK45" s="7">
        <v>3.4245818469999998</v>
      </c>
      <c r="IL45" s="6">
        <v>7515.4</v>
      </c>
      <c r="IM45" s="7">
        <v>76.81</v>
      </c>
      <c r="IN45" s="6">
        <v>995450</v>
      </c>
      <c r="IO45" s="7">
        <v>2.919282736</v>
      </c>
      <c r="IP45" s="6">
        <v>6080519460</v>
      </c>
      <c r="IQ45" s="7">
        <v>10.451315109999999</v>
      </c>
      <c r="IR45" s="6">
        <v>17.914041640000001</v>
      </c>
      <c r="IS45" s="7">
        <v>5.7363679110000003</v>
      </c>
      <c r="IT45" s="6">
        <v>1.8053058630000001</v>
      </c>
      <c r="IU45" s="7">
        <v>9.0149276129999993</v>
      </c>
      <c r="IV45" s="6">
        <v>9.6849758339999994</v>
      </c>
      <c r="IW45" s="7">
        <v>18.100000000000001</v>
      </c>
      <c r="IX45" s="6">
        <v>3.7326494000000002E-2</v>
      </c>
      <c r="IY45" s="7">
        <v>2.6341508660000001</v>
      </c>
      <c r="IZ45" s="6">
        <v>3.462505422</v>
      </c>
      <c r="JA45" s="7">
        <v>1.432059183</v>
      </c>
      <c r="JB45" s="6">
        <v>7.7918605200000002</v>
      </c>
      <c r="JC45" s="7">
        <v>63.433462159999998</v>
      </c>
      <c r="JD45" s="6">
        <v>2906000</v>
      </c>
      <c r="JE45" s="7">
        <v>15.69509438</v>
      </c>
      <c r="JF45" s="6">
        <v>55.939548870000003</v>
      </c>
      <c r="JG45" s="7">
        <v>9306090531</v>
      </c>
      <c r="JH45" s="6">
        <v>5.7363679110000003</v>
      </c>
      <c r="JI45" s="7">
        <v>29.39811074</v>
      </c>
      <c r="JJ45" s="6">
        <v>12.844629769999999</v>
      </c>
      <c r="JK45" s="7">
        <v>1</v>
      </c>
      <c r="JL45" s="6">
        <v>10.451315109999999</v>
      </c>
      <c r="JM45" s="7">
        <v>8.5316277899999999</v>
      </c>
      <c r="JN45" s="6">
        <v>2.8637493580000002</v>
      </c>
      <c r="JO45" s="7">
        <v>15.75966232</v>
      </c>
      <c r="JP45" s="6">
        <v>2.00542241</v>
      </c>
      <c r="JQ45" s="7">
        <v>8.780594335</v>
      </c>
      <c r="JR45" s="6">
        <v>34090</v>
      </c>
      <c r="JS45" s="7">
        <v>0.42200820500000003</v>
      </c>
      <c r="JT45" s="6">
        <v>-557440000</v>
      </c>
      <c r="JU45" s="7">
        <v>43571.146439999997</v>
      </c>
      <c r="JV45" s="6">
        <v>1160</v>
      </c>
      <c r="JW45" s="7">
        <v>80181261538</v>
      </c>
      <c r="JX45" s="6">
        <v>5355.4728169999998</v>
      </c>
      <c r="JY45" s="7">
        <v>3392170000000</v>
      </c>
      <c r="JZ45" s="6">
        <v>416943000000</v>
      </c>
      <c r="KA45" s="7">
        <v>-107200000</v>
      </c>
      <c r="KB45" s="6">
        <v>196384000000</v>
      </c>
      <c r="KC45" s="7">
        <v>90657199755</v>
      </c>
      <c r="KD45" s="6">
        <v>2522.4841449999999</v>
      </c>
      <c r="KE45" s="7">
        <v>3539999.9619999998</v>
      </c>
      <c r="KF45" s="6">
        <v>2.9339161109999998</v>
      </c>
      <c r="KG45" s="7">
        <v>0.79942576700000001</v>
      </c>
      <c r="KH45" s="6">
        <v>1.2686006350000001</v>
      </c>
      <c r="KI45" s="7">
        <v>660000.02619999996</v>
      </c>
      <c r="KJ45" s="6">
        <v>41150001.530000001</v>
      </c>
      <c r="KK45" s="7">
        <v>88745</v>
      </c>
      <c r="KL45" s="6">
        <v>-1240000.01</v>
      </c>
      <c r="KM45" s="7">
        <v>18090000.149999999</v>
      </c>
      <c r="KN45" s="6">
        <v>2759999.99</v>
      </c>
      <c r="KO45" s="7">
        <v>1190000.057</v>
      </c>
      <c r="KP45" s="6">
        <v>100019996.59999999</v>
      </c>
      <c r="KQ45" s="7">
        <v>6</v>
      </c>
      <c r="KR45" s="6">
        <v>8.0000000000000002E-3</v>
      </c>
      <c r="KS45" s="7">
        <v>19.8157</v>
      </c>
      <c r="KT45" s="6">
        <v>29.66992844</v>
      </c>
      <c r="KU45" s="7">
        <v>2297416859</v>
      </c>
      <c r="KV45" s="6">
        <v>0.29568383199999998</v>
      </c>
      <c r="KW45" s="7">
        <v>237400000</v>
      </c>
      <c r="KX45" s="6">
        <v>16.560199999999998</v>
      </c>
      <c r="KY45" s="7">
        <v>4.0300000000000002E-2</v>
      </c>
      <c r="KZ45" s="6">
        <v>2.9999999999999997E-4</v>
      </c>
      <c r="LA45" s="7">
        <v>38.1158</v>
      </c>
      <c r="LB45" s="6">
        <v>1.3141</v>
      </c>
      <c r="LC45" s="7">
        <v>3.3973</v>
      </c>
      <c r="LD45" s="6">
        <v>11.307600000000001</v>
      </c>
      <c r="LE45" s="7">
        <v>30.643999999999998</v>
      </c>
      <c r="LF45" s="6">
        <v>1.8990823640000001</v>
      </c>
      <c r="LG45" s="7">
        <v>28.6492</v>
      </c>
      <c r="LH45" s="6">
        <v>53.5105</v>
      </c>
      <c r="LI45" s="7">
        <v>0.4168</v>
      </c>
      <c r="LJ45" s="6">
        <v>-741702244.10000002</v>
      </c>
      <c r="LK45" s="7">
        <v>1925351000</v>
      </c>
      <c r="LL45" s="6">
        <v>30467606765</v>
      </c>
      <c r="LM45" s="7">
        <v>2.1999999999999999E-2</v>
      </c>
      <c r="LN45" s="6">
        <v>6.54E-2</v>
      </c>
      <c r="LO45" s="7">
        <v>0.75216998400000001</v>
      </c>
      <c r="LP45" s="6">
        <v>11.631</v>
      </c>
      <c r="LQ45" s="7">
        <v>0.54210000000000003</v>
      </c>
      <c r="LR45" s="6">
        <v>2.7199999999999998E-2</v>
      </c>
      <c r="LS45" s="7">
        <v>2.850947782</v>
      </c>
      <c r="LT45" s="6">
        <v>23.602499999999999</v>
      </c>
      <c r="LU45" s="7">
        <v>2.5122</v>
      </c>
      <c r="LV45" s="6">
        <v>3.04E-2</v>
      </c>
      <c r="LW45" s="7">
        <v>23.195699999999999</v>
      </c>
      <c r="LX45" s="6">
        <v>221.9564</v>
      </c>
      <c r="LY45" s="7">
        <v>0.35959999999999998</v>
      </c>
      <c r="LZ45" s="6">
        <v>5.3900000000000003E-2</v>
      </c>
      <c r="MA45" s="7">
        <v>147.8503</v>
      </c>
      <c r="MB45" s="6">
        <v>12.6953</v>
      </c>
      <c r="MC45" s="7">
        <v>9.4746000000000006</v>
      </c>
      <c r="MD45" s="6">
        <v>-750270016.70000005</v>
      </c>
      <c r="ME45" s="7">
        <v>1386276000</v>
      </c>
      <c r="MF45" s="6">
        <v>12.76965854</v>
      </c>
      <c r="MG45" s="7">
        <v>28400800987</v>
      </c>
      <c r="MH45" s="6">
        <v>6</v>
      </c>
      <c r="MI45" s="7">
        <v>5</v>
      </c>
      <c r="MJ45" s="6">
        <v>2.8652790119999998</v>
      </c>
      <c r="MK45" s="7">
        <v>3.3484692749999998</v>
      </c>
      <c r="ML45" s="6">
        <v>-8568000</v>
      </c>
      <c r="MM45" s="7">
        <v>38.75</v>
      </c>
      <c r="MN45" s="6">
        <v>11</v>
      </c>
      <c r="MO45" s="7">
        <v>681641937.89999998</v>
      </c>
      <c r="MP45" s="6">
        <v>2684844907</v>
      </c>
      <c r="MQ45" s="7">
        <v>-19817000</v>
      </c>
      <c r="MR45" s="6">
        <v>6.1205999999999996</v>
      </c>
      <c r="MS45" s="7">
        <v>28085162987</v>
      </c>
      <c r="MT45" s="6">
        <v>37.998412819999999</v>
      </c>
      <c r="MU45" s="7">
        <v>-285906000</v>
      </c>
      <c r="MV45" s="6">
        <v>32938500</v>
      </c>
      <c r="MW45" s="7">
        <v>-47977000</v>
      </c>
      <c r="MX45" s="6">
        <v>539075000</v>
      </c>
      <c r="MY45" s="7">
        <v>1864826792</v>
      </c>
      <c r="MZ45" s="6">
        <v>201978986.30000001</v>
      </c>
      <c r="NA45" s="7">
        <v>3920000.0759999999</v>
      </c>
      <c r="NB45" s="6">
        <v>47.931483870000001</v>
      </c>
      <c r="NC45" s="7">
        <v>-3903000</v>
      </c>
      <c r="ND45" s="6">
        <v>58830001.829999998</v>
      </c>
      <c r="NE45" s="7">
        <v>2985048.7</v>
      </c>
      <c r="NF45" s="6">
        <v>2519999.9810000001</v>
      </c>
      <c r="NG45" s="7">
        <v>9550000.1909999996</v>
      </c>
      <c r="NH45" s="6">
        <v>3.1273079880000001</v>
      </c>
      <c r="NI45" s="7">
        <v>43.077153160000002</v>
      </c>
      <c r="NJ45" s="6">
        <v>6.8409017219999999</v>
      </c>
      <c r="NK45" s="7">
        <v>48.400929259999998</v>
      </c>
      <c r="NL45" s="6">
        <v>25.01558013</v>
      </c>
      <c r="NM45" s="7">
        <v>30.450710109999999</v>
      </c>
      <c r="NN45" s="6">
        <v>8.5018111730000001</v>
      </c>
      <c r="NO45" s="7">
        <v>2.812287065</v>
      </c>
      <c r="NP45" s="6">
        <v>5.1680250250000004</v>
      </c>
      <c r="NQ45" s="7">
        <v>4.5583922619999999</v>
      </c>
      <c r="NR45" s="6">
        <v>1.9072090999999999E-2</v>
      </c>
      <c r="NS45" s="7">
        <v>907.58892230000004</v>
      </c>
      <c r="NT45" s="6">
        <v>1.6882100000000001E-3</v>
      </c>
      <c r="NU45" s="7">
        <v>0.271928106</v>
      </c>
      <c r="NV45" s="6">
        <v>4.4111256000000001</v>
      </c>
      <c r="NW45" s="7">
        <v>238.88499999999999</v>
      </c>
      <c r="NX45" s="6">
        <v>7.5063737110000002</v>
      </c>
      <c r="NY45" s="7">
        <v>1.340122585</v>
      </c>
      <c r="NZ45" s="6">
        <v>2214.423096</v>
      </c>
      <c r="OA45" s="7">
        <v>70659017728</v>
      </c>
      <c r="OB45" s="6">
        <v>6.6878120120000002</v>
      </c>
      <c r="OC45" s="7">
        <v>5142983026</v>
      </c>
      <c r="OD45" s="6">
        <v>4159871770</v>
      </c>
      <c r="OE45" s="7">
        <v>0.27156503100000001</v>
      </c>
      <c r="OF45" s="6">
        <v>1353628.452</v>
      </c>
      <c r="OG45" s="7">
        <v>218035385.59999999</v>
      </c>
      <c r="OH45" s="6">
        <v>3536896154</v>
      </c>
      <c r="OI45" s="7">
        <v>42152</v>
      </c>
      <c r="OJ45" s="6">
        <v>9.1374317650000005</v>
      </c>
      <c r="OK45" s="7">
        <v>172401000000</v>
      </c>
      <c r="OL45" s="6">
        <v>6.4141956960000002</v>
      </c>
      <c r="OM45" s="7">
        <v>5.18808471</v>
      </c>
      <c r="ON45" s="6">
        <v>4180814</v>
      </c>
      <c r="OO45" s="7">
        <v>5800000</v>
      </c>
      <c r="OP45" s="6">
        <v>2.9834600000000001E-4</v>
      </c>
      <c r="OQ45" s="7">
        <v>0.921512094</v>
      </c>
      <c r="OR45" s="6">
        <v>-1.17124801</v>
      </c>
      <c r="OS45" s="7">
        <v>2720000.0290000001</v>
      </c>
      <c r="OT45" s="6">
        <v>7.6320121969999999</v>
      </c>
      <c r="OU45" s="7">
        <v>-266090000</v>
      </c>
      <c r="OV45" s="6">
        <v>-628769000</v>
      </c>
      <c r="OW45" s="7">
        <v>88.433357240000007</v>
      </c>
      <c r="OX45" s="6">
        <v>7874308</v>
      </c>
      <c r="OY45" s="7">
        <v>91.308700560000005</v>
      </c>
      <c r="OZ45" s="6">
        <v>13892980769</v>
      </c>
      <c r="PA45" s="7">
        <v>17.30383234</v>
      </c>
      <c r="PB45" s="6">
        <v>72243500000</v>
      </c>
      <c r="PC45" s="7">
        <v>89.91686249</v>
      </c>
      <c r="PD45" s="6">
        <v>5199999.8090000004</v>
      </c>
      <c r="PE45" s="7">
        <v>4469999.79</v>
      </c>
      <c r="PF45" s="6">
        <v>82534350.299999997</v>
      </c>
      <c r="PG45" s="7">
        <v>10.91</v>
      </c>
      <c r="PH45" s="6">
        <v>11460000.039999999</v>
      </c>
      <c r="PI45" s="7">
        <v>6.3270259480000002</v>
      </c>
      <c r="PJ45" s="6">
        <v>5.3083333330000002</v>
      </c>
      <c r="PK45" s="7">
        <v>315638000</v>
      </c>
      <c r="PL45" s="6">
        <v>8.2249999999999996</v>
      </c>
      <c r="PM45" s="7">
        <v>13.53333333</v>
      </c>
      <c r="PN45" s="6">
        <v>930000.00719999999</v>
      </c>
      <c r="PO45" s="7">
        <v>42.295199959999998</v>
      </c>
      <c r="PP45" s="6">
        <v>10837400000</v>
      </c>
      <c r="PQ45" s="7">
        <v>33.334396060000003</v>
      </c>
      <c r="PR45" s="6">
        <v>77855800000</v>
      </c>
      <c r="PS45" s="7">
        <v>13.008788859999999</v>
      </c>
      <c r="PT45" s="6">
        <v>2960900000</v>
      </c>
      <c r="PU45" s="7">
        <v>20638700000</v>
      </c>
      <c r="PV45" s="6">
        <v>1.050302538</v>
      </c>
      <c r="PW45" s="7">
        <v>-216700000</v>
      </c>
      <c r="PX45" s="6">
        <v>-253300000</v>
      </c>
      <c r="PY45" s="7">
        <v>20.403663210000001</v>
      </c>
      <c r="PZ45" s="6">
        <v>6473837500</v>
      </c>
      <c r="QA45" s="7">
        <v>831700000</v>
      </c>
      <c r="QB45" s="6">
        <v>1.073135623</v>
      </c>
      <c r="QC45" s="7">
        <v>37.362095910000001</v>
      </c>
      <c r="QD45" s="6">
        <v>18.673027770000001</v>
      </c>
      <c r="QE45" s="7">
        <v>2960900000</v>
      </c>
      <c r="QF45" s="6">
        <v>20060300000</v>
      </c>
      <c r="QG45" s="7">
        <v>3598700000</v>
      </c>
      <c r="QH45" s="6">
        <v>1456000000</v>
      </c>
      <c r="QI45" s="7">
        <v>5199300000</v>
      </c>
      <c r="QJ45" s="6">
        <v>31.0899061</v>
      </c>
      <c r="QK45" s="7">
        <v>13188562500</v>
      </c>
      <c r="QL45" s="6">
        <v>41.579665849999998</v>
      </c>
      <c r="QM45" s="7">
        <v>30.439957920000001</v>
      </c>
      <c r="QN45" s="6">
        <v>26.191706499999999</v>
      </c>
      <c r="QO45" s="7">
        <v>6037937500</v>
      </c>
      <c r="QP45" s="6">
        <v>14972269231</v>
      </c>
      <c r="QQ45" s="7">
        <v>3707800000</v>
      </c>
      <c r="QR45" s="6">
        <v>41.395285829999999</v>
      </c>
      <c r="QS45" s="7">
        <v>11073000000</v>
      </c>
      <c r="QT45" s="6">
        <v>578400000</v>
      </c>
      <c r="QU45" s="7">
        <v>-406794857.39999998</v>
      </c>
      <c r="QV45" s="6">
        <v>-4201262500</v>
      </c>
      <c r="QW45" s="7">
        <v>4.6623137720000001</v>
      </c>
      <c r="QX45" s="6">
        <v>2.5782036000000001E-2</v>
      </c>
      <c r="QY45" s="7">
        <v>20494100000</v>
      </c>
      <c r="QZ45" s="6">
        <v>6.926764844</v>
      </c>
      <c r="RA45" s="7">
        <v>21.854743710000001</v>
      </c>
      <c r="RB45" s="6">
        <v>9.0355826300000004</v>
      </c>
      <c r="RC45" s="7">
        <v>3.6878275450000002</v>
      </c>
      <c r="RD45" s="6">
        <v>29.792287550000001</v>
      </c>
      <c r="RE45" s="7">
        <v>8987300000</v>
      </c>
      <c r="RF45" s="6">
        <v>27.76212409</v>
      </c>
      <c r="RG45" s="7">
        <v>397900000</v>
      </c>
      <c r="RH45" s="6">
        <v>3743300000</v>
      </c>
      <c r="RI45" s="7">
        <v>11.13159675</v>
      </c>
      <c r="RJ45" s="6">
        <v>18.648095810000001</v>
      </c>
      <c r="RK45" s="7">
        <v>8.5508957339999991</v>
      </c>
      <c r="RL45" s="6">
        <v>21.876675599999999</v>
      </c>
      <c r="RM45" s="7">
        <v>7.4268324239999997</v>
      </c>
      <c r="RN45" s="6">
        <v>20700000</v>
      </c>
      <c r="RO45" s="7">
        <v>19662400000</v>
      </c>
      <c r="RP45" s="6">
        <v>11.146060110000001</v>
      </c>
      <c r="RQ45" s="7">
        <v>-342862000</v>
      </c>
      <c r="RR45" s="6">
        <v>-48918077.100000001</v>
      </c>
      <c r="RS45" s="7">
        <v>113.0437158</v>
      </c>
      <c r="RT45" s="6">
        <v>3.167287177</v>
      </c>
      <c r="RU45" s="7">
        <v>62.061</v>
      </c>
      <c r="RV45" s="6">
        <v>6206.1</v>
      </c>
      <c r="RW45" s="7">
        <v>54.062420619999997</v>
      </c>
      <c r="RX45" s="6">
        <v>4.9632820799999999</v>
      </c>
      <c r="RY45" s="7">
        <v>36800000</v>
      </c>
      <c r="RZ45" s="6">
        <v>-342862000</v>
      </c>
      <c r="SA45" s="7">
        <v>0.95732998800000002</v>
      </c>
      <c r="SB45" s="6"/>
      <c r="SC45" s="7"/>
      <c r="SD45" s="6"/>
      <c r="SE45" s="7"/>
      <c r="SF45" s="6">
        <v>13.484943060000001</v>
      </c>
      <c r="SG45" s="7">
        <v>10812397461</v>
      </c>
      <c r="SH45" s="6">
        <v>18.673027770000001</v>
      </c>
      <c r="SI45" s="7">
        <v>8384065</v>
      </c>
      <c r="SJ45" s="6">
        <v>13.52418995</v>
      </c>
      <c r="SK45" s="7">
        <v>80.266197199999993</v>
      </c>
      <c r="SL45" s="6">
        <v>47.607590000000002</v>
      </c>
      <c r="SM45" s="7">
        <v>368000000</v>
      </c>
      <c r="SN45" s="6">
        <v>71.542187159999997</v>
      </c>
      <c r="SO45" s="7">
        <v>0</v>
      </c>
      <c r="SP45" s="6">
        <v>14.39332654</v>
      </c>
      <c r="SQ45" s="7">
        <v>13.677862640000001</v>
      </c>
      <c r="SR45" s="6">
        <v>12.98071957</v>
      </c>
      <c r="SS45" s="7">
        <v>0.38662366199999998</v>
      </c>
      <c r="ST45" s="6">
        <v>85.935513689999993</v>
      </c>
      <c r="SU45" s="7">
        <v>13.25973988</v>
      </c>
      <c r="SV45" s="6">
        <v>5734</v>
      </c>
      <c r="SW45" s="7">
        <v>67.5</v>
      </c>
      <c r="SX45" s="6">
        <v>98</v>
      </c>
      <c r="SY45" s="7">
        <v>9695954.1999999993</v>
      </c>
      <c r="SZ45" s="6">
        <v>59.3</v>
      </c>
      <c r="TA45" s="7">
        <v>98</v>
      </c>
      <c r="TB45" s="6">
        <v>42900000</v>
      </c>
      <c r="TC45" s="7">
        <v>1940000.057</v>
      </c>
      <c r="TD45" s="6">
        <v>2.8295429749999998</v>
      </c>
      <c r="TE45" s="7">
        <v>1072.590809</v>
      </c>
      <c r="TF45" s="6">
        <v>1.9735155790000001</v>
      </c>
      <c r="TG45" s="7">
        <v>82.274269099999998</v>
      </c>
      <c r="TH45" s="6">
        <v>-27.14792001</v>
      </c>
      <c r="TI45" s="7">
        <v>0</v>
      </c>
      <c r="TJ45" s="6">
        <v>78.140998839999995</v>
      </c>
      <c r="TK45" s="7">
        <v>626.96820190000005</v>
      </c>
      <c r="TL45" s="6">
        <v>94.973579999999998</v>
      </c>
      <c r="TM45" s="7">
        <v>11.30453968</v>
      </c>
      <c r="TN45" s="6">
        <v>82</v>
      </c>
      <c r="TO45" s="7">
        <v>7.43</v>
      </c>
      <c r="TP45" s="6">
        <v>23.09</v>
      </c>
      <c r="TQ45" s="7">
        <v>26.391599660000001</v>
      </c>
      <c r="TR45" s="6">
        <v>307.3056522</v>
      </c>
      <c r="TS45" s="7">
        <v>492560000000</v>
      </c>
      <c r="TT45" s="6">
        <v>29529067199</v>
      </c>
      <c r="TU45" s="7">
        <v>33642900000</v>
      </c>
      <c r="TV45" s="6">
        <v>8.0581796410000006</v>
      </c>
      <c r="TW45" s="7">
        <v>1210000.0379999999</v>
      </c>
      <c r="TX45" s="6">
        <v>71.344111589999997</v>
      </c>
      <c r="TY45" s="7">
        <v>34.69842147</v>
      </c>
      <c r="TZ45" s="6">
        <v>73.03281029</v>
      </c>
      <c r="UA45" s="7">
        <v>30.588392880000001</v>
      </c>
      <c r="UB45" s="6">
        <v>20.369962560000001</v>
      </c>
      <c r="UC45" s="7">
        <v>24.602220540000001</v>
      </c>
      <c r="UD45" s="6">
        <v>28.0829792</v>
      </c>
      <c r="UE45" s="7">
        <v>0.87604999500000003</v>
      </c>
      <c r="UF45" s="6">
        <v>0.95051997899999996</v>
      </c>
      <c r="UG45" s="7">
        <v>0.94424998800000004</v>
      </c>
      <c r="UH45" s="6">
        <v>-6.1583578120000002</v>
      </c>
      <c r="UI45" s="7"/>
      <c r="UJ45" s="6"/>
      <c r="UK45" s="7"/>
      <c r="UL45" s="6">
        <v>47.296880000000002</v>
      </c>
      <c r="UM45" s="7">
        <v>626</v>
      </c>
      <c r="UN45" s="6">
        <v>493</v>
      </c>
      <c r="UO45" s="7">
        <v>354902</v>
      </c>
      <c r="UP45" s="6">
        <v>5870239</v>
      </c>
      <c r="UQ45" s="7">
        <v>3319999.9330000002</v>
      </c>
      <c r="UR45" s="6">
        <v>53.925308229999999</v>
      </c>
      <c r="US45" s="7">
        <v>485186</v>
      </c>
      <c r="UT45" s="6"/>
      <c r="UU45" s="7"/>
      <c r="UV45" s="6"/>
      <c r="UW45" s="7">
        <v>48.287660000000002</v>
      </c>
      <c r="UX45" s="6">
        <v>3609300000</v>
      </c>
      <c r="UY45" s="7">
        <v>18768360000</v>
      </c>
      <c r="UZ45" s="6">
        <v>2513826</v>
      </c>
      <c r="VA45" s="7">
        <v>200875</v>
      </c>
      <c r="VB45" s="6">
        <v>41.401649480000003</v>
      </c>
      <c r="VC45" s="7">
        <v>23727000000</v>
      </c>
      <c r="VD45" s="6">
        <v>34151000000</v>
      </c>
      <c r="VE45" s="7">
        <v>13.349940119999999</v>
      </c>
      <c r="VF45" s="6">
        <v>7.550007796</v>
      </c>
      <c r="VG45" s="7">
        <v>7.1735576840000004</v>
      </c>
      <c r="VH45" s="6">
        <v>-24283000000</v>
      </c>
      <c r="VI45" s="7">
        <v>7.4855625559999996</v>
      </c>
      <c r="VJ45" s="6">
        <v>37.394143819999996</v>
      </c>
      <c r="VK45" s="7">
        <v>55736000000</v>
      </c>
      <c r="VL45" s="6">
        <v>8232000000</v>
      </c>
      <c r="VM45" s="7">
        <v>21.500830019999999</v>
      </c>
      <c r="VN45" s="6">
        <v>25.431137719999999</v>
      </c>
      <c r="VO45" s="7">
        <v>48.881531279999997</v>
      </c>
      <c r="VP45" s="6">
        <v>4.5995209580000003</v>
      </c>
      <c r="VQ45" s="7">
        <v>114113000000</v>
      </c>
      <c r="VR45" s="6">
        <v>21.761301620000001</v>
      </c>
      <c r="VS45" s="7">
        <v>29.927352710000001</v>
      </c>
      <c r="VT45" s="6">
        <v>20842000000</v>
      </c>
      <c r="VU45" s="7">
        <v>3219000000</v>
      </c>
      <c r="VV45" s="6">
        <v>-5.8162874249999996</v>
      </c>
      <c r="VW45" s="7">
        <v>4.6351738730000003</v>
      </c>
      <c r="VX45" s="6">
        <v>27.33245509</v>
      </c>
      <c r="VY45" s="7">
        <v>20.79254774</v>
      </c>
      <c r="VZ45" s="6">
        <v>8542000000</v>
      </c>
      <c r="WA45" s="7">
        <v>19.115313709999999</v>
      </c>
      <c r="WB45" s="6">
        <v>2.9523171879999999</v>
      </c>
      <c r="WC45" s="7">
        <v>23443000000</v>
      </c>
      <c r="WD45" s="6">
        <v>106175000000</v>
      </c>
      <c r="WE45" s="7">
        <v>53297000000</v>
      </c>
      <c r="WF45" s="6">
        <v>19203000000</v>
      </c>
      <c r="WG45" s="7"/>
      <c r="WH45" s="6">
        <v>79100000</v>
      </c>
      <c r="WI45" s="7">
        <v>9380000.1140000001</v>
      </c>
      <c r="WJ45" s="6">
        <v>150000.00599999999</v>
      </c>
      <c r="WK45" s="7">
        <v>22.187270000000002</v>
      </c>
      <c r="WL45" s="6">
        <v>44.983220000000003</v>
      </c>
      <c r="WM45" s="7">
        <v>1.95</v>
      </c>
      <c r="WN45" s="6"/>
      <c r="WO45" s="7">
        <v>0.17396453100000001</v>
      </c>
      <c r="WP45" s="6">
        <v>10250.376550000001</v>
      </c>
      <c r="WQ45" s="7">
        <v>798028000000</v>
      </c>
      <c r="WR45" s="6">
        <v>12.290970339999999</v>
      </c>
      <c r="WS45" s="7">
        <v>0.94288811299999997</v>
      </c>
      <c r="WT45" s="6">
        <v>5920</v>
      </c>
      <c r="WU45" s="7">
        <v>616009000000</v>
      </c>
      <c r="WV45" s="6">
        <v>0.90461556200000004</v>
      </c>
      <c r="WW45" s="7">
        <v>796912000000</v>
      </c>
      <c r="WX45" s="6">
        <v>5928.0794530000003</v>
      </c>
      <c r="WY45" s="7">
        <v>461522000000</v>
      </c>
      <c r="WZ45" s="6">
        <v>417500000000</v>
      </c>
      <c r="XA45" s="7">
        <v>21.290822940000002</v>
      </c>
      <c r="XB45" s="6">
        <v>31.137</v>
      </c>
      <c r="XC45" s="7">
        <v>21.145</v>
      </c>
      <c r="XD45" s="6">
        <v>304900000000</v>
      </c>
      <c r="XE45" s="7">
        <v>71.432000000000002</v>
      </c>
      <c r="XF45" s="6">
        <v>40.597999999999999</v>
      </c>
      <c r="XG45" s="7">
        <v>10236.04219</v>
      </c>
      <c r="XH45" s="6">
        <v>460906000000</v>
      </c>
      <c r="XI45" s="7">
        <v>416943000000</v>
      </c>
      <c r="XJ45" s="6">
        <v>6.7774936060000002</v>
      </c>
      <c r="XK45" s="7">
        <v>4.6684999999999999</v>
      </c>
      <c r="XL45" s="6">
        <v>0.18526952199999999</v>
      </c>
      <c r="XM45" s="7">
        <v>22178983</v>
      </c>
      <c r="XN45" s="6">
        <v>44.128999999999998</v>
      </c>
      <c r="XO45" s="7">
        <v>27.435886279999998</v>
      </c>
      <c r="XP45" s="6">
        <v>20.251999999999999</v>
      </c>
      <c r="XQ45" s="7">
        <v>68.978999999999999</v>
      </c>
      <c r="XR45" s="6">
        <v>18.925000000000001</v>
      </c>
      <c r="XS45" s="7">
        <v>46.311</v>
      </c>
      <c r="XT45" s="6">
        <v>323368000000</v>
      </c>
      <c r="XU45" s="7">
        <v>1710000.0379999999</v>
      </c>
      <c r="XV45" s="6">
        <v>17.280100000000001</v>
      </c>
      <c r="XW45" s="7">
        <v>10.91</v>
      </c>
      <c r="XX45" s="6">
        <v>23.402999999999999</v>
      </c>
      <c r="XY45" s="7">
        <v>10112.3842</v>
      </c>
      <c r="XZ45" s="6">
        <v>7.5309999999999997</v>
      </c>
      <c r="YA45" s="7">
        <v>19086.856650000002</v>
      </c>
      <c r="YB45" s="6">
        <v>4388.8744079999997</v>
      </c>
      <c r="YC45" s="7">
        <v>68.231457680000005</v>
      </c>
      <c r="YD45" s="6">
        <v>40387.075839999998</v>
      </c>
      <c r="YE45" s="7">
        <v>58.217965970000002</v>
      </c>
      <c r="YF45" s="6">
        <v>39.369591319999998</v>
      </c>
      <c r="YG45" s="7">
        <v>42.127425289999998</v>
      </c>
      <c r="YH45" s="6">
        <v>20.893900720000001</v>
      </c>
      <c r="YI45" s="7">
        <v>30.59</v>
      </c>
      <c r="YJ45" s="6">
        <v>29.86846366</v>
      </c>
      <c r="YK45" s="7">
        <v>17.842474429999999</v>
      </c>
      <c r="YL45" s="6">
        <v>49.394728260000001</v>
      </c>
      <c r="YM45" s="7">
        <v>22.794749660000001</v>
      </c>
      <c r="YN45" s="6">
        <v>9.0778959459999999</v>
      </c>
      <c r="YO45" s="7">
        <v>24.271190140000002</v>
      </c>
      <c r="YP45" s="6">
        <v>43.668887939999998</v>
      </c>
      <c r="YQ45" s="7">
        <v>21.974</v>
      </c>
      <c r="YR45" s="6">
        <v>12.875</v>
      </c>
      <c r="YS45" s="7">
        <v>39.052974200000001</v>
      </c>
      <c r="YT45" s="6">
        <v>50.313824820000001</v>
      </c>
      <c r="YU45" s="7">
        <v>61.583437979999999</v>
      </c>
      <c r="YV45" s="6">
        <v>24.651</v>
      </c>
      <c r="YW45" s="7">
        <v>54.771333159999998</v>
      </c>
      <c r="YX45" s="6">
        <v>6.1756926410000004</v>
      </c>
      <c r="YY45" s="7">
        <v>25.996001639999999</v>
      </c>
      <c r="YZ45" s="6">
        <v>57.872569650000003</v>
      </c>
      <c r="ZA45" s="7">
        <v>20.888133310000001</v>
      </c>
      <c r="ZB45" s="6">
        <v>63.783999999999999</v>
      </c>
      <c r="ZC45" s="7">
        <v>17.85623515</v>
      </c>
      <c r="ZD45" s="6">
        <v>29.427</v>
      </c>
      <c r="ZE45" s="7">
        <v>39.109000000000002</v>
      </c>
      <c r="ZF45" s="6">
        <v>50.378923329999999</v>
      </c>
      <c r="ZG45" s="7">
        <v>19.752607950000002</v>
      </c>
      <c r="ZH45" s="6">
        <v>12.174778939999999</v>
      </c>
      <c r="ZI45" s="7">
        <v>56.331084410000003</v>
      </c>
      <c r="ZJ45" s="6">
        <v>39.314999999999998</v>
      </c>
      <c r="ZK45" s="7">
        <v>14.496</v>
      </c>
      <c r="ZL45" s="6">
        <v>41.782034029999998</v>
      </c>
      <c r="ZM45" s="7">
        <v>4.2992966250000002</v>
      </c>
      <c r="ZN45" s="6">
        <v>27.810522079999998</v>
      </c>
      <c r="ZO45" s="7">
        <v>0.01</v>
      </c>
      <c r="ZP45" s="6">
        <v>500</v>
      </c>
      <c r="ZQ45" s="7">
        <v>0.1</v>
      </c>
      <c r="ZR45" s="6">
        <v>3.9</v>
      </c>
      <c r="ZS45" s="7">
        <v>4746</v>
      </c>
      <c r="ZT45" s="6">
        <v>0.01</v>
      </c>
      <c r="ZU45" s="7">
        <v>5.3</v>
      </c>
      <c r="ZV45" s="6">
        <v>4183</v>
      </c>
      <c r="ZW45" s="7">
        <v>11.34627259</v>
      </c>
      <c r="ZX45" s="6">
        <v>6.1418453999999997E-2</v>
      </c>
      <c r="ZY45" s="7">
        <v>32.183425499999998</v>
      </c>
      <c r="ZZ45" s="6">
        <v>0.01</v>
      </c>
      <c r="AAA45" s="7">
        <v>100</v>
      </c>
      <c r="AAB45" s="6">
        <v>0.1</v>
      </c>
      <c r="AAC45" s="7">
        <v>0.1</v>
      </c>
      <c r="AAD45" s="6">
        <v>2.4</v>
      </c>
      <c r="AAE45" s="7">
        <v>7787</v>
      </c>
      <c r="AAF45" s="6">
        <v>611.39</v>
      </c>
      <c r="AAG45" s="7">
        <v>100</v>
      </c>
      <c r="AAH45" s="6">
        <v>500</v>
      </c>
      <c r="AAI45" s="7">
        <v>200</v>
      </c>
      <c r="AAJ45" s="6">
        <v>62.428977269999997</v>
      </c>
      <c r="AAK45" s="7">
        <v>2.7</v>
      </c>
      <c r="AAL45" s="6">
        <v>6689</v>
      </c>
      <c r="AAM45" s="7">
        <v>780000</v>
      </c>
      <c r="AAN45" s="6"/>
      <c r="AAO45" s="7"/>
      <c r="AAP45" s="6">
        <v>8161000000</v>
      </c>
      <c r="AAQ45" s="7">
        <v>14.642242</v>
      </c>
      <c r="AAR45" s="6">
        <v>6.652306179</v>
      </c>
      <c r="AAS45" s="7">
        <v>1.0699317669999999</v>
      </c>
      <c r="AAT45" s="6">
        <v>6191787804</v>
      </c>
      <c r="AAU45" s="7">
        <v>2795133770</v>
      </c>
      <c r="AAV45" s="6">
        <v>5333903016</v>
      </c>
      <c r="AAW45" s="7">
        <v>857884788.5</v>
      </c>
      <c r="AAX45" s="6">
        <v>7.4</v>
      </c>
      <c r="AAY45" s="7">
        <v>7.7222379459999999</v>
      </c>
      <c r="AAZ45" s="6">
        <v>3.4860186990000002</v>
      </c>
      <c r="ABA45" s="7">
        <v>4.04</v>
      </c>
      <c r="ABB45" s="6">
        <v>83.706100460000002</v>
      </c>
      <c r="ABC45" s="7">
        <v>99.7</v>
      </c>
      <c r="ABD45" s="6">
        <v>98.1</v>
      </c>
      <c r="ABE45" s="7">
        <v>98.8</v>
      </c>
      <c r="ABF45" s="6">
        <v>60.72461002</v>
      </c>
      <c r="ABG45" s="7">
        <v>3.51684295</v>
      </c>
      <c r="ABH45" s="6">
        <v>79900000</v>
      </c>
      <c r="ABI45" s="7">
        <v>23.58624</v>
      </c>
      <c r="ABJ45" s="6">
        <v>82.73919678</v>
      </c>
      <c r="ABK45" s="7">
        <v>4.5205000000000002</v>
      </c>
      <c r="ABL45" s="6">
        <v>4.9456300740000003</v>
      </c>
      <c r="ABM45" s="7">
        <v>84.611480709999995</v>
      </c>
      <c r="ABN45" s="6">
        <v>2.9964779190000002</v>
      </c>
      <c r="ABO45" s="7">
        <v>331800000</v>
      </c>
      <c r="ABP45" s="6">
        <v>165000000</v>
      </c>
      <c r="ABQ45" s="7">
        <v>98</v>
      </c>
      <c r="ABR45" s="6">
        <v>3.3322699999999998</v>
      </c>
      <c r="ABS45" s="7">
        <v>5.6002099999999997</v>
      </c>
    </row>
    <row r="46" spans="1:747" x14ac:dyDescent="0.25">
      <c r="A46" s="5">
        <v>2004</v>
      </c>
      <c r="B46" s="6">
        <v>49.273286900000002</v>
      </c>
      <c r="C46" s="7">
        <v>63.911703770000003</v>
      </c>
      <c r="D46" s="6">
        <v>0.566156942</v>
      </c>
      <c r="E46" s="7">
        <v>4.0052062069999996</v>
      </c>
      <c r="F46" s="6">
        <v>4.7272042499999998</v>
      </c>
      <c r="G46" s="7">
        <v>1.7393277549999999</v>
      </c>
      <c r="H46" s="6">
        <v>3.6707701400000001</v>
      </c>
      <c r="I46" s="7">
        <v>5.5597098589999998</v>
      </c>
      <c r="J46" s="6">
        <v>7.2025319689999998</v>
      </c>
      <c r="K46" s="7">
        <v>9.8121554799999995</v>
      </c>
      <c r="L46" s="6">
        <v>61.243781970000001</v>
      </c>
      <c r="M46" s="7">
        <v>11.104933020000001</v>
      </c>
      <c r="N46" s="6">
        <v>11.570047690000001</v>
      </c>
      <c r="O46" s="7">
        <v>35.452323130000003</v>
      </c>
      <c r="P46" s="6">
        <v>12.52773987</v>
      </c>
      <c r="Q46" s="7">
        <v>-3044</v>
      </c>
      <c r="R46" s="6">
        <v>143871000000</v>
      </c>
      <c r="S46" s="7">
        <v>75600000000</v>
      </c>
      <c r="T46" s="6">
        <v>2574.4234179999999</v>
      </c>
      <c r="U46" s="7">
        <v>204609000000</v>
      </c>
      <c r="V46" s="6">
        <v>456322000000</v>
      </c>
      <c r="W46" s="7">
        <v>27312240260</v>
      </c>
      <c r="X46" s="6">
        <v>14.269936120000001</v>
      </c>
      <c r="Y46" s="7">
        <v>69252000000</v>
      </c>
      <c r="Z46" s="6">
        <v>-1.3599835149999999</v>
      </c>
      <c r="AA46" s="7">
        <v>29.589944360000001</v>
      </c>
      <c r="AB46" s="6">
        <v>143600000000</v>
      </c>
      <c r="AC46" s="7">
        <v>12922077922</v>
      </c>
      <c r="AD46" s="6">
        <v>319778000000</v>
      </c>
      <c r="AE46" s="7">
        <v>22240259740</v>
      </c>
      <c r="AF46" s="6">
        <v>491900000000</v>
      </c>
      <c r="AG46" s="7">
        <v>3132300000000</v>
      </c>
      <c r="AH46" s="6">
        <v>66509740260</v>
      </c>
      <c r="AI46" s="7">
        <v>156547000000</v>
      </c>
      <c r="AJ46" s="6">
        <v>12.754996909999999</v>
      </c>
      <c r="AK46" s="7">
        <v>61900000000</v>
      </c>
      <c r="AL46" s="6">
        <v>9661000000</v>
      </c>
      <c r="AM46" s="7">
        <v>32.508501959999997</v>
      </c>
      <c r="AN46" s="6">
        <v>42.981000000000002</v>
      </c>
      <c r="AO46" s="7">
        <v>50.726713099999998</v>
      </c>
      <c r="AP46" s="6">
        <v>79477443</v>
      </c>
      <c r="AQ46" s="7">
        <v>57.34670303</v>
      </c>
      <c r="AR46" s="6">
        <v>0.34435828400000001</v>
      </c>
      <c r="AS46" s="7">
        <v>1.0107054849999999</v>
      </c>
      <c r="AT46" s="6">
        <v>3.3038949049999999</v>
      </c>
      <c r="AU46" s="7">
        <v>1.382674194</v>
      </c>
      <c r="AV46" s="6">
        <v>2.7420215909999999</v>
      </c>
      <c r="AW46" s="7">
        <v>4.6735545099999998</v>
      </c>
      <c r="AX46" s="6">
        <v>6.3377749159999999</v>
      </c>
      <c r="AY46" s="7">
        <v>8.4010027259999998</v>
      </c>
      <c r="AZ46" s="6">
        <v>61.008455810000001</v>
      </c>
      <c r="BA46" s="7">
        <v>60.766188190000001</v>
      </c>
      <c r="BB46" s="6">
        <v>11.354535569999999</v>
      </c>
      <c r="BC46" s="7">
        <v>34.986337980000002</v>
      </c>
      <c r="BD46" s="6">
        <v>34.506607559999999</v>
      </c>
      <c r="BE46" s="7">
        <v>6.16</v>
      </c>
      <c r="BF46" s="6">
        <v>15.57799299</v>
      </c>
      <c r="BG46" s="7">
        <v>78782467532</v>
      </c>
      <c r="BH46" s="6">
        <v>0</v>
      </c>
      <c r="BI46" s="7">
        <v>35523863636</v>
      </c>
      <c r="BJ46" s="6">
        <v>34.667916750000003</v>
      </c>
      <c r="BK46" s="7">
        <v>168243000000</v>
      </c>
      <c r="BL46" s="6">
        <v>-6600000000</v>
      </c>
      <c r="BM46" s="7">
        <v>16.937976509999999</v>
      </c>
      <c r="BN46" s="6">
        <v>82200000000</v>
      </c>
      <c r="BO46" s="7">
        <v>422077922.10000002</v>
      </c>
      <c r="BP46" s="6">
        <v>24585256315</v>
      </c>
      <c r="BQ46" s="7">
        <v>3655650000000</v>
      </c>
      <c r="BR46" s="6">
        <v>13.45589779</v>
      </c>
      <c r="BS46" s="7">
        <v>180951000000</v>
      </c>
      <c r="BT46" s="6">
        <v>2843560000000</v>
      </c>
      <c r="BU46" s="7">
        <v>347800000000</v>
      </c>
      <c r="BV46" s="6">
        <v>57.018999999999998</v>
      </c>
      <c r="BW46" s="7">
        <v>39161149</v>
      </c>
      <c r="BX46" s="6">
        <v>0.90714907300000003</v>
      </c>
      <c r="BY46" s="7">
        <v>3183235</v>
      </c>
      <c r="BZ46" s="6">
        <v>1851227</v>
      </c>
      <c r="CA46" s="7">
        <v>2.0434806449999998</v>
      </c>
      <c r="CB46" s="6">
        <v>3.8903876390000001</v>
      </c>
      <c r="CC46" s="7">
        <v>5.4926452750000001</v>
      </c>
      <c r="CD46" s="6">
        <v>6.9059937439999999</v>
      </c>
      <c r="CE46" s="7">
        <v>9.5491260990000004</v>
      </c>
      <c r="CF46" s="6">
        <v>24691223</v>
      </c>
      <c r="CG46" s="7">
        <v>10.858437779999999</v>
      </c>
      <c r="CH46" s="6">
        <v>11.236971110000001</v>
      </c>
      <c r="CI46" s="7">
        <v>14293063</v>
      </c>
      <c r="CJ46" s="6">
        <v>12.29078595</v>
      </c>
      <c r="CK46" s="7">
        <v>28977600000</v>
      </c>
      <c r="CL46" s="6">
        <v>12272727273</v>
      </c>
      <c r="CM46" s="7">
        <v>6106.135045</v>
      </c>
      <c r="CN46" s="6">
        <v>74078311688</v>
      </c>
      <c r="CO46" s="7">
        <v>13.72531532</v>
      </c>
      <c r="CP46" s="6">
        <v>463649000000</v>
      </c>
      <c r="CQ46" s="7">
        <v>57.819905210000002</v>
      </c>
      <c r="CR46" s="6">
        <v>-1071428571</v>
      </c>
      <c r="CS46" s="7">
        <v>29962115887</v>
      </c>
      <c r="CT46" s="6">
        <v>523345000000</v>
      </c>
      <c r="CU46" s="7">
        <v>13344155844</v>
      </c>
      <c r="CV46" s="6">
        <v>16.402225430000001</v>
      </c>
      <c r="CW46" s="7">
        <v>79600000000</v>
      </c>
      <c r="CX46" s="6">
        <v>4.9656572649999999</v>
      </c>
      <c r="CY46" s="7">
        <v>54.042914279999998</v>
      </c>
      <c r="CZ46" s="6">
        <v>15338514717</v>
      </c>
      <c r="DA46" s="7">
        <v>23.519743829999999</v>
      </c>
      <c r="DB46" s="6">
        <v>11242207792</v>
      </c>
      <c r="DC46" s="7">
        <v>485985000000</v>
      </c>
      <c r="DD46" s="6">
        <v>23311688312</v>
      </c>
      <c r="DE46" s="7">
        <v>25647066043</v>
      </c>
      <c r="DF46" s="6">
        <v>2600000000</v>
      </c>
      <c r="DG46" s="7">
        <v>101.3599835</v>
      </c>
      <c r="DH46" s="6">
        <v>79853896104</v>
      </c>
      <c r="DI46" s="7">
        <v>71.667010099999999</v>
      </c>
      <c r="DJ46" s="6">
        <v>1969.7023919999999</v>
      </c>
      <c r="DK46" s="7">
        <v>288738000000</v>
      </c>
      <c r="DL46" s="6">
        <v>10048701299</v>
      </c>
      <c r="DM46" s="7">
        <v>648000000</v>
      </c>
      <c r="DN46" s="6">
        <v>11.270619330000001</v>
      </c>
      <c r="DO46" s="7">
        <v>96.678625859999997</v>
      </c>
      <c r="DP46" s="6">
        <v>54107835657</v>
      </c>
      <c r="DQ46" s="7">
        <v>14273201919</v>
      </c>
      <c r="DR46" s="6">
        <v>18692891</v>
      </c>
      <c r="DS46" s="7">
        <v>54.042914279999998</v>
      </c>
      <c r="DT46" s="6">
        <v>14851230</v>
      </c>
      <c r="DU46" s="7">
        <v>6.1962416669999998</v>
      </c>
      <c r="DV46" s="6">
        <v>4704155844</v>
      </c>
      <c r="DW46" s="7">
        <v>3679670000000</v>
      </c>
      <c r="DX46" s="6">
        <v>44488.122170000002</v>
      </c>
      <c r="DY46" s="7">
        <v>991.25568910000004</v>
      </c>
      <c r="DZ46" s="6">
        <v>3535800000000</v>
      </c>
      <c r="EA46" s="7">
        <v>485300000000</v>
      </c>
      <c r="EB46" s="6">
        <v>45.091077679999998</v>
      </c>
      <c r="EC46" s="7">
        <v>218827000000</v>
      </c>
      <c r="ED46" s="6">
        <v>38.399376490000002</v>
      </c>
      <c r="EE46" s="7">
        <v>55.075434970000003</v>
      </c>
      <c r="EF46" s="6">
        <v>469181000000</v>
      </c>
      <c r="EG46" s="7">
        <v>508289000000</v>
      </c>
      <c r="EH46" s="6">
        <v>54.042914279999998</v>
      </c>
      <c r="EI46" s="7">
        <v>43.475243120000002</v>
      </c>
      <c r="EJ46" s="6">
        <v>15950000000</v>
      </c>
      <c r="EK46" s="7">
        <v>34160200</v>
      </c>
      <c r="EL46" s="6">
        <v>45317243</v>
      </c>
      <c r="EM46" s="7">
        <v>40316294</v>
      </c>
      <c r="EN46" s="6">
        <v>6.5650007429999997</v>
      </c>
      <c r="EO46" s="7">
        <v>0.62331802400000003</v>
      </c>
      <c r="EP46" s="6">
        <v>1.430433004</v>
      </c>
      <c r="EQ46" s="7">
        <v>1332008</v>
      </c>
      <c r="ER46" s="6">
        <v>1.7663041500000001</v>
      </c>
      <c r="ES46" s="7">
        <v>3.0221827760000002</v>
      </c>
      <c r="ET46" s="6">
        <v>4.7690965350000001</v>
      </c>
      <c r="EU46" s="7">
        <v>6.1275755719999996</v>
      </c>
      <c r="EV46" s="6">
        <v>8.1072621229999999</v>
      </c>
      <c r="EW46" s="7">
        <v>48487961</v>
      </c>
      <c r="EX46" s="6">
        <v>23796737</v>
      </c>
      <c r="EY46" s="7">
        <v>10.978850489999999</v>
      </c>
      <c r="EZ46" s="6">
        <v>27806247</v>
      </c>
      <c r="FA46" s="7">
        <v>13513184</v>
      </c>
      <c r="FB46" s="6">
        <v>28.229960850000001</v>
      </c>
      <c r="FC46" s="7">
        <v>137000000000</v>
      </c>
      <c r="FD46" s="6">
        <v>206598000000</v>
      </c>
      <c r="FE46" s="7">
        <v>84.422007010000002</v>
      </c>
      <c r="FF46" s="6">
        <v>409700000000</v>
      </c>
      <c r="FG46" s="7">
        <v>56461038961</v>
      </c>
      <c r="FH46" s="6">
        <v>25497986119</v>
      </c>
      <c r="FI46" s="7">
        <v>2.1714588529999999</v>
      </c>
      <c r="FJ46" s="6">
        <v>-41970607729</v>
      </c>
      <c r="FK46" s="7">
        <v>1315930000000</v>
      </c>
      <c r="FL46" s="6">
        <v>6.25</v>
      </c>
      <c r="FM46" s="7">
        <v>1.1822495000000001E-2</v>
      </c>
      <c r="FN46" s="6">
        <v>1.98373489</v>
      </c>
      <c r="FO46" s="7">
        <v>1.965246839</v>
      </c>
      <c r="FP46" s="6">
        <v>4.0920716109999997</v>
      </c>
      <c r="FQ46" s="7">
        <v>208262000000</v>
      </c>
      <c r="FR46" s="6">
        <v>11.669908339999999</v>
      </c>
      <c r="FS46" s="7">
        <v>1805590000000</v>
      </c>
      <c r="FT46" s="6">
        <v>17.241379309999999</v>
      </c>
      <c r="FU46" s="7">
        <v>2.0408163269999999</v>
      </c>
      <c r="FV46" s="6">
        <v>2.0643773489999999</v>
      </c>
      <c r="FW46" s="7">
        <v>105861000000</v>
      </c>
      <c r="FX46" s="6">
        <v>26617270325</v>
      </c>
      <c r="FY46" s="7">
        <v>6.9895648320000001</v>
      </c>
      <c r="FZ46" s="6">
        <v>481041000000</v>
      </c>
      <c r="GA46" s="7">
        <v>25.316455699999999</v>
      </c>
      <c r="GB46" s="6">
        <v>2.092637206</v>
      </c>
      <c r="GC46" s="7">
        <v>16.239251110000001</v>
      </c>
      <c r="GD46" s="6">
        <v>9.2280740829999992</v>
      </c>
      <c r="GE46" s="7">
        <v>3577770000000</v>
      </c>
      <c r="GF46" s="6">
        <v>76522539356</v>
      </c>
      <c r="GG46" s="7">
        <v>2.097902098</v>
      </c>
      <c r="GH46" s="6">
        <v>75.188602000000003</v>
      </c>
      <c r="GI46" s="7">
        <v>70.914000000000001</v>
      </c>
      <c r="GJ46" s="6">
        <v>225.71</v>
      </c>
      <c r="GK46" s="7">
        <v>37.5</v>
      </c>
      <c r="GL46" s="6">
        <v>35.700000000000003</v>
      </c>
      <c r="GM46" s="7">
        <v>39570</v>
      </c>
      <c r="GN46" s="6">
        <v>61150</v>
      </c>
      <c r="GO46" s="7">
        <v>1502839966</v>
      </c>
      <c r="GP46" s="6">
        <v>1502839966</v>
      </c>
      <c r="GQ46" s="7">
        <v>66.335999999999999</v>
      </c>
      <c r="GR46" s="6">
        <v>30.6</v>
      </c>
      <c r="GS46" s="7">
        <v>6.2480000000000002</v>
      </c>
      <c r="GT46" s="6">
        <v>52.034999999999997</v>
      </c>
      <c r="GU46" s="7">
        <v>1.046</v>
      </c>
      <c r="GV46" s="6">
        <v>3.181</v>
      </c>
      <c r="GW46" s="7">
        <v>32.4</v>
      </c>
      <c r="GX46" s="6">
        <v>143.19999999999999</v>
      </c>
      <c r="GY46" s="7">
        <v>107250000</v>
      </c>
      <c r="GZ46" s="6">
        <v>197250000</v>
      </c>
      <c r="HA46" s="7">
        <v>865030</v>
      </c>
      <c r="HB46" s="6">
        <v>18840000.149999999</v>
      </c>
      <c r="HC46" s="7">
        <v>1437320000</v>
      </c>
      <c r="HD46" s="6">
        <v>471535</v>
      </c>
      <c r="HE46" s="7">
        <v>393495</v>
      </c>
      <c r="HF46" s="6">
        <v>62.813603999999998</v>
      </c>
      <c r="HG46" s="7">
        <v>68.613</v>
      </c>
      <c r="HH46" s="6">
        <v>28.8</v>
      </c>
      <c r="HI46" s="7">
        <v>25.97</v>
      </c>
      <c r="HJ46" s="6">
        <v>74543</v>
      </c>
      <c r="HK46" s="7">
        <v>18.909012529999998</v>
      </c>
      <c r="HL46" s="6">
        <v>11.262158380000001</v>
      </c>
      <c r="HM46" s="7">
        <v>1940959961</v>
      </c>
      <c r="HN46" s="6">
        <v>19.7</v>
      </c>
      <c r="HO46" s="7">
        <v>39.200000000000003</v>
      </c>
      <c r="HP46" s="6">
        <v>1940959961</v>
      </c>
      <c r="HQ46" s="7">
        <v>1361689961</v>
      </c>
      <c r="HR46" s="6">
        <v>64849998.469999999</v>
      </c>
      <c r="HS46" s="7">
        <v>704469970.70000005</v>
      </c>
      <c r="HT46" s="6">
        <v>5.1621779290000003</v>
      </c>
      <c r="HU46" s="7">
        <v>2.8775312369999999</v>
      </c>
      <c r="HV46" s="6">
        <v>2.7594233799999999</v>
      </c>
      <c r="HW46" s="7">
        <v>2369743586</v>
      </c>
      <c r="HX46" s="6">
        <v>2.7199262110000002</v>
      </c>
      <c r="HY46" s="7">
        <v>14683500000</v>
      </c>
      <c r="HZ46" s="6">
        <v>11.9</v>
      </c>
      <c r="IA46" s="7">
        <v>9464150</v>
      </c>
      <c r="IB46" s="6">
        <v>1001450</v>
      </c>
      <c r="IC46" s="7">
        <v>20823161</v>
      </c>
      <c r="ID46" s="6">
        <v>541.28161890000001</v>
      </c>
      <c r="IE46" s="7">
        <v>79.67</v>
      </c>
      <c r="IF46" s="6">
        <v>0.51534481899999995</v>
      </c>
      <c r="IG46" s="7">
        <v>87.346250139999995</v>
      </c>
      <c r="IH46" s="6">
        <v>79.840718269999996</v>
      </c>
      <c r="II46" s="7">
        <v>79.010000000000005</v>
      </c>
      <c r="IJ46" s="6">
        <v>2755787</v>
      </c>
      <c r="IK46" s="7">
        <v>3.4938972320000001</v>
      </c>
      <c r="IL46" s="6">
        <v>7556.2</v>
      </c>
      <c r="IM46" s="7">
        <v>81.010000000000005</v>
      </c>
      <c r="IN46" s="6">
        <v>995450</v>
      </c>
      <c r="IO46" s="7">
        <v>2.9785524130000001</v>
      </c>
      <c r="IP46" s="6">
        <v>7581208134</v>
      </c>
      <c r="IQ46" s="7">
        <v>11.916014260000001</v>
      </c>
      <c r="IR46" s="6">
        <v>15.697219309999999</v>
      </c>
      <c r="IS46" s="7">
        <v>6.0447510769999999</v>
      </c>
      <c r="IT46" s="6">
        <v>1.5938427260000001</v>
      </c>
      <c r="IU46" s="7">
        <v>9.7659811740000002</v>
      </c>
      <c r="IV46" s="6">
        <v>10.90033433</v>
      </c>
      <c r="IW46" s="7">
        <v>18.100000000000001</v>
      </c>
      <c r="IX46" s="6">
        <v>3.7306183E-2</v>
      </c>
      <c r="IY46" s="7">
        <v>2.1431048869999998</v>
      </c>
      <c r="IZ46" s="6">
        <v>4.300806154</v>
      </c>
      <c r="JA46" s="7">
        <v>13.952457649999999</v>
      </c>
      <c r="JB46" s="6">
        <v>5.8631139870000002</v>
      </c>
      <c r="JC46" s="7">
        <v>54.322158960000003</v>
      </c>
      <c r="JD46" s="6">
        <v>2965000</v>
      </c>
      <c r="JE46" s="7">
        <v>16.271525069999999</v>
      </c>
      <c r="JF46" s="6">
        <v>56.11524137</v>
      </c>
      <c r="JG46" s="7">
        <v>12770561337</v>
      </c>
      <c r="JH46" s="6">
        <v>6.0447510769999999</v>
      </c>
      <c r="JI46" s="7">
        <v>25.68063231</v>
      </c>
      <c r="JJ46" s="6">
        <v>12.582186370000001</v>
      </c>
      <c r="JK46" s="7">
        <v>1</v>
      </c>
      <c r="JL46" s="6">
        <v>11.916014260000001</v>
      </c>
      <c r="JM46" s="7">
        <v>6.0746944139999997</v>
      </c>
      <c r="JN46" s="6">
        <v>2.8928943399999998</v>
      </c>
      <c r="JO46" s="7">
        <v>17.113643329999999</v>
      </c>
      <c r="JP46" s="6">
        <v>0.91357625499999995</v>
      </c>
      <c r="JQ46" s="7">
        <v>7.5441181679999998</v>
      </c>
      <c r="JR46" s="6">
        <v>34780</v>
      </c>
      <c r="JS46" s="7">
        <v>0.28571951400000001</v>
      </c>
      <c r="JT46" s="6">
        <v>-1273272000</v>
      </c>
      <c r="JU46" s="7">
        <v>44369.062510000003</v>
      </c>
      <c r="JV46" s="6">
        <v>1120</v>
      </c>
      <c r="JW46" s="7">
        <v>78575767532</v>
      </c>
      <c r="JX46" s="6">
        <v>6090.1144999999997</v>
      </c>
      <c r="JY46" s="7">
        <v>3526340000000</v>
      </c>
      <c r="JZ46" s="6">
        <v>484027000000</v>
      </c>
      <c r="KA46" s="7">
        <v>-206700000</v>
      </c>
      <c r="KB46" s="6">
        <v>204152000000</v>
      </c>
      <c r="KC46" s="7">
        <v>88795737076</v>
      </c>
      <c r="KD46" s="6">
        <v>2568.6782619999999</v>
      </c>
      <c r="KE46" s="7">
        <v>76750000</v>
      </c>
      <c r="KF46" s="6">
        <v>3.9553253879999999</v>
      </c>
      <c r="KG46" s="7">
        <v>1.8312946349999999</v>
      </c>
      <c r="KH46" s="6">
        <v>1.9125997910000001</v>
      </c>
      <c r="KI46" s="7">
        <v>660000.02619999996</v>
      </c>
      <c r="KJ46" s="6">
        <v>22129999.16</v>
      </c>
      <c r="KK46" s="7">
        <v>90335</v>
      </c>
      <c r="KL46" s="6">
        <v>-879999.9952</v>
      </c>
      <c r="KM46" s="7">
        <v>18239999.77</v>
      </c>
      <c r="KN46" s="6">
        <v>1620000.0049999999</v>
      </c>
      <c r="KO46" s="7">
        <v>1159999.9669999999</v>
      </c>
      <c r="KP46" s="6">
        <v>109169998.2</v>
      </c>
      <c r="KQ46" s="7">
        <v>6</v>
      </c>
      <c r="KR46" s="6">
        <v>8.6E-3</v>
      </c>
      <c r="KS46" s="7">
        <v>20.212599999999998</v>
      </c>
      <c r="KT46" s="6">
        <v>25.423147239999999</v>
      </c>
      <c r="KU46" s="7">
        <v>1967629191</v>
      </c>
      <c r="KV46" s="6">
        <v>1.590836184</v>
      </c>
      <c r="KW46" s="7">
        <v>1253300000</v>
      </c>
      <c r="KX46" s="6">
        <v>17.955400000000001</v>
      </c>
      <c r="KY46" s="7">
        <v>0.26269999999999999</v>
      </c>
      <c r="KZ46" s="6">
        <v>2.9999999999999997E-4</v>
      </c>
      <c r="LA46" s="7">
        <v>49.992800000000003</v>
      </c>
      <c r="LB46" s="6">
        <v>1.3391</v>
      </c>
      <c r="LC46" s="7">
        <v>3.5032999999999999</v>
      </c>
      <c r="LD46" s="6">
        <v>12.3209</v>
      </c>
      <c r="LE46" s="7">
        <v>31.3429</v>
      </c>
      <c r="LF46" s="6">
        <v>2.0183525530000002</v>
      </c>
      <c r="LG46" s="7">
        <v>23.7163</v>
      </c>
      <c r="LH46" s="6">
        <v>53.963999999999999</v>
      </c>
      <c r="LI46" s="7">
        <v>0.42470000000000002</v>
      </c>
      <c r="LJ46" s="6">
        <v>-706496026.29999995</v>
      </c>
      <c r="LK46" s="7">
        <v>1968314000</v>
      </c>
      <c r="LL46" s="6">
        <v>31403286339</v>
      </c>
      <c r="LM46" s="7">
        <v>3.5000000000000003E-2</v>
      </c>
      <c r="LN46" s="6">
        <v>6.5600000000000006E-2</v>
      </c>
      <c r="LO46" s="7">
        <v>0.78400178399999998</v>
      </c>
      <c r="LP46" s="6">
        <v>14.3893</v>
      </c>
      <c r="LQ46" s="7">
        <v>0.61219999999999997</v>
      </c>
      <c r="LR46" s="6">
        <v>2.5100000000000001E-2</v>
      </c>
      <c r="LS46" s="7">
        <v>2.9815415679999999</v>
      </c>
      <c r="LT46" s="6">
        <v>25.089600000000001</v>
      </c>
      <c r="LU46" s="7">
        <v>3.0377000000000001</v>
      </c>
      <c r="LV46" s="6">
        <v>3.9100000000000003E-2</v>
      </c>
      <c r="LW46" s="7">
        <v>23.148399999999999</v>
      </c>
      <c r="LX46" s="6">
        <v>236.96530000000001</v>
      </c>
      <c r="LY46" s="7">
        <v>0.3755</v>
      </c>
      <c r="LZ46" s="6">
        <v>5.33E-2</v>
      </c>
      <c r="MA46" s="7">
        <v>160.4135</v>
      </c>
      <c r="MB46" s="6">
        <v>12.8447</v>
      </c>
      <c r="MC46" s="7">
        <v>9.4932999999999996</v>
      </c>
      <c r="MD46" s="6">
        <v>-429983148.19999999</v>
      </c>
      <c r="ME46" s="7">
        <v>1465315000</v>
      </c>
      <c r="MF46" s="6">
        <v>11.20620798</v>
      </c>
      <c r="MG46" s="7">
        <v>29473329148</v>
      </c>
      <c r="MH46" s="6">
        <v>6</v>
      </c>
      <c r="MI46" s="7">
        <v>5</v>
      </c>
      <c r="MJ46" s="6">
        <v>2.504117049</v>
      </c>
      <c r="MK46" s="7">
        <v>2.7668036229999999</v>
      </c>
      <c r="ML46" s="6">
        <v>276513000</v>
      </c>
      <c r="MM46" s="7">
        <v>38.75</v>
      </c>
      <c r="MN46" s="6">
        <v>11</v>
      </c>
      <c r="MO46" s="7">
        <v>500233266.39999998</v>
      </c>
      <c r="MP46" s="6">
        <v>2174037183</v>
      </c>
      <c r="MQ46" s="7">
        <v>55446000</v>
      </c>
      <c r="MR46" s="6">
        <v>5.4734999999999996</v>
      </c>
      <c r="MS46" s="7">
        <v>29388129148</v>
      </c>
      <c r="MT46" s="6">
        <v>39.965611950000003</v>
      </c>
      <c r="MU46" s="7">
        <v>136269000</v>
      </c>
      <c r="MV46" s="6">
        <v>-4019700</v>
      </c>
      <c r="MW46" s="7">
        <v>-51783000</v>
      </c>
      <c r="MX46" s="6">
        <v>502999000</v>
      </c>
      <c r="MY46" s="7">
        <v>1718865860</v>
      </c>
      <c r="MZ46" s="6">
        <v>211091331.19999999</v>
      </c>
      <c r="NA46" s="7">
        <v>3890000.105</v>
      </c>
      <c r="NB46" s="6">
        <v>48.843660980000003</v>
      </c>
      <c r="NC46" s="7">
        <v>36175000</v>
      </c>
      <c r="ND46" s="6">
        <v>183899993.90000001</v>
      </c>
      <c r="NE46" s="7">
        <v>4471991.7</v>
      </c>
      <c r="NF46" s="6">
        <v>2740000.01</v>
      </c>
      <c r="NG46" s="7">
        <v>9779999.7329999991</v>
      </c>
      <c r="NH46" s="6">
        <v>3.60070917</v>
      </c>
      <c r="NI46" s="7">
        <v>43.104466270000003</v>
      </c>
      <c r="NJ46" s="6">
        <v>7.1365558780000002</v>
      </c>
      <c r="NK46" s="7">
        <v>48.300761420000001</v>
      </c>
      <c r="NL46" s="6">
        <v>22.54585659</v>
      </c>
      <c r="NM46" s="7">
        <v>30.369669309999999</v>
      </c>
      <c r="NN46" s="6">
        <v>9.769096931</v>
      </c>
      <c r="NO46" s="7">
        <v>4.0002993890000003</v>
      </c>
      <c r="NP46" s="6">
        <v>8.5725528979999996</v>
      </c>
      <c r="NQ46" s="7">
        <v>5.1728016060000002</v>
      </c>
      <c r="NR46" s="6">
        <v>1.5340038E-2</v>
      </c>
      <c r="NS46" s="7">
        <v>851.74010469999996</v>
      </c>
      <c r="NT46" s="6">
        <v>1.345073E-3</v>
      </c>
      <c r="NU46" s="7">
        <v>0.264349903</v>
      </c>
      <c r="NV46" s="6">
        <v>4.4111256000000001</v>
      </c>
      <c r="NW46" s="7">
        <v>241.87200000000001</v>
      </c>
      <c r="NX46" s="6">
        <v>9.4944863139999995</v>
      </c>
      <c r="NY46" s="7">
        <v>1.6023356820000001</v>
      </c>
      <c r="NZ46" s="6">
        <v>2200.7015179999999</v>
      </c>
      <c r="OA46" s="7">
        <v>67694125623</v>
      </c>
      <c r="OB46" s="6">
        <v>8.1810602160000006</v>
      </c>
      <c r="OC46" s="7">
        <v>6219558990</v>
      </c>
      <c r="OD46" s="6">
        <v>4453311053</v>
      </c>
      <c r="OE46" s="7">
        <v>0.26365633300000002</v>
      </c>
      <c r="OF46" s="6">
        <v>1056901.7649999999</v>
      </c>
      <c r="OG46" s="7">
        <v>207714965.09999999</v>
      </c>
      <c r="OH46" s="6">
        <v>3466075797</v>
      </c>
      <c r="OI46" s="7">
        <v>42189</v>
      </c>
      <c r="OJ46" s="6">
        <v>11.377112589999999</v>
      </c>
      <c r="OK46" s="7">
        <v>174906000000</v>
      </c>
      <c r="OL46" s="6">
        <v>7.9153652399999999</v>
      </c>
      <c r="OM46" s="7">
        <v>5.6675374510000003</v>
      </c>
      <c r="ON46" s="6">
        <v>4621310</v>
      </c>
      <c r="OO46" s="7">
        <v>7640000</v>
      </c>
      <c r="OP46" s="6">
        <v>1.2942229999999999E-3</v>
      </c>
      <c r="OQ46" s="7">
        <v>1.4532625269999999</v>
      </c>
      <c r="OR46" s="6">
        <v>-0.61964570399999996</v>
      </c>
      <c r="OS46" s="7">
        <v>2730000.0189999999</v>
      </c>
      <c r="OT46" s="6">
        <v>9.8591599799999994</v>
      </c>
      <c r="OU46" s="7">
        <v>80823000</v>
      </c>
      <c r="OV46" s="6">
        <v>136269000</v>
      </c>
      <c r="OW46" s="7">
        <v>89.355682369999997</v>
      </c>
      <c r="OX46" s="6">
        <v>7928380</v>
      </c>
      <c r="OY46" s="7">
        <v>91.467010500000001</v>
      </c>
      <c r="OZ46" s="6">
        <v>13579707792</v>
      </c>
      <c r="PA46" s="7">
        <v>17.236966819999999</v>
      </c>
      <c r="PB46" s="6">
        <v>83651000000</v>
      </c>
      <c r="PC46" s="7">
        <v>90.443946839999995</v>
      </c>
      <c r="PD46" s="6">
        <v>5460000.0379999997</v>
      </c>
      <c r="PE46" s="7">
        <v>3940000.057</v>
      </c>
      <c r="PF46" s="6">
        <v>276368567.39999998</v>
      </c>
      <c r="PG46" s="7">
        <v>10.32</v>
      </c>
      <c r="PH46" s="6">
        <v>10590000.15</v>
      </c>
      <c r="PI46" s="7">
        <v>1.5269034290000001</v>
      </c>
      <c r="PJ46" s="6">
        <v>5.65</v>
      </c>
      <c r="PK46" s="7">
        <v>85200000</v>
      </c>
      <c r="PL46" s="6">
        <v>7.7249999999999996</v>
      </c>
      <c r="PM46" s="7">
        <v>13.375</v>
      </c>
      <c r="PN46" s="6">
        <v>1669999.9569999999</v>
      </c>
      <c r="PO46" s="7">
        <v>43.606190910000002</v>
      </c>
      <c r="PP46" s="6">
        <v>14046400000</v>
      </c>
      <c r="PQ46" s="7">
        <v>39.977912019999998</v>
      </c>
      <c r="PR46" s="6">
        <v>102458000000</v>
      </c>
      <c r="PS46" s="7">
        <v>8.025712789</v>
      </c>
      <c r="PT46" s="6">
        <v>3340700000</v>
      </c>
      <c r="PU46" s="7">
        <v>27088400000</v>
      </c>
      <c r="PV46" s="6">
        <v>0.78680810899999998</v>
      </c>
      <c r="PW46" s="7">
        <v>-1094400000</v>
      </c>
      <c r="PX46" s="6">
        <v>-245900000</v>
      </c>
      <c r="PY46" s="7">
        <v>15.67700849</v>
      </c>
      <c r="PZ46" s="6">
        <v>8020025000</v>
      </c>
      <c r="QA46" s="7">
        <v>818100000</v>
      </c>
      <c r="QB46" s="6">
        <v>0.79522155100000003</v>
      </c>
      <c r="QC46" s="7">
        <v>34.955238370000004</v>
      </c>
      <c r="QD46" s="6">
        <v>21.167756669999999</v>
      </c>
      <c r="QE46" s="7">
        <v>3340700000</v>
      </c>
      <c r="QF46" s="6">
        <v>26516200000</v>
      </c>
      <c r="QG46" s="7">
        <v>4566700000</v>
      </c>
      <c r="QH46" s="6">
        <v>-125900000</v>
      </c>
      <c r="QI46" s="7">
        <v>3795800000</v>
      </c>
      <c r="QJ46" s="6">
        <v>37.236791660000002</v>
      </c>
      <c r="QK46" s="7">
        <v>18895275000</v>
      </c>
      <c r="QL46" s="6">
        <v>39.415089109999997</v>
      </c>
      <c r="QM46" s="7">
        <v>28.593091470000001</v>
      </c>
      <c r="QN46" s="6">
        <v>27.00549607</v>
      </c>
      <c r="QO46" s="7">
        <v>7470125000</v>
      </c>
      <c r="QP46" s="6">
        <v>16632727273</v>
      </c>
      <c r="QQ46" s="7">
        <v>4614600000</v>
      </c>
      <c r="QR46" s="6">
        <v>43.144837500000001</v>
      </c>
      <c r="QS46" s="7">
        <v>14196600000</v>
      </c>
      <c r="QT46" s="6">
        <v>572200000</v>
      </c>
      <c r="QU46" s="7">
        <v>-584375878.29999995</v>
      </c>
      <c r="QV46" s="6">
        <v>-6575675000</v>
      </c>
      <c r="QW46" s="7">
        <v>4.9778841949999997</v>
      </c>
      <c r="QX46" s="6">
        <v>0.20169462199999999</v>
      </c>
      <c r="QY46" s="7">
        <v>27733400000</v>
      </c>
      <c r="QZ46" s="6">
        <v>7.6711107509999996</v>
      </c>
      <c r="RA46" s="7">
        <v>28.19996085</v>
      </c>
      <c r="RB46" s="6">
        <v>6.345394561</v>
      </c>
      <c r="RC46" s="7">
        <v>4.2404104680000003</v>
      </c>
      <c r="RD46" s="6">
        <v>28.29057662</v>
      </c>
      <c r="RE46" s="7">
        <v>12319600000</v>
      </c>
      <c r="RF46" s="6">
        <v>27.777777780000001</v>
      </c>
      <c r="RG46" s="7">
        <v>-399100000</v>
      </c>
      <c r="RH46" s="6">
        <v>3921700000</v>
      </c>
      <c r="RI46" s="7">
        <v>7.2637335219999999</v>
      </c>
      <c r="RJ46" s="6">
        <v>21.112219249999999</v>
      </c>
      <c r="RK46" s="7">
        <v>6.6368413750000004</v>
      </c>
      <c r="RL46" s="6">
        <v>16.831043659999999</v>
      </c>
      <c r="RM46" s="7">
        <v>8.2358059600000004</v>
      </c>
      <c r="RN46" s="6">
        <v>158900000</v>
      </c>
      <c r="RO46" s="7">
        <v>26915300000</v>
      </c>
      <c r="RP46" s="6">
        <v>7.2802424029999999</v>
      </c>
      <c r="RQ46" s="7">
        <v>-100000000</v>
      </c>
      <c r="RR46" s="6">
        <v>340862.9</v>
      </c>
      <c r="RS46" s="7">
        <v>116.0983607</v>
      </c>
      <c r="RT46" s="6">
        <v>3.2101507809999998</v>
      </c>
      <c r="RU46" s="7">
        <v>63.738</v>
      </c>
      <c r="RV46" s="6">
        <v>6373.8</v>
      </c>
      <c r="RW46" s="7">
        <v>63.2872469</v>
      </c>
      <c r="RX46" s="6">
        <v>5.4188810810000003</v>
      </c>
      <c r="RY46" s="7">
        <v>26100000</v>
      </c>
      <c r="RZ46" s="6"/>
      <c r="SA46" s="7">
        <v>0.96777999400000003</v>
      </c>
      <c r="SB46" s="6"/>
      <c r="SC46" s="7"/>
      <c r="SD46" s="6"/>
      <c r="SE46" s="7"/>
      <c r="SF46" s="6">
        <v>15.50021922</v>
      </c>
      <c r="SG46" s="7">
        <v>12179416220</v>
      </c>
      <c r="SH46" s="6">
        <v>21.167756669999999</v>
      </c>
      <c r="SI46" s="7">
        <v>8329822</v>
      </c>
      <c r="SJ46" s="6">
        <v>14.01158047</v>
      </c>
      <c r="SK46" s="7">
        <v>79.421096800000001</v>
      </c>
      <c r="SL46" s="6">
        <v>47.872720000000001</v>
      </c>
      <c r="SM46" s="7">
        <v>523000000</v>
      </c>
      <c r="SN46" s="6">
        <v>73.944461450000006</v>
      </c>
      <c r="SO46" s="7">
        <v>0</v>
      </c>
      <c r="SP46" s="6">
        <v>13.05738457</v>
      </c>
      <c r="SQ46" s="7">
        <v>12.48186063</v>
      </c>
      <c r="SR46" s="6">
        <v>13.457200050000001</v>
      </c>
      <c r="SS46" s="7">
        <v>0.51629334900000001</v>
      </c>
      <c r="ST46" s="6">
        <v>87.001846020000002</v>
      </c>
      <c r="SU46" s="7">
        <v>13.741909980000001</v>
      </c>
      <c r="SV46" s="6">
        <v>5361</v>
      </c>
      <c r="SW46" s="7">
        <v>73.599999999999994</v>
      </c>
      <c r="SX46" s="6">
        <v>97</v>
      </c>
      <c r="SY46" s="7">
        <v>15411447.800000001</v>
      </c>
      <c r="SZ46" s="6">
        <v>70.400000000000006</v>
      </c>
      <c r="TA46" s="7">
        <v>97</v>
      </c>
      <c r="TB46" s="6">
        <v>-238900000</v>
      </c>
      <c r="TC46" s="7">
        <v>2400000.0950000002</v>
      </c>
      <c r="TD46" s="6">
        <v>2.666571346</v>
      </c>
      <c r="TE46" s="7">
        <v>1110.8183240000001</v>
      </c>
      <c r="TF46" s="6">
        <v>1.8027134229999999</v>
      </c>
      <c r="TG46" s="7">
        <v>81.169937129999994</v>
      </c>
      <c r="TH46" s="6">
        <v>-18.11120305</v>
      </c>
      <c r="TI46" s="7">
        <v>0</v>
      </c>
      <c r="TJ46" s="6">
        <v>77.565689090000006</v>
      </c>
      <c r="TK46" s="7">
        <v>663.86208469999997</v>
      </c>
      <c r="TL46" s="6">
        <v>96.817362759999995</v>
      </c>
      <c r="TM46" s="7">
        <v>12.15707954</v>
      </c>
      <c r="TN46" s="6">
        <v>85</v>
      </c>
      <c r="TO46" s="7">
        <v>5.81</v>
      </c>
      <c r="TP46" s="6">
        <v>26.19</v>
      </c>
      <c r="TQ46" s="7">
        <v>27.676349640000002</v>
      </c>
      <c r="TR46" s="6">
        <v>303.37437369999998</v>
      </c>
      <c r="TS46" s="7">
        <v>523345000000</v>
      </c>
      <c r="TT46" s="6">
        <v>31374633901</v>
      </c>
      <c r="TU46" s="7">
        <v>37144000000</v>
      </c>
      <c r="TV46" s="6">
        <v>7.6538223780000001</v>
      </c>
      <c r="TW46" s="7">
        <v>3259999.99</v>
      </c>
      <c r="TX46" s="6">
        <v>78.391000210000001</v>
      </c>
      <c r="TY46" s="7">
        <v>45.254597400000002</v>
      </c>
      <c r="TZ46" s="6">
        <v>79.466063590000005</v>
      </c>
      <c r="UA46" s="7">
        <v>34.535547899999997</v>
      </c>
      <c r="UB46" s="6">
        <v>25.088872810000002</v>
      </c>
      <c r="UC46" s="7">
        <v>24.785390849999999</v>
      </c>
      <c r="UD46" s="6">
        <v>30.41423035</v>
      </c>
      <c r="UE46" s="7">
        <v>0.81493002199999998</v>
      </c>
      <c r="UF46" s="6">
        <v>0.95747000000000004</v>
      </c>
      <c r="UG46" s="7">
        <v>0.94786000299999995</v>
      </c>
      <c r="UH46" s="6">
        <v>6.2500000050000004</v>
      </c>
      <c r="UI46" s="7"/>
      <c r="UJ46" s="6"/>
      <c r="UK46" s="7"/>
      <c r="UL46" s="6">
        <v>47.38814</v>
      </c>
      <c r="UM46" s="7">
        <v>312</v>
      </c>
      <c r="UN46" s="6">
        <v>382</v>
      </c>
      <c r="UO46" s="7">
        <v>362679</v>
      </c>
      <c r="UP46" s="6">
        <v>5804507</v>
      </c>
      <c r="UQ46" s="7">
        <v>2769999.9810000001</v>
      </c>
      <c r="UR46" s="6">
        <v>55.03985977</v>
      </c>
      <c r="US46" s="7">
        <v>487709</v>
      </c>
      <c r="UT46" s="6"/>
      <c r="UU46" s="7"/>
      <c r="UV46" s="6"/>
      <c r="UW46" s="7">
        <v>48.656140000000001</v>
      </c>
      <c r="UX46" s="6">
        <v>3934100000</v>
      </c>
      <c r="UY46" s="7">
        <v>24234056000</v>
      </c>
      <c r="UZ46" s="6">
        <v>2525315</v>
      </c>
      <c r="VA46" s="7">
        <v>201391</v>
      </c>
      <c r="VB46" s="6">
        <v>41.293270110000002</v>
      </c>
      <c r="VC46" s="7">
        <v>27517000000</v>
      </c>
      <c r="VD46" s="6">
        <v>37631000000</v>
      </c>
      <c r="VE46" s="7">
        <v>13.83597775</v>
      </c>
      <c r="VF46" s="6">
        <v>7.448996878</v>
      </c>
      <c r="VG46" s="7">
        <v>6.9325890069999998</v>
      </c>
      <c r="VH46" s="6">
        <v>-27228000000</v>
      </c>
      <c r="VI46" s="7">
        <v>7.2100169349999996</v>
      </c>
      <c r="VJ46" s="6">
        <v>40.627885499999998</v>
      </c>
      <c r="VK46" s="7">
        <v>67146000000</v>
      </c>
      <c r="VL46" s="6">
        <v>9234000000</v>
      </c>
      <c r="VM46" s="7">
        <v>21.646781699999998</v>
      </c>
      <c r="VN46" s="6">
        <v>24.6404286</v>
      </c>
      <c r="VO46" s="7">
        <v>45.833837520000003</v>
      </c>
      <c r="VP46" s="6">
        <v>4.2637543789999999</v>
      </c>
      <c r="VQ46" s="7">
        <v>130499000000</v>
      </c>
      <c r="VR46" s="6">
        <v>22.197752560000001</v>
      </c>
      <c r="VS46" s="7">
        <v>28.836236289999999</v>
      </c>
      <c r="VT46" s="6">
        <v>27280000000</v>
      </c>
      <c r="VU46" s="7">
        <v>3798000000</v>
      </c>
      <c r="VV46" s="6">
        <v>-5.6105501750000002</v>
      </c>
      <c r="VW46" s="7">
        <v>7.0939196390000001</v>
      </c>
      <c r="VX46" s="6">
        <v>26.890377090000001</v>
      </c>
      <c r="VY46" s="7">
        <v>21.08598533</v>
      </c>
      <c r="VZ46" s="6">
        <v>9409000000</v>
      </c>
      <c r="WA46" s="7">
        <v>22.00656648</v>
      </c>
      <c r="WB46" s="6">
        <v>3.0638174290000002</v>
      </c>
      <c r="WC46" s="7">
        <v>26834000000</v>
      </c>
      <c r="WD46" s="6">
        <v>119580000000</v>
      </c>
      <c r="WE46" s="7">
        <v>56817000000</v>
      </c>
      <c r="WF46" s="6">
        <v>20692000000</v>
      </c>
      <c r="WG46" s="7"/>
      <c r="WH46" s="6">
        <v>12800000</v>
      </c>
      <c r="WI46" s="7">
        <v>19790000.920000002</v>
      </c>
      <c r="WJ46" s="6">
        <v>19999.99955</v>
      </c>
      <c r="WK46" s="7">
        <v>21.860600000000002</v>
      </c>
      <c r="WL46" s="6">
        <v>44.473619999999997</v>
      </c>
      <c r="WM46" s="7">
        <v>1.97</v>
      </c>
      <c r="WN46" s="6"/>
      <c r="WO46" s="7">
        <v>0.15969643</v>
      </c>
      <c r="WP46" s="6">
        <v>10451.821749999999</v>
      </c>
      <c r="WQ46" s="7">
        <v>830684000000</v>
      </c>
      <c r="WR46" s="6">
        <v>13.72531532</v>
      </c>
      <c r="WS46" s="7">
        <v>1.0218014010000001</v>
      </c>
      <c r="WT46" s="6">
        <v>6190</v>
      </c>
      <c r="WU46" s="7">
        <v>628932000000</v>
      </c>
      <c r="WV46" s="6">
        <v>0.98373000700000002</v>
      </c>
      <c r="WW46" s="7">
        <v>828433000000</v>
      </c>
      <c r="WX46" s="6">
        <v>6207.124922</v>
      </c>
      <c r="WY46" s="7">
        <v>493326000000</v>
      </c>
      <c r="WZ46" s="6">
        <v>485300000000</v>
      </c>
      <c r="XA46" s="7">
        <v>21.672698359999998</v>
      </c>
      <c r="XB46" s="6">
        <v>32.070999999999998</v>
      </c>
      <c r="XC46" s="7">
        <v>21.152000000000001</v>
      </c>
      <c r="XD46" s="6">
        <v>347800000000</v>
      </c>
      <c r="XE46" s="7">
        <v>72.536000000000001</v>
      </c>
      <c r="XF46" s="6">
        <v>42.418999999999997</v>
      </c>
      <c r="XG46" s="7">
        <v>10423.494280000001</v>
      </c>
      <c r="XH46" s="6">
        <v>492032000000</v>
      </c>
      <c r="XI46" s="7">
        <v>484027000000</v>
      </c>
      <c r="XJ46" s="6">
        <v>11.669908339999999</v>
      </c>
      <c r="XK46" s="7">
        <v>5.2667000000000002</v>
      </c>
      <c r="XL46" s="6">
        <v>0.19311012</v>
      </c>
      <c r="XM46" s="7">
        <v>23289758</v>
      </c>
      <c r="XN46" s="6">
        <v>45.073</v>
      </c>
      <c r="XO46" s="7">
        <v>28.074179740000002</v>
      </c>
      <c r="XP46" s="6">
        <v>21.062999999999999</v>
      </c>
      <c r="XQ46" s="7">
        <v>70.099999999999994</v>
      </c>
      <c r="XR46" s="6">
        <v>19.68</v>
      </c>
      <c r="XS46" s="7">
        <v>47.274999999999999</v>
      </c>
      <c r="XT46" s="6">
        <v>340379000000</v>
      </c>
      <c r="XU46" s="7">
        <v>2200000.048</v>
      </c>
      <c r="XV46" s="6">
        <v>17.07949</v>
      </c>
      <c r="XW46" s="7">
        <v>10.32</v>
      </c>
      <c r="XX46" s="6">
        <v>26.428999999999998</v>
      </c>
      <c r="XY46" s="7">
        <v>10513.838159999999</v>
      </c>
      <c r="XZ46" s="6">
        <v>5.8630000000000004</v>
      </c>
      <c r="YA46" s="7">
        <v>18358.715639999999</v>
      </c>
      <c r="YB46" s="6">
        <v>4003.1657949999999</v>
      </c>
      <c r="YC46" s="7">
        <v>82.404989990000004</v>
      </c>
      <c r="YD46" s="6">
        <v>39772.264230000001</v>
      </c>
      <c r="YE46" s="7">
        <v>58.210676460000002</v>
      </c>
      <c r="YF46" s="6">
        <v>46.958653329999997</v>
      </c>
      <c r="YG46" s="7">
        <v>43.513520049999997</v>
      </c>
      <c r="YH46" s="6">
        <v>20.055259800000002</v>
      </c>
      <c r="YI46" s="7">
        <v>34.386000000000003</v>
      </c>
      <c r="YJ46" s="6">
        <v>31.834964750000001</v>
      </c>
      <c r="YK46" s="7">
        <v>18.84118612</v>
      </c>
      <c r="YL46" s="6">
        <v>48.372620689999998</v>
      </c>
      <c r="YM46" s="7">
        <v>23.02468185</v>
      </c>
      <c r="YN46" s="6">
        <v>9.8107799230000001</v>
      </c>
      <c r="YO46" s="7">
        <v>26.218918179999999</v>
      </c>
      <c r="YP46" s="6">
        <v>51.486911409999998</v>
      </c>
      <c r="YQ46" s="7">
        <v>22.972000000000001</v>
      </c>
      <c r="YR46" s="6">
        <v>10.928000000000001</v>
      </c>
      <c r="YS46" s="7">
        <v>46.78224307</v>
      </c>
      <c r="YT46" s="6">
        <v>60.478186669999999</v>
      </c>
      <c r="YU46" s="7">
        <v>75.313576150000003</v>
      </c>
      <c r="YV46" s="6">
        <v>18.937999999999999</v>
      </c>
      <c r="YW46" s="7">
        <v>47.447894890000001</v>
      </c>
      <c r="YX46" s="6">
        <v>5.7698620409999997</v>
      </c>
      <c r="YY46" s="7">
        <v>33.197226450000002</v>
      </c>
      <c r="YZ46" s="6">
        <v>56.486475159999998</v>
      </c>
      <c r="ZA46" s="7">
        <v>21.734057929999999</v>
      </c>
      <c r="ZB46" s="6">
        <v>65.989999999999995</v>
      </c>
      <c r="ZC46" s="7">
        <v>17.294601870000001</v>
      </c>
      <c r="ZD46" s="6">
        <v>28.373000000000001</v>
      </c>
      <c r="ZE46" s="7">
        <v>48.338000000000001</v>
      </c>
      <c r="ZF46" s="6">
        <v>48.208207280000003</v>
      </c>
      <c r="ZG46" s="7">
        <v>19.956827959999998</v>
      </c>
      <c r="ZH46" s="6">
        <v>13.96881817</v>
      </c>
      <c r="ZI46" s="7">
        <v>48.513088590000002</v>
      </c>
      <c r="ZJ46" s="6">
        <v>40.420999999999999</v>
      </c>
      <c r="ZK46" s="7">
        <v>14.478999999999999</v>
      </c>
      <c r="ZL46" s="6">
        <v>41.789323539999998</v>
      </c>
      <c r="ZM46" s="7">
        <v>4.5282311609999999</v>
      </c>
      <c r="ZN46" s="6">
        <v>28.60269164</v>
      </c>
      <c r="ZO46" s="7">
        <v>0.01</v>
      </c>
      <c r="ZP46" s="6">
        <v>500</v>
      </c>
      <c r="ZQ46" s="7">
        <v>0.1</v>
      </c>
      <c r="ZR46" s="6">
        <v>3.8</v>
      </c>
      <c r="ZS46" s="7">
        <v>4663</v>
      </c>
      <c r="ZT46" s="6">
        <v>0.01</v>
      </c>
      <c r="ZU46" s="7">
        <v>5.2</v>
      </c>
      <c r="ZV46" s="6">
        <v>4088</v>
      </c>
      <c r="ZW46" s="7">
        <v>10.43263191</v>
      </c>
      <c r="ZX46" s="6">
        <v>6.2064393000000002E-2</v>
      </c>
      <c r="ZY46" s="7">
        <v>26.796273750000001</v>
      </c>
      <c r="ZZ46" s="6">
        <v>0.01</v>
      </c>
      <c r="AAA46" s="7">
        <v>100</v>
      </c>
      <c r="AAB46" s="6">
        <v>0.1</v>
      </c>
      <c r="AAC46" s="7">
        <v>0.1</v>
      </c>
      <c r="AAD46" s="6">
        <v>2.2999999999999998</v>
      </c>
      <c r="AAE46" s="7">
        <v>7910</v>
      </c>
      <c r="AAF46" s="6">
        <v>617.82000000000005</v>
      </c>
      <c r="AAG46" s="7">
        <v>200</v>
      </c>
      <c r="AAH46" s="6">
        <v>500</v>
      </c>
      <c r="AAI46" s="7">
        <v>200</v>
      </c>
      <c r="AAJ46" s="6">
        <v>59.454653229999998</v>
      </c>
      <c r="AAK46" s="7">
        <v>2.6</v>
      </c>
      <c r="AAL46" s="6">
        <v>6603</v>
      </c>
      <c r="AAM46" s="7">
        <v>798000</v>
      </c>
      <c r="AAN46" s="6"/>
      <c r="AAO46" s="7"/>
      <c r="AAP46" s="6">
        <v>9141000000</v>
      </c>
      <c r="AAQ46" s="7">
        <v>13.613618089999999</v>
      </c>
      <c r="AAR46" s="6">
        <v>6.6311618980000002</v>
      </c>
      <c r="AAS46" s="7">
        <v>1.0418642339999999</v>
      </c>
      <c r="AAT46" s="6">
        <v>6029139177</v>
      </c>
      <c r="AAU46" s="7">
        <v>3188021983</v>
      </c>
      <c r="AAV46" s="6">
        <v>5210486358</v>
      </c>
      <c r="AAW46" s="7">
        <v>818652818.79999995</v>
      </c>
      <c r="AAX46" s="6">
        <v>7.6</v>
      </c>
      <c r="AAY46" s="7">
        <v>7.6730261329999996</v>
      </c>
      <c r="AAZ46" s="6">
        <v>4.0572584699999998</v>
      </c>
      <c r="ABA46" s="7">
        <v>11.9</v>
      </c>
      <c r="ABB46" s="6">
        <v>84.777870179999994</v>
      </c>
      <c r="ABC46" s="7">
        <v>99.8</v>
      </c>
      <c r="ABD46" s="6">
        <v>96.4</v>
      </c>
      <c r="ABE46" s="7">
        <v>97.8</v>
      </c>
      <c r="ABF46" s="6">
        <v>61.236013870000001</v>
      </c>
      <c r="ABG46" s="7">
        <v>3.4263988489999999</v>
      </c>
      <c r="ABH46" s="6">
        <v>16000000</v>
      </c>
      <c r="ABI46" s="7">
        <v>24.192640000000001</v>
      </c>
      <c r="ABJ46" s="6">
        <v>84.142303470000002</v>
      </c>
      <c r="ABK46" s="7">
        <v>3.9770400000000001</v>
      </c>
      <c r="ABL46" s="6">
        <v>4.6707200999999996</v>
      </c>
      <c r="ABM46" s="7">
        <v>85.372322080000004</v>
      </c>
      <c r="ABN46" s="6">
        <v>3.0859501570000001</v>
      </c>
      <c r="ABO46" s="7">
        <v>438100000</v>
      </c>
      <c r="ABP46" s="6">
        <v>108100000</v>
      </c>
      <c r="ABQ46" s="7">
        <v>97</v>
      </c>
      <c r="ABR46" s="6">
        <v>2.8511199999999999</v>
      </c>
      <c r="ABS46" s="7">
        <v>5.0110700000000001</v>
      </c>
    </row>
    <row r="47" spans="1:747" x14ac:dyDescent="0.25">
      <c r="A47" s="5">
        <v>2005</v>
      </c>
      <c r="B47" s="6">
        <v>49.285924989999998</v>
      </c>
      <c r="C47" s="7">
        <v>62.780356840000003</v>
      </c>
      <c r="D47" s="6">
        <v>0.57132421099999997</v>
      </c>
      <c r="E47" s="7">
        <v>3.9761406899999998</v>
      </c>
      <c r="F47" s="6">
        <v>4.6959262439999998</v>
      </c>
      <c r="G47" s="7">
        <v>1.7913560310000001</v>
      </c>
      <c r="H47" s="6">
        <v>3.7548920940000001</v>
      </c>
      <c r="I47" s="7">
        <v>5.5895235029999997</v>
      </c>
      <c r="J47" s="6">
        <v>7.2428974789999998</v>
      </c>
      <c r="K47" s="7">
        <v>9.8904855049999991</v>
      </c>
      <c r="L47" s="6">
        <v>61.684356749999999</v>
      </c>
      <c r="M47" s="7">
        <v>11.018990840000001</v>
      </c>
      <c r="N47" s="6">
        <v>11.514334529999999</v>
      </c>
      <c r="O47" s="7">
        <v>35.039018349999999</v>
      </c>
      <c r="P47" s="6">
        <v>12.449119400000001</v>
      </c>
      <c r="Q47" s="7">
        <v>-37129</v>
      </c>
      <c r="R47" s="6">
        <v>175577000000</v>
      </c>
      <c r="S47" s="7">
        <v>84600000000</v>
      </c>
      <c r="T47" s="6">
        <v>2635.7030519999998</v>
      </c>
      <c r="U47" s="7">
        <v>213758000000</v>
      </c>
      <c r="V47" s="6">
        <v>506511000000</v>
      </c>
      <c r="W47" s="7">
        <v>30597487521</v>
      </c>
      <c r="X47" s="6">
        <v>13.981652739999999</v>
      </c>
      <c r="Y47" s="7">
        <v>75291200000</v>
      </c>
      <c r="Z47" s="6">
        <v>-2.265552461</v>
      </c>
      <c r="AA47" s="7">
        <v>32.609099350000001</v>
      </c>
      <c r="AB47" s="6">
        <v>175600000000</v>
      </c>
      <c r="AC47" s="7">
        <v>16056572379</v>
      </c>
      <c r="AD47" s="6">
        <v>384379000000</v>
      </c>
      <c r="AE47" s="7">
        <v>27188019967</v>
      </c>
      <c r="AF47" s="6">
        <v>550700000000</v>
      </c>
      <c r="AG47" s="7">
        <v>3277690000000</v>
      </c>
      <c r="AH47" s="6">
        <v>75524126456</v>
      </c>
      <c r="AI47" s="7">
        <v>164106000000</v>
      </c>
      <c r="AJ47" s="6">
        <v>12.739090060000001</v>
      </c>
      <c r="AK47" s="7">
        <v>68600000000</v>
      </c>
      <c r="AL47" s="6">
        <v>12912000000</v>
      </c>
      <c r="AM47" s="7">
        <v>39.465108639999997</v>
      </c>
      <c r="AN47" s="6">
        <v>43.027000000000001</v>
      </c>
      <c r="AO47" s="7">
        <v>50.714075010000002</v>
      </c>
      <c r="AP47" s="6">
        <v>81101004</v>
      </c>
      <c r="AQ47" s="7">
        <v>56.307980880000002</v>
      </c>
      <c r="AR47" s="6">
        <v>0.34871945300000001</v>
      </c>
      <c r="AS47" s="7">
        <v>1.006632105</v>
      </c>
      <c r="AT47" s="6">
        <v>3.276624897</v>
      </c>
      <c r="AU47" s="7">
        <v>1.3499491269999999</v>
      </c>
      <c r="AV47" s="6">
        <v>2.8284710309999999</v>
      </c>
      <c r="AW47" s="7">
        <v>4.7194158640000001</v>
      </c>
      <c r="AX47" s="6">
        <v>6.3559443189999998</v>
      </c>
      <c r="AY47" s="7">
        <v>8.4923800909999994</v>
      </c>
      <c r="AZ47" s="6">
        <v>61.432474139999997</v>
      </c>
      <c r="BA47" s="7">
        <v>61.173292760000002</v>
      </c>
      <c r="BB47" s="6">
        <v>11.075564419999999</v>
      </c>
      <c r="BC47" s="7">
        <v>34.591385170000002</v>
      </c>
      <c r="BD47" s="6">
        <v>34.130780999999999</v>
      </c>
      <c r="BE47" s="7">
        <v>6.01</v>
      </c>
      <c r="BF47" s="6">
        <v>15.710306409999999</v>
      </c>
      <c r="BG47" s="7">
        <v>89600665557</v>
      </c>
      <c r="BH47" s="6">
        <v>0</v>
      </c>
      <c r="BI47" s="7">
        <v>41152895175</v>
      </c>
      <c r="BJ47" s="6">
        <v>34.148727950000001</v>
      </c>
      <c r="BK47" s="7">
        <v>183891000000</v>
      </c>
      <c r="BL47" s="6">
        <v>-12200000000</v>
      </c>
      <c r="BM47" s="7">
        <v>17.97585887</v>
      </c>
      <c r="BN47" s="6">
        <v>96800000000</v>
      </c>
      <c r="BO47" s="7">
        <v>49916805.32</v>
      </c>
      <c r="BP47" s="6">
        <v>29551974763</v>
      </c>
      <c r="BQ47" s="7">
        <v>3854910000000</v>
      </c>
      <c r="BR47" s="6">
        <v>14.285664179999999</v>
      </c>
      <c r="BS47" s="7">
        <v>189350000000</v>
      </c>
      <c r="BT47" s="6">
        <v>2980870000000</v>
      </c>
      <c r="BU47" s="7">
        <v>385300000000</v>
      </c>
      <c r="BV47" s="6">
        <v>56.972999999999999</v>
      </c>
      <c r="BW47" s="7">
        <v>39971380</v>
      </c>
      <c r="BX47" s="6">
        <v>0.91609297599999995</v>
      </c>
      <c r="BY47" s="7">
        <v>3224690</v>
      </c>
      <c r="BZ47" s="6">
        <v>1877027</v>
      </c>
      <c r="CA47" s="7">
        <v>2.103610159</v>
      </c>
      <c r="CB47" s="6">
        <v>3.9806281889999999</v>
      </c>
      <c r="CC47" s="7">
        <v>5.5015251599999999</v>
      </c>
      <c r="CD47" s="6">
        <v>6.9508071390000001</v>
      </c>
      <c r="CE47" s="7">
        <v>9.6414560819999995</v>
      </c>
      <c r="CF47" s="6">
        <v>25370544</v>
      </c>
      <c r="CG47" s="7">
        <v>10.75979502</v>
      </c>
      <c r="CH47" s="6">
        <v>11.19719048</v>
      </c>
      <c r="CI47" s="7">
        <v>14411416</v>
      </c>
      <c r="CJ47" s="6">
        <v>12.23762492</v>
      </c>
      <c r="CK47" s="7">
        <v>31989000000</v>
      </c>
      <c r="CL47" s="6">
        <v>14076539101</v>
      </c>
      <c r="CM47" s="7">
        <v>6639.8684780000003</v>
      </c>
      <c r="CN47" s="6">
        <v>84278036606</v>
      </c>
      <c r="CO47" s="7">
        <v>14.578032029999999</v>
      </c>
      <c r="CP47" s="6">
        <v>559956000000</v>
      </c>
      <c r="CQ47" s="7">
        <v>62.95264624</v>
      </c>
      <c r="CR47" s="6">
        <v>-2029950083</v>
      </c>
      <c r="CS47" s="7">
        <v>37100149378</v>
      </c>
      <c r="CT47" s="6">
        <v>577219000000</v>
      </c>
      <c r="CU47" s="7">
        <v>16106489185</v>
      </c>
      <c r="CV47" s="6">
        <v>17.920148560000001</v>
      </c>
      <c r="CW47" s="7">
        <v>96500000000</v>
      </c>
      <c r="CX47" s="6">
        <v>3.9821114419999999</v>
      </c>
      <c r="CY47" s="7">
        <v>51.165434050000002</v>
      </c>
      <c r="CZ47" s="6">
        <v>21856784929</v>
      </c>
      <c r="DA47" s="7">
        <v>23.542735669999999</v>
      </c>
      <c r="DB47" s="6">
        <v>12527653910</v>
      </c>
      <c r="DC47" s="7">
        <v>601764000000</v>
      </c>
      <c r="DD47" s="6">
        <v>29217970050</v>
      </c>
      <c r="DE47" s="7">
        <v>28287205195</v>
      </c>
      <c r="DF47" s="6">
        <v>300000000</v>
      </c>
      <c r="DG47" s="7">
        <v>102.2655525</v>
      </c>
      <c r="DH47" s="6">
        <v>91630615641</v>
      </c>
      <c r="DI47" s="7">
        <v>71.550603530000004</v>
      </c>
      <c r="DJ47" s="6">
        <v>2023.479208</v>
      </c>
      <c r="DK47" s="7">
        <v>296823000000</v>
      </c>
      <c r="DL47" s="6">
        <v>11414309484</v>
      </c>
      <c r="DM47" s="7">
        <v>809000000</v>
      </c>
      <c r="DN47" s="6">
        <v>4.8693969690000003</v>
      </c>
      <c r="DO47" s="7">
        <v>97.137842449999994</v>
      </c>
      <c r="DP47" s="6">
        <v>111639000000</v>
      </c>
      <c r="DQ47" s="7">
        <v>20609055556</v>
      </c>
      <c r="DR47" s="6">
        <v>19093395</v>
      </c>
      <c r="DS47" s="7">
        <v>51.165434050000002</v>
      </c>
      <c r="DT47" s="6">
        <v>15174050</v>
      </c>
      <c r="DU47" s="7">
        <v>5.7788333329999997</v>
      </c>
      <c r="DV47" s="6">
        <v>5322628952</v>
      </c>
      <c r="DW47" s="7">
        <v>3869490000000</v>
      </c>
      <c r="DX47" s="6">
        <v>45547.083890000002</v>
      </c>
      <c r="DY47" s="7">
        <v>1104.8034070000001</v>
      </c>
      <c r="DZ47" s="6">
        <v>3693910000000</v>
      </c>
      <c r="EA47" s="7">
        <v>538500000000</v>
      </c>
      <c r="EB47" s="6">
        <v>45.929229339999999</v>
      </c>
      <c r="EC47" s="7">
        <v>247329000000</v>
      </c>
      <c r="ED47" s="6">
        <v>33.247104329999999</v>
      </c>
      <c r="EE47" s="7">
        <v>57.757276529999999</v>
      </c>
      <c r="EF47" s="6">
        <v>523087000000</v>
      </c>
      <c r="EG47" s="7">
        <v>527845000000</v>
      </c>
      <c r="EH47" s="6">
        <v>51.165434050000002</v>
      </c>
      <c r="EI47" s="7">
        <v>43.48447324</v>
      </c>
      <c r="EJ47" s="6">
        <v>22449000000</v>
      </c>
      <c r="EK47" s="7">
        <v>34895329</v>
      </c>
      <c r="EL47" s="6">
        <v>46205675</v>
      </c>
      <c r="EM47" s="7">
        <v>41129624</v>
      </c>
      <c r="EN47" s="6">
        <v>6.4723759630000002</v>
      </c>
      <c r="EO47" s="7">
        <v>0.63786390000000004</v>
      </c>
      <c r="EP47" s="6">
        <v>1.4211943819999999</v>
      </c>
      <c r="EQ47" s="7">
        <v>1347663</v>
      </c>
      <c r="ER47" s="6">
        <v>1.7207749859999999</v>
      </c>
      <c r="ES47" s="7">
        <v>3.099546514</v>
      </c>
      <c r="ET47" s="6">
        <v>4.7960904129999999</v>
      </c>
      <c r="EU47" s="7">
        <v>6.1271478009999996</v>
      </c>
      <c r="EV47" s="6">
        <v>8.2126862799999998</v>
      </c>
      <c r="EW47" s="7">
        <v>49822353</v>
      </c>
      <c r="EX47" s="6">
        <v>24451809</v>
      </c>
      <c r="EY47" s="7">
        <v>10.695965599999999</v>
      </c>
      <c r="EZ47" s="6">
        <v>28053961</v>
      </c>
      <c r="FA47" s="7">
        <v>13642544</v>
      </c>
      <c r="FB47" s="6">
        <v>30.343546889999999</v>
      </c>
      <c r="FC47" s="7">
        <v>163400000000</v>
      </c>
      <c r="FD47" s="6">
        <v>217637000000</v>
      </c>
      <c r="FE47" s="7">
        <v>84.289693589999999</v>
      </c>
      <c r="FF47" s="6">
        <v>453900000000</v>
      </c>
      <c r="FG47" s="7">
        <v>64109816972</v>
      </c>
      <c r="FH47" s="6">
        <v>26211929730</v>
      </c>
      <c r="FI47" s="7">
        <v>2.1291757009999999</v>
      </c>
      <c r="FJ47" s="6">
        <v>-48442129231</v>
      </c>
      <c r="FK47" s="7">
        <v>1360620000000</v>
      </c>
      <c r="FL47" s="6">
        <v>10.29411765</v>
      </c>
      <c r="FM47" s="7">
        <v>2.730200033</v>
      </c>
      <c r="FN47" s="6">
        <v>1.9415025800000001</v>
      </c>
      <c r="FO47" s="7">
        <v>2.3803246179999999</v>
      </c>
      <c r="FP47" s="6">
        <v>4.4717444720000001</v>
      </c>
      <c r="FQ47" s="7">
        <v>217843000000</v>
      </c>
      <c r="FR47" s="6">
        <v>6.2127295059999996</v>
      </c>
      <c r="FS47" s="7">
        <v>1891360000000</v>
      </c>
      <c r="FT47" s="6">
        <v>23.823529409999999</v>
      </c>
      <c r="FU47" s="7">
        <v>2.8</v>
      </c>
      <c r="FV47" s="6">
        <v>2.0222095269999998</v>
      </c>
      <c r="FW47" s="7">
        <v>110890000000</v>
      </c>
      <c r="FX47" s="6">
        <v>27483970880</v>
      </c>
      <c r="FY47" s="7">
        <v>-1.5594219439999999</v>
      </c>
      <c r="FZ47" s="6">
        <v>496704000000</v>
      </c>
      <c r="GA47" s="7">
        <v>20.2020202</v>
      </c>
      <c r="GB47" s="6">
        <v>4.641753478</v>
      </c>
      <c r="GC47" s="7">
        <v>11.48935434</v>
      </c>
      <c r="GD47" s="6">
        <v>2.8252612290000001</v>
      </c>
      <c r="GE47" s="7">
        <v>3742360000000</v>
      </c>
      <c r="GF47" s="6">
        <v>79121471312</v>
      </c>
      <c r="GG47" s="7">
        <v>4.8287671230000004</v>
      </c>
      <c r="GH47" s="6">
        <v>75.344801000000004</v>
      </c>
      <c r="GI47" s="7">
        <v>71.225999999999999</v>
      </c>
      <c r="GJ47" s="6">
        <v>227.40799999999999</v>
      </c>
      <c r="GK47" s="7">
        <v>35.799999999999997</v>
      </c>
      <c r="GL47" s="6">
        <v>34.1</v>
      </c>
      <c r="GM47" s="7">
        <v>38896</v>
      </c>
      <c r="GN47" s="6">
        <v>59472</v>
      </c>
      <c r="GO47" s="7">
        <v>1046310059</v>
      </c>
      <c r="GP47" s="6">
        <v>1046310059</v>
      </c>
      <c r="GQ47" s="7">
        <v>66.38</v>
      </c>
      <c r="GR47" s="6">
        <v>29.4</v>
      </c>
      <c r="GS47" s="7">
        <v>6.2060000000000004</v>
      </c>
      <c r="GT47" s="6">
        <v>52.884999999999998</v>
      </c>
      <c r="GU47" s="7">
        <v>1.048</v>
      </c>
      <c r="GV47" s="6">
        <v>3.1509999999999998</v>
      </c>
      <c r="GW47" s="7">
        <v>31</v>
      </c>
      <c r="GX47" s="6">
        <v>140.494</v>
      </c>
      <c r="GY47" s="7">
        <v>109180000.3</v>
      </c>
      <c r="GZ47" s="6">
        <v>385660000</v>
      </c>
      <c r="HA47" s="7">
        <v>889302</v>
      </c>
      <c r="HB47" s="6">
        <v>-2750000</v>
      </c>
      <c r="HC47" s="7">
        <v>878120000</v>
      </c>
      <c r="HD47" s="6">
        <v>539748</v>
      </c>
      <c r="HE47" s="7">
        <v>349554</v>
      </c>
      <c r="HF47" s="6">
        <v>62.886631999999999</v>
      </c>
      <c r="HG47" s="7">
        <v>68.778999999999996</v>
      </c>
      <c r="HH47" s="6">
        <v>27.6</v>
      </c>
      <c r="HI47" s="7">
        <v>25.977</v>
      </c>
      <c r="HJ47" s="6">
        <v>72103</v>
      </c>
      <c r="HK47" s="7">
        <v>12.90132066</v>
      </c>
      <c r="HL47" s="6">
        <v>6.4962019130000002</v>
      </c>
      <c r="HM47" s="7">
        <v>1334089966</v>
      </c>
      <c r="HN47" s="6">
        <v>18.899999999999999</v>
      </c>
      <c r="HO47" s="7">
        <v>37.4</v>
      </c>
      <c r="HP47" s="6">
        <v>1334089966</v>
      </c>
      <c r="HQ47" s="7">
        <v>850150012.29999995</v>
      </c>
      <c r="HR47" s="6">
        <v>-36099998.469999999</v>
      </c>
      <c r="HS47" s="7">
        <v>401760009.80000001</v>
      </c>
      <c r="HT47" s="6">
        <v>4.7502251080000004</v>
      </c>
      <c r="HU47" s="7">
        <v>2.714220407</v>
      </c>
      <c r="HV47" s="6">
        <v>3.2561586669999998</v>
      </c>
      <c r="HW47" s="7">
        <v>2659439714</v>
      </c>
      <c r="HX47" s="6">
        <v>3.3962960170000001</v>
      </c>
      <c r="HY47" s="7">
        <v>15368450000</v>
      </c>
      <c r="HZ47" s="6">
        <v>12.8</v>
      </c>
      <c r="IA47" s="7">
        <v>10396100</v>
      </c>
      <c r="IB47" s="6">
        <v>1001450</v>
      </c>
      <c r="IC47" s="7">
        <v>22423470</v>
      </c>
      <c r="ID47" s="6">
        <v>600.07803360000003</v>
      </c>
      <c r="IE47" s="7">
        <v>83.85</v>
      </c>
      <c r="IF47" s="6">
        <v>0.96438796500000001</v>
      </c>
      <c r="IG47" s="7">
        <v>83.550267059999996</v>
      </c>
      <c r="IH47" s="6">
        <v>81.471700240000004</v>
      </c>
      <c r="II47" s="7">
        <v>82.76</v>
      </c>
      <c r="IJ47" s="6">
        <v>2975160</v>
      </c>
      <c r="IK47" s="7">
        <v>3.5391029180000002</v>
      </c>
      <c r="IL47" s="6">
        <v>7536.9</v>
      </c>
      <c r="IM47" s="7">
        <v>83.77</v>
      </c>
      <c r="IN47" s="6">
        <v>995450</v>
      </c>
      <c r="IO47" s="7">
        <v>2.574714953</v>
      </c>
      <c r="IP47" s="6">
        <v>10391543947</v>
      </c>
      <c r="IQ47" s="7">
        <v>10.18310323</v>
      </c>
      <c r="IR47" s="6">
        <v>13.91070788</v>
      </c>
      <c r="IS47" s="7">
        <v>5.8855394380000003</v>
      </c>
      <c r="IT47" s="6">
        <v>1.6357198740000001</v>
      </c>
      <c r="IU47" s="7">
        <v>8.3679185</v>
      </c>
      <c r="IV47" s="6">
        <v>15.8196811</v>
      </c>
      <c r="IW47" s="7">
        <v>18.100000000000001</v>
      </c>
      <c r="IX47" s="6">
        <v>3.1602567999999998E-2</v>
      </c>
      <c r="IY47" s="7">
        <v>2.0505709649999999</v>
      </c>
      <c r="IZ47" s="6">
        <v>4.1649595210000001</v>
      </c>
      <c r="JA47" s="7">
        <v>14.39007557</v>
      </c>
      <c r="JB47" s="6">
        <v>5.6762856580000003</v>
      </c>
      <c r="JC47" s="7">
        <v>51.968000930000002</v>
      </c>
      <c r="JD47" s="6">
        <v>2563000</v>
      </c>
      <c r="JE47" s="7">
        <v>18.956999740000001</v>
      </c>
      <c r="JF47" s="6">
        <v>56.949189150000002</v>
      </c>
      <c r="JG47" s="7">
        <v>19601203920</v>
      </c>
      <c r="JH47" s="6">
        <v>5.8855394380000003</v>
      </c>
      <c r="JI47" s="7">
        <v>27.756384059999998</v>
      </c>
      <c r="JJ47" s="6">
        <v>12.330303580000001</v>
      </c>
      <c r="JK47" s="7">
        <v>1</v>
      </c>
      <c r="JL47" s="6">
        <v>10.18310323</v>
      </c>
      <c r="JM47" s="7">
        <v>5.7706014339999996</v>
      </c>
      <c r="JN47" s="6">
        <v>1.5882522349999999</v>
      </c>
      <c r="JO47" s="7">
        <v>17.420972249999998</v>
      </c>
      <c r="JP47" s="6">
        <v>0.87968327199999996</v>
      </c>
      <c r="JQ47" s="7">
        <v>11.196776760000001</v>
      </c>
      <c r="JR47" s="6">
        <v>35230</v>
      </c>
      <c r="JS47" s="7">
        <v>0.33632372799999999</v>
      </c>
      <c r="JT47" s="6">
        <v>-1525338000</v>
      </c>
      <c r="JU47" s="7">
        <v>45415.428260000001</v>
      </c>
      <c r="JV47" s="6">
        <v>1130</v>
      </c>
      <c r="JW47" s="7">
        <v>89346865557</v>
      </c>
      <c r="JX47" s="6">
        <v>6621.0605969999997</v>
      </c>
      <c r="JY47" s="7">
        <v>3683240000000</v>
      </c>
      <c r="JZ47" s="6">
        <v>536975000000</v>
      </c>
      <c r="KA47" s="7">
        <v>-253800000</v>
      </c>
      <c r="KB47" s="6">
        <v>213235000000</v>
      </c>
      <c r="KC47" s="7">
        <v>91810183218</v>
      </c>
      <c r="KD47" s="6">
        <v>2629.2559890000002</v>
      </c>
      <c r="KE47" s="7">
        <v>6179999.8279999997</v>
      </c>
      <c r="KF47" s="6">
        <v>4.4492932859999996</v>
      </c>
      <c r="KG47" s="7">
        <v>2.358322882</v>
      </c>
      <c r="KH47" s="6">
        <v>1.1710652100000001</v>
      </c>
      <c r="KI47" s="7">
        <v>560000.0024</v>
      </c>
      <c r="KJ47" s="6">
        <v>7940000.057</v>
      </c>
      <c r="KK47" s="7">
        <v>88934</v>
      </c>
      <c r="KL47" s="6">
        <v>-910000.02619999996</v>
      </c>
      <c r="KM47" s="7">
        <v>18629999.16</v>
      </c>
      <c r="KN47" s="6">
        <v>9510000.2290000003</v>
      </c>
      <c r="KO47" s="7">
        <v>1230000.0190000001</v>
      </c>
      <c r="KP47" s="6">
        <v>80000000</v>
      </c>
      <c r="KQ47" s="7">
        <v>6</v>
      </c>
      <c r="KR47" s="6">
        <v>8.8000000000000005E-3</v>
      </c>
      <c r="KS47" s="7">
        <v>20.308800000000002</v>
      </c>
      <c r="KT47" s="6">
        <v>25.89577195</v>
      </c>
      <c r="KU47" s="7">
        <v>2193849657</v>
      </c>
      <c r="KV47" s="6">
        <v>5.9995090060000003</v>
      </c>
      <c r="KW47" s="7">
        <v>5375600000</v>
      </c>
      <c r="KX47" s="6">
        <v>18.085599999999999</v>
      </c>
      <c r="KY47" s="7">
        <v>0.57379999999999998</v>
      </c>
      <c r="KZ47" s="6">
        <v>2.9999999999999997E-4</v>
      </c>
      <c r="LA47" s="7">
        <v>52.015099999999997</v>
      </c>
      <c r="LB47" s="6">
        <v>1.3782000000000001</v>
      </c>
      <c r="LC47" s="7">
        <v>3.5066000000000002</v>
      </c>
      <c r="LD47" s="6">
        <v>12.096</v>
      </c>
      <c r="LE47" s="7">
        <v>30.786000000000001</v>
      </c>
      <c r="LF47" s="6">
        <v>2.1995190099999999</v>
      </c>
      <c r="LG47" s="7">
        <v>33.104900000000001</v>
      </c>
      <c r="LH47" s="6">
        <v>54.2515</v>
      </c>
      <c r="LI47" s="7">
        <v>0.43180000000000002</v>
      </c>
      <c r="LJ47" s="6">
        <v>-723981220.79999995</v>
      </c>
      <c r="LK47" s="7">
        <v>1912258000</v>
      </c>
      <c r="LL47" s="6">
        <v>30575696632</v>
      </c>
      <c r="LM47" s="7">
        <v>3.5200000000000002E-2</v>
      </c>
      <c r="LN47" s="6">
        <v>6.6400000000000001E-2</v>
      </c>
      <c r="LO47" s="7">
        <v>0.834509414</v>
      </c>
      <c r="LP47" s="6">
        <v>17.532399999999999</v>
      </c>
      <c r="LQ47" s="7">
        <v>0.70330000000000004</v>
      </c>
      <c r="LR47" s="6">
        <v>2.98E-2</v>
      </c>
      <c r="LS47" s="7">
        <v>3.1570016079999998</v>
      </c>
      <c r="LT47" s="6">
        <v>27.013200000000001</v>
      </c>
      <c r="LU47" s="7">
        <v>2.9449000000000001</v>
      </c>
      <c r="LV47" s="6">
        <v>4.4699999999999997E-2</v>
      </c>
      <c r="LW47" s="7">
        <v>23.168500000000002</v>
      </c>
      <c r="LX47" s="6">
        <v>256.036</v>
      </c>
      <c r="LY47" s="7">
        <v>0.37090000000000001</v>
      </c>
      <c r="LZ47" s="6">
        <v>5.8400000000000001E-2</v>
      </c>
      <c r="MA47" s="7">
        <v>178.38319999999999</v>
      </c>
      <c r="MB47" s="6">
        <v>14.9863</v>
      </c>
      <c r="MC47" s="7">
        <v>9.5556999999999999</v>
      </c>
      <c r="MD47" s="6">
        <v>-227412115.5</v>
      </c>
      <c r="ME47" s="7">
        <v>1420252000</v>
      </c>
      <c r="MF47" s="6">
        <v>7.5746419359999999</v>
      </c>
      <c r="MG47" s="7">
        <v>28725851340</v>
      </c>
      <c r="MH47" s="6">
        <v>6</v>
      </c>
      <c r="MI47" s="7">
        <v>6</v>
      </c>
      <c r="MJ47" s="6">
        <v>2.455429906</v>
      </c>
      <c r="MK47" s="7">
        <v>2.5594709870000001</v>
      </c>
      <c r="ML47" s="6">
        <v>496569000</v>
      </c>
      <c r="MM47" s="7">
        <v>38.75</v>
      </c>
      <c r="MN47" s="6">
        <v>12</v>
      </c>
      <c r="MO47" s="7">
        <v>568114304.20000005</v>
      </c>
      <c r="MP47" s="6">
        <v>2286807102</v>
      </c>
      <c r="MQ47" s="7">
        <v>-27645000</v>
      </c>
      <c r="MR47" s="6">
        <v>5.4146000000000001</v>
      </c>
      <c r="MS47" s="7">
        <v>28632851340</v>
      </c>
      <c r="MT47" s="6">
        <v>34.221342229999998</v>
      </c>
      <c r="MU47" s="7">
        <v>1740433000</v>
      </c>
      <c r="MV47" s="6">
        <v>-6109021.7199999997</v>
      </c>
      <c r="MW47" s="7">
        <v>19795000</v>
      </c>
      <c r="MX47" s="6">
        <v>492006000</v>
      </c>
      <c r="MY47" s="7">
        <v>1655573197</v>
      </c>
      <c r="MZ47" s="6">
        <v>194272095.5</v>
      </c>
      <c r="NA47" s="7">
        <v>4090000.1529999999</v>
      </c>
      <c r="NB47" s="6">
        <v>71.484176439999999</v>
      </c>
      <c r="NC47" s="7">
        <v>27791000</v>
      </c>
      <c r="ND47" s="6">
        <v>182830001.80000001</v>
      </c>
      <c r="NE47" s="7">
        <v>5886444.5</v>
      </c>
      <c r="NF47" s="6">
        <v>2650000.0950000002</v>
      </c>
      <c r="NG47" s="7">
        <v>7809999.943</v>
      </c>
      <c r="NH47" s="6">
        <v>2.8068256979999999</v>
      </c>
      <c r="NI47" s="7">
        <v>51.272524789999999</v>
      </c>
      <c r="NJ47" s="6">
        <v>2.3302557340000001</v>
      </c>
      <c r="NK47" s="7">
        <v>46.198077689999998</v>
      </c>
      <c r="NL47" s="6">
        <v>20.082486230000001</v>
      </c>
      <c r="NM47" s="7">
        <v>23.561096039999999</v>
      </c>
      <c r="NN47" s="6">
        <v>8.7522908190000006</v>
      </c>
      <c r="NO47" s="7">
        <v>3.2949362369999999</v>
      </c>
      <c r="NP47" s="6">
        <v>13.503159330000001</v>
      </c>
      <c r="NQ47" s="7">
        <v>4.0964218890000001</v>
      </c>
      <c r="NR47" s="6">
        <v>4.8670841999999999E-2</v>
      </c>
      <c r="NS47" s="7">
        <v>925.1546257</v>
      </c>
      <c r="NT47" s="6">
        <v>4.8452440000000003E-3</v>
      </c>
      <c r="NU47" s="7">
        <v>0.23032085899999999</v>
      </c>
      <c r="NV47" s="6">
        <v>4.4111256000000001</v>
      </c>
      <c r="NW47" s="7">
        <v>286.95400000000001</v>
      </c>
      <c r="NX47" s="6">
        <v>11.850931210000001</v>
      </c>
      <c r="NY47" s="7">
        <v>2.3345867579999999</v>
      </c>
      <c r="NZ47" s="6">
        <v>2196.7183289999998</v>
      </c>
      <c r="OA47" s="7">
        <v>75030969003</v>
      </c>
      <c r="OB47" s="6">
        <v>10.2520913</v>
      </c>
      <c r="OC47" s="7">
        <v>8949808692</v>
      </c>
      <c r="OD47" s="6">
        <v>5155974320</v>
      </c>
      <c r="OE47" s="7">
        <v>0.22966845899999999</v>
      </c>
      <c r="OF47" s="6">
        <v>4329073.96</v>
      </c>
      <c r="OG47" s="7">
        <v>205784467.90000001</v>
      </c>
      <c r="OH47" s="6">
        <v>3941202459</v>
      </c>
      <c r="OI47" s="7">
        <v>44730</v>
      </c>
      <c r="OJ47" s="6">
        <v>14.464485209999999</v>
      </c>
      <c r="OK47" s="7">
        <v>178156000000</v>
      </c>
      <c r="OL47" s="6">
        <v>10.016925199999999</v>
      </c>
      <c r="OM47" s="7">
        <v>5.7707388929999999</v>
      </c>
      <c r="ON47" s="6">
        <v>4888146</v>
      </c>
      <c r="OO47" s="7">
        <v>13600000</v>
      </c>
      <c r="OP47" s="6">
        <v>6.2794900000000004E-4</v>
      </c>
      <c r="OQ47" s="7">
        <v>1.8581009559999999</v>
      </c>
      <c r="OR47" s="6">
        <v>-0.18099636799999999</v>
      </c>
      <c r="OS47" s="7">
        <v>939999.9976</v>
      </c>
      <c r="OT47" s="6">
        <v>17.236229609999999</v>
      </c>
      <c r="OU47" s="7">
        <v>518079000</v>
      </c>
      <c r="OV47" s="6">
        <v>490434000</v>
      </c>
      <c r="OW47" s="7">
        <v>88.330398560000006</v>
      </c>
      <c r="OX47" s="6">
        <v>9563627</v>
      </c>
      <c r="OY47" s="7">
        <v>92.490661619999997</v>
      </c>
      <c r="OZ47" s="6">
        <v>14971863561</v>
      </c>
      <c r="PA47" s="7">
        <v>16.709545030000001</v>
      </c>
      <c r="PB47" s="6">
        <v>89980900000</v>
      </c>
      <c r="PC47" s="7">
        <v>90.473579409999999</v>
      </c>
      <c r="PD47" s="6">
        <v>6750000</v>
      </c>
      <c r="PE47" s="7">
        <v>4269999.9809999997</v>
      </c>
      <c r="PF47" s="6">
        <v>540598868</v>
      </c>
      <c r="PG47" s="7">
        <v>11.048999999999999</v>
      </c>
      <c r="PH47" s="6">
        <v>15670000.08</v>
      </c>
      <c r="PI47" s="7">
        <v>6.5236409919999998</v>
      </c>
      <c r="PJ47" s="6">
        <v>5.9166666670000003</v>
      </c>
      <c r="PK47" s="7">
        <v>93000000</v>
      </c>
      <c r="PL47" s="6">
        <v>7.2249999999999996</v>
      </c>
      <c r="PM47" s="7">
        <v>13.141666669999999</v>
      </c>
      <c r="PN47" s="6">
        <v>1559999.943</v>
      </c>
      <c r="PO47" s="7">
        <v>47.413262090000003</v>
      </c>
      <c r="PP47" s="6">
        <v>14448700000</v>
      </c>
      <c r="PQ47" s="7">
        <v>39.246271329999999</v>
      </c>
      <c r="PR47" s="6">
        <v>117621000000</v>
      </c>
      <c r="PS47" s="7">
        <v>7.1148777939999999</v>
      </c>
      <c r="PT47" s="6">
        <v>5017300000</v>
      </c>
      <c r="PU47" s="7">
        <v>32141200000</v>
      </c>
      <c r="PV47" s="6">
        <v>1.3330965809999999</v>
      </c>
      <c r="PW47" s="7">
        <v>-5283600000</v>
      </c>
      <c r="PX47" s="6">
        <v>-34800000</v>
      </c>
      <c r="PY47" s="7">
        <v>15.49947184</v>
      </c>
      <c r="PZ47" s="6">
        <v>10508100000</v>
      </c>
      <c r="QA47" s="7">
        <v>1460200000</v>
      </c>
      <c r="QB47" s="6">
        <v>1.3509865940000001</v>
      </c>
      <c r="QC47" s="7">
        <v>33.325620039999997</v>
      </c>
      <c r="QD47" s="6">
        <v>21.904337640000001</v>
      </c>
      <c r="QE47" s="7">
        <v>5017300000</v>
      </c>
      <c r="QF47" s="6">
        <v>30715800000</v>
      </c>
      <c r="QG47" s="7">
        <v>5748100000</v>
      </c>
      <c r="QH47" s="6">
        <v>-2430800000</v>
      </c>
      <c r="QI47" s="7">
        <v>-368000000</v>
      </c>
      <c r="QJ47" s="6">
        <v>35.508797970000003</v>
      </c>
      <c r="QK47" s="7">
        <v>23818200000</v>
      </c>
      <c r="QL47" s="6">
        <v>39.675107769999997</v>
      </c>
      <c r="QM47" s="7">
        <v>32.844477359999999</v>
      </c>
      <c r="QN47" s="6">
        <v>18.391273959999999</v>
      </c>
      <c r="QO47" s="7">
        <v>9507400000</v>
      </c>
      <c r="QP47" s="6">
        <v>19570839101</v>
      </c>
      <c r="QQ47" s="7">
        <v>5830500000</v>
      </c>
      <c r="QR47" s="6">
        <v>46.785406960000003</v>
      </c>
      <c r="QS47" s="7">
        <v>14642600000</v>
      </c>
      <c r="QT47" s="6">
        <v>1425400000</v>
      </c>
      <c r="QU47" s="7">
        <v>5226328140</v>
      </c>
      <c r="QV47" s="6">
        <v>-7745000000</v>
      </c>
      <c r="QW47" s="7">
        <v>2.3468575669999998</v>
      </c>
      <c r="QX47" s="6">
        <v>0.10267780899999999</v>
      </c>
      <c r="QY47" s="7">
        <v>35786500000</v>
      </c>
      <c r="QZ47" s="6">
        <v>9.3166224149999994</v>
      </c>
      <c r="RA47" s="7">
        <v>28.069769170000001</v>
      </c>
      <c r="RB47" s="6">
        <v>5.1509377279999997</v>
      </c>
      <c r="RC47" s="7">
        <v>5.5996235839999997</v>
      </c>
      <c r="RD47" s="6">
        <v>32.409544750000002</v>
      </c>
      <c r="RE47" s="7">
        <v>16073200000</v>
      </c>
      <c r="RF47" s="6">
        <v>19.471951700000002</v>
      </c>
      <c r="RG47" s="7">
        <v>-3610500000</v>
      </c>
      <c r="RH47" s="6">
        <v>2102800000</v>
      </c>
      <c r="RI47" s="7">
        <v>6.8256619450000002</v>
      </c>
      <c r="RJ47" s="6">
        <v>21.842292109999999</v>
      </c>
      <c r="RK47" s="7">
        <v>7.3290603760000002</v>
      </c>
      <c r="RL47" s="6">
        <v>17.130866480000002</v>
      </c>
      <c r="RM47" s="7">
        <v>10.297242150000001</v>
      </c>
      <c r="RN47" s="6">
        <v>92000000</v>
      </c>
      <c r="RO47" s="7">
        <v>34326300000</v>
      </c>
      <c r="RP47" s="6">
        <v>6.8439762719999999</v>
      </c>
      <c r="RQ47" s="7"/>
      <c r="RR47" s="6">
        <v>-91175515.400000006</v>
      </c>
      <c r="RS47" s="7">
        <v>119.15300550000001</v>
      </c>
      <c r="RT47" s="6">
        <v>3.2677239739999999</v>
      </c>
      <c r="RU47" s="7">
        <v>65.415000000000006</v>
      </c>
      <c r="RV47" s="6">
        <v>6541.5</v>
      </c>
      <c r="RW47" s="7">
        <v>66.626848409999994</v>
      </c>
      <c r="RX47" s="6">
        <v>2.9237563290000002</v>
      </c>
      <c r="RY47" s="7">
        <v>729400000</v>
      </c>
      <c r="RZ47" s="6"/>
      <c r="SA47" s="7">
        <v>0.94735002499999998</v>
      </c>
      <c r="SB47" s="6">
        <v>49.52</v>
      </c>
      <c r="SC47" s="7">
        <v>30.71704137</v>
      </c>
      <c r="SD47" s="6">
        <v>75.17</v>
      </c>
      <c r="SE47" s="7">
        <v>23.09</v>
      </c>
      <c r="SF47" s="6">
        <v>16.133598750000001</v>
      </c>
      <c r="SG47" s="7">
        <v>14414864781</v>
      </c>
      <c r="SH47" s="6">
        <v>21.904337640000001</v>
      </c>
      <c r="SI47" s="7"/>
      <c r="SJ47" s="6">
        <v>15.9843502</v>
      </c>
      <c r="SK47" s="7"/>
      <c r="SL47" s="6">
        <v>47.335999999999999</v>
      </c>
      <c r="SM47" s="7">
        <v>552000000</v>
      </c>
      <c r="SN47" s="6">
        <v>74.308584049999993</v>
      </c>
      <c r="SO47" s="7">
        <v>0</v>
      </c>
      <c r="SP47" s="6">
        <v>13.55046462</v>
      </c>
      <c r="SQ47" s="7">
        <v>11.63308492</v>
      </c>
      <c r="SR47" s="6">
        <v>15.31725979</v>
      </c>
      <c r="SS47" s="7">
        <v>0.50786640900000002</v>
      </c>
      <c r="ST47" s="6">
        <v>87.859048670000007</v>
      </c>
      <c r="SU47" s="7">
        <v>15.65999985</v>
      </c>
      <c r="SV47" s="6">
        <v>6288</v>
      </c>
      <c r="SW47" s="7">
        <v>79.8</v>
      </c>
      <c r="SX47" s="6">
        <v>98</v>
      </c>
      <c r="SY47" s="7">
        <v>-440247.3</v>
      </c>
      <c r="SZ47" s="6">
        <v>88.3</v>
      </c>
      <c r="TA47" s="7">
        <v>98</v>
      </c>
      <c r="TB47" s="6">
        <v>-3468200000</v>
      </c>
      <c r="TC47" s="7">
        <v>1759999.99</v>
      </c>
      <c r="TD47" s="6">
        <v>2.330504463</v>
      </c>
      <c r="TE47" s="7">
        <v>1175.1765740000001</v>
      </c>
      <c r="TF47" s="6">
        <v>1.563988398</v>
      </c>
      <c r="TG47" s="7"/>
      <c r="TH47" s="6">
        <v>-26.847286029999999</v>
      </c>
      <c r="TI47" s="7">
        <v>0</v>
      </c>
      <c r="TJ47" s="6"/>
      <c r="TK47" s="7">
        <v>758.01937050000004</v>
      </c>
      <c r="TL47" s="6">
        <v>96.231151949999997</v>
      </c>
      <c r="TM47" s="7">
        <v>11.596283010000001</v>
      </c>
      <c r="TN47" s="6">
        <v>85</v>
      </c>
      <c r="TO47" s="7">
        <v>7.11</v>
      </c>
      <c r="TP47" s="6">
        <v>24.253</v>
      </c>
      <c r="TQ47" s="7">
        <v>28.795749659999998</v>
      </c>
      <c r="TR47" s="6">
        <v>32.785031879999998</v>
      </c>
      <c r="TS47" s="7">
        <v>577219000000</v>
      </c>
      <c r="TT47" s="6">
        <v>34604375644</v>
      </c>
      <c r="TU47" s="7">
        <v>46460600000</v>
      </c>
      <c r="TV47" s="6">
        <v>8.6277808730000007</v>
      </c>
      <c r="TW47" s="7">
        <v>6519999.9809999997</v>
      </c>
      <c r="TX47" s="6">
        <v>83.477533840000007</v>
      </c>
      <c r="TY47" s="7">
        <v>60.480678240000003</v>
      </c>
      <c r="TZ47" s="6">
        <v>91.966590850000003</v>
      </c>
      <c r="UA47" s="7">
        <v>44.823017270000001</v>
      </c>
      <c r="UB47" s="6">
        <v>35.311652549999998</v>
      </c>
      <c r="UC47" s="7">
        <v>26.35676956</v>
      </c>
      <c r="UD47" s="6">
        <v>31.105730059999999</v>
      </c>
      <c r="UE47" s="7">
        <v>0.84732997399999999</v>
      </c>
      <c r="UF47" s="6"/>
      <c r="UG47" s="7"/>
      <c r="UH47" s="6">
        <v>10.294117699999999</v>
      </c>
      <c r="UI47" s="7">
        <v>50.35</v>
      </c>
      <c r="UJ47" s="6">
        <v>36.270000000000003</v>
      </c>
      <c r="UK47" s="7">
        <v>20.98</v>
      </c>
      <c r="UL47" s="6"/>
      <c r="UM47" s="7">
        <v>1008</v>
      </c>
      <c r="UN47" s="6">
        <v>428</v>
      </c>
      <c r="UO47" s="7">
        <v>373104</v>
      </c>
      <c r="UP47" s="6"/>
      <c r="UQ47" s="7">
        <v>3480000.0189999999</v>
      </c>
      <c r="UR47" s="6">
        <v>55.039611819999998</v>
      </c>
      <c r="US47" s="7"/>
      <c r="UT47" s="6"/>
      <c r="UU47" s="7"/>
      <c r="UV47" s="6"/>
      <c r="UW47" s="7"/>
      <c r="UX47" s="6">
        <v>5427800000</v>
      </c>
      <c r="UY47" s="7">
        <v>32621078000</v>
      </c>
      <c r="UZ47" s="6"/>
      <c r="VA47" s="7"/>
      <c r="VB47" s="6"/>
      <c r="VC47" s="7">
        <v>29806000000</v>
      </c>
      <c r="VD47" s="6">
        <v>42012000000</v>
      </c>
      <c r="VE47" s="7">
        <v>14.0686351</v>
      </c>
      <c r="VF47" s="6">
        <v>5.8266114770000001</v>
      </c>
      <c r="VG47" s="7">
        <v>7.3612111499999999</v>
      </c>
      <c r="VH47" s="6">
        <v>-34727100000</v>
      </c>
      <c r="VI47" s="7">
        <v>8.6196258700000001</v>
      </c>
      <c r="VJ47" s="6">
        <v>41.673134490000002</v>
      </c>
      <c r="VK47" s="7">
        <v>75759600000</v>
      </c>
      <c r="VL47" s="6">
        <v>7745000000</v>
      </c>
      <c r="VM47" s="7">
        <v>23.88045554</v>
      </c>
      <c r="VN47" s="6">
        <v>24.29166202</v>
      </c>
      <c r="VO47" s="7">
        <v>43.005583620000003</v>
      </c>
      <c r="VP47" s="6">
        <v>3.744233983</v>
      </c>
      <c r="VQ47" s="7">
        <v>147489000000</v>
      </c>
      <c r="VR47" s="6">
        <v>22.423238439999999</v>
      </c>
      <c r="VS47" s="7">
        <v>28.48483616</v>
      </c>
      <c r="VT47" s="6">
        <v>31571400000</v>
      </c>
      <c r="VU47" s="7">
        <v>4700200000</v>
      </c>
      <c r="VV47" s="6">
        <v>-6.4488579389999998</v>
      </c>
      <c r="VW47" s="7">
        <v>4.2635880999999998</v>
      </c>
      <c r="VX47" s="6">
        <v>27.388857940000001</v>
      </c>
      <c r="VY47" s="7">
        <v>20.208964739999999</v>
      </c>
      <c r="VZ47" s="6">
        <v>12713000000</v>
      </c>
      <c r="WA47" s="7">
        <v>23.751359789999999</v>
      </c>
      <c r="WB47" s="6">
        <v>3.535989576</v>
      </c>
      <c r="WC47" s="7">
        <v>31743000000</v>
      </c>
      <c r="WD47" s="6">
        <v>130811000000</v>
      </c>
      <c r="WE47" s="7">
        <v>57165000000</v>
      </c>
      <c r="WF47" s="6">
        <v>20162700000</v>
      </c>
      <c r="WG47" s="7"/>
      <c r="WH47" s="6">
        <v>57200000</v>
      </c>
      <c r="WI47" s="7">
        <v>28479999.539999999</v>
      </c>
      <c r="WJ47" s="6">
        <v>330000.01309999998</v>
      </c>
      <c r="WK47" s="7">
        <v>25.6326</v>
      </c>
      <c r="WL47" s="6"/>
      <c r="WM47" s="7">
        <v>1.92</v>
      </c>
      <c r="WN47" s="6"/>
      <c r="WO47" s="7">
        <v>0.16856601900000001</v>
      </c>
      <c r="WP47" s="6">
        <v>10700.609039999999</v>
      </c>
      <c r="WQ47" s="7">
        <v>867830000000</v>
      </c>
      <c r="WR47" s="6">
        <v>14.578032029999999</v>
      </c>
      <c r="WS47" s="7">
        <v>1.0363947179999999</v>
      </c>
      <c r="WT47" s="6">
        <v>6540</v>
      </c>
      <c r="WU47" s="7">
        <v>659302000000</v>
      </c>
      <c r="WV47" s="6">
        <v>1.0130817729999999</v>
      </c>
      <c r="WW47" s="7">
        <v>865292000000</v>
      </c>
      <c r="WX47" s="6">
        <v>6554.1288510000004</v>
      </c>
      <c r="WY47" s="7">
        <v>531546000000</v>
      </c>
      <c r="WZ47" s="6">
        <v>538500000000</v>
      </c>
      <c r="XA47" s="7">
        <v>22.063063509999999</v>
      </c>
      <c r="XB47" s="6">
        <v>33.015000000000001</v>
      </c>
      <c r="XC47" s="7">
        <v>21.135999999999999</v>
      </c>
      <c r="XD47" s="6">
        <v>385300000000</v>
      </c>
      <c r="XE47" s="7">
        <v>73.628</v>
      </c>
      <c r="XF47" s="6">
        <v>44.277999999999999</v>
      </c>
      <c r="XG47" s="7">
        <v>10669.31393</v>
      </c>
      <c r="XH47" s="6">
        <v>530041000000</v>
      </c>
      <c r="XI47" s="7">
        <v>536975000000</v>
      </c>
      <c r="XJ47" s="6">
        <v>6.2127295059999996</v>
      </c>
      <c r="XK47" s="7">
        <v>5.9546000000000001</v>
      </c>
      <c r="XL47" s="6">
        <v>0.20555082399999999</v>
      </c>
      <c r="XM47" s="7">
        <v>24412249</v>
      </c>
      <c r="XN47" s="6">
        <v>46.02</v>
      </c>
      <c r="XO47" s="7">
        <v>28.727303370000001</v>
      </c>
      <c r="XP47" s="6">
        <v>21.893999999999998</v>
      </c>
      <c r="XQ47" s="7">
        <v>71.210999999999999</v>
      </c>
      <c r="XR47" s="6">
        <v>20.457000000000001</v>
      </c>
      <c r="XS47" s="7">
        <v>48.238</v>
      </c>
      <c r="XT47" s="6">
        <v>371770000000</v>
      </c>
      <c r="XU47" s="7">
        <v>4400000.0949999997</v>
      </c>
      <c r="XV47" s="6"/>
      <c r="XW47" s="7">
        <v>11.048999999999999</v>
      </c>
      <c r="XX47" s="6">
        <v>24.602</v>
      </c>
      <c r="XY47" s="7">
        <v>10739.88508</v>
      </c>
      <c r="XZ47" s="6">
        <v>7.2119999999999997</v>
      </c>
      <c r="YA47" s="7">
        <v>16937.541410000002</v>
      </c>
      <c r="YB47" s="6">
        <v>4090.8711920000001</v>
      </c>
      <c r="YC47" s="7">
        <v>83.727663379999996</v>
      </c>
      <c r="YD47" s="6">
        <v>39964.902119999999</v>
      </c>
      <c r="YE47" s="7">
        <v>62.162316330000003</v>
      </c>
      <c r="YF47" s="6">
        <v>45.668966760000004</v>
      </c>
      <c r="YG47" s="7">
        <v>39.999895000000002</v>
      </c>
      <c r="YH47" s="6">
        <v>17.22815769</v>
      </c>
      <c r="YI47" s="7">
        <v>34.063000000000002</v>
      </c>
      <c r="YJ47" s="6">
        <v>30.939101749999999</v>
      </c>
      <c r="YK47" s="7">
        <v>19.47432749</v>
      </c>
      <c r="YL47" s="6">
        <v>47.344084170000002</v>
      </c>
      <c r="YM47" s="7">
        <v>25.324386359999998</v>
      </c>
      <c r="YN47" s="6">
        <v>8.6464738650000008</v>
      </c>
      <c r="YO47" s="7">
        <v>25.295992040000002</v>
      </c>
      <c r="YP47" s="6">
        <v>49.39945737</v>
      </c>
      <c r="YQ47" s="7">
        <v>22.701000000000001</v>
      </c>
      <c r="YR47" s="6">
        <v>10.718</v>
      </c>
      <c r="YS47" s="7">
        <v>46.62193542</v>
      </c>
      <c r="YT47" s="6">
        <v>73.39329008</v>
      </c>
      <c r="YU47" s="7">
        <v>94.952399380000003</v>
      </c>
      <c r="YV47" s="6">
        <v>23.071000000000002</v>
      </c>
      <c r="YW47" s="7">
        <v>48.437353020000003</v>
      </c>
      <c r="YX47" s="6">
        <v>4.9407115599999996</v>
      </c>
      <c r="YY47" s="7">
        <v>31.800293230000001</v>
      </c>
      <c r="YZ47" s="6">
        <v>60.00010039</v>
      </c>
      <c r="ZA47" s="7">
        <v>20.609525980000001</v>
      </c>
      <c r="ZB47" s="6">
        <v>66.075000000000003</v>
      </c>
      <c r="ZC47" s="7">
        <v>14.70390757</v>
      </c>
      <c r="ZD47" s="6">
        <v>31.24</v>
      </c>
      <c r="ZE47" s="7">
        <v>49.289000000000001</v>
      </c>
      <c r="ZF47" s="6">
        <v>47.548540539999998</v>
      </c>
      <c r="ZG47" s="7">
        <v>21.51235771</v>
      </c>
      <c r="ZH47" s="6">
        <v>12.9765578</v>
      </c>
      <c r="ZI47" s="7">
        <v>50.600518000000001</v>
      </c>
      <c r="ZJ47" s="6">
        <v>40.935000000000002</v>
      </c>
      <c r="ZK47" s="7">
        <v>15.423999999999999</v>
      </c>
      <c r="ZL47" s="6">
        <v>37.837683669999997</v>
      </c>
      <c r="ZM47" s="7">
        <v>3.7304906139999998</v>
      </c>
      <c r="ZN47" s="6">
        <v>27.33152947</v>
      </c>
      <c r="ZO47" s="7">
        <v>0.01</v>
      </c>
      <c r="ZP47" s="6">
        <v>500</v>
      </c>
      <c r="ZQ47" s="7">
        <v>0.1</v>
      </c>
      <c r="ZR47" s="6">
        <v>3.7</v>
      </c>
      <c r="ZS47" s="7">
        <v>4670</v>
      </c>
      <c r="ZT47" s="6">
        <v>0.01</v>
      </c>
      <c r="ZU47" s="7">
        <v>5</v>
      </c>
      <c r="ZV47" s="6">
        <v>4068</v>
      </c>
      <c r="ZW47" s="7">
        <v>11.760689080000001</v>
      </c>
      <c r="ZX47" s="6">
        <v>6.2710331999999994E-2</v>
      </c>
      <c r="ZY47" s="7">
        <v>28.514521200000001</v>
      </c>
      <c r="ZZ47" s="6">
        <v>0.01</v>
      </c>
      <c r="AAA47" s="7">
        <v>100</v>
      </c>
      <c r="AAB47" s="6">
        <v>0.1</v>
      </c>
      <c r="AAC47" s="7">
        <v>0.1</v>
      </c>
      <c r="AAD47" s="6">
        <v>2.2999999999999998</v>
      </c>
      <c r="AAE47" s="7">
        <v>7872</v>
      </c>
      <c r="AAF47" s="6">
        <v>624.25</v>
      </c>
      <c r="AAG47" s="7">
        <v>200</v>
      </c>
      <c r="AAH47" s="6">
        <v>500</v>
      </c>
      <c r="AAI47" s="7">
        <v>200</v>
      </c>
      <c r="AAJ47" s="6">
        <v>56.442021799999999</v>
      </c>
      <c r="AAK47" s="7">
        <v>2.6</v>
      </c>
      <c r="AAL47" s="6">
        <v>6421</v>
      </c>
      <c r="AAM47" s="7">
        <v>799000</v>
      </c>
      <c r="AAN47" s="6">
        <v>1250000000</v>
      </c>
      <c r="AAO47" s="7">
        <v>1250000000</v>
      </c>
      <c r="AAP47" s="6">
        <v>7664000000</v>
      </c>
      <c r="AAQ47" s="7">
        <v>10.11620969</v>
      </c>
      <c r="AAR47" s="6">
        <v>5.0700110519999999</v>
      </c>
      <c r="AAS47" s="7">
        <v>0.998354615</v>
      </c>
      <c r="AAT47" s="6">
        <v>5421894514</v>
      </c>
      <c r="AAU47" s="7">
        <v>3774250492</v>
      </c>
      <c r="AAV47" s="6">
        <v>4529895958</v>
      </c>
      <c r="AAW47" s="7">
        <v>891998555.89999998</v>
      </c>
      <c r="AAX47" s="6">
        <v>6.5</v>
      </c>
      <c r="AAY47" s="7">
        <v>6.0683656670000001</v>
      </c>
      <c r="AAZ47" s="6">
        <v>4.2242673750000002</v>
      </c>
      <c r="ABA47" s="7">
        <v>12.8</v>
      </c>
      <c r="ABB47" s="6">
        <v>86.334777829999993</v>
      </c>
      <c r="ABC47" s="7">
        <v>99.8</v>
      </c>
      <c r="ABD47" s="6">
        <v>99.1</v>
      </c>
      <c r="ABE47" s="7">
        <v>99.4</v>
      </c>
      <c r="ABF47" s="6">
        <v>61.845398510000003</v>
      </c>
      <c r="ABG47" s="7">
        <v>3.2729471179999998</v>
      </c>
      <c r="ABH47" s="6">
        <v>57300000</v>
      </c>
      <c r="ABI47" s="7">
        <v>23.66244</v>
      </c>
      <c r="ABJ47" s="6">
        <v>83.565353389999999</v>
      </c>
      <c r="ABK47" s="7">
        <v>2.1511800000000001</v>
      </c>
      <c r="ABL47" s="6">
        <v>4.7944297789999997</v>
      </c>
      <c r="ABM47" s="7">
        <v>88.92549133</v>
      </c>
      <c r="ABN47" s="6">
        <v>2.6422903039999999</v>
      </c>
      <c r="ABO47" s="7">
        <v>386900000</v>
      </c>
      <c r="ABP47" s="6">
        <v>182000000</v>
      </c>
      <c r="ABQ47" s="7">
        <v>98</v>
      </c>
      <c r="ABR47" s="6">
        <v>1.5399</v>
      </c>
      <c r="ABS47" s="7">
        <v>2.7006199999999998</v>
      </c>
    </row>
    <row r="48" spans="1:747" x14ac:dyDescent="0.25">
      <c r="A48" s="5">
        <v>2006</v>
      </c>
      <c r="B48" s="6">
        <v>49.307123689999997</v>
      </c>
      <c r="C48" s="7">
        <v>61.883870440000003</v>
      </c>
      <c r="D48" s="6">
        <v>0.57766326300000004</v>
      </c>
      <c r="E48" s="7">
        <v>3.9461784729999998</v>
      </c>
      <c r="F48" s="6">
        <v>4.661559563</v>
      </c>
      <c r="G48" s="7">
        <v>1.875138959</v>
      </c>
      <c r="H48" s="6">
        <v>3.8382709359999998</v>
      </c>
      <c r="I48" s="7">
        <v>5.6069533600000003</v>
      </c>
      <c r="J48" s="6">
        <v>7.2926304569999996</v>
      </c>
      <c r="K48" s="7">
        <v>9.9452157929999991</v>
      </c>
      <c r="L48" s="6">
        <v>62.031938009999998</v>
      </c>
      <c r="M48" s="7">
        <v>10.88772466</v>
      </c>
      <c r="N48" s="6">
        <v>11.47899256</v>
      </c>
      <c r="O48" s="7">
        <v>34.717708780000002</v>
      </c>
      <c r="P48" s="6">
        <v>12.40723367</v>
      </c>
      <c r="Q48" s="7">
        <v>-118055</v>
      </c>
      <c r="R48" s="6">
        <v>229111000000</v>
      </c>
      <c r="S48" s="7">
        <v>105700000000</v>
      </c>
      <c r="T48" s="6">
        <v>2761.624108</v>
      </c>
      <c r="U48" s="7">
        <v>228387000000</v>
      </c>
      <c r="V48" s="6">
        <v>581144000000</v>
      </c>
      <c r="W48" s="7">
        <v>38839617391</v>
      </c>
      <c r="X48" s="6">
        <v>13.237202529999999</v>
      </c>
      <c r="Y48" s="7">
        <v>81766200000</v>
      </c>
      <c r="Z48" s="6">
        <v>-1.6189088549999999</v>
      </c>
      <c r="AA48" s="7">
        <v>31.56872268</v>
      </c>
      <c r="AB48" s="6">
        <v>195000000000</v>
      </c>
      <c r="AC48" s="7">
        <v>20121739130</v>
      </c>
      <c r="AD48" s="6">
        <v>466100000000</v>
      </c>
      <c r="AE48" s="7">
        <v>32173913043</v>
      </c>
      <c r="AF48" s="6">
        <v>627700000000</v>
      </c>
      <c r="AG48" s="7">
        <v>3478780000000</v>
      </c>
      <c r="AH48" s="6">
        <v>89043478261</v>
      </c>
      <c r="AI48" s="7">
        <v>174668000000</v>
      </c>
      <c r="AJ48" s="6">
        <v>12.28751821</v>
      </c>
      <c r="AK48" s="7">
        <v>75900000000</v>
      </c>
      <c r="AL48" s="6">
        <v>16728000000</v>
      </c>
      <c r="AM48" s="7">
        <v>40.98445847</v>
      </c>
      <c r="AN48" s="6">
        <v>43.073</v>
      </c>
      <c r="AO48" s="7">
        <v>50.692876310000003</v>
      </c>
      <c r="AP48" s="6">
        <v>82700403</v>
      </c>
      <c r="AQ48" s="7">
        <v>55.495644890000001</v>
      </c>
      <c r="AR48" s="6">
        <v>0.35320288999999999</v>
      </c>
      <c r="AS48" s="7">
        <v>0.99771098199999997</v>
      </c>
      <c r="AT48" s="6">
        <v>3.2503532110000002</v>
      </c>
      <c r="AU48" s="7">
        <v>1.321776077</v>
      </c>
      <c r="AV48" s="6">
        <v>2.891159606</v>
      </c>
      <c r="AW48" s="7">
        <v>4.7640217839999996</v>
      </c>
      <c r="AX48" s="6">
        <v>6.3753140769999996</v>
      </c>
      <c r="AY48" s="7">
        <v>8.5555083770000007</v>
      </c>
      <c r="AZ48" s="6">
        <v>61.772676609999998</v>
      </c>
      <c r="BA48" s="7">
        <v>61.506128789999998</v>
      </c>
      <c r="BB48" s="6">
        <v>10.83148255</v>
      </c>
      <c r="BC48" s="7">
        <v>34.281144920000003</v>
      </c>
      <c r="BD48" s="6">
        <v>33.83231164</v>
      </c>
      <c r="BE48" s="7">
        <v>5.75</v>
      </c>
      <c r="BF48" s="6">
        <v>17.111866599999999</v>
      </c>
      <c r="BG48" s="7">
        <v>107426000000</v>
      </c>
      <c r="BH48" s="6">
        <v>0</v>
      </c>
      <c r="BI48" s="7">
        <v>48008713043</v>
      </c>
      <c r="BJ48" s="6">
        <v>36.15473531</v>
      </c>
      <c r="BK48" s="7">
        <v>223328000000</v>
      </c>
      <c r="BL48" s="6">
        <v>-10000000000</v>
      </c>
      <c r="BM48" s="7">
        <v>18.73077546</v>
      </c>
      <c r="BN48" s="6">
        <v>115700000000</v>
      </c>
      <c r="BO48" s="7">
        <v>0</v>
      </c>
      <c r="BP48" s="6">
        <v>35834873599</v>
      </c>
      <c r="BQ48" s="7">
        <v>4132960000000</v>
      </c>
      <c r="BR48" s="6">
        <v>15.18766673</v>
      </c>
      <c r="BS48" s="7">
        <v>200966000000</v>
      </c>
      <c r="BT48" s="6">
        <v>3172710000000</v>
      </c>
      <c r="BU48" s="7">
        <v>436100000000</v>
      </c>
      <c r="BV48" s="6">
        <v>56.927</v>
      </c>
      <c r="BW48" s="7">
        <v>40777190</v>
      </c>
      <c r="BX48" s="6">
        <v>0.92457449899999999</v>
      </c>
      <c r="BY48" s="7">
        <v>3263505</v>
      </c>
      <c r="BZ48" s="6">
        <v>1900853</v>
      </c>
      <c r="CA48" s="7">
        <v>2.2024592670000001</v>
      </c>
      <c r="CB48" s="6">
        <v>4.0545694790000004</v>
      </c>
      <c r="CC48" s="7">
        <v>5.4998701480000003</v>
      </c>
      <c r="CD48" s="6">
        <v>7.0112947950000004</v>
      </c>
      <c r="CE48" s="7">
        <v>9.7194914610000005</v>
      </c>
      <c r="CF48" s="6">
        <v>26005782</v>
      </c>
      <c r="CG48" s="7">
        <v>10.60410489</v>
      </c>
      <c r="CH48" s="6">
        <v>11.171731060000001</v>
      </c>
      <c r="CI48" s="7">
        <v>14554779</v>
      </c>
      <c r="CJ48" s="6">
        <v>12.205218159999999</v>
      </c>
      <c r="CK48" s="7">
        <v>36555900000</v>
      </c>
      <c r="CL48" s="6">
        <v>18382608696</v>
      </c>
      <c r="CM48" s="7">
        <v>7469.1292620000004</v>
      </c>
      <c r="CN48" s="6">
        <v>101069000000</v>
      </c>
      <c r="CO48" s="7">
        <v>15.65097194</v>
      </c>
      <c r="CP48" s="6">
        <v>695211000000</v>
      </c>
      <c r="CQ48" s="7">
        <v>61.518536509999997</v>
      </c>
      <c r="CR48" s="6">
        <v>-1739130435</v>
      </c>
      <c r="CS48" s="7">
        <v>45178170818</v>
      </c>
      <c r="CT48" s="6">
        <v>654181000000</v>
      </c>
      <c r="CU48" s="7">
        <v>20121739130</v>
      </c>
      <c r="CV48" s="6">
        <v>18.73077546</v>
      </c>
      <c r="CW48" s="7">
        <v>115700000000</v>
      </c>
      <c r="CX48" s="6">
        <v>4.022763157</v>
      </c>
      <c r="CY48" s="7">
        <v>49.290979739999997</v>
      </c>
      <c r="CZ48" s="6">
        <v>26006845068</v>
      </c>
      <c r="DA48" s="7">
        <v>23.582784719999999</v>
      </c>
      <c r="DB48" s="6">
        <v>14220208696</v>
      </c>
      <c r="DC48" s="7">
        <v>732790000000</v>
      </c>
      <c r="DD48" s="6">
        <v>33913043478</v>
      </c>
      <c r="DE48" s="7">
        <v>32058832554</v>
      </c>
      <c r="DF48" s="6">
        <v>0</v>
      </c>
      <c r="DG48" s="7">
        <v>101.61890889999999</v>
      </c>
      <c r="DH48" s="6">
        <v>109165000000</v>
      </c>
      <c r="DI48" s="7">
        <v>70.600615189999999</v>
      </c>
      <c r="DJ48" s="6">
        <v>2112.0544060000002</v>
      </c>
      <c r="DK48" s="7">
        <v>306063000000</v>
      </c>
      <c r="DL48" s="6">
        <v>13200000000</v>
      </c>
      <c r="DM48" s="7">
        <v>695000000</v>
      </c>
      <c r="DN48" s="6">
        <v>7.6445264450000003</v>
      </c>
      <c r="DO48" s="7">
        <v>97.387311710000006</v>
      </c>
      <c r="DP48" s="6">
        <v>187997000000</v>
      </c>
      <c r="DQ48" s="7">
        <v>24461557537</v>
      </c>
      <c r="DR48" s="6">
        <v>19503058</v>
      </c>
      <c r="DS48" s="7">
        <v>49.290979739999997</v>
      </c>
      <c r="DT48" s="6">
        <v>15504347</v>
      </c>
      <c r="DU48" s="7">
        <v>5.7331666669999999</v>
      </c>
      <c r="DV48" s="6">
        <v>6357547826</v>
      </c>
      <c r="DW48" s="7">
        <v>4175830000000</v>
      </c>
      <c r="DX48" s="6">
        <v>47723.101730000002</v>
      </c>
      <c r="DY48" s="7">
        <v>1298.979002</v>
      </c>
      <c r="DZ48" s="6">
        <v>3946720000000</v>
      </c>
      <c r="EA48" s="7">
        <v>617700000000</v>
      </c>
      <c r="EB48" s="6">
        <v>44.689995140000001</v>
      </c>
      <c r="EC48" s="7">
        <v>276050000000</v>
      </c>
      <c r="ED48" s="6">
        <v>30.930431370000001</v>
      </c>
      <c r="EE48" s="7">
        <v>62.17254681</v>
      </c>
      <c r="EF48" s="6">
        <v>601561000000</v>
      </c>
      <c r="EG48" s="7">
        <v>574256000000</v>
      </c>
      <c r="EH48" s="6">
        <v>49.290979739999997</v>
      </c>
      <c r="EI48" s="7">
        <v>43.525195220000001</v>
      </c>
      <c r="EJ48" s="6">
        <v>27300000000</v>
      </c>
      <c r="EK48" s="7">
        <v>35621545</v>
      </c>
      <c r="EL48" s="6">
        <v>47078858</v>
      </c>
      <c r="EM48" s="7">
        <v>41923213</v>
      </c>
      <c r="EN48" s="6">
        <v>6.3882255450000001</v>
      </c>
      <c r="EO48" s="7">
        <v>0.65162901100000004</v>
      </c>
      <c r="EP48" s="6">
        <v>1.4056473730000001</v>
      </c>
      <c r="EQ48" s="7">
        <v>1362652</v>
      </c>
      <c r="ER48" s="6">
        <v>1.6797086800000001</v>
      </c>
      <c r="ES48" s="7">
        <v>3.1628246089999998</v>
      </c>
      <c r="ET48" s="6">
        <v>4.8211070940000003</v>
      </c>
      <c r="EU48" s="7">
        <v>6.1337919559999996</v>
      </c>
      <c r="EV48" s="6">
        <v>8.2966150929999998</v>
      </c>
      <c r="EW48" s="7">
        <v>51086252</v>
      </c>
      <c r="EX48" s="6">
        <v>25080471</v>
      </c>
      <c r="EY48" s="7">
        <v>10.45536242</v>
      </c>
      <c r="EZ48" s="6">
        <v>28350645</v>
      </c>
      <c r="FA48" s="7">
        <v>13795866</v>
      </c>
      <c r="FB48" s="6">
        <v>29.94981383</v>
      </c>
      <c r="FC48" s="7">
        <v>185000000000</v>
      </c>
      <c r="FD48" s="6">
        <v>233025000000</v>
      </c>
      <c r="FE48" s="7">
        <v>82.888133400000001</v>
      </c>
      <c r="FF48" s="6">
        <v>512000000000</v>
      </c>
      <c r="FG48" s="7">
        <v>75843478261</v>
      </c>
      <c r="FH48" s="6">
        <v>27027865286</v>
      </c>
      <c r="FI48" s="7">
        <v>2.0597670720000001</v>
      </c>
      <c r="FJ48" s="6">
        <v>-55018624904</v>
      </c>
      <c r="FK48" s="7">
        <v>1513610000000</v>
      </c>
      <c r="FL48" s="6">
        <v>13.33333333</v>
      </c>
      <c r="FM48" s="7">
        <v>4.3773713020000002</v>
      </c>
      <c r="FN48" s="6">
        <v>1.872139947</v>
      </c>
      <c r="FO48" s="7">
        <v>4.7775129789999999</v>
      </c>
      <c r="FP48" s="6">
        <v>6.8438381939999999</v>
      </c>
      <c r="FQ48" s="7">
        <v>232941000000</v>
      </c>
      <c r="FR48" s="6">
        <v>7.3599777309999999</v>
      </c>
      <c r="FS48" s="7">
        <v>1991200000000</v>
      </c>
      <c r="FT48" s="6">
        <v>21.773555030000001</v>
      </c>
      <c r="FU48" s="7">
        <v>3.1128404669999998</v>
      </c>
      <c r="FV48" s="6">
        <v>1.952913423</v>
      </c>
      <c r="FW48" s="7">
        <v>116744000000</v>
      </c>
      <c r="FX48" s="6">
        <v>28376831124</v>
      </c>
      <c r="FY48" s="7">
        <v>2.2982049419999999</v>
      </c>
      <c r="FZ48" s="6">
        <v>512841000000</v>
      </c>
      <c r="GA48" s="7">
        <v>21.2605042</v>
      </c>
      <c r="GB48" s="6">
        <v>6.1348825939999996</v>
      </c>
      <c r="GC48" s="7">
        <v>15.00211258</v>
      </c>
      <c r="GD48" s="6">
        <v>5.5334014930000004</v>
      </c>
      <c r="GE48" s="7">
        <v>4001740000000</v>
      </c>
      <c r="GF48" s="6">
        <v>88017739375</v>
      </c>
      <c r="GG48" s="7">
        <v>6.4358052920000004</v>
      </c>
      <c r="GH48" s="6">
        <v>75.505474000000007</v>
      </c>
      <c r="GI48" s="7">
        <v>71.489999999999995</v>
      </c>
      <c r="GJ48" s="6">
        <v>227.08</v>
      </c>
      <c r="GK48" s="7">
        <v>34.200000000000003</v>
      </c>
      <c r="GL48" s="6">
        <v>32.5</v>
      </c>
      <c r="GM48" s="7">
        <v>37847</v>
      </c>
      <c r="GN48" s="6">
        <v>58157</v>
      </c>
      <c r="GO48" s="7">
        <v>909030029.29999995</v>
      </c>
      <c r="GP48" s="6">
        <v>909030029.29999995</v>
      </c>
      <c r="GQ48" s="7">
        <v>66.525000000000006</v>
      </c>
      <c r="GR48" s="6">
        <v>28.2</v>
      </c>
      <c r="GS48" s="7">
        <v>6.1509999999999998</v>
      </c>
      <c r="GT48" s="6">
        <v>53.981000000000002</v>
      </c>
      <c r="GU48" s="7">
        <v>1.0509999999999999</v>
      </c>
      <c r="GV48" s="6">
        <v>3.109</v>
      </c>
      <c r="GW48" s="7">
        <v>29.8</v>
      </c>
      <c r="GX48" s="6">
        <v>138.28800000000001</v>
      </c>
      <c r="GY48" s="7">
        <v>140610000.59999999</v>
      </c>
      <c r="GZ48" s="6">
        <v>419750000</v>
      </c>
      <c r="HA48" s="7">
        <v>970925</v>
      </c>
      <c r="HB48" s="6">
        <v>-10390000.34</v>
      </c>
      <c r="HC48" s="7">
        <v>677270000</v>
      </c>
      <c r="HD48" s="6">
        <v>595030</v>
      </c>
      <c r="HE48" s="7">
        <v>375895</v>
      </c>
      <c r="HF48" s="6">
        <v>63.007190000000001</v>
      </c>
      <c r="HG48" s="7">
        <v>68.977000000000004</v>
      </c>
      <c r="HH48" s="6">
        <v>26.5</v>
      </c>
      <c r="HI48" s="7">
        <v>25.882000000000001</v>
      </c>
      <c r="HJ48" s="6">
        <v>70102</v>
      </c>
      <c r="HK48" s="7">
        <v>10.99184522</v>
      </c>
      <c r="HL48" s="6">
        <v>4.517651399</v>
      </c>
      <c r="HM48" s="7">
        <v>1095729980</v>
      </c>
      <c r="HN48" s="6">
        <v>18.100000000000001</v>
      </c>
      <c r="HO48" s="7">
        <v>35.799999999999997</v>
      </c>
      <c r="HP48" s="6">
        <v>1095729980</v>
      </c>
      <c r="HQ48" s="7">
        <v>772230008</v>
      </c>
      <c r="HR48" s="6">
        <v>-5199999.8090000004</v>
      </c>
      <c r="HS48" s="7">
        <v>195600006.09999999</v>
      </c>
      <c r="HT48" s="6">
        <v>5.27922213</v>
      </c>
      <c r="HU48" s="7">
        <v>2.6062186029999999</v>
      </c>
      <c r="HV48" s="6">
        <v>3.2486580950000001</v>
      </c>
      <c r="HW48" s="7">
        <v>2952520159</v>
      </c>
      <c r="HX48" s="6">
        <v>11.2438102</v>
      </c>
      <c r="HY48" s="7">
        <v>16927300000</v>
      </c>
      <c r="HZ48" s="6">
        <v>13.1</v>
      </c>
      <c r="IA48" s="7">
        <v>10807700</v>
      </c>
      <c r="IB48" s="6">
        <v>1001450</v>
      </c>
      <c r="IC48" s="7">
        <v>22518430</v>
      </c>
      <c r="ID48" s="6">
        <v>586.56429939999998</v>
      </c>
      <c r="IE48" s="7">
        <v>89.38</v>
      </c>
      <c r="IF48" s="6">
        <v>0.93224169999999995</v>
      </c>
      <c r="IG48" s="7">
        <v>76.715415429999993</v>
      </c>
      <c r="IH48" s="6">
        <v>83.07840976</v>
      </c>
      <c r="II48" s="7">
        <v>88.14</v>
      </c>
      <c r="IJ48" s="6">
        <v>3002359</v>
      </c>
      <c r="IK48" s="7">
        <v>3.549148626</v>
      </c>
      <c r="IL48" s="6">
        <v>7500.2</v>
      </c>
      <c r="IM48" s="7">
        <v>89.16</v>
      </c>
      <c r="IN48" s="6">
        <v>995450</v>
      </c>
      <c r="IO48" s="7">
        <v>2.616906927</v>
      </c>
      <c r="IP48" s="6">
        <v>13363402709</v>
      </c>
      <c r="IQ48" s="7">
        <v>9.5579757329999993</v>
      </c>
      <c r="IR48" s="6">
        <v>16.77245353</v>
      </c>
      <c r="IS48" s="7">
        <v>5.6484437979999997</v>
      </c>
      <c r="IT48" s="6">
        <v>1.857234652</v>
      </c>
      <c r="IU48" s="7">
        <v>9.7495746150000002</v>
      </c>
      <c r="IV48" s="6">
        <v>18.9444251</v>
      </c>
      <c r="IW48" s="7">
        <v>18.100000000000001</v>
      </c>
      <c r="IX48" s="6">
        <v>3.1499241999999997E-2</v>
      </c>
      <c r="IY48" s="7">
        <v>1.0224866749999999</v>
      </c>
      <c r="IZ48" s="6">
        <v>3.4130049429999998</v>
      </c>
      <c r="JA48" s="7">
        <v>16.397082109999999</v>
      </c>
      <c r="JB48" s="6">
        <v>4.7673222769999999</v>
      </c>
      <c r="JC48" s="7">
        <v>52.564227070000001</v>
      </c>
      <c r="JD48" s="6">
        <v>2605000</v>
      </c>
      <c r="JE48" s="7">
        <v>18.587239159999999</v>
      </c>
      <c r="JF48" s="6">
        <v>55.082331580000002</v>
      </c>
      <c r="JG48" s="7">
        <v>20284212749</v>
      </c>
      <c r="JH48" s="6">
        <v>5.6484437979999997</v>
      </c>
      <c r="JI48" s="7">
        <v>25.390247030000001</v>
      </c>
      <c r="JJ48" s="6">
        <v>12.091839500000001</v>
      </c>
      <c r="JK48" s="7">
        <v>1</v>
      </c>
      <c r="JL48" s="6">
        <v>9.5579757329999993</v>
      </c>
      <c r="JM48" s="7">
        <v>10.743497059999999</v>
      </c>
      <c r="JN48" s="6">
        <v>1.0869954989999999</v>
      </c>
      <c r="JO48" s="7">
        <v>14.913804499999999</v>
      </c>
      <c r="JP48" s="6">
        <v>0.51471836400000004</v>
      </c>
      <c r="JQ48" s="7">
        <v>8.5013971230000003</v>
      </c>
      <c r="JR48" s="6">
        <v>35330</v>
      </c>
      <c r="JS48" s="7">
        <v>0.50646935100000001</v>
      </c>
      <c r="JT48" s="6">
        <v>3051525000</v>
      </c>
      <c r="JU48" s="7">
        <v>47966.052490000002</v>
      </c>
      <c r="JV48" s="6">
        <v>1230</v>
      </c>
      <c r="JW48" s="7">
        <v>107957000000</v>
      </c>
      <c r="JX48" s="6">
        <v>7506.0278120000003</v>
      </c>
      <c r="JY48" s="7">
        <v>3966810000000</v>
      </c>
      <c r="JZ48" s="6">
        <v>620752000000</v>
      </c>
      <c r="KA48" s="7">
        <v>530700000</v>
      </c>
      <c r="KB48" s="6">
        <v>229652000000</v>
      </c>
      <c r="KC48" s="7">
        <v>101587000000</v>
      </c>
      <c r="KD48" s="6">
        <v>2776.9204340000001</v>
      </c>
      <c r="KE48" s="7">
        <v>18770000.460000001</v>
      </c>
      <c r="KF48" s="6">
        <v>7.6990716260000003</v>
      </c>
      <c r="KG48" s="7">
        <v>5.6162064740000002</v>
      </c>
      <c r="KH48" s="6">
        <v>0.84203138600000005</v>
      </c>
      <c r="KI48" s="7">
        <v>540000.02150000003</v>
      </c>
      <c r="KJ48" s="6">
        <v>29399999.620000001</v>
      </c>
      <c r="KK48" s="7">
        <v>88014</v>
      </c>
      <c r="KL48" s="6">
        <v>-1330000.0430000001</v>
      </c>
      <c r="KM48" s="7">
        <v>21120000.84</v>
      </c>
      <c r="KN48" s="6">
        <v>2849999.9049999998</v>
      </c>
      <c r="KO48" s="7">
        <v>1519999.9809999999</v>
      </c>
      <c r="KP48" s="6">
        <v>62709999.079999998</v>
      </c>
      <c r="KQ48" s="7">
        <v>6</v>
      </c>
      <c r="KR48" s="6">
        <v>8.5000000000000006E-3</v>
      </c>
      <c r="KS48" s="7">
        <v>21.1858</v>
      </c>
      <c r="KT48" s="6">
        <v>23.37305289</v>
      </c>
      <c r="KU48" s="7">
        <v>2363333487</v>
      </c>
      <c r="KV48" s="6">
        <v>9.3485672659999999</v>
      </c>
      <c r="KW48" s="7">
        <v>10042800000</v>
      </c>
      <c r="KX48" s="6">
        <v>18.090800000000002</v>
      </c>
      <c r="KY48" s="7">
        <v>0.6018</v>
      </c>
      <c r="KZ48" s="6">
        <v>2.9999999999999997E-4</v>
      </c>
      <c r="LA48" s="7">
        <v>54.584499999999998</v>
      </c>
      <c r="LB48" s="6">
        <v>1.4331</v>
      </c>
      <c r="LC48" s="7">
        <v>3.6111</v>
      </c>
      <c r="LD48" s="6">
        <v>11.8561</v>
      </c>
      <c r="LE48" s="7">
        <v>33.462200000000003</v>
      </c>
      <c r="LF48" s="6">
        <v>2.283805074</v>
      </c>
      <c r="LG48" s="7">
        <v>34.2759</v>
      </c>
      <c r="LH48" s="6">
        <v>55.696899999999999</v>
      </c>
      <c r="LI48" s="7">
        <v>0.43780000000000002</v>
      </c>
      <c r="LJ48" s="6">
        <v>-797310506.60000002</v>
      </c>
      <c r="LK48" s="7">
        <v>2024244000</v>
      </c>
      <c r="LL48" s="6">
        <v>31028391833</v>
      </c>
      <c r="LM48" s="7">
        <v>3.78E-2</v>
      </c>
      <c r="LN48" s="6">
        <v>6.7199999999999996E-2</v>
      </c>
      <c r="LO48" s="7">
        <v>0.82697897499999995</v>
      </c>
      <c r="LP48" s="6">
        <v>18.081199999999999</v>
      </c>
      <c r="LQ48" s="7">
        <v>0.6774</v>
      </c>
      <c r="LR48" s="6">
        <v>2.9899999999999999E-2</v>
      </c>
      <c r="LS48" s="7">
        <v>3.2431486459999999</v>
      </c>
      <c r="LT48" s="6">
        <v>30.655000000000001</v>
      </c>
      <c r="LU48" s="7">
        <v>2.6674000000000002</v>
      </c>
      <c r="LV48" s="6">
        <v>4.9200000000000001E-2</v>
      </c>
      <c r="LW48" s="7">
        <v>23.409199999999998</v>
      </c>
      <c r="LX48" s="6">
        <v>268.2097</v>
      </c>
      <c r="LY48" s="7">
        <v>0.4264</v>
      </c>
      <c r="LZ48" s="6">
        <v>5.74E-2</v>
      </c>
      <c r="MA48" s="7">
        <v>188.8716</v>
      </c>
      <c r="MB48" s="6">
        <v>15.145</v>
      </c>
      <c r="MC48" s="7">
        <v>9.8989999999999991</v>
      </c>
      <c r="MD48" s="6">
        <v>-556546385</v>
      </c>
      <c r="ME48" s="7">
        <v>1480739000</v>
      </c>
      <c r="MF48" s="6">
        <v>6.6120765510000004</v>
      </c>
      <c r="MG48" s="7">
        <v>29104315263</v>
      </c>
      <c r="MH48" s="6">
        <v>6</v>
      </c>
      <c r="MI48" s="7">
        <v>6</v>
      </c>
      <c r="MJ48" s="6">
        <v>2.1891476710000002</v>
      </c>
      <c r="MK48" s="7">
        <v>2.3039496260000001</v>
      </c>
      <c r="ML48" s="6">
        <v>240764000</v>
      </c>
      <c r="MM48" s="7">
        <v>38.75</v>
      </c>
      <c r="MN48" s="6">
        <v>12</v>
      </c>
      <c r="MO48" s="7">
        <v>552383186</v>
      </c>
      <c r="MP48" s="6">
        <v>2487269989</v>
      </c>
      <c r="MQ48" s="7">
        <v>-18521000</v>
      </c>
      <c r="MR48" s="6">
        <v>5.5419</v>
      </c>
      <c r="MS48" s="7">
        <v>29023315263</v>
      </c>
      <c r="MT48" s="6">
        <v>28.74149251</v>
      </c>
      <c r="MU48" s="7">
        <v>-231362000</v>
      </c>
      <c r="MV48" s="6">
        <v>2782588.65</v>
      </c>
      <c r="MW48" s="7">
        <v>41975000</v>
      </c>
      <c r="MX48" s="6">
        <v>543505000</v>
      </c>
      <c r="MY48" s="7">
        <v>1719592504</v>
      </c>
      <c r="MZ48" s="6">
        <v>204484065.59999999</v>
      </c>
      <c r="NA48" s="7">
        <v>1100000.024</v>
      </c>
      <c r="NB48" s="6">
        <v>83.816284159999995</v>
      </c>
      <c r="NC48" s="7">
        <v>14359000</v>
      </c>
      <c r="ND48" s="6">
        <v>228470001.19999999</v>
      </c>
      <c r="NE48" s="7">
        <v>8322501.5</v>
      </c>
      <c r="NF48" s="6">
        <v>3029999.9709999999</v>
      </c>
      <c r="NG48" s="7">
        <v>13119999.890000001</v>
      </c>
      <c r="NH48" s="6">
        <v>2.2574852660000002</v>
      </c>
      <c r="NI48" s="7">
        <v>55.457613029999997</v>
      </c>
      <c r="NJ48" s="6">
        <v>1.500708961</v>
      </c>
      <c r="NK48" s="7">
        <v>42.74118507</v>
      </c>
      <c r="NL48" s="6">
        <v>19.062522049999998</v>
      </c>
      <c r="NM48" s="7">
        <v>20.70962501</v>
      </c>
      <c r="NN48" s="6">
        <v>6.5290740530000004</v>
      </c>
      <c r="NO48" s="7">
        <v>3.8297853160000002</v>
      </c>
      <c r="NP48" s="6">
        <v>16.347832520000001</v>
      </c>
      <c r="NQ48" s="7">
        <v>3.8570447730000001</v>
      </c>
      <c r="NR48" s="6">
        <v>6.1287871000000001E-2</v>
      </c>
      <c r="NS48" s="7">
        <v>1094.7635299999999</v>
      </c>
      <c r="NT48" s="6">
        <v>1.5305881E-2</v>
      </c>
      <c r="NU48" s="7">
        <v>0.234019958</v>
      </c>
      <c r="NV48" s="6">
        <v>4.4111256000000001</v>
      </c>
      <c r="NW48" s="7">
        <v>309.43400000000003</v>
      </c>
      <c r="NX48" s="6">
        <v>11.729693409999999</v>
      </c>
      <c r="NY48" s="7">
        <v>2.8202302179999998</v>
      </c>
      <c r="NZ48" s="6">
        <v>2339.2849190000002</v>
      </c>
      <c r="OA48" s="7">
        <v>90537385118</v>
      </c>
      <c r="OB48" s="6">
        <v>10.48060716</v>
      </c>
      <c r="OC48" s="7">
        <v>11045362579</v>
      </c>
      <c r="OD48" s="6">
        <v>6104875094</v>
      </c>
      <c r="OE48" s="7">
        <v>0.235176049</v>
      </c>
      <c r="OF48" s="6">
        <v>16523737.85</v>
      </c>
      <c r="OG48" s="7">
        <v>252640427.30000001</v>
      </c>
      <c r="OH48" s="6">
        <v>4762109466</v>
      </c>
      <c r="OI48" s="7">
        <v>47444</v>
      </c>
      <c r="OJ48" s="6">
        <v>14.846387549999999</v>
      </c>
      <c r="OK48" s="7">
        <v>193460000000</v>
      </c>
      <c r="OL48" s="6">
        <v>10.231281320000001</v>
      </c>
      <c r="OM48" s="7">
        <v>5.6549247769999997</v>
      </c>
      <c r="ON48" s="6">
        <v>4988262</v>
      </c>
      <c r="OO48" s="7">
        <v>18000000</v>
      </c>
      <c r="OP48" s="6">
        <v>0</v>
      </c>
      <c r="OQ48" s="7">
        <v>8.5900773640000008</v>
      </c>
      <c r="OR48" s="6">
        <v>6.48998045</v>
      </c>
      <c r="OS48" s="7">
        <v>1090000.0330000001</v>
      </c>
      <c r="OT48" s="6">
        <v>22.325660020000001</v>
      </c>
      <c r="OU48" s="7">
        <v>-212841000</v>
      </c>
      <c r="OV48" s="6">
        <v>-232142000</v>
      </c>
      <c r="OW48" s="7">
        <v>89.918853760000005</v>
      </c>
      <c r="OX48" s="6">
        <v>9794591</v>
      </c>
      <c r="OY48" s="7">
        <v>94.081733700000001</v>
      </c>
      <c r="OZ48" s="6">
        <v>17164069565</v>
      </c>
      <c r="PA48" s="7">
        <v>15.977561919999999</v>
      </c>
      <c r="PB48" s="6">
        <v>98693400000</v>
      </c>
      <c r="PC48" s="7">
        <v>92.061149599999993</v>
      </c>
      <c r="PD48" s="6">
        <v>9890000.3430000003</v>
      </c>
      <c r="PE48" s="7">
        <v>4250000</v>
      </c>
      <c r="PF48" s="6">
        <v>217108610.59999999</v>
      </c>
      <c r="PG48" s="7">
        <v>10.49</v>
      </c>
      <c r="PH48" s="6">
        <v>15850000.380000001</v>
      </c>
      <c r="PI48" s="7">
        <v>4.880796718</v>
      </c>
      <c r="PJ48" s="6">
        <v>6.5833333329999997</v>
      </c>
      <c r="PK48" s="7">
        <v>81000000</v>
      </c>
      <c r="PL48" s="6">
        <v>6.016666667</v>
      </c>
      <c r="PM48" s="7">
        <v>12.6</v>
      </c>
      <c r="PN48" s="6">
        <v>1990000.01</v>
      </c>
      <c r="PO48" s="7">
        <v>47.940784530000002</v>
      </c>
      <c r="PP48" s="6">
        <v>15833700000</v>
      </c>
      <c r="PQ48" s="7">
        <v>43.983398459999997</v>
      </c>
      <c r="PR48" s="6">
        <v>141927000000</v>
      </c>
      <c r="PS48" s="7">
        <v>6.3385277679999996</v>
      </c>
      <c r="PT48" s="6">
        <v>5329500000</v>
      </c>
      <c r="PU48" s="7">
        <v>39240500000</v>
      </c>
      <c r="PV48" s="6">
        <v>1.1478508789999999</v>
      </c>
      <c r="PW48" s="7">
        <v>-9894400000</v>
      </c>
      <c r="PX48" s="6">
        <v>738300000</v>
      </c>
      <c r="PY48" s="7">
        <v>15.419389410000001</v>
      </c>
      <c r="PZ48" s="6">
        <v>11569200000</v>
      </c>
      <c r="QA48" s="7">
        <v>1822100000</v>
      </c>
      <c r="QB48" s="6">
        <v>1.169657124</v>
      </c>
      <c r="QC48" s="7">
        <v>28.52296806</v>
      </c>
      <c r="QD48" s="6">
        <v>22.863785960000001</v>
      </c>
      <c r="QE48" s="7">
        <v>5329500000</v>
      </c>
      <c r="QF48" s="6">
        <v>36680100000</v>
      </c>
      <c r="QG48" s="7">
        <v>5769700000</v>
      </c>
      <c r="QH48" s="6">
        <v>633400000</v>
      </c>
      <c r="QI48" s="7">
        <v>3232900000</v>
      </c>
      <c r="QJ48" s="6">
        <v>39.113335409999998</v>
      </c>
      <c r="QK48" s="7">
        <v>28983500000</v>
      </c>
      <c r="QL48" s="6">
        <v>36.437264460000002</v>
      </c>
      <c r="QM48" s="7">
        <v>34.667197180000002</v>
      </c>
      <c r="QN48" s="6">
        <v>16.222361169999999</v>
      </c>
      <c r="QO48" s="7">
        <v>10288200000</v>
      </c>
      <c r="QP48" s="6">
        <v>24683008696</v>
      </c>
      <c r="QQ48" s="7">
        <v>5933100000</v>
      </c>
      <c r="QR48" s="6">
        <v>47.047011060000003</v>
      </c>
      <c r="QS48" s="7">
        <v>16134500000</v>
      </c>
      <c r="QT48" s="6">
        <v>2560400000</v>
      </c>
      <c r="QU48" s="7">
        <v>2936832883</v>
      </c>
      <c r="QV48" s="6">
        <v>-8437900000</v>
      </c>
      <c r="QW48" s="7">
        <v>2.4532216290000002</v>
      </c>
      <c r="QX48" s="6">
        <v>0.138141493</v>
      </c>
      <c r="QY48" s="7">
        <v>42374800000</v>
      </c>
      <c r="QZ48" s="6">
        <v>9.0300107179999998</v>
      </c>
      <c r="RA48" s="7">
        <v>25.788615020000002</v>
      </c>
      <c r="RB48" s="6">
        <v>4.3821880569999996</v>
      </c>
      <c r="RC48" s="7">
        <v>4.9610854780000002</v>
      </c>
      <c r="RD48" s="6">
        <v>34.020886920000002</v>
      </c>
      <c r="RE48" s="7">
        <v>20545600000</v>
      </c>
      <c r="RF48" s="6">
        <v>17.784251139999999</v>
      </c>
      <c r="RG48" s="7">
        <v>-3872600000</v>
      </c>
      <c r="RH48" s="6">
        <v>2635400000</v>
      </c>
      <c r="RI48" s="7">
        <v>6.0226895359999997</v>
      </c>
      <c r="RJ48" s="6">
        <v>22.976736280000001</v>
      </c>
      <c r="RK48" s="7">
        <v>7.3648050449999998</v>
      </c>
      <c r="RL48" s="6">
        <v>17.3392819</v>
      </c>
      <c r="RM48" s="7">
        <v>10.154351589999999</v>
      </c>
      <c r="RN48" s="6">
        <v>148400000</v>
      </c>
      <c r="RO48" s="7">
        <v>40552700000</v>
      </c>
      <c r="RP48" s="6">
        <v>6.0438984949999996</v>
      </c>
      <c r="RQ48" s="7">
        <v>-780000</v>
      </c>
      <c r="RR48" s="6">
        <v>-34216110</v>
      </c>
      <c r="RS48" s="7">
        <v>122.2076503</v>
      </c>
      <c r="RT48" s="6">
        <v>3.404093284</v>
      </c>
      <c r="RU48" s="7">
        <v>67.091999999999999</v>
      </c>
      <c r="RV48" s="6">
        <v>6709.2</v>
      </c>
      <c r="RW48" s="7">
        <v>71.310981729999995</v>
      </c>
      <c r="RX48" s="6">
        <v>2.1452137339999999</v>
      </c>
      <c r="RY48" s="7">
        <v>501900000</v>
      </c>
      <c r="RZ48" s="6">
        <v>-780000</v>
      </c>
      <c r="SA48" s="7">
        <v>0.95045000300000004</v>
      </c>
      <c r="SB48" s="6">
        <v>46.97</v>
      </c>
      <c r="SC48" s="7">
        <v>29.396215919999999</v>
      </c>
      <c r="SD48" s="6">
        <v>71.88</v>
      </c>
      <c r="SE48" s="7">
        <v>21.13</v>
      </c>
      <c r="SF48" s="6">
        <v>17.20886118</v>
      </c>
      <c r="SG48" s="7">
        <v>18578133601</v>
      </c>
      <c r="SH48" s="6">
        <v>22.863785960000001</v>
      </c>
      <c r="SI48" s="7"/>
      <c r="SJ48" s="6">
        <v>17.294349669999999</v>
      </c>
      <c r="SK48" s="7"/>
      <c r="SL48" s="6">
        <v>47.408549999999998</v>
      </c>
      <c r="SM48" s="7">
        <v>616000000</v>
      </c>
      <c r="SN48" s="6">
        <v>74.350775949999999</v>
      </c>
      <c r="SO48" s="7">
        <v>0</v>
      </c>
      <c r="SP48" s="6">
        <v>13.915966969999999</v>
      </c>
      <c r="SQ48" s="7">
        <v>11.19949396</v>
      </c>
      <c r="SR48" s="6">
        <v>16.530099870000001</v>
      </c>
      <c r="SS48" s="7">
        <v>0.53376311700000001</v>
      </c>
      <c r="ST48" s="6">
        <v>88.266742919999999</v>
      </c>
      <c r="SU48" s="7">
        <v>16.922969819999999</v>
      </c>
      <c r="SV48" s="6">
        <v>7608</v>
      </c>
      <c r="SW48" s="7">
        <v>87.1</v>
      </c>
      <c r="SX48" s="6">
        <v>98</v>
      </c>
      <c r="SY48" s="7">
        <v>1537621</v>
      </c>
      <c r="SZ48" s="6">
        <v>94.3</v>
      </c>
      <c r="TA48" s="7">
        <v>98</v>
      </c>
      <c r="TB48" s="6">
        <v>700400000</v>
      </c>
      <c r="TC48" s="7">
        <v>2859999.895</v>
      </c>
      <c r="TD48" s="6">
        <v>2.2447995180000002</v>
      </c>
      <c r="TE48" s="7">
        <v>1239.3530900000001</v>
      </c>
      <c r="TF48" s="6">
        <v>1.5292340520000001</v>
      </c>
      <c r="TG48" s="7"/>
      <c r="TH48" s="6">
        <v>-24.65581809</v>
      </c>
      <c r="TI48" s="7">
        <v>0</v>
      </c>
      <c r="TJ48" s="6"/>
      <c r="TK48" s="7">
        <v>785.45316160000004</v>
      </c>
      <c r="TL48" s="6">
        <v>96.280991880000002</v>
      </c>
      <c r="TM48" s="7">
        <v>10.885821480000001</v>
      </c>
      <c r="TN48" s="6">
        <v>86</v>
      </c>
      <c r="TO48" s="7">
        <v>6.68</v>
      </c>
      <c r="TP48" s="6">
        <v>23.94</v>
      </c>
      <c r="TQ48" s="7">
        <v>28.729759219999998</v>
      </c>
      <c r="TR48" s="6">
        <v>0</v>
      </c>
      <c r="TS48" s="7">
        <v>654181000000</v>
      </c>
      <c r="TT48" s="6">
        <v>39218292399</v>
      </c>
      <c r="TU48" s="7">
        <v>66284100000</v>
      </c>
      <c r="TV48" s="6">
        <v>10.73079165</v>
      </c>
      <c r="TW48" s="7">
        <v>6199999.8090000004</v>
      </c>
      <c r="TX48" s="6">
        <v>97.149282139999997</v>
      </c>
      <c r="TY48" s="7">
        <v>78.355426489999999</v>
      </c>
      <c r="TZ48" s="6">
        <v>95.996338800000004</v>
      </c>
      <c r="UA48" s="7">
        <v>51.110284219999997</v>
      </c>
      <c r="UB48" s="6">
        <v>42.942083240000002</v>
      </c>
      <c r="UC48" s="7">
        <v>26.914680480000001</v>
      </c>
      <c r="UD48" s="6">
        <v>30.452180859999999</v>
      </c>
      <c r="UE48" s="7">
        <v>0.88383001100000003</v>
      </c>
      <c r="UF48" s="6"/>
      <c r="UG48" s="7"/>
      <c r="UH48" s="6">
        <v>13.333333339999999</v>
      </c>
      <c r="UI48" s="7">
        <v>46.21</v>
      </c>
      <c r="UJ48" s="6">
        <v>33.76</v>
      </c>
      <c r="UK48" s="7">
        <v>19.48</v>
      </c>
      <c r="UL48" s="6"/>
      <c r="UM48" s="7"/>
      <c r="UN48" s="6"/>
      <c r="UO48" s="7">
        <v>376698</v>
      </c>
      <c r="UP48" s="6"/>
      <c r="UQ48" s="7">
        <v>2230000.0189999999</v>
      </c>
      <c r="UR48" s="6">
        <v>55.178150180000003</v>
      </c>
      <c r="US48" s="7"/>
      <c r="UT48" s="6"/>
      <c r="UU48" s="7"/>
      <c r="UV48" s="6"/>
      <c r="UW48" s="7"/>
      <c r="UX48" s="6">
        <v>5547100000</v>
      </c>
      <c r="UY48" s="7">
        <v>31895825000</v>
      </c>
      <c r="UZ48" s="6"/>
      <c r="VA48" s="7"/>
      <c r="VB48" s="6"/>
      <c r="VC48" s="7">
        <v>34811700000</v>
      </c>
      <c r="VD48" s="6">
        <v>47257100000</v>
      </c>
      <c r="VE48" s="7">
        <v>15.829512709999999</v>
      </c>
      <c r="VF48" s="6">
        <v>5.487169926</v>
      </c>
      <c r="VG48" s="7">
        <v>7.0140268519999998</v>
      </c>
      <c r="VH48" s="6">
        <v>-44279800000</v>
      </c>
      <c r="VI48" s="7">
        <v>7.1619794719999996</v>
      </c>
      <c r="VJ48" s="6">
        <v>49.365047060000002</v>
      </c>
      <c r="VK48" s="7">
        <v>97778900000</v>
      </c>
      <c r="VL48" s="6">
        <v>9653600000</v>
      </c>
      <c r="VM48" s="7">
        <v>19.909293680000001</v>
      </c>
      <c r="VN48" s="6">
        <v>28.138983329999999</v>
      </c>
      <c r="VO48" s="7">
        <v>44.421828179999999</v>
      </c>
      <c r="VP48" s="6">
        <v>2.8863525980000002</v>
      </c>
      <c r="VQ48" s="7">
        <v>202381000000</v>
      </c>
      <c r="VR48" s="6">
        <v>19.787199940000001</v>
      </c>
      <c r="VS48" s="7">
        <v>23.350538490000002</v>
      </c>
      <c r="VT48" s="6">
        <v>48268600000</v>
      </c>
      <c r="VU48" s="7">
        <v>4830200000</v>
      </c>
      <c r="VV48" s="6">
        <v>-7.1684960340000003</v>
      </c>
      <c r="VW48" s="7">
        <v>2.5827115699999998</v>
      </c>
      <c r="VX48" s="6">
        <v>32.763671690000002</v>
      </c>
      <c r="VY48" s="7">
        <v>17.201054249999999</v>
      </c>
      <c r="VZ48" s="6">
        <v>14494500000</v>
      </c>
      <c r="WA48" s="7">
        <v>27.436190679999999</v>
      </c>
      <c r="WB48" s="6">
        <v>2.7455175459999999</v>
      </c>
      <c r="WC48" s="7">
        <v>35026500000</v>
      </c>
      <c r="WD48" s="6">
        <v>173815000000</v>
      </c>
      <c r="WE48" s="7">
        <v>78151500000</v>
      </c>
      <c r="WF48" s="6">
        <v>17829000000</v>
      </c>
      <c r="WG48" s="7"/>
      <c r="WH48" s="6">
        <v>135000000</v>
      </c>
      <c r="WI48" s="7">
        <v>33159999.850000001</v>
      </c>
      <c r="WJ48" s="6">
        <v>400000.00599999999</v>
      </c>
      <c r="WK48" s="7">
        <v>26.001180000000002</v>
      </c>
      <c r="WL48" s="6"/>
      <c r="WM48" s="7">
        <v>2.14</v>
      </c>
      <c r="WN48" s="6"/>
      <c r="WO48" s="7">
        <v>0.18349679999999999</v>
      </c>
      <c r="WP48" s="6">
        <v>11211.83202</v>
      </c>
      <c r="WQ48" s="7">
        <v>927223000000</v>
      </c>
      <c r="WR48" s="6">
        <v>15.65097194</v>
      </c>
      <c r="WS48" s="7">
        <v>1.0807575519999999</v>
      </c>
      <c r="WT48" s="6">
        <v>7110</v>
      </c>
      <c r="WU48" s="7">
        <v>701733000000</v>
      </c>
      <c r="WV48" s="6">
        <v>1.0551066010000001</v>
      </c>
      <c r="WW48" s="7">
        <v>931912000000</v>
      </c>
      <c r="WX48" s="6">
        <v>7079.0280839999996</v>
      </c>
      <c r="WY48" s="7">
        <v>585438000000</v>
      </c>
      <c r="WZ48" s="6">
        <v>617700000000</v>
      </c>
      <c r="XA48" s="7">
        <v>22.469217329999999</v>
      </c>
      <c r="XB48" s="6">
        <v>33.966000000000001</v>
      </c>
      <c r="XC48" s="7">
        <v>21.091000000000001</v>
      </c>
      <c r="XD48" s="6">
        <v>436100000000</v>
      </c>
      <c r="XE48" s="7">
        <v>74.72</v>
      </c>
      <c r="XF48" s="6">
        <v>46.183999999999997</v>
      </c>
      <c r="XG48" s="7">
        <v>11268.52463</v>
      </c>
      <c r="XH48" s="6">
        <v>588331000000</v>
      </c>
      <c r="XI48" s="7">
        <v>620752000000</v>
      </c>
      <c r="XJ48" s="6">
        <v>7.3599777309999999</v>
      </c>
      <c r="XK48" s="7">
        <v>6.2121000000000004</v>
      </c>
      <c r="XL48" s="6">
        <v>0.203695977</v>
      </c>
      <c r="XM48" s="7">
        <v>25528081</v>
      </c>
      <c r="XN48" s="6">
        <v>46.97</v>
      </c>
      <c r="XO48" s="7">
        <v>29.39655411</v>
      </c>
      <c r="XP48" s="6">
        <v>22.75</v>
      </c>
      <c r="XQ48" s="7">
        <v>72.317999999999998</v>
      </c>
      <c r="XR48" s="6">
        <v>21.259</v>
      </c>
      <c r="XS48" s="7">
        <v>49.206000000000003</v>
      </c>
      <c r="XT48" s="6">
        <v>403513000000</v>
      </c>
      <c r="XU48" s="7">
        <v>5639999.8660000004</v>
      </c>
      <c r="XV48" s="6"/>
      <c r="XW48" s="7">
        <v>10.49</v>
      </c>
      <c r="XX48" s="6">
        <v>23.786000000000001</v>
      </c>
      <c r="XY48" s="7">
        <v>10947.35317</v>
      </c>
      <c r="XZ48" s="6">
        <v>6.6369999999999996</v>
      </c>
      <c r="YA48" s="7">
        <v>17431.38464</v>
      </c>
      <c r="YB48" s="6">
        <v>3976.1662160000001</v>
      </c>
      <c r="YC48" s="7">
        <v>83.780489040000006</v>
      </c>
      <c r="YD48" s="6">
        <v>40578.212330000002</v>
      </c>
      <c r="YE48" s="7">
        <v>63.714892210000002</v>
      </c>
      <c r="YF48" s="6">
        <v>43.441599009999997</v>
      </c>
      <c r="YG48" s="7">
        <v>38.195212069999997</v>
      </c>
      <c r="YH48" s="6">
        <v>15.881095050000001</v>
      </c>
      <c r="YI48" s="7">
        <v>36.445</v>
      </c>
      <c r="YJ48" s="6">
        <v>31.232594779999999</v>
      </c>
      <c r="YK48" s="7">
        <v>22.657431979999998</v>
      </c>
      <c r="YL48" s="6">
        <v>45.728164300000003</v>
      </c>
      <c r="YM48" s="7">
        <v>25.899221399999998</v>
      </c>
      <c r="YN48" s="6">
        <v>8.5331349060000008</v>
      </c>
      <c r="YO48" s="7">
        <v>24.811430420000001</v>
      </c>
      <c r="YP48" s="6">
        <v>46.26923884</v>
      </c>
      <c r="YQ48" s="7">
        <v>23.600999999999999</v>
      </c>
      <c r="YR48" s="6">
        <v>10.066000000000001</v>
      </c>
      <c r="YS48" s="7">
        <v>43.321779110000001</v>
      </c>
      <c r="YT48" s="6">
        <v>81.637591259999994</v>
      </c>
      <c r="YU48" s="7">
        <v>106.41501890000001</v>
      </c>
      <c r="YV48" s="6">
        <v>21.087</v>
      </c>
      <c r="YW48" s="7">
        <v>50.649596330000001</v>
      </c>
      <c r="YX48" s="6">
        <v>6.0286245579999997</v>
      </c>
      <c r="YY48" s="7">
        <v>32.560520140000001</v>
      </c>
      <c r="YZ48" s="6">
        <v>61.804787930000003</v>
      </c>
      <c r="ZA48" s="7">
        <v>20.40401816</v>
      </c>
      <c r="ZB48" s="6">
        <v>67.518000000000001</v>
      </c>
      <c r="ZC48" s="7">
        <v>13.38378165</v>
      </c>
      <c r="ZD48" s="6">
        <v>30.515999999999998</v>
      </c>
      <c r="ZE48" s="7">
        <v>52.274999999999999</v>
      </c>
      <c r="ZF48" s="6">
        <v>46.669703259999999</v>
      </c>
      <c r="ZG48" s="7">
        <v>22.097697589999999</v>
      </c>
      <c r="ZH48" s="6">
        <v>13.129910629999999</v>
      </c>
      <c r="ZI48" s="7">
        <v>53.73076116</v>
      </c>
      <c r="ZJ48" s="6">
        <v>42.042999999999999</v>
      </c>
      <c r="ZK48" s="7">
        <v>16.202000000000002</v>
      </c>
      <c r="ZL48" s="6">
        <v>36.285107789999998</v>
      </c>
      <c r="ZM48" s="7">
        <v>2.8276169539999998</v>
      </c>
      <c r="ZN48" s="6">
        <v>28.372608889999999</v>
      </c>
      <c r="ZO48" s="7">
        <v>0.01</v>
      </c>
      <c r="ZP48" s="6">
        <v>560</v>
      </c>
      <c r="ZQ48" s="7">
        <v>0.1</v>
      </c>
      <c r="ZR48" s="6">
        <v>3.6</v>
      </c>
      <c r="ZS48" s="7">
        <v>4767</v>
      </c>
      <c r="ZT48" s="6">
        <v>0.01</v>
      </c>
      <c r="ZU48" s="7">
        <v>4.8</v>
      </c>
      <c r="ZV48" s="6">
        <v>4126</v>
      </c>
      <c r="ZW48" s="7">
        <v>13.5109172</v>
      </c>
      <c r="ZX48" s="6">
        <v>6.3356271000000006E-2</v>
      </c>
      <c r="ZY48" s="7">
        <v>25.66754345</v>
      </c>
      <c r="ZZ48" s="6">
        <v>0.01</v>
      </c>
      <c r="AAA48" s="7">
        <v>100</v>
      </c>
      <c r="AAB48" s="6">
        <v>0.1</v>
      </c>
      <c r="AAC48" s="7">
        <v>0.1</v>
      </c>
      <c r="AAD48" s="6">
        <v>2.4</v>
      </c>
      <c r="AAE48" s="7">
        <v>7729</v>
      </c>
      <c r="AAF48" s="6">
        <v>630.67999999999995</v>
      </c>
      <c r="AAG48" s="7">
        <v>200</v>
      </c>
      <c r="AAH48" s="6">
        <v>500</v>
      </c>
      <c r="AAI48" s="7">
        <v>200</v>
      </c>
      <c r="AAJ48" s="6">
        <v>53.069633289999999</v>
      </c>
      <c r="AAK48" s="7">
        <v>2.6</v>
      </c>
      <c r="AAL48" s="6">
        <v>6194</v>
      </c>
      <c r="AAM48" s="7">
        <v>866000</v>
      </c>
      <c r="AAN48" s="6"/>
      <c r="AAO48" s="7"/>
      <c r="AAP48" s="6">
        <v>9553700000</v>
      </c>
      <c r="AAQ48" s="7">
        <v>9.7707174040000009</v>
      </c>
      <c r="AAR48" s="6">
        <v>6.3285533320000003</v>
      </c>
      <c r="AAS48" s="7">
        <v>0.932017867</v>
      </c>
      <c r="AAT48" s="6">
        <v>7838279381</v>
      </c>
      <c r="AAU48" s="7">
        <v>4187436943</v>
      </c>
      <c r="AAV48" s="6">
        <v>6832102838</v>
      </c>
      <c r="AAW48" s="7">
        <v>1006176543</v>
      </c>
      <c r="AAX48" s="6">
        <v>6.2</v>
      </c>
      <c r="AAY48" s="7">
        <v>7.2605711990000001</v>
      </c>
      <c r="AAZ48" s="6">
        <v>3.8788084199999999</v>
      </c>
      <c r="ABA48" s="7">
        <v>13.7</v>
      </c>
      <c r="ABB48" s="6">
        <v>82.299629210000006</v>
      </c>
      <c r="ABC48" s="7">
        <v>99.3</v>
      </c>
      <c r="ABD48" s="6">
        <v>98.8</v>
      </c>
      <c r="ABE48" s="7">
        <v>99</v>
      </c>
      <c r="ABF48" s="6">
        <v>63.782944950000001</v>
      </c>
      <c r="ABG48" s="7">
        <v>3.3923427300000002</v>
      </c>
      <c r="ABH48" s="6">
        <v>135100000</v>
      </c>
      <c r="ABI48" s="7">
        <v>25.513819999999999</v>
      </c>
      <c r="ABJ48" s="6">
        <v>81.605583190000004</v>
      </c>
      <c r="ABK48" s="7"/>
      <c r="ABL48" s="6">
        <v>4.0017800330000002</v>
      </c>
      <c r="ABM48" s="7">
        <v>82.950958249999999</v>
      </c>
      <c r="ABN48" s="6">
        <v>3.3908704950000002</v>
      </c>
      <c r="ABO48" s="7">
        <v>547100000</v>
      </c>
      <c r="ABP48" s="6">
        <v>159200000</v>
      </c>
      <c r="ABQ48" s="7">
        <v>98</v>
      </c>
      <c r="ABR48" s="6"/>
      <c r="ABS48" s="7"/>
    </row>
    <row r="49" spans="1:747" x14ac:dyDescent="0.25">
      <c r="A49" s="5">
        <v>2007</v>
      </c>
      <c r="B49" s="6">
        <v>49.33745193</v>
      </c>
      <c r="C49" s="7">
        <v>61.265715479999997</v>
      </c>
      <c r="D49" s="6">
        <v>0.58568055799999996</v>
      </c>
      <c r="E49" s="7">
        <v>3.921954264</v>
      </c>
      <c r="F49" s="6">
        <v>4.6312865529999998</v>
      </c>
      <c r="G49" s="7">
        <v>1.9835193449999999</v>
      </c>
      <c r="H49" s="6">
        <v>3.9092224529999999</v>
      </c>
      <c r="I49" s="7">
        <v>5.6184768189999996</v>
      </c>
      <c r="J49" s="6">
        <v>7.3420438399999997</v>
      </c>
      <c r="K49" s="7">
        <v>9.9656885089999996</v>
      </c>
      <c r="L49" s="6">
        <v>62.265976330000001</v>
      </c>
      <c r="M49" s="7">
        <v>10.70979312</v>
      </c>
      <c r="N49" s="6">
        <v>11.449183059999999</v>
      </c>
      <c r="O49" s="7">
        <v>34.50284886</v>
      </c>
      <c r="P49" s="6">
        <v>12.403382260000001</v>
      </c>
      <c r="Q49" s="7">
        <v>-173021</v>
      </c>
      <c r="R49" s="6">
        <v>245152000000</v>
      </c>
      <c r="S49" s="7">
        <v>121200000000</v>
      </c>
      <c r="T49" s="6">
        <v>2902.0655980000001</v>
      </c>
      <c r="U49" s="7">
        <v>244575000000</v>
      </c>
      <c r="V49" s="6">
        <v>710387000000</v>
      </c>
      <c r="W49" s="7">
        <v>45738528897</v>
      </c>
      <c r="X49" s="6">
        <v>13.420126209999999</v>
      </c>
      <c r="Y49" s="7">
        <v>99953100000</v>
      </c>
      <c r="Z49" s="6">
        <v>-4.5784103109999998</v>
      </c>
      <c r="AA49" s="7">
        <v>34.828141780000003</v>
      </c>
      <c r="AB49" s="6">
        <v>259400000000</v>
      </c>
      <c r="AC49" s="7">
        <v>27197898424</v>
      </c>
      <c r="AD49" s="6">
        <v>574631000000</v>
      </c>
      <c r="AE49" s="7">
        <v>39457092820</v>
      </c>
      <c r="AF49" s="6">
        <v>778900000000</v>
      </c>
      <c r="AG49" s="7">
        <v>3699440000000</v>
      </c>
      <c r="AH49" s="6">
        <v>109212000000</v>
      </c>
      <c r="AI49" s="7">
        <v>186784000000</v>
      </c>
      <c r="AJ49" s="6">
        <v>11.331901179999999</v>
      </c>
      <c r="AK49" s="7">
        <v>84400000000</v>
      </c>
      <c r="AL49" s="6">
        <v>19224000000</v>
      </c>
      <c r="AM49" s="7">
        <v>43.180725029999998</v>
      </c>
      <c r="AN49" s="6">
        <v>43.078000000000003</v>
      </c>
      <c r="AO49" s="7">
        <v>50.66254807</v>
      </c>
      <c r="AP49" s="6">
        <v>84276225</v>
      </c>
      <c r="AQ49" s="7">
        <v>54.940947950000002</v>
      </c>
      <c r="AR49" s="6">
        <v>0.35763133000000003</v>
      </c>
      <c r="AS49" s="7">
        <v>0.98638803600000002</v>
      </c>
      <c r="AT49" s="6">
        <v>3.231174802</v>
      </c>
      <c r="AU49" s="7">
        <v>1.3014748780000001</v>
      </c>
      <c r="AV49" s="6">
        <v>2.9410197560000002</v>
      </c>
      <c r="AW49" s="7">
        <v>4.8075470290000002</v>
      </c>
      <c r="AX49" s="6">
        <v>6.3896422099999999</v>
      </c>
      <c r="AY49" s="7">
        <v>8.5990232500000001</v>
      </c>
      <c r="AZ49" s="6">
        <v>62.009460560000001</v>
      </c>
      <c r="BA49" s="7">
        <v>61.746055329999997</v>
      </c>
      <c r="BB49" s="6">
        <v>10.65028354</v>
      </c>
      <c r="BC49" s="7">
        <v>34.068585179999999</v>
      </c>
      <c r="BD49" s="6">
        <v>33.622658119999997</v>
      </c>
      <c r="BE49" s="7">
        <v>5.71</v>
      </c>
      <c r="BF49" s="6">
        <v>16.272824920000001</v>
      </c>
      <c r="BG49" s="7">
        <v>130438000000</v>
      </c>
      <c r="BH49" s="6">
        <v>0</v>
      </c>
      <c r="BI49" s="7">
        <v>61167513135</v>
      </c>
      <c r="BJ49" s="6">
        <v>35.065386680000003</v>
      </c>
      <c r="BK49" s="7">
        <v>261167000000</v>
      </c>
      <c r="BL49" s="6">
        <v>-34100000000</v>
      </c>
      <c r="BM49" s="7">
        <v>20.85123523</v>
      </c>
      <c r="BN49" s="6">
        <v>155300000000</v>
      </c>
      <c r="BO49" s="7">
        <v>1.75E-9</v>
      </c>
      <c r="BP49" s="6">
        <v>44178960591</v>
      </c>
      <c r="BQ49" s="7">
        <v>4509080000000</v>
      </c>
      <c r="BR49" s="6">
        <v>17.27401682</v>
      </c>
      <c r="BS49" s="7">
        <v>213714000000</v>
      </c>
      <c r="BT49" s="6">
        <v>3392800000000</v>
      </c>
      <c r="BU49" s="7">
        <v>539200000000</v>
      </c>
      <c r="BV49" s="6">
        <v>56.921999999999997</v>
      </c>
      <c r="BW49" s="7">
        <v>41579742</v>
      </c>
      <c r="BX49" s="6">
        <v>0.93310944500000004</v>
      </c>
      <c r="BY49" s="7">
        <v>3305275</v>
      </c>
      <c r="BZ49" s="6">
        <v>1925677</v>
      </c>
      <c r="CA49" s="7">
        <v>2.3272534980000001</v>
      </c>
      <c r="CB49" s="6">
        <v>4.1141188419999999</v>
      </c>
      <c r="CC49" s="7">
        <v>5.4940961389999998</v>
      </c>
      <c r="CD49" s="6">
        <v>7.0776172690000001</v>
      </c>
      <c r="CE49" s="7">
        <v>9.7639759280000007</v>
      </c>
      <c r="CF49" s="6">
        <v>26585382</v>
      </c>
      <c r="CG49" s="7">
        <v>10.399676120000001</v>
      </c>
      <c r="CH49" s="6">
        <v>11.14942825</v>
      </c>
      <c r="CI49" s="7">
        <v>14731503</v>
      </c>
      <c r="CJ49" s="6">
        <v>12.18944312</v>
      </c>
      <c r="CK49" s="7">
        <v>34413400000</v>
      </c>
      <c r="CL49" s="6">
        <v>21225919440</v>
      </c>
      <c r="CM49" s="7">
        <v>8837.6051490000009</v>
      </c>
      <c r="CN49" s="6">
        <v>124411000000</v>
      </c>
      <c r="CO49" s="7">
        <v>17.622327649999999</v>
      </c>
      <c r="CP49" s="6">
        <v>819783000000</v>
      </c>
      <c r="CQ49" s="7">
        <v>65.077873249999996</v>
      </c>
      <c r="CR49" s="6">
        <v>-5971978984</v>
      </c>
      <c r="CS49" s="7">
        <v>58191128992</v>
      </c>
      <c r="CT49" s="6">
        <v>809645000000</v>
      </c>
      <c r="CU49" s="7">
        <v>27197898424</v>
      </c>
      <c r="CV49" s="6">
        <v>20.85123523</v>
      </c>
      <c r="CW49" s="7">
        <v>155300000000</v>
      </c>
      <c r="CX49" s="6">
        <v>3.8954465200000001</v>
      </c>
      <c r="CY49" s="7">
        <v>45.515221570000001</v>
      </c>
      <c r="CZ49" s="6">
        <v>32214421786</v>
      </c>
      <c r="DA49" s="7">
        <v>23.638359449999999</v>
      </c>
      <c r="DB49" s="6">
        <v>17504921191</v>
      </c>
      <c r="DC49" s="7">
        <v>943860000000</v>
      </c>
      <c r="DD49" s="6">
        <v>45429071804</v>
      </c>
      <c r="DE49" s="7">
        <v>39677519820</v>
      </c>
      <c r="DF49" s="6">
        <v>1E-8</v>
      </c>
      <c r="DG49" s="7">
        <v>104.5784103</v>
      </c>
      <c r="DH49" s="6">
        <v>136410000000</v>
      </c>
      <c r="DI49" s="7">
        <v>72.395273900000007</v>
      </c>
      <c r="DJ49" s="6">
        <v>2216.3315029999999</v>
      </c>
      <c r="DK49" s="7">
        <v>306640000000</v>
      </c>
      <c r="DL49" s="6">
        <v>14781085814</v>
      </c>
      <c r="DM49" s="7">
        <v>660000000</v>
      </c>
      <c r="DN49" s="6">
        <v>9.3189690580000004</v>
      </c>
      <c r="DO49" s="7">
        <v>96.20641406</v>
      </c>
      <c r="DP49" s="6">
        <v>231587000000</v>
      </c>
      <c r="DQ49" s="7">
        <v>30187705601</v>
      </c>
      <c r="DR49" s="6">
        <v>19921517</v>
      </c>
      <c r="DS49" s="7">
        <v>45.515221570000001</v>
      </c>
      <c r="DT49" s="6">
        <v>15841834</v>
      </c>
      <c r="DU49" s="7">
        <v>5.6354333329999999</v>
      </c>
      <c r="DV49" s="6">
        <v>6026865149</v>
      </c>
      <c r="DW49" s="7">
        <v>4471610000000</v>
      </c>
      <c r="DX49" s="6">
        <v>50150.044459999997</v>
      </c>
      <c r="DY49" s="7">
        <v>1547.7417069999999</v>
      </c>
      <c r="DZ49" s="6">
        <v>4226460000000</v>
      </c>
      <c r="EA49" s="7">
        <v>744800000000</v>
      </c>
      <c r="EB49" s="6">
        <v>46.89399839</v>
      </c>
      <c r="EC49" s="7">
        <v>349267000000</v>
      </c>
      <c r="ED49" s="6">
        <v>26.31928417</v>
      </c>
      <c r="EE49" s="7">
        <v>67.966387209999994</v>
      </c>
      <c r="EF49" s="6">
        <v>716545000000</v>
      </c>
      <c r="EG49" s="7">
        <v>626722000000</v>
      </c>
      <c r="EH49" s="6">
        <v>45.515221570000001</v>
      </c>
      <c r="EI49" s="7">
        <v>43.635992129999998</v>
      </c>
      <c r="EJ49" s="6">
        <v>37100000000</v>
      </c>
      <c r="EK49" s="7">
        <v>36304512</v>
      </c>
      <c r="EL49" s="6">
        <v>47971713</v>
      </c>
      <c r="EM49" s="7">
        <v>42696483</v>
      </c>
      <c r="EN49" s="6">
        <v>6.3247675299999999</v>
      </c>
      <c r="EO49" s="7">
        <v>0.66417920500000005</v>
      </c>
      <c r="EP49" s="6">
        <v>1.3865670450000001</v>
      </c>
      <c r="EQ49" s="7">
        <v>1379598</v>
      </c>
      <c r="ER49" s="6">
        <v>1.647430857</v>
      </c>
      <c r="ES49" s="7">
        <v>3.2127303719999998</v>
      </c>
      <c r="ET49" s="6">
        <v>4.8452176539999998</v>
      </c>
      <c r="EU49" s="7">
        <v>6.143247594</v>
      </c>
      <c r="EV49" s="6">
        <v>8.3681219089999992</v>
      </c>
      <c r="EW49" s="7">
        <v>52259233</v>
      </c>
      <c r="EX49" s="6">
        <v>25673850</v>
      </c>
      <c r="EY49" s="7">
        <v>10.283786750000001</v>
      </c>
      <c r="EZ49" s="6">
        <v>28711718</v>
      </c>
      <c r="FA49" s="7">
        <v>13980215</v>
      </c>
      <c r="FB49" s="6">
        <v>30.24973147</v>
      </c>
      <c r="FC49" s="7">
        <v>225300000000</v>
      </c>
      <c r="FD49" s="6">
        <v>253391000000</v>
      </c>
      <c r="FE49" s="7">
        <v>83.727175079999995</v>
      </c>
      <c r="FF49" s="6">
        <v>623600000000</v>
      </c>
      <c r="FG49" s="7">
        <v>94430823117</v>
      </c>
      <c r="FH49" s="6">
        <v>27078861258</v>
      </c>
      <c r="FI49" s="7">
        <v>1.8991379639999999</v>
      </c>
      <c r="FJ49" s="6">
        <v>-57404495436</v>
      </c>
      <c r="FK49" s="7">
        <v>1618860000000</v>
      </c>
      <c r="FL49" s="6">
        <v>23.764705880000001</v>
      </c>
      <c r="FM49" s="7">
        <v>4.9372353750000002</v>
      </c>
      <c r="FN49" s="6">
        <v>1.878749918</v>
      </c>
      <c r="FO49" s="7">
        <v>5.0854672780000003</v>
      </c>
      <c r="FP49" s="6">
        <v>7.0878274269999997</v>
      </c>
      <c r="FQ49" s="7">
        <v>249364000000</v>
      </c>
      <c r="FR49" s="6">
        <v>12.59573982</v>
      </c>
      <c r="FS49" s="7">
        <v>2148170000000</v>
      </c>
      <c r="FT49" s="6">
        <v>28.803641089999999</v>
      </c>
      <c r="FU49" s="7">
        <v>0.188679245</v>
      </c>
      <c r="FV49" s="6">
        <v>1.8875321709999999</v>
      </c>
      <c r="FW49" s="7">
        <v>125947000000</v>
      </c>
      <c r="FX49" s="6">
        <v>29421098510</v>
      </c>
      <c r="FY49" s="7">
        <v>0.82597615099999999</v>
      </c>
      <c r="FZ49" s="6">
        <v>531713000000</v>
      </c>
      <c r="GA49" s="7">
        <v>23.284823280000001</v>
      </c>
      <c r="GB49" s="6">
        <v>6.3430741130000001</v>
      </c>
      <c r="GC49" s="7">
        <v>19.11424882</v>
      </c>
      <c r="GD49" s="6">
        <v>5.7395615810000002</v>
      </c>
      <c r="GE49" s="7">
        <v>4283860000000</v>
      </c>
      <c r="GF49" s="6">
        <v>94138301017</v>
      </c>
      <c r="GG49" s="7">
        <v>6.9367710249999996</v>
      </c>
      <c r="GH49" s="6">
        <v>75.693473999999995</v>
      </c>
      <c r="GI49" s="7">
        <v>71.706000000000003</v>
      </c>
      <c r="GJ49" s="6">
        <v>227.53800000000001</v>
      </c>
      <c r="GK49" s="7">
        <v>32.700000000000003</v>
      </c>
      <c r="GL49" s="6">
        <v>31.1</v>
      </c>
      <c r="GM49" s="7">
        <v>37318</v>
      </c>
      <c r="GN49" s="6">
        <v>57162</v>
      </c>
      <c r="GO49" s="7">
        <v>1171989990</v>
      </c>
      <c r="GP49" s="6">
        <v>1171989990</v>
      </c>
      <c r="GQ49" s="7">
        <v>66.623000000000005</v>
      </c>
      <c r="GR49" s="6">
        <v>27.1</v>
      </c>
      <c r="GS49" s="7">
        <v>6.1280000000000001</v>
      </c>
      <c r="GT49" s="6">
        <v>55.204999999999998</v>
      </c>
      <c r="GU49" s="7">
        <v>1.0529999999999999</v>
      </c>
      <c r="GV49" s="6">
        <v>3.12</v>
      </c>
      <c r="GW49" s="7">
        <v>28.6</v>
      </c>
      <c r="GX49" s="6">
        <v>136.50299999999999</v>
      </c>
      <c r="GY49" s="7">
        <v>153910003.69999999</v>
      </c>
      <c r="GZ49" s="6">
        <v>119870000</v>
      </c>
      <c r="HA49" s="7">
        <v>1008008</v>
      </c>
      <c r="HB49" s="6">
        <v>-11270000.460000001</v>
      </c>
      <c r="HC49" s="7">
        <v>1277910000</v>
      </c>
      <c r="HD49" s="6">
        <v>635516</v>
      </c>
      <c r="HE49" s="7">
        <v>372492</v>
      </c>
      <c r="HF49" s="6">
        <v>63.181561000000002</v>
      </c>
      <c r="HG49" s="7">
        <v>69.128</v>
      </c>
      <c r="HH49" s="6">
        <v>25.5</v>
      </c>
      <c r="HI49" s="7">
        <v>26.16</v>
      </c>
      <c r="HJ49" s="6">
        <v>68546</v>
      </c>
      <c r="HK49" s="7">
        <v>13.90653165</v>
      </c>
      <c r="HL49" s="6">
        <v>4.3091196680000001</v>
      </c>
      <c r="HM49" s="7">
        <v>1351969971</v>
      </c>
      <c r="HN49" s="6">
        <v>17.399999999999999</v>
      </c>
      <c r="HO49" s="7">
        <v>34.299999999999997</v>
      </c>
      <c r="HP49" s="6">
        <v>1351969971</v>
      </c>
      <c r="HQ49" s="7">
        <v>1013770006</v>
      </c>
      <c r="HR49" s="6">
        <v>-27040000.920000002</v>
      </c>
      <c r="HS49" s="7">
        <v>462410003.69999999</v>
      </c>
      <c r="HT49" s="6">
        <v>7.8827511289999999</v>
      </c>
      <c r="HU49" s="7">
        <v>2.3796346750000001</v>
      </c>
      <c r="HV49" s="6">
        <v>3.68</v>
      </c>
      <c r="HW49" s="7">
        <v>3306908257</v>
      </c>
      <c r="HX49" s="6">
        <v>6.9537819140000003</v>
      </c>
      <c r="HY49" s="7">
        <v>18635850000</v>
      </c>
      <c r="HZ49" s="6">
        <v>13.3</v>
      </c>
      <c r="IA49" s="7">
        <v>11228800</v>
      </c>
      <c r="IB49" s="6">
        <v>1001450</v>
      </c>
      <c r="IC49" s="7">
        <v>21599234</v>
      </c>
      <c r="ID49" s="6">
        <v>523.16692669999998</v>
      </c>
      <c r="IE49" s="7">
        <v>94.21</v>
      </c>
      <c r="IF49" s="6">
        <v>0.97845195600000001</v>
      </c>
      <c r="IG49" s="7">
        <v>52.580002819999997</v>
      </c>
      <c r="IH49" s="6">
        <v>84.661434529999994</v>
      </c>
      <c r="II49" s="7">
        <v>90.96</v>
      </c>
      <c r="IJ49" s="6">
        <v>2911543</v>
      </c>
      <c r="IK49" s="7">
        <v>3.5541714799999999</v>
      </c>
      <c r="IL49" s="6">
        <v>7418.5</v>
      </c>
      <c r="IM49" s="7">
        <v>91.35</v>
      </c>
      <c r="IN49" s="6">
        <v>995450</v>
      </c>
      <c r="IO49" s="7">
        <v>2.5757195240000001</v>
      </c>
      <c r="IP49" s="6">
        <v>15805549575</v>
      </c>
      <c r="IQ49" s="7">
        <v>10.14620401</v>
      </c>
      <c r="IR49" s="6">
        <v>19.56246015</v>
      </c>
      <c r="IS49" s="7">
        <v>3.5579631159999998</v>
      </c>
      <c r="IT49" s="6">
        <v>2.1399190259999998</v>
      </c>
      <c r="IU49" s="7">
        <v>8.4653611019999992</v>
      </c>
      <c r="IV49" s="6">
        <v>17.737452579999999</v>
      </c>
      <c r="IW49" s="7">
        <v>18.100000000000001</v>
      </c>
      <c r="IX49" s="6">
        <v>3.0423763999999999E-2</v>
      </c>
      <c r="IY49" s="7">
        <v>1.6847866680000001</v>
      </c>
      <c r="IZ49" s="6">
        <v>3.6293711480000002</v>
      </c>
      <c r="JA49" s="7">
        <v>17.20063047</v>
      </c>
      <c r="JB49" s="6">
        <v>4.8591783770000001</v>
      </c>
      <c r="JC49" s="7">
        <v>53.500784490000001</v>
      </c>
      <c r="JD49" s="6">
        <v>2564000</v>
      </c>
      <c r="JE49" s="7">
        <v>22.610418379999999</v>
      </c>
      <c r="JF49" s="6">
        <v>47.680917469999997</v>
      </c>
      <c r="JG49" s="7">
        <v>26660966660</v>
      </c>
      <c r="JH49" s="6">
        <v>3.5579631159999998</v>
      </c>
      <c r="JI49" s="7">
        <v>25.74062193</v>
      </c>
      <c r="JJ49" s="6">
        <v>11.86574268</v>
      </c>
      <c r="JK49" s="7">
        <v>1</v>
      </c>
      <c r="JL49" s="6">
        <v>10.14620401</v>
      </c>
      <c r="JM49" s="7">
        <v>11.80234916</v>
      </c>
      <c r="JN49" s="6">
        <v>1.0348692289999999</v>
      </c>
      <c r="JO49" s="7">
        <v>14.44257238</v>
      </c>
      <c r="JP49" s="6">
        <v>0.74141113300000006</v>
      </c>
      <c r="JQ49" s="7">
        <v>9.5347522930000004</v>
      </c>
      <c r="JR49" s="6">
        <v>35380</v>
      </c>
      <c r="JS49" s="7">
        <v>1.4110839420000001</v>
      </c>
      <c r="JT49" s="6">
        <v>6720670000</v>
      </c>
      <c r="JU49" s="7">
        <v>50611.69586</v>
      </c>
      <c r="JV49" s="6">
        <v>1420</v>
      </c>
      <c r="JW49" s="7">
        <v>131615000000</v>
      </c>
      <c r="JX49" s="6">
        <v>8917.3508899999997</v>
      </c>
      <c r="JY49" s="7">
        <v>4265360000000</v>
      </c>
      <c r="JZ49" s="6">
        <v>751521000000</v>
      </c>
      <c r="KA49" s="7">
        <v>1177000000</v>
      </c>
      <c r="KB49" s="6">
        <v>246937000000</v>
      </c>
      <c r="KC49" s="7">
        <v>119973000000</v>
      </c>
      <c r="KD49" s="6">
        <v>2930.0858659999999</v>
      </c>
      <c r="KE49" s="7">
        <v>129999.9952</v>
      </c>
      <c r="KF49" s="6">
        <v>7.5262151739999998</v>
      </c>
      <c r="KG49" s="7">
        <v>5.5156579209999999</v>
      </c>
      <c r="KH49" s="6">
        <v>0.89046956499999996</v>
      </c>
      <c r="KI49" s="7">
        <v>360000.01429999998</v>
      </c>
      <c r="KJ49" s="6">
        <v>30329999.920000002</v>
      </c>
      <c r="KK49" s="7">
        <v>97550</v>
      </c>
      <c r="KL49" s="6">
        <v>-2509999.9900000002</v>
      </c>
      <c r="KM49" s="7">
        <v>26149999.620000001</v>
      </c>
      <c r="KN49" s="6">
        <v>7170000.0760000004</v>
      </c>
      <c r="KO49" s="7">
        <v>1940000.057</v>
      </c>
      <c r="KP49" s="6">
        <v>77129997.25</v>
      </c>
      <c r="KQ49" s="7">
        <v>6</v>
      </c>
      <c r="KR49" s="6">
        <v>7.4000000000000003E-3</v>
      </c>
      <c r="KS49" s="7">
        <v>22.51</v>
      </c>
      <c r="KT49" s="6">
        <v>31.528687439999999</v>
      </c>
      <c r="KU49" s="7">
        <v>2711138750</v>
      </c>
      <c r="KV49" s="6">
        <v>8.8763360630000001</v>
      </c>
      <c r="KW49" s="7">
        <v>11578100000</v>
      </c>
      <c r="KX49" s="6">
        <v>18.341999999999999</v>
      </c>
      <c r="KY49" s="7">
        <v>0.65249999999999997</v>
      </c>
      <c r="KZ49" s="6">
        <v>2.9999999999999997E-4</v>
      </c>
      <c r="LA49" s="7">
        <v>55.308599999999998</v>
      </c>
      <c r="LB49" s="6">
        <v>1.4796</v>
      </c>
      <c r="LC49" s="7">
        <v>4.1181999999999999</v>
      </c>
      <c r="LD49" s="6">
        <v>11.4536</v>
      </c>
      <c r="LE49" s="7">
        <v>37.031100000000002</v>
      </c>
      <c r="LF49" s="6">
        <v>2.396306906</v>
      </c>
      <c r="LG49" s="7">
        <v>39.2256</v>
      </c>
      <c r="LH49" s="6">
        <v>55.829900000000002</v>
      </c>
      <c r="LI49" s="7">
        <v>0.4446</v>
      </c>
      <c r="LJ49" s="6">
        <v>-964624997.5</v>
      </c>
      <c r="LK49" s="7">
        <v>2671101000</v>
      </c>
      <c r="LL49" s="6">
        <v>34604548134</v>
      </c>
      <c r="LM49" s="7">
        <v>3.8100000000000002E-2</v>
      </c>
      <c r="LN49" s="6">
        <v>6.7199999999999996E-2</v>
      </c>
      <c r="LO49" s="7">
        <v>0.82572458299999996</v>
      </c>
      <c r="LP49" s="6">
        <v>19.750299999999999</v>
      </c>
      <c r="LQ49" s="7">
        <v>0.69540000000000002</v>
      </c>
      <c r="LR49" s="6">
        <v>3.2800000000000003E-2</v>
      </c>
      <c r="LS49" s="7">
        <v>3.343383024</v>
      </c>
      <c r="LT49" s="6">
        <v>32.758699999999997</v>
      </c>
      <c r="LU49" s="7">
        <v>2.4666999999999999</v>
      </c>
      <c r="LV49" s="6">
        <v>5.1499999999999997E-2</v>
      </c>
      <c r="LW49" s="7">
        <v>22.650300000000001</v>
      </c>
      <c r="LX49" s="6">
        <v>281.76769999999999</v>
      </c>
      <c r="LY49" s="7">
        <v>0.47220000000000001</v>
      </c>
      <c r="LZ49" s="6">
        <v>6.0499999999999998E-2</v>
      </c>
      <c r="MA49" s="7">
        <v>201.95169999999999</v>
      </c>
      <c r="MB49" s="6">
        <v>15.410399999999999</v>
      </c>
      <c r="MC49" s="7">
        <v>9.4381000000000004</v>
      </c>
      <c r="MD49" s="6">
        <v>678101018.10000002</v>
      </c>
      <c r="ME49" s="7">
        <v>1490401000</v>
      </c>
      <c r="MF49" s="6">
        <v>6.9399481239999998</v>
      </c>
      <c r="MG49" s="7">
        <v>32154090072</v>
      </c>
      <c r="MH49" s="6">
        <v>6</v>
      </c>
      <c r="MI49" s="7">
        <v>6</v>
      </c>
      <c r="MJ49" s="6">
        <v>2.0599037230000001</v>
      </c>
      <c r="MK49" s="7">
        <v>2.1984260720000002</v>
      </c>
      <c r="ML49" s="6">
        <v>1642726000</v>
      </c>
      <c r="MM49" s="7">
        <v>38.75</v>
      </c>
      <c r="MN49" s="6">
        <v>12</v>
      </c>
      <c r="MO49" s="7">
        <v>854786462.5</v>
      </c>
      <c r="MP49" s="6">
        <v>2893454701</v>
      </c>
      <c r="MQ49" s="7">
        <v>-40491000</v>
      </c>
      <c r="MR49" s="6">
        <v>6.4606000000000003</v>
      </c>
      <c r="MS49" s="7">
        <v>32133560072</v>
      </c>
      <c r="MT49" s="6">
        <v>26.292286789999999</v>
      </c>
      <c r="MU49" s="7">
        <v>608859000</v>
      </c>
      <c r="MV49" s="6">
        <v>-11211055.449999999</v>
      </c>
      <c r="MW49" s="7">
        <v>626045000</v>
      </c>
      <c r="MX49" s="6">
        <v>1180700000</v>
      </c>
      <c r="MY49" s="7">
        <v>2235664161</v>
      </c>
      <c r="MZ49" s="6">
        <v>214793901</v>
      </c>
      <c r="NA49" s="7">
        <v>409999.9964</v>
      </c>
      <c r="NB49" s="6">
        <v>93.0930283</v>
      </c>
      <c r="NC49" s="7">
        <v>-33298000</v>
      </c>
      <c r="ND49" s="6">
        <v>220660003.69999999</v>
      </c>
      <c r="NE49" s="7">
        <v>7345951.4000000004</v>
      </c>
      <c r="NF49" s="6">
        <v>3210000.0380000002</v>
      </c>
      <c r="NG49" s="7">
        <v>14600000.380000001</v>
      </c>
      <c r="NH49" s="6">
        <v>2.7734529870000002</v>
      </c>
      <c r="NI49" s="7">
        <v>52.217804600000001</v>
      </c>
      <c r="NJ49" s="6">
        <v>1.6109340219999999</v>
      </c>
      <c r="NK49" s="7">
        <v>42.369171719999997</v>
      </c>
      <c r="NL49" s="6">
        <v>20.426038630000001</v>
      </c>
      <c r="NM49" s="7">
        <v>18.591513639999999</v>
      </c>
      <c r="NN49" s="6">
        <v>7.8767105319999997</v>
      </c>
      <c r="NO49" s="7">
        <v>3.5043475499999999</v>
      </c>
      <c r="NP49" s="6">
        <v>14.746848269999999</v>
      </c>
      <c r="NQ49" s="7">
        <v>3.715231942</v>
      </c>
      <c r="NR49" s="6">
        <v>9.6612242000000001E-2</v>
      </c>
      <c r="NS49" s="7">
        <v>1321.1865330000001</v>
      </c>
      <c r="NT49" s="6">
        <v>4.2857833999999997E-2</v>
      </c>
      <c r="NU49" s="7">
        <v>0.17857019700000001</v>
      </c>
      <c r="NV49" s="6">
        <v>4.4111256000000001</v>
      </c>
      <c r="NW49" s="7">
        <v>206.828</v>
      </c>
      <c r="NX49" s="6">
        <v>10.781858829999999</v>
      </c>
      <c r="NY49" s="7">
        <v>2.4515220090000001</v>
      </c>
      <c r="NZ49" s="6">
        <v>2464.8637739999999</v>
      </c>
      <c r="OA49" s="7">
        <v>111345000000</v>
      </c>
      <c r="OB49" s="6">
        <v>9.3409775620000008</v>
      </c>
      <c r="OC49" s="7">
        <v>12002679464</v>
      </c>
      <c r="OD49" s="6">
        <v>7976103268</v>
      </c>
      <c r="OE49" s="7">
        <v>0.18018151700000001</v>
      </c>
      <c r="OF49" s="6">
        <v>56407264.710000001</v>
      </c>
      <c r="OG49" s="7">
        <v>235024858</v>
      </c>
      <c r="OH49" s="6">
        <v>5805695388</v>
      </c>
      <c r="OI49" s="7">
        <v>51440</v>
      </c>
      <c r="OJ49" s="6">
        <v>13.510174599999999</v>
      </c>
      <c r="OK49" s="7">
        <v>207729000000</v>
      </c>
      <c r="OL49" s="6">
        <v>9.1195495310000005</v>
      </c>
      <c r="OM49" s="7">
        <v>6.0601858980000003</v>
      </c>
      <c r="ON49" s="6">
        <v>5829044</v>
      </c>
      <c r="OO49" s="7">
        <v>30100000</v>
      </c>
      <c r="OP49" s="6">
        <v>0</v>
      </c>
      <c r="OQ49" s="7">
        <v>7.3760068700000003</v>
      </c>
      <c r="OR49" s="6">
        <v>5.3682582559999998</v>
      </c>
      <c r="OS49" s="7">
        <v>1049999.952</v>
      </c>
      <c r="OT49" s="6">
        <v>36.601956129999998</v>
      </c>
      <c r="OU49" s="7">
        <v>6690000</v>
      </c>
      <c r="OV49" s="6">
        <v>-94931000</v>
      </c>
      <c r="OW49" s="7">
        <v>91.18580627</v>
      </c>
      <c r="OX49" s="6">
        <v>9988181</v>
      </c>
      <c r="OY49" s="7">
        <v>94.855079649999993</v>
      </c>
      <c r="OZ49" s="6">
        <v>20048196147</v>
      </c>
      <c r="PA49" s="7">
        <v>15.369924810000001</v>
      </c>
      <c r="PB49" s="6">
        <v>114475000000</v>
      </c>
      <c r="PC49" s="7">
        <v>93.072509769999996</v>
      </c>
      <c r="PD49" s="6">
        <v>12590000.15</v>
      </c>
      <c r="PE49" s="7">
        <v>4210000.0379999997</v>
      </c>
      <c r="PF49" s="6">
        <v>477573297.60000002</v>
      </c>
      <c r="PG49" s="7">
        <v>8.8000000000000007</v>
      </c>
      <c r="PH49" s="6">
        <v>17649999.620000001</v>
      </c>
      <c r="PI49" s="7">
        <v>-7.7628594999999995E-2</v>
      </c>
      <c r="PJ49" s="6">
        <v>6.4083333329999999</v>
      </c>
      <c r="PK49" s="7">
        <v>20530000</v>
      </c>
      <c r="PL49" s="6">
        <v>6.1</v>
      </c>
      <c r="PM49" s="7">
        <v>12.508333329999999</v>
      </c>
      <c r="PN49" s="6">
        <v>2420000.0759999999</v>
      </c>
      <c r="PO49" s="7">
        <v>47.321919059999999</v>
      </c>
      <c r="PP49" s="6">
        <v>19659600000</v>
      </c>
      <c r="PQ49" s="7">
        <v>45.97752088</v>
      </c>
      <c r="PR49" s="6">
        <v>175440000000</v>
      </c>
      <c r="PS49" s="7">
        <v>6.0650527199999997</v>
      </c>
      <c r="PT49" s="6">
        <v>7655800000</v>
      </c>
      <c r="PU49" s="7">
        <v>47707000000</v>
      </c>
      <c r="PV49" s="6">
        <v>0.83937543199999998</v>
      </c>
      <c r="PW49" s="7">
        <v>-10913300000</v>
      </c>
      <c r="PX49" s="6">
        <v>1388200000</v>
      </c>
      <c r="PY49" s="7">
        <v>17.053631190000001</v>
      </c>
      <c r="PZ49" s="6">
        <v>14342400000</v>
      </c>
      <c r="QA49" s="7">
        <v>1920800000</v>
      </c>
      <c r="QB49" s="6">
        <v>0.85149240100000001</v>
      </c>
      <c r="QC49" s="7">
        <v>24.889017930000001</v>
      </c>
      <c r="QD49" s="6">
        <v>23.344648790000001</v>
      </c>
      <c r="QE49" s="7">
        <v>7655800000</v>
      </c>
      <c r="QF49" s="6">
        <v>44398000000</v>
      </c>
      <c r="QG49" s="7">
        <v>8322100000</v>
      </c>
      <c r="QH49" s="6">
        <v>238600000</v>
      </c>
      <c r="QI49" s="7">
        <v>652100000</v>
      </c>
      <c r="QJ49" s="6">
        <v>41.955321290000001</v>
      </c>
      <c r="QK49" s="7">
        <v>39354300000</v>
      </c>
      <c r="QL49" s="6">
        <v>31.459867249999999</v>
      </c>
      <c r="QM49" s="7">
        <v>35.347107770000001</v>
      </c>
      <c r="QN49" s="6">
        <v>16.479480760000001</v>
      </c>
      <c r="QO49" s="7">
        <v>13087700000</v>
      </c>
      <c r="QP49" s="6">
        <v>30725019440</v>
      </c>
      <c r="QQ49" s="7">
        <v>8561800000</v>
      </c>
      <c r="QR49" s="6">
        <v>46.6485153</v>
      </c>
      <c r="QS49" s="7">
        <v>19943400000</v>
      </c>
      <c r="QT49" s="6">
        <v>3309000000</v>
      </c>
      <c r="QU49" s="7">
        <v>3686941577</v>
      </c>
      <c r="QV49" s="6">
        <v>-14899700000</v>
      </c>
      <c r="QW49" s="7">
        <v>0.315552632</v>
      </c>
      <c r="QX49" s="6">
        <v>0.50966809899999999</v>
      </c>
      <c r="QY49" s="7">
        <v>55617500000</v>
      </c>
      <c r="QZ49" s="6">
        <v>9.5311802770000007</v>
      </c>
      <c r="RA49" s="7">
        <v>26.285166220000001</v>
      </c>
      <c r="RB49" s="6">
        <v>4.6862392530000001</v>
      </c>
      <c r="RC49" s="7">
        <v>5.8693096130000004</v>
      </c>
      <c r="RD49" s="6">
        <v>34.844108830000003</v>
      </c>
      <c r="RE49" s="7">
        <v>24454600000</v>
      </c>
      <c r="RF49" s="6">
        <v>17.66800044</v>
      </c>
      <c r="RG49" s="7">
        <v>-9298700000</v>
      </c>
      <c r="RH49" s="6">
        <v>411600000</v>
      </c>
      <c r="RI49" s="7">
        <v>5.6828950669999996</v>
      </c>
      <c r="RJ49" s="6">
        <v>23.555298199999999</v>
      </c>
      <c r="RK49" s="7">
        <v>6.9505652260000002</v>
      </c>
      <c r="RL49" s="6">
        <v>18.68853962</v>
      </c>
      <c r="RM49" s="7">
        <v>10.44492157</v>
      </c>
      <c r="RN49" s="6">
        <v>664800000</v>
      </c>
      <c r="RO49" s="7">
        <v>53696700000</v>
      </c>
      <c r="RP49" s="6">
        <v>5.6982931240000001</v>
      </c>
      <c r="RQ49" s="7">
        <v>-61130000</v>
      </c>
      <c r="RR49" s="6">
        <v>572238849</v>
      </c>
      <c r="RS49" s="7">
        <v>125.2622951</v>
      </c>
      <c r="RT49" s="6">
        <v>3.5564736039999998</v>
      </c>
      <c r="RU49" s="7">
        <v>68.769000000000005</v>
      </c>
      <c r="RV49" s="6">
        <v>6876.9</v>
      </c>
      <c r="RW49" s="7">
        <v>77.685203770000001</v>
      </c>
      <c r="RX49" s="6">
        <v>2.1072324180000002</v>
      </c>
      <c r="RY49" s="7">
        <v>-3198900000</v>
      </c>
      <c r="RZ49" s="6">
        <v>-61130000</v>
      </c>
      <c r="SA49" s="7">
        <v>0.95810002100000002</v>
      </c>
      <c r="SB49" s="6">
        <v>47.93</v>
      </c>
      <c r="SC49" s="7">
        <v>32.301255230000002</v>
      </c>
      <c r="SD49" s="6">
        <v>71.7</v>
      </c>
      <c r="SE49" s="7">
        <v>23.16</v>
      </c>
      <c r="SF49" s="6">
        <v>17.28446289</v>
      </c>
      <c r="SG49" s="7">
        <v>22748916171</v>
      </c>
      <c r="SH49" s="6">
        <v>23.344648790000001</v>
      </c>
      <c r="SI49" s="7"/>
      <c r="SJ49" s="6">
        <v>17.037849430000001</v>
      </c>
      <c r="SK49" s="7"/>
      <c r="SL49" s="6">
        <v>47.596209999999999</v>
      </c>
      <c r="SM49" s="7">
        <v>831000000</v>
      </c>
      <c r="SN49" s="6">
        <v>74.480735879999997</v>
      </c>
      <c r="SO49" s="7">
        <v>0</v>
      </c>
      <c r="SP49" s="6">
        <v>12.45994134</v>
      </c>
      <c r="SQ49" s="7">
        <v>12.39520815</v>
      </c>
      <c r="SR49" s="6">
        <v>16.251819609999998</v>
      </c>
      <c r="SS49" s="7">
        <v>0.66411463400000004</v>
      </c>
      <c r="ST49" s="6">
        <v>86.940677219999998</v>
      </c>
      <c r="SU49" s="7">
        <v>16.65620041</v>
      </c>
      <c r="SV49" s="6">
        <v>6789</v>
      </c>
      <c r="SW49" s="7">
        <v>96</v>
      </c>
      <c r="SX49" s="6">
        <v>97</v>
      </c>
      <c r="SY49" s="7">
        <v>166869</v>
      </c>
      <c r="SZ49" s="6">
        <v>102</v>
      </c>
      <c r="TA49" s="7">
        <v>98</v>
      </c>
      <c r="TB49" s="6">
        <v>3573900000</v>
      </c>
      <c r="TC49" s="7">
        <v>2410000.0860000001</v>
      </c>
      <c r="TD49" s="6">
        <v>2.1322822819999998</v>
      </c>
      <c r="TE49" s="7">
        <v>1322.401425</v>
      </c>
      <c r="TF49" s="6">
        <v>1.720595721</v>
      </c>
      <c r="TG49" s="7"/>
      <c r="TH49" s="6">
        <v>-22.66251772</v>
      </c>
      <c r="TI49" s="7">
        <v>0</v>
      </c>
      <c r="TJ49" s="6"/>
      <c r="TK49" s="7">
        <v>825.60445719999996</v>
      </c>
      <c r="TL49" s="6">
        <v>96.040479379999994</v>
      </c>
      <c r="TM49" s="7">
        <v>10.484380120000001</v>
      </c>
      <c r="TN49" s="6">
        <v>85</v>
      </c>
      <c r="TO49" s="7">
        <v>5.82</v>
      </c>
      <c r="TP49" s="6">
        <v>18.420000000000002</v>
      </c>
      <c r="TQ49" s="7">
        <v>29.175989149999999</v>
      </c>
      <c r="TR49" s="6">
        <v>1.4100000000000001E-7</v>
      </c>
      <c r="TS49" s="7">
        <v>809645000000</v>
      </c>
      <c r="TT49" s="6">
        <v>48538404239</v>
      </c>
      <c r="TU49" s="7">
        <v>97258400000</v>
      </c>
      <c r="TV49" s="6">
        <v>13.05832438</v>
      </c>
      <c r="TW49" s="7">
        <v>5510000.2290000003</v>
      </c>
      <c r="TX49" s="6">
        <v>104.07174809999999</v>
      </c>
      <c r="TY49" s="7">
        <v>90.04637219</v>
      </c>
      <c r="TZ49" s="6">
        <v>92.873599589999998</v>
      </c>
      <c r="UA49" s="7">
        <v>62.64022069</v>
      </c>
      <c r="UB49" s="6">
        <v>58.357190039999999</v>
      </c>
      <c r="UC49" s="7">
        <v>25.244810099999999</v>
      </c>
      <c r="UD49" s="6">
        <v>32.910579679999998</v>
      </c>
      <c r="UE49" s="7">
        <v>0.76706999499999995</v>
      </c>
      <c r="UF49" s="6"/>
      <c r="UG49" s="7"/>
      <c r="UH49" s="6">
        <v>23.764705880000001</v>
      </c>
      <c r="UI49" s="7">
        <v>46.46</v>
      </c>
      <c r="UJ49" s="6">
        <v>33.64</v>
      </c>
      <c r="UK49" s="7">
        <v>18.329999999999998</v>
      </c>
      <c r="UL49" s="6"/>
      <c r="UM49" s="7">
        <v>1589</v>
      </c>
      <c r="UN49" s="6">
        <v>516</v>
      </c>
      <c r="UO49" s="7">
        <v>368785</v>
      </c>
      <c r="UP49" s="6"/>
      <c r="UQ49" s="7">
        <v>2920000.0759999999</v>
      </c>
      <c r="UR49" s="6">
        <v>55.796741490000002</v>
      </c>
      <c r="US49" s="7"/>
      <c r="UT49" s="6"/>
      <c r="UU49" s="7"/>
      <c r="UV49" s="6"/>
      <c r="UW49" s="7"/>
      <c r="UX49" s="6">
        <v>7061300000</v>
      </c>
      <c r="UY49" s="7">
        <v>40320023000</v>
      </c>
      <c r="UZ49" s="6"/>
      <c r="VA49" s="7"/>
      <c r="VB49" s="6"/>
      <c r="VC49" s="7">
        <v>38367300000</v>
      </c>
      <c r="VD49" s="6">
        <v>52745700000</v>
      </c>
      <c r="VE49" s="7">
        <v>15.349852309999999</v>
      </c>
      <c r="VF49" s="6">
        <v>5.0421921029999996</v>
      </c>
      <c r="VG49" s="7">
        <v>6.5357979210000003</v>
      </c>
      <c r="VH49" s="6">
        <v>-33947700000</v>
      </c>
      <c r="VI49" s="7">
        <v>7.8359165319999997</v>
      </c>
      <c r="VJ49" s="6">
        <v>51.200123859999998</v>
      </c>
      <c r="VK49" s="7">
        <v>114326000000</v>
      </c>
      <c r="VL49" s="6">
        <v>10369500000</v>
      </c>
      <c r="VM49" s="7">
        <v>19.399857820000001</v>
      </c>
      <c r="VN49" s="6">
        <v>27.117091840000001</v>
      </c>
      <c r="VO49" s="7">
        <v>44.408877799999999</v>
      </c>
      <c r="VP49" s="6">
        <v>2.8347878629999999</v>
      </c>
      <c r="VQ49" s="7">
        <v>218489000000</v>
      </c>
      <c r="VR49" s="6">
        <v>18.656183720000001</v>
      </c>
      <c r="VS49" s="7">
        <v>24.141145909999999</v>
      </c>
      <c r="VT49" s="6">
        <v>58534900000</v>
      </c>
      <c r="VU49" s="7">
        <v>5524600000</v>
      </c>
      <c r="VV49" s="6">
        <v>-4.5579618689999997</v>
      </c>
      <c r="VW49" s="7">
        <v>3.0628859899999998</v>
      </c>
      <c r="VX49" s="6">
        <v>29.335230930000002</v>
      </c>
      <c r="VY49" s="7">
        <v>17.560305150000001</v>
      </c>
      <c r="VZ49" s="6">
        <v>17120600000</v>
      </c>
      <c r="WA49" s="7">
        <v>28.46272342</v>
      </c>
      <c r="WB49" s="6">
        <v>2.6863488590000002</v>
      </c>
      <c r="WC49" s="7">
        <v>39896700000</v>
      </c>
      <c r="WD49" s="6">
        <v>201968000000</v>
      </c>
      <c r="WE49" s="7">
        <v>91328900000</v>
      </c>
      <c r="WF49" s="6">
        <v>21113500000</v>
      </c>
      <c r="WG49" s="7"/>
      <c r="WH49" s="6">
        <v>179600000</v>
      </c>
      <c r="WI49" s="7">
        <v>11359999.66</v>
      </c>
      <c r="WJ49" s="6">
        <v>360000.01429999998</v>
      </c>
      <c r="WK49" s="7">
        <v>27.084019999999999</v>
      </c>
      <c r="WL49" s="6"/>
      <c r="WM49" s="7">
        <v>1.86</v>
      </c>
      <c r="WN49" s="6"/>
      <c r="WO49" s="7">
        <v>0.20256881900000001</v>
      </c>
      <c r="WP49" s="6">
        <v>11782.006069999999</v>
      </c>
      <c r="WQ49" s="7">
        <v>992943000000</v>
      </c>
      <c r="WR49" s="6">
        <v>17.622327649999999</v>
      </c>
      <c r="WS49" s="7">
        <v>1.1487042439999999</v>
      </c>
      <c r="WT49" s="6">
        <v>7710</v>
      </c>
      <c r="WU49" s="7">
        <v>750411000000</v>
      </c>
      <c r="WV49" s="6">
        <v>1.156667959</v>
      </c>
      <c r="WW49" s="7">
        <v>1002050000000</v>
      </c>
      <c r="WX49" s="6">
        <v>7640.5722859999996</v>
      </c>
      <c r="WY49" s="7">
        <v>643919000000</v>
      </c>
      <c r="WZ49" s="6">
        <v>744800000000</v>
      </c>
      <c r="XA49" s="7">
        <v>24.17336032</v>
      </c>
      <c r="XB49" s="6">
        <v>33.738999999999997</v>
      </c>
      <c r="XC49" s="7">
        <v>19.815999999999999</v>
      </c>
      <c r="XD49" s="6">
        <v>539200000000</v>
      </c>
      <c r="XE49" s="7">
        <v>74.691000000000003</v>
      </c>
      <c r="XF49" s="6">
        <v>46.962000000000003</v>
      </c>
      <c r="XG49" s="7">
        <v>11890.0579</v>
      </c>
      <c r="XH49" s="6">
        <v>649729000000</v>
      </c>
      <c r="XI49" s="7">
        <v>751521000000</v>
      </c>
      <c r="XJ49" s="6">
        <v>12.59573982</v>
      </c>
      <c r="XK49" s="7">
        <v>6.2748999999999997</v>
      </c>
      <c r="XL49" s="6">
        <v>0.20338700300000001</v>
      </c>
      <c r="XM49" s="7">
        <v>26632069</v>
      </c>
      <c r="XN49" s="6">
        <v>47.93</v>
      </c>
      <c r="XO49" s="7">
        <v>32.301663140000002</v>
      </c>
      <c r="XP49" s="6">
        <v>24.75</v>
      </c>
      <c r="XQ49" s="7">
        <v>72.212999999999994</v>
      </c>
      <c r="XR49" s="6">
        <v>23.326000000000001</v>
      </c>
      <c r="XS49" s="7">
        <v>50.155999999999999</v>
      </c>
      <c r="XT49" s="6">
        <v>469398000000</v>
      </c>
      <c r="XU49" s="7">
        <v>5769999.9809999997</v>
      </c>
      <c r="XV49" s="6"/>
      <c r="XW49" s="7">
        <v>8.8000000000000007</v>
      </c>
      <c r="XX49" s="6">
        <v>18.283000000000001</v>
      </c>
      <c r="XY49" s="7">
        <v>11253.666499999999</v>
      </c>
      <c r="XZ49" s="6">
        <v>5.7770000000000001</v>
      </c>
      <c r="YA49" s="7">
        <v>17486.717519999998</v>
      </c>
      <c r="YB49" s="6">
        <v>3814.329013</v>
      </c>
      <c r="YC49" s="7">
        <v>86.332375020000001</v>
      </c>
      <c r="YD49" s="6">
        <v>40881.437709999998</v>
      </c>
      <c r="YE49" s="7">
        <v>61.443544930000002</v>
      </c>
      <c r="YF49" s="6">
        <v>48.566340199999999</v>
      </c>
      <c r="YG49" s="7">
        <v>41.469264850000002</v>
      </c>
      <c r="YH49" s="6">
        <v>17.077926439999999</v>
      </c>
      <c r="YI49" s="7">
        <v>38.829000000000001</v>
      </c>
      <c r="YJ49" s="6">
        <v>31.757227279999999</v>
      </c>
      <c r="YK49" s="7">
        <v>22.950328679999998</v>
      </c>
      <c r="YL49" s="6">
        <v>45.743955370000002</v>
      </c>
      <c r="YM49" s="7">
        <v>26.580649680000001</v>
      </c>
      <c r="YN49" s="6">
        <v>8.6176142860000002</v>
      </c>
      <c r="YO49" s="7">
        <v>27.34558234</v>
      </c>
      <c r="YP49" s="6">
        <v>52.004702010000003</v>
      </c>
      <c r="YQ49" s="7">
        <v>25.277999999999999</v>
      </c>
      <c r="YR49" s="6">
        <v>11.010999999999999</v>
      </c>
      <c r="YS49" s="7">
        <v>46.520940430000003</v>
      </c>
      <c r="YT49" s="6">
        <v>90.819371270000005</v>
      </c>
      <c r="YU49" s="7">
        <v>120.7100695</v>
      </c>
      <c r="YV49" s="6">
        <v>17.318000000000001</v>
      </c>
      <c r="YW49" s="7">
        <v>47.287031540000001</v>
      </c>
      <c r="YX49" s="6">
        <v>6.1920470380000001</v>
      </c>
      <c r="YY49" s="7">
        <v>33.777352659999998</v>
      </c>
      <c r="YZ49" s="6">
        <v>58.530735149999998</v>
      </c>
      <c r="ZA49" s="7">
        <v>21.47852863</v>
      </c>
      <c r="ZB49" s="6">
        <v>68.040999999999997</v>
      </c>
      <c r="ZC49" s="7">
        <v>14.12367839</v>
      </c>
      <c r="ZD49" s="6">
        <v>25.076000000000001</v>
      </c>
      <c r="ZE49" s="7">
        <v>44.436</v>
      </c>
      <c r="ZF49" s="6">
        <v>46.078176429999999</v>
      </c>
      <c r="ZG49" s="7">
        <v>22.164600400000001</v>
      </c>
      <c r="ZH49" s="6">
        <v>14.067058879999999</v>
      </c>
      <c r="ZI49" s="7">
        <v>47.995317</v>
      </c>
      <c r="ZJ49" s="6">
        <v>43.712000000000003</v>
      </c>
      <c r="ZK49" s="7">
        <v>19.061</v>
      </c>
      <c r="ZL49" s="6">
        <v>38.556455069999998</v>
      </c>
      <c r="ZM49" s="7">
        <v>3.43836181</v>
      </c>
      <c r="ZN49" s="6">
        <v>27.675400209999999</v>
      </c>
      <c r="ZO49" s="7">
        <v>0.01</v>
      </c>
      <c r="ZP49" s="6">
        <v>650</v>
      </c>
      <c r="ZQ49" s="7">
        <v>0.1</v>
      </c>
      <c r="ZR49" s="6">
        <v>3.4</v>
      </c>
      <c r="ZS49" s="7">
        <v>4915</v>
      </c>
      <c r="ZT49" s="6">
        <v>0.01</v>
      </c>
      <c r="ZU49" s="7">
        <v>4.5999999999999996</v>
      </c>
      <c r="ZV49" s="6">
        <v>4222</v>
      </c>
      <c r="ZW49" s="7">
        <v>10.99307602</v>
      </c>
      <c r="ZX49" s="6">
        <v>6.4002210000000004E-2</v>
      </c>
      <c r="ZY49" s="7">
        <v>25.706969690000001</v>
      </c>
      <c r="ZZ49" s="6">
        <v>0.01</v>
      </c>
      <c r="AAA49" s="7">
        <v>100</v>
      </c>
      <c r="AAB49" s="6">
        <v>0.1</v>
      </c>
      <c r="AAC49" s="7">
        <v>0.1</v>
      </c>
      <c r="AAD49" s="6">
        <v>2.4</v>
      </c>
      <c r="AAE49" s="7">
        <v>7580</v>
      </c>
      <c r="AAF49" s="6">
        <v>637.11</v>
      </c>
      <c r="AAG49" s="7">
        <v>200</v>
      </c>
      <c r="AAH49" s="6">
        <v>1000</v>
      </c>
      <c r="AAI49" s="7">
        <v>500</v>
      </c>
      <c r="AAJ49" s="6">
        <v>49.62199313</v>
      </c>
      <c r="AAK49" s="7">
        <v>2.7</v>
      </c>
      <c r="AAL49" s="6">
        <v>6005</v>
      </c>
      <c r="AAM49" s="7">
        <v>866000</v>
      </c>
      <c r="AAN49" s="6">
        <v>642660000</v>
      </c>
      <c r="AAO49" s="7">
        <v>642660000</v>
      </c>
      <c r="AAP49" s="6">
        <v>10232500000</v>
      </c>
      <c r="AAQ49" s="7">
        <v>8.9503060120000004</v>
      </c>
      <c r="AAR49" s="6">
        <v>7.9230859159999998</v>
      </c>
      <c r="AAS49" s="7">
        <v>0.84291299500000005</v>
      </c>
      <c r="AAT49" s="6">
        <v>11537354422</v>
      </c>
      <c r="AAU49" s="7">
        <v>4723145550</v>
      </c>
      <c r="AAV49" s="6">
        <v>10427955931</v>
      </c>
      <c r="AAW49" s="7">
        <v>1109398492</v>
      </c>
      <c r="AAX49" s="6">
        <v>6</v>
      </c>
      <c r="AAY49" s="7">
        <v>8.7659989120000006</v>
      </c>
      <c r="AAZ49" s="6">
        <v>3.5886120190000002</v>
      </c>
      <c r="ABA49" s="7">
        <v>16</v>
      </c>
      <c r="ABB49" s="6">
        <v>86.528862000000004</v>
      </c>
      <c r="ABC49" s="7">
        <v>99.4</v>
      </c>
      <c r="ABD49" s="6">
        <v>97.7</v>
      </c>
      <c r="ABE49" s="7">
        <v>98.4</v>
      </c>
      <c r="ABF49" s="6">
        <v>67.461481950000007</v>
      </c>
      <c r="ABG49" s="7">
        <v>3.2517188209999999</v>
      </c>
      <c r="ABH49" s="6">
        <v>179900000</v>
      </c>
      <c r="ABI49" s="7">
        <v>24.808129999999998</v>
      </c>
      <c r="ABJ49" s="6">
        <v>85.186920169999993</v>
      </c>
      <c r="ABK49" s="7"/>
      <c r="ABL49" s="6">
        <v>3.6846098899999999</v>
      </c>
      <c r="ABM49" s="7">
        <v>87.79016876</v>
      </c>
      <c r="ABN49" s="6">
        <v>4.2364892650000003</v>
      </c>
      <c r="ABO49" s="7">
        <v>844900000</v>
      </c>
      <c r="ABP49" s="6">
        <v>240600000</v>
      </c>
      <c r="ABQ49" s="7">
        <v>98</v>
      </c>
      <c r="ABR49" s="6"/>
      <c r="ABS49" s="7"/>
    </row>
    <row r="50" spans="1:747" x14ac:dyDescent="0.25">
      <c r="A50" s="5">
        <v>2008</v>
      </c>
      <c r="B50" s="6">
        <v>49.371322050000003</v>
      </c>
      <c r="C50" s="7">
        <v>60.907556829999997</v>
      </c>
      <c r="D50" s="6">
        <v>0.59303751000000005</v>
      </c>
      <c r="E50" s="7">
        <v>3.9077991330000001</v>
      </c>
      <c r="F50" s="6">
        <v>4.6108810340000002</v>
      </c>
      <c r="G50" s="7">
        <v>2.0968684180000001</v>
      </c>
      <c r="H50" s="6">
        <v>3.966886154</v>
      </c>
      <c r="I50" s="7">
        <v>5.6234824789999998</v>
      </c>
      <c r="J50" s="6">
        <v>7.3959160300000004</v>
      </c>
      <c r="K50" s="7">
        <v>9.9469562249999992</v>
      </c>
      <c r="L50" s="6">
        <v>62.395680480000003</v>
      </c>
      <c r="M50" s="7">
        <v>10.48073404</v>
      </c>
      <c r="N50" s="6">
        <v>11.394139450000001</v>
      </c>
      <c r="O50" s="7">
        <v>34.382141339999997</v>
      </c>
      <c r="P50" s="6">
        <v>12.441504009999999</v>
      </c>
      <c r="Q50" s="7">
        <v>-192199</v>
      </c>
      <c r="R50" s="6">
        <v>279509000000</v>
      </c>
      <c r="S50" s="7">
        <v>150400000000</v>
      </c>
      <c r="T50" s="6">
        <v>3052.212978</v>
      </c>
      <c r="U50" s="7">
        <v>262078000000</v>
      </c>
      <c r="V50" s="6">
        <v>855302000000</v>
      </c>
      <c r="W50" s="7">
        <v>58960618182</v>
      </c>
      <c r="X50" s="6">
        <v>12.630240089999999</v>
      </c>
      <c r="Y50" s="7">
        <v>113104000000</v>
      </c>
      <c r="Z50" s="6">
        <v>-5.5946398659999996</v>
      </c>
      <c r="AA50" s="7">
        <v>38.637632609999997</v>
      </c>
      <c r="AB50" s="6">
        <v>346000000000</v>
      </c>
      <c r="AC50" s="7">
        <v>36272727273</v>
      </c>
      <c r="AD50" s="6">
        <v>739904000000</v>
      </c>
      <c r="AE50" s="7">
        <v>53800000000</v>
      </c>
      <c r="AF50" s="6">
        <v>945600000000</v>
      </c>
      <c r="AG50" s="7">
        <v>3900410000000</v>
      </c>
      <c r="AH50" s="6">
        <v>135473000000</v>
      </c>
      <c r="AI50" s="7">
        <v>197488000000</v>
      </c>
      <c r="AJ50" s="6">
        <v>10.88777219</v>
      </c>
      <c r="AK50" s="7">
        <v>97500000000</v>
      </c>
      <c r="AL50" s="6">
        <v>26224000000</v>
      </c>
      <c r="AM50" s="7">
        <v>45.821663870000002</v>
      </c>
      <c r="AN50" s="6">
        <v>43.058</v>
      </c>
      <c r="AO50" s="7">
        <v>50.628677949999997</v>
      </c>
      <c r="AP50" s="6">
        <v>85864789</v>
      </c>
      <c r="AQ50" s="7">
        <v>54.619613620000003</v>
      </c>
      <c r="AR50" s="6">
        <v>0.36202669999999998</v>
      </c>
      <c r="AS50" s="7">
        <v>0.97059482200000002</v>
      </c>
      <c r="AT50" s="6">
        <v>3.2221781790000001</v>
      </c>
      <c r="AU50" s="7">
        <v>1.2965191460000001</v>
      </c>
      <c r="AV50" s="6">
        <v>2.9887853870000001</v>
      </c>
      <c r="AW50" s="7">
        <v>4.8501286160000001</v>
      </c>
      <c r="AX50" s="6">
        <v>6.3973194089999996</v>
      </c>
      <c r="AY50" s="7">
        <v>8.6486037240000009</v>
      </c>
      <c r="AZ50" s="6">
        <v>62.147484800000001</v>
      </c>
      <c r="BA50" s="7">
        <v>61.892968230000001</v>
      </c>
      <c r="BB50" s="6">
        <v>10.546497889999999</v>
      </c>
      <c r="BC50" s="7">
        <v>33.944716069999998</v>
      </c>
      <c r="BD50" s="6">
        <v>33.496150739999997</v>
      </c>
      <c r="BE50" s="7">
        <v>5.5</v>
      </c>
      <c r="BF50" s="6">
        <v>16.79508654</v>
      </c>
      <c r="BG50" s="7">
        <v>162818000000</v>
      </c>
      <c r="BH50" s="6">
        <v>0</v>
      </c>
      <c r="BI50" s="7">
        <v>75984472727</v>
      </c>
      <c r="BJ50" s="6">
        <v>36.212551650000002</v>
      </c>
      <c r="BK50" s="7">
        <v>324283000000</v>
      </c>
      <c r="BL50" s="6">
        <v>-50100000000</v>
      </c>
      <c r="BM50" s="7">
        <v>22.389726410000002</v>
      </c>
      <c r="BN50" s="6">
        <v>200500000000</v>
      </c>
      <c r="BO50" s="7">
        <v>181818181.80000001</v>
      </c>
      <c r="BP50" s="6">
        <v>56885559109</v>
      </c>
      <c r="BQ50" s="7">
        <v>4835180000000</v>
      </c>
      <c r="BR50" s="6">
        <v>19.55667425</v>
      </c>
      <c r="BS50" s="7">
        <v>225324000000</v>
      </c>
      <c r="BT50" s="6">
        <v>3587230000000</v>
      </c>
      <c r="BU50" s="7">
        <v>647600000000</v>
      </c>
      <c r="BV50" s="6">
        <v>56.942</v>
      </c>
      <c r="BW50" s="7">
        <v>42392582</v>
      </c>
      <c r="BX50" s="6">
        <v>0.93946744000000004</v>
      </c>
      <c r="BY50" s="7">
        <v>3355423</v>
      </c>
      <c r="BZ50" s="6">
        <v>1954672</v>
      </c>
      <c r="CA50" s="7">
        <v>2.4475638499999999</v>
      </c>
      <c r="CB50" s="6">
        <v>4.1584775860000001</v>
      </c>
      <c r="CC50" s="7">
        <v>5.4830501419999997</v>
      </c>
      <c r="CD50" s="6">
        <v>7.1534508929999996</v>
      </c>
      <c r="CE50" s="7">
        <v>9.7630997060000002</v>
      </c>
      <c r="CF50" s="6">
        <v>27124779</v>
      </c>
      <c r="CG50" s="7">
        <v>10.1488146</v>
      </c>
      <c r="CH50" s="6">
        <v>11.107997749999999</v>
      </c>
      <c r="CI50" s="7">
        <v>14946676</v>
      </c>
      <c r="CJ50" s="6">
        <v>12.19608318</v>
      </c>
      <c r="CK50" s="7">
        <v>40198200000</v>
      </c>
      <c r="CL50" s="6">
        <v>27345454545</v>
      </c>
      <c r="CM50" s="7">
        <v>10429.187680000001</v>
      </c>
      <c r="CN50" s="6">
        <v>155509000000</v>
      </c>
      <c r="CO50" s="7">
        <v>19.772953770000001</v>
      </c>
      <c r="CP50" s="6">
        <v>1019410000000</v>
      </c>
      <c r="CQ50" s="7">
        <v>71.68062535</v>
      </c>
      <c r="CR50" s="6">
        <v>-9109090909</v>
      </c>
      <c r="CS50" s="7">
        <v>73490415797</v>
      </c>
      <c r="CT50" s="6">
        <v>934768000000</v>
      </c>
      <c r="CU50" s="7">
        <v>36454545455</v>
      </c>
      <c r="CV50" s="6">
        <v>22.27805695</v>
      </c>
      <c r="CW50" s="7">
        <v>199500000000</v>
      </c>
      <c r="CX50" s="6">
        <v>4.1927199980000003</v>
      </c>
      <c r="CY50" s="7">
        <v>42.797513780000003</v>
      </c>
      <c r="CZ50" s="6">
        <v>34330505048</v>
      </c>
      <c r="DA50" s="7">
        <v>23.698843539999999</v>
      </c>
      <c r="DB50" s="6">
        <v>20564327273</v>
      </c>
      <c r="DC50" s="7">
        <v>1192010000000</v>
      </c>
      <c r="DD50" s="6">
        <v>62909090909</v>
      </c>
      <c r="DE50" s="7">
        <v>45809267893</v>
      </c>
      <c r="DF50" s="6">
        <v>1000000000</v>
      </c>
      <c r="DG50" s="7">
        <v>105.5946399</v>
      </c>
      <c r="DH50" s="6">
        <v>171927000000</v>
      </c>
      <c r="DI50" s="7">
        <v>72.31714126</v>
      </c>
      <c r="DJ50" s="6">
        <v>2299.98945</v>
      </c>
      <c r="DK50" s="7">
        <v>313180000000</v>
      </c>
      <c r="DL50" s="6">
        <v>17727272727</v>
      </c>
      <c r="DM50" s="7">
        <v>326000000</v>
      </c>
      <c r="DN50" s="6">
        <v>18.31683168</v>
      </c>
      <c r="DO50" s="7">
        <v>88.40425157</v>
      </c>
      <c r="DP50" s="6">
        <v>247440000000</v>
      </c>
      <c r="DQ50" s="7">
        <v>32216142798</v>
      </c>
      <c r="DR50" s="6">
        <v>20348962</v>
      </c>
      <c r="DS50" s="7">
        <v>42.797513780000003</v>
      </c>
      <c r="DT50" s="6">
        <v>16186667</v>
      </c>
      <c r="DU50" s="7">
        <v>5.4325000000000001</v>
      </c>
      <c r="DV50" s="6">
        <v>7308763636</v>
      </c>
      <c r="DW50" s="7">
        <v>4808420000000</v>
      </c>
      <c r="DX50" s="6">
        <v>52744.712820000001</v>
      </c>
      <c r="DY50" s="7">
        <v>1896.2159429999999</v>
      </c>
      <c r="DZ50" s="6">
        <v>4528910000000</v>
      </c>
      <c r="EA50" s="7">
        <v>895500000000</v>
      </c>
      <c r="EB50" s="6">
        <v>46.668297039999999</v>
      </c>
      <c r="EC50" s="7">
        <v>417915000000</v>
      </c>
      <c r="ED50" s="6">
        <v>25.572534610000002</v>
      </c>
      <c r="EE50" s="7">
        <v>80.415675960000002</v>
      </c>
      <c r="EF50" s="6">
        <v>791660000000</v>
      </c>
      <c r="EG50" s="7">
        <v>695790000000</v>
      </c>
      <c r="EH50" s="6">
        <v>42.797513780000003</v>
      </c>
      <c r="EI50" s="7">
        <v>43.781281559999996</v>
      </c>
      <c r="EJ50" s="6">
        <v>48382000000</v>
      </c>
      <c r="EK50" s="7">
        <v>36971661</v>
      </c>
      <c r="EL50" s="6">
        <v>48893128</v>
      </c>
      <c r="EM50" s="7">
        <v>43472207</v>
      </c>
      <c r="EN50" s="6">
        <v>6.287943211</v>
      </c>
      <c r="EO50" s="7">
        <v>0.67532806400000001</v>
      </c>
      <c r="EP50" s="6">
        <v>1.361162684</v>
      </c>
      <c r="EQ50" s="7">
        <v>1400752</v>
      </c>
      <c r="ER50" s="6">
        <v>1.634922846</v>
      </c>
      <c r="ES50" s="7">
        <v>3.2689080279999998</v>
      </c>
      <c r="ET50" s="6">
        <v>4.8688790040000001</v>
      </c>
      <c r="EU50" s="7">
        <v>6.1541404359999996</v>
      </c>
      <c r="EV50" s="6">
        <v>8.4465839850000002</v>
      </c>
      <c r="EW50" s="7">
        <v>53362807</v>
      </c>
      <c r="EX50" s="6">
        <v>26238027</v>
      </c>
      <c r="EY50" s="7">
        <v>10.19206981</v>
      </c>
      <c r="EZ50" s="6">
        <v>29146559</v>
      </c>
      <c r="FA50" s="7">
        <v>14199883</v>
      </c>
      <c r="FB50" s="6">
        <v>33.042992740000003</v>
      </c>
      <c r="FC50" s="7">
        <v>295900000000</v>
      </c>
      <c r="FD50" s="6">
        <v>271133000000</v>
      </c>
      <c r="FE50" s="7">
        <v>83.20491346</v>
      </c>
      <c r="FF50" s="6">
        <v>745100000000</v>
      </c>
      <c r="FG50" s="7">
        <v>117745000000</v>
      </c>
      <c r="FH50" s="6">
        <v>27656372517</v>
      </c>
      <c r="FI50" s="7">
        <v>1.820966919</v>
      </c>
      <c r="FJ50" s="6">
        <v>-62563732829</v>
      </c>
      <c r="FK50" s="7">
        <v>1738530000000</v>
      </c>
      <c r="FL50" s="6">
        <v>15.45396008</v>
      </c>
      <c r="FM50" s="7">
        <v>3.774613456</v>
      </c>
      <c r="FN50" s="6">
        <v>1.902533021</v>
      </c>
      <c r="FO50" s="7">
        <v>5.1738106989999997</v>
      </c>
      <c r="FP50" s="6">
        <v>7.1562835659999999</v>
      </c>
      <c r="FQ50" s="7">
        <v>267270000000</v>
      </c>
      <c r="FR50" s="6">
        <v>12.203984459999999</v>
      </c>
      <c r="FS50" s="7">
        <v>2301080000000</v>
      </c>
      <c r="FT50" s="6">
        <v>26.29144179</v>
      </c>
      <c r="FU50" s="7">
        <v>2.1327014219999998</v>
      </c>
      <c r="FV50" s="6">
        <v>1.867404133</v>
      </c>
      <c r="FW50" s="7">
        <v>134912000000</v>
      </c>
      <c r="FX50" s="6">
        <v>30405990380</v>
      </c>
      <c r="FY50" s="7">
        <v>4.6020838680000002</v>
      </c>
      <c r="FZ50" s="6">
        <v>549513000000</v>
      </c>
      <c r="GA50" s="7">
        <v>28.761651130000001</v>
      </c>
      <c r="GB50" s="6">
        <v>5.4324791599999998</v>
      </c>
      <c r="GC50" s="7">
        <v>10.48289527</v>
      </c>
      <c r="GD50" s="6">
        <v>6.1760730600000002</v>
      </c>
      <c r="GE50" s="7">
        <v>4591480000000</v>
      </c>
      <c r="GF50" s="6">
        <v>101097000000</v>
      </c>
      <c r="GG50" s="7">
        <v>5.730712166</v>
      </c>
      <c r="GH50" s="6">
        <v>75.929820000000007</v>
      </c>
      <c r="GI50" s="7">
        <v>71.930000000000007</v>
      </c>
      <c r="GJ50" s="6">
        <v>225.917</v>
      </c>
      <c r="GK50" s="7">
        <v>31.3</v>
      </c>
      <c r="GL50" s="6">
        <v>29.6</v>
      </c>
      <c r="GM50" s="7">
        <v>36371</v>
      </c>
      <c r="GN50" s="6">
        <v>56256</v>
      </c>
      <c r="GO50" s="7">
        <v>1739439941</v>
      </c>
      <c r="GP50" s="6">
        <v>1739439941</v>
      </c>
      <c r="GQ50" s="7">
        <v>66.784999999999997</v>
      </c>
      <c r="GR50" s="6">
        <v>26</v>
      </c>
      <c r="GS50" s="7">
        <v>6.08</v>
      </c>
      <c r="GT50" s="6">
        <v>55.887</v>
      </c>
      <c r="GU50" s="7">
        <v>1.0549999999999999</v>
      </c>
      <c r="GV50" s="6">
        <v>3.101</v>
      </c>
      <c r="GW50" s="7">
        <v>27.5</v>
      </c>
      <c r="GX50" s="6">
        <v>133.983</v>
      </c>
      <c r="GY50" s="7">
        <v>170270004.30000001</v>
      </c>
      <c r="GZ50" s="6">
        <v>156660000</v>
      </c>
      <c r="HA50" s="7">
        <v>1067581</v>
      </c>
      <c r="HB50" s="6">
        <v>6869999.8859999999</v>
      </c>
      <c r="HC50" s="7">
        <v>1612940000</v>
      </c>
      <c r="HD50" s="6">
        <v>693765</v>
      </c>
      <c r="HE50" s="7">
        <v>373816</v>
      </c>
      <c r="HF50" s="6">
        <v>63.427988999999997</v>
      </c>
      <c r="HG50" s="7">
        <v>69.319000000000003</v>
      </c>
      <c r="HH50" s="6">
        <v>24.4</v>
      </c>
      <c r="HI50" s="7">
        <v>26.146000000000001</v>
      </c>
      <c r="HJ50" s="6">
        <v>67124</v>
      </c>
      <c r="HK50" s="7">
        <v>20.25789572</v>
      </c>
      <c r="HL50" s="6">
        <v>4.7715310110000004</v>
      </c>
      <c r="HM50" s="7">
        <v>1872239990</v>
      </c>
      <c r="HN50" s="6">
        <v>16.600000000000001</v>
      </c>
      <c r="HO50" s="7">
        <v>32.9</v>
      </c>
      <c r="HP50" s="6">
        <v>1872239990</v>
      </c>
      <c r="HQ50" s="7">
        <v>1171190012</v>
      </c>
      <c r="HR50" s="6">
        <v>11640000.34</v>
      </c>
      <c r="HS50" s="7">
        <v>470779998.80000001</v>
      </c>
      <c r="HT50" s="6">
        <v>7.1184175319999996</v>
      </c>
      <c r="HU50" s="7">
        <v>2.1807854849999999</v>
      </c>
      <c r="HV50" s="6">
        <v>3.3475700100000001</v>
      </c>
      <c r="HW50" s="7">
        <v>3779880350</v>
      </c>
      <c r="HX50" s="6">
        <v>7.3920370789999996</v>
      </c>
      <c r="HY50" s="7">
        <v>20534200000</v>
      </c>
      <c r="HZ50" s="6">
        <v>13.8</v>
      </c>
      <c r="IA50" s="7">
        <v>11852500</v>
      </c>
      <c r="IB50" s="6">
        <v>1001450</v>
      </c>
      <c r="IC50" s="7">
        <v>23743022</v>
      </c>
      <c r="ID50" s="6">
        <v>520.24981070000001</v>
      </c>
      <c r="IE50" s="7">
        <v>95.97</v>
      </c>
      <c r="IF50" s="6">
        <v>0.90411371699999998</v>
      </c>
      <c r="IG50" s="7">
        <v>47.135518470000001</v>
      </c>
      <c r="IH50" s="6">
        <v>86.257259529999999</v>
      </c>
      <c r="II50" s="7">
        <v>95.02</v>
      </c>
      <c r="IJ50" s="6">
        <v>3186032</v>
      </c>
      <c r="IK50" s="7">
        <v>3.5581897630000001</v>
      </c>
      <c r="IL50" s="6">
        <v>7452.2</v>
      </c>
      <c r="IM50" s="7">
        <v>95.12</v>
      </c>
      <c r="IN50" s="6">
        <v>995450</v>
      </c>
      <c r="IO50" s="7">
        <v>2.6540760460000001</v>
      </c>
      <c r="IP50" s="6">
        <v>25539150688</v>
      </c>
      <c r="IQ50" s="7">
        <v>15.27967065</v>
      </c>
      <c r="IR50" s="6">
        <v>19.134943450000002</v>
      </c>
      <c r="IS50" s="7">
        <v>2.9819663319999998</v>
      </c>
      <c r="IT50" s="6">
        <v>3.553407972</v>
      </c>
      <c r="IU50" s="7">
        <v>12.50654505</v>
      </c>
      <c r="IV50" s="6">
        <v>14.037315169999999</v>
      </c>
      <c r="IW50" s="7">
        <v>18.100000000000001</v>
      </c>
      <c r="IX50" s="6">
        <v>3.0769306E-2</v>
      </c>
      <c r="IY50" s="7">
        <v>3.8202034199999999</v>
      </c>
      <c r="IZ50" s="6">
        <v>4.2514628940000003</v>
      </c>
      <c r="JA50" s="7">
        <v>3.149074868</v>
      </c>
      <c r="JB50" s="6">
        <v>4.9537771179999996</v>
      </c>
      <c r="JC50" s="7">
        <v>60.062328370000003</v>
      </c>
      <c r="JD50" s="6">
        <v>2642000</v>
      </c>
      <c r="JE50" s="7">
        <v>6.34398923</v>
      </c>
      <c r="JF50" s="6">
        <v>59.24139667</v>
      </c>
      <c r="JG50" s="7">
        <v>52182957311</v>
      </c>
      <c r="JH50" s="6">
        <v>2.9819663319999998</v>
      </c>
      <c r="JI50" s="7">
        <v>33.806630429999998</v>
      </c>
      <c r="JJ50" s="6">
        <v>11.646217399999999</v>
      </c>
      <c r="JK50" s="7">
        <v>1</v>
      </c>
      <c r="JL50" s="6">
        <v>15.27967065</v>
      </c>
      <c r="JM50" s="7">
        <v>7.1455335780000002</v>
      </c>
      <c r="JN50" s="6">
        <v>1.837873799</v>
      </c>
      <c r="JO50" s="7">
        <v>23.918325939999999</v>
      </c>
      <c r="JP50" s="6">
        <v>1.835707475</v>
      </c>
      <c r="JQ50" s="7">
        <v>10.95719282</v>
      </c>
      <c r="JR50" s="6">
        <v>35420</v>
      </c>
      <c r="JS50" s="7">
        <v>2.0798697559999999</v>
      </c>
      <c r="JT50" s="6">
        <v>7478350000</v>
      </c>
      <c r="JU50" s="7">
        <v>53190.056900000003</v>
      </c>
      <c r="JV50" s="6">
        <v>1710</v>
      </c>
      <c r="JW50" s="7">
        <v>164178000000</v>
      </c>
      <c r="JX50" s="6">
        <v>10516.28217</v>
      </c>
      <c r="JY50" s="7">
        <v>4567150000000</v>
      </c>
      <c r="JZ50" s="6">
        <v>902978000000</v>
      </c>
      <c r="KA50" s="7">
        <v>1359700000</v>
      </c>
      <c r="KB50" s="6">
        <v>264408000000</v>
      </c>
      <c r="KC50" s="7">
        <v>146881000000</v>
      </c>
      <c r="KD50" s="6">
        <v>3079.3560910000001</v>
      </c>
      <c r="KE50" s="7">
        <v>8760000.2290000003</v>
      </c>
      <c r="KF50" s="6">
        <v>7.0753736079999996</v>
      </c>
      <c r="KG50" s="7">
        <v>5.0943976370000001</v>
      </c>
      <c r="KH50" s="6">
        <v>1.0594849449999999</v>
      </c>
      <c r="KI50" s="7">
        <v>219999.9988</v>
      </c>
      <c r="KJ50" s="6">
        <v>47419998.170000002</v>
      </c>
      <c r="KK50" s="7">
        <v>97851</v>
      </c>
      <c r="KL50" s="6">
        <v>-1570000.0519999999</v>
      </c>
      <c r="KM50" s="7">
        <v>28020000.460000001</v>
      </c>
      <c r="KN50" s="6">
        <v>1659999.9669999999</v>
      </c>
      <c r="KO50" s="7">
        <v>2619999.8859999999</v>
      </c>
      <c r="KP50" s="6">
        <v>141990005.5</v>
      </c>
      <c r="KQ50" s="7">
        <v>6</v>
      </c>
      <c r="KR50" s="6">
        <v>8.0000000000000002E-3</v>
      </c>
      <c r="KS50" s="7">
        <v>23.2195</v>
      </c>
      <c r="KT50" s="6">
        <v>27.435818909999998</v>
      </c>
      <c r="KU50" s="7">
        <v>3164496904</v>
      </c>
      <c r="KV50" s="6">
        <v>5.831412619</v>
      </c>
      <c r="KW50" s="7">
        <v>9494600000</v>
      </c>
      <c r="KX50" s="6">
        <v>19.064599999999999</v>
      </c>
      <c r="KY50" s="7">
        <v>0.67959999999999998</v>
      </c>
      <c r="KZ50" s="6">
        <v>2.9999999999999997E-4</v>
      </c>
      <c r="LA50" s="7">
        <v>60.996499999999997</v>
      </c>
      <c r="LB50" s="6">
        <v>1.5114000000000001</v>
      </c>
      <c r="LC50" s="7">
        <v>4.6002999999999998</v>
      </c>
      <c r="LD50" s="6">
        <v>11.567299999999999</v>
      </c>
      <c r="LE50" s="7">
        <v>39.053100000000001</v>
      </c>
      <c r="LF50" s="6">
        <v>2.3527129379999998</v>
      </c>
      <c r="LG50" s="7">
        <v>36.369700000000002</v>
      </c>
      <c r="LH50" s="6">
        <v>57.531500000000001</v>
      </c>
      <c r="LI50" s="7">
        <v>0.44669999999999999</v>
      </c>
      <c r="LJ50" s="6">
        <v>-937145884.20000005</v>
      </c>
      <c r="LK50" s="7">
        <v>2699568000</v>
      </c>
      <c r="LL50" s="6">
        <v>33925338197</v>
      </c>
      <c r="LM50" s="7">
        <v>4.4299999999999999E-2</v>
      </c>
      <c r="LN50" s="6">
        <v>6.8900000000000003E-2</v>
      </c>
      <c r="LO50" s="7">
        <v>0.770822008</v>
      </c>
      <c r="LP50" s="6">
        <v>20.6831</v>
      </c>
      <c r="LQ50" s="7">
        <v>0.8155</v>
      </c>
      <c r="LR50" s="6">
        <v>3.09E-2</v>
      </c>
      <c r="LS50" s="7">
        <v>3.3153799519999998</v>
      </c>
      <c r="LT50" s="6">
        <v>25.4711</v>
      </c>
      <c r="LU50" s="7">
        <v>2.4626000000000001</v>
      </c>
      <c r="LV50" s="6">
        <v>5.5500000000000001E-2</v>
      </c>
      <c r="LW50" s="7">
        <v>23.298300000000001</v>
      </c>
      <c r="LX50" s="6">
        <v>284.67439999999999</v>
      </c>
      <c r="LY50" s="7">
        <v>0.53549999999999998</v>
      </c>
      <c r="LZ50" s="6">
        <v>5.74E-2</v>
      </c>
      <c r="MA50" s="7">
        <v>202.01519999999999</v>
      </c>
      <c r="MB50" s="6">
        <v>16.9788</v>
      </c>
      <c r="MC50" s="7">
        <v>9.6571999999999996</v>
      </c>
      <c r="MD50" s="6">
        <v>-847774656.79999995</v>
      </c>
      <c r="ME50" s="7">
        <v>1444168000</v>
      </c>
      <c r="MF50" s="6">
        <v>8.2797327809999999</v>
      </c>
      <c r="MG50" s="7">
        <v>30873504457</v>
      </c>
      <c r="MH50" s="6">
        <v>6</v>
      </c>
      <c r="MI50" s="7">
        <v>6</v>
      </c>
      <c r="MJ50" s="6">
        <v>1.9274806499999999</v>
      </c>
      <c r="MK50" s="7">
        <v>2.005558615</v>
      </c>
      <c r="ML50" s="6">
        <v>89371000</v>
      </c>
      <c r="MM50" s="7">
        <v>38.75</v>
      </c>
      <c r="MN50" s="6">
        <v>12</v>
      </c>
      <c r="MO50" s="7">
        <v>868205640.20000005</v>
      </c>
      <c r="MP50" s="6">
        <v>3292683654</v>
      </c>
      <c r="MQ50" s="7">
        <v>-33383000</v>
      </c>
      <c r="MR50" s="6">
        <v>8.3786000000000005</v>
      </c>
      <c r="MS50" s="7">
        <v>30793474457</v>
      </c>
      <c r="MT50" s="6">
        <v>20.66376897</v>
      </c>
      <c r="MU50" s="7">
        <v>-420435000</v>
      </c>
      <c r="MV50" s="6">
        <v>-66374723.130000003</v>
      </c>
      <c r="MW50" s="7">
        <v>65422000</v>
      </c>
      <c r="MX50" s="6">
        <v>1255400000</v>
      </c>
      <c r="MY50" s="7">
        <v>2842474081</v>
      </c>
      <c r="MZ50" s="6">
        <v>209359659.5</v>
      </c>
      <c r="NA50" s="7">
        <v>529999.97140000004</v>
      </c>
      <c r="NB50" s="6">
        <v>101.19428980000001</v>
      </c>
      <c r="NC50" s="7">
        <v>-39180000</v>
      </c>
      <c r="ND50" s="6">
        <v>203630004.90000001</v>
      </c>
      <c r="NE50" s="7">
        <v>1716749.2</v>
      </c>
      <c r="NF50" s="6">
        <v>2960000.0380000002</v>
      </c>
      <c r="NG50" s="7">
        <v>19719999.309999999</v>
      </c>
      <c r="NH50" s="6">
        <v>6.4754235150000001</v>
      </c>
      <c r="NI50" s="7">
        <v>43.960937819999998</v>
      </c>
      <c r="NJ50" s="6">
        <v>1.6549421929999999</v>
      </c>
      <c r="NK50" s="7">
        <v>58.113996880000002</v>
      </c>
      <c r="NL50" s="6">
        <v>17.896391900000001</v>
      </c>
      <c r="NM50" s="7">
        <v>36.957813469999998</v>
      </c>
      <c r="NN50" s="6">
        <v>10.87822516</v>
      </c>
      <c r="NO50" s="7">
        <v>8.2300610380000006</v>
      </c>
      <c r="NP50" s="6">
        <v>10.79979513</v>
      </c>
      <c r="NQ50" s="7">
        <v>3.2179174189999999</v>
      </c>
      <c r="NR50" s="6">
        <v>0.69302340799999995</v>
      </c>
      <c r="NS50" s="7">
        <v>1581.728126</v>
      </c>
      <c r="NT50" s="6">
        <v>0.49532091299999997</v>
      </c>
      <c r="NU50" s="7">
        <v>0.25209912899999998</v>
      </c>
      <c r="NV50" s="6">
        <v>4.4111256000000001</v>
      </c>
      <c r="NW50" s="7">
        <v>195.482</v>
      </c>
      <c r="NX50" s="6">
        <v>12.454567770000001</v>
      </c>
      <c r="NY50" s="7">
        <v>2.1806899639999999</v>
      </c>
      <c r="NZ50" s="6">
        <v>2510.64633</v>
      </c>
      <c r="OA50" s="7">
        <v>135815000000</v>
      </c>
      <c r="OB50" s="6">
        <v>11.040813780000001</v>
      </c>
      <c r="OC50" s="7">
        <v>16899475808</v>
      </c>
      <c r="OD50" s="6">
        <v>10236555806</v>
      </c>
      <c r="OE50" s="7">
        <v>0.25420441700000002</v>
      </c>
      <c r="OF50" s="6">
        <v>813207382.70000005</v>
      </c>
      <c r="OG50" s="7">
        <v>413891009.69999999</v>
      </c>
      <c r="OH50" s="6">
        <v>7242092574</v>
      </c>
      <c r="OI50" s="7">
        <v>57510</v>
      </c>
      <c r="OJ50" s="6">
        <v>15.58248556</v>
      </c>
      <c r="OK50" s="7">
        <v>215576000000</v>
      </c>
      <c r="OL50" s="6">
        <v>10.293393740000001</v>
      </c>
      <c r="OM50" s="7">
        <v>6.2350395150000004</v>
      </c>
      <c r="ON50" s="6">
        <v>6688999</v>
      </c>
      <c r="OO50" s="7">
        <v>41300000</v>
      </c>
      <c r="OP50" s="6">
        <v>0</v>
      </c>
      <c r="OQ50" s="7">
        <v>3.7773674709999998</v>
      </c>
      <c r="OR50" s="6">
        <v>1.8574071249999999</v>
      </c>
      <c r="OS50" s="7">
        <v>1509999.99</v>
      </c>
      <c r="OT50" s="6">
        <v>49.241778699999998</v>
      </c>
      <c r="OU50" s="7">
        <v>-387052000</v>
      </c>
      <c r="OV50" s="6">
        <v>-360955000</v>
      </c>
      <c r="OW50" s="7"/>
      <c r="OX50" s="6"/>
      <c r="OY50" s="7"/>
      <c r="OZ50" s="6">
        <v>25273236364</v>
      </c>
      <c r="PA50" s="7">
        <v>15.522367389999999</v>
      </c>
      <c r="PB50" s="6">
        <v>139003000000</v>
      </c>
      <c r="PC50" s="7"/>
      <c r="PD50" s="6">
        <v>7230000.0190000003</v>
      </c>
      <c r="PE50" s="7">
        <v>1120000.0049999999</v>
      </c>
      <c r="PF50" s="6">
        <v>-70900811.900000006</v>
      </c>
      <c r="PG50" s="7">
        <v>8.5169999999999995</v>
      </c>
      <c r="PH50" s="6">
        <v>14449999.810000001</v>
      </c>
      <c r="PI50" s="7">
        <v>0.10785315500000001</v>
      </c>
      <c r="PJ50" s="6">
        <v>5.7416666669999996</v>
      </c>
      <c r="PK50" s="7">
        <v>80030000</v>
      </c>
      <c r="PL50" s="6">
        <v>6.5833333329999997</v>
      </c>
      <c r="PM50" s="7">
        <v>12.324999999999999</v>
      </c>
      <c r="PN50" s="6">
        <v>2180000.0669999998</v>
      </c>
      <c r="PO50" s="7">
        <v>44.531693400000002</v>
      </c>
      <c r="PP50" s="6">
        <v>24667600000</v>
      </c>
      <c r="PQ50" s="7">
        <v>44.820324460000002</v>
      </c>
      <c r="PR50" s="6">
        <v>211548000000</v>
      </c>
      <c r="PS50" s="7">
        <v>5.6940936110000004</v>
      </c>
      <c r="PT50" s="6">
        <v>8694000000</v>
      </c>
      <c r="PU50" s="7">
        <v>57826300000</v>
      </c>
      <c r="PV50" s="6">
        <v>1.9480649809999999</v>
      </c>
      <c r="PW50" s="7">
        <v>-7574400000</v>
      </c>
      <c r="PX50" s="6">
        <v>1289100000</v>
      </c>
      <c r="PY50" s="7">
        <v>16.5501933</v>
      </c>
      <c r="PZ50" s="6">
        <v>17614900000</v>
      </c>
      <c r="QA50" s="7">
        <v>1776300000</v>
      </c>
      <c r="QB50" s="6">
        <v>1.9673579919999999</v>
      </c>
      <c r="QC50" s="7">
        <v>27.198041020000002</v>
      </c>
      <c r="QD50" s="6">
        <v>23.427854060000001</v>
      </c>
      <c r="QE50" s="7">
        <v>8694000000</v>
      </c>
      <c r="QF50" s="6">
        <v>54760900000</v>
      </c>
      <c r="QG50" s="7">
        <v>9758200000</v>
      </c>
      <c r="QH50" s="6">
        <v>-2895700000</v>
      </c>
      <c r="QI50" s="7">
        <v>-4310800000</v>
      </c>
      <c r="QJ50" s="6">
        <v>41.563676209999997</v>
      </c>
      <c r="QK50" s="7">
        <v>49607900000</v>
      </c>
      <c r="QL50" s="6">
        <v>32.487836999999999</v>
      </c>
      <c r="QM50" s="7">
        <v>33.079829410000002</v>
      </c>
      <c r="QN50" s="6">
        <v>20.4211192</v>
      </c>
      <c r="QO50" s="7">
        <v>16335000000</v>
      </c>
      <c r="QP50" s="6">
        <v>38463354545</v>
      </c>
      <c r="QQ50" s="7">
        <v>10072000000</v>
      </c>
      <c r="QR50" s="6">
        <v>44.094990750000001</v>
      </c>
      <c r="QS50" s="7">
        <v>24911900000</v>
      </c>
      <c r="QT50" s="6">
        <v>3065400000</v>
      </c>
      <c r="QU50" s="7">
        <v>931459056.70000005</v>
      </c>
      <c r="QV50" s="6">
        <v>-19758900000</v>
      </c>
      <c r="QW50" s="7">
        <v>-0.86882188699999996</v>
      </c>
      <c r="QX50" s="6">
        <v>1.179352317</v>
      </c>
      <c r="QY50" s="7">
        <v>68999100000</v>
      </c>
      <c r="QZ50" s="6">
        <v>9.3982934900000004</v>
      </c>
      <c r="RA50" s="7">
        <v>26.119195980000001</v>
      </c>
      <c r="RB50" s="6">
        <v>4.9155385709999999</v>
      </c>
      <c r="RC50" s="7">
        <v>5.3396984920000001</v>
      </c>
      <c r="RD50" s="6">
        <v>32.755430140000001</v>
      </c>
      <c r="RE50" s="7">
        <v>29849000000</v>
      </c>
      <c r="RF50" s="6">
        <v>21.20151414</v>
      </c>
      <c r="RG50" s="7">
        <v>-12461900000</v>
      </c>
      <c r="RH50" s="6">
        <v>-1414600000</v>
      </c>
      <c r="RI50" s="7">
        <v>5.472418094</v>
      </c>
      <c r="RJ50" s="6">
        <v>23.623500839999998</v>
      </c>
      <c r="RK50" s="7">
        <v>5.9706004950000002</v>
      </c>
      <c r="RL50" s="6">
        <v>17.846954390000001</v>
      </c>
      <c r="RM50" s="7">
        <v>10.13468013</v>
      </c>
      <c r="RN50" s="6">
        <v>1920200000</v>
      </c>
      <c r="RO50" s="7">
        <v>67222800000</v>
      </c>
      <c r="RP50" s="6">
        <v>5.4753868969999999</v>
      </c>
      <c r="RQ50" s="7">
        <v>59480000</v>
      </c>
      <c r="RR50" s="6">
        <v>125522614.09999999</v>
      </c>
      <c r="RS50" s="7">
        <v>128.31693989999999</v>
      </c>
      <c r="RT50" s="6">
        <v>3.7202626599999999</v>
      </c>
      <c r="RU50" s="7">
        <v>70.445999999999998</v>
      </c>
      <c r="RV50" s="6">
        <v>7044.6</v>
      </c>
      <c r="RW50" s="7">
        <v>94.102589839999993</v>
      </c>
      <c r="RX50" s="6">
        <v>2.5209603330000001</v>
      </c>
      <c r="RY50" s="7">
        <v>-673600000</v>
      </c>
      <c r="RZ50" s="6">
        <v>59480000</v>
      </c>
      <c r="SA50" s="7"/>
      <c r="SB50" s="6">
        <v>47.551000000000002</v>
      </c>
      <c r="SC50" s="7">
        <v>30.03041194</v>
      </c>
      <c r="SD50" s="6">
        <v>72.34</v>
      </c>
      <c r="SE50" s="7">
        <v>21.724</v>
      </c>
      <c r="SF50" s="6">
        <v>17.192814540000001</v>
      </c>
      <c r="SG50" s="7">
        <v>28226798739</v>
      </c>
      <c r="SH50" s="6">
        <v>23.427854060000001</v>
      </c>
      <c r="SI50" s="7"/>
      <c r="SJ50" s="6">
        <v>21.904670719999999</v>
      </c>
      <c r="SK50" s="7"/>
      <c r="SL50" s="6"/>
      <c r="SM50" s="7">
        <v>913000000</v>
      </c>
      <c r="SN50" s="6">
        <v>72.859432229999996</v>
      </c>
      <c r="SO50" s="7">
        <v>0</v>
      </c>
      <c r="SP50" s="6">
        <v>15.239621489999999</v>
      </c>
      <c r="SQ50" s="7">
        <v>11.20421245</v>
      </c>
      <c r="SR50" s="6">
        <v>21.115549089999998</v>
      </c>
      <c r="SS50" s="7">
        <v>0.696733822</v>
      </c>
      <c r="ST50" s="6">
        <v>88.099053720000001</v>
      </c>
      <c r="SU50" s="7">
        <v>21.521860119999999</v>
      </c>
      <c r="SV50" s="6">
        <v>6777</v>
      </c>
      <c r="SW50" s="7">
        <v>110</v>
      </c>
      <c r="SX50" s="6">
        <v>92</v>
      </c>
      <c r="SY50" s="7">
        <v>8507425.1999999993</v>
      </c>
      <c r="SZ50" s="6">
        <v>129.9</v>
      </c>
      <c r="TA50" s="7">
        <v>97</v>
      </c>
      <c r="TB50" s="6">
        <v>7649700000</v>
      </c>
      <c r="TC50" s="7">
        <v>2660000.0860000001</v>
      </c>
      <c r="TD50" s="6">
        <v>2.0889164290000002</v>
      </c>
      <c r="TE50" s="7">
        <v>1363.88852</v>
      </c>
      <c r="TF50" s="6">
        <v>1.581923411</v>
      </c>
      <c r="TG50" s="7"/>
      <c r="TH50" s="6">
        <v>-23.329666759999999</v>
      </c>
      <c r="TI50" s="7">
        <v>0</v>
      </c>
      <c r="TJ50" s="6"/>
      <c r="TK50" s="7">
        <v>841.7574869</v>
      </c>
      <c r="TL50" s="6">
        <v>96.162109139999998</v>
      </c>
      <c r="TM50" s="7">
        <v>9.9465811970000004</v>
      </c>
      <c r="TN50" s="6">
        <v>85</v>
      </c>
      <c r="TO50" s="7">
        <v>5.5309999999999997</v>
      </c>
      <c r="TP50" s="6">
        <v>18.876000000000001</v>
      </c>
      <c r="TQ50" s="7">
        <v>28.993930819999999</v>
      </c>
      <c r="TR50" s="6">
        <v>12613147069</v>
      </c>
      <c r="TS50" s="7">
        <v>922155000000</v>
      </c>
      <c r="TT50" s="6">
        <v>55283349165</v>
      </c>
      <c r="TU50" s="7">
        <v>129045000000</v>
      </c>
      <c r="TV50" s="6">
        <v>14.410418760000001</v>
      </c>
      <c r="TW50" s="7">
        <v>6539999.9620000003</v>
      </c>
      <c r="TX50" s="6">
        <v>111.38221230000001</v>
      </c>
      <c r="TY50" s="7">
        <v>122.8336596</v>
      </c>
      <c r="TZ50" s="6">
        <v>103.1124684</v>
      </c>
      <c r="UA50" s="7">
        <v>71.155655379999999</v>
      </c>
      <c r="UB50" s="6">
        <v>76.102652030000002</v>
      </c>
      <c r="UC50" s="7">
        <v>28.0469799</v>
      </c>
      <c r="UD50" s="6">
        <v>29.893789290000001</v>
      </c>
      <c r="UE50" s="7">
        <v>0.93822002400000004</v>
      </c>
      <c r="UF50" s="6"/>
      <c r="UG50" s="7"/>
      <c r="UH50" s="6">
        <v>13.896099449999999</v>
      </c>
      <c r="UI50" s="7">
        <v>49.329000000000001</v>
      </c>
      <c r="UJ50" s="6">
        <v>35.487000000000002</v>
      </c>
      <c r="UK50" s="7">
        <v>18.393999999999998</v>
      </c>
      <c r="UL50" s="6"/>
      <c r="UM50" s="7">
        <v>1649</v>
      </c>
      <c r="UN50" s="6">
        <v>481</v>
      </c>
      <c r="UO50" s="7"/>
      <c r="UP50" s="6"/>
      <c r="UQ50" s="7">
        <v>1409999.9669999999</v>
      </c>
      <c r="UR50" s="6"/>
      <c r="US50" s="7"/>
      <c r="UT50" s="6">
        <v>68.338999999999999</v>
      </c>
      <c r="UU50" s="7">
        <v>43.500999999999998</v>
      </c>
      <c r="UV50" s="6">
        <v>17.623999999999999</v>
      </c>
      <c r="UW50" s="7"/>
      <c r="UX50" s="6">
        <v>9337600000</v>
      </c>
      <c r="UY50" s="7">
        <v>51356800000</v>
      </c>
      <c r="UZ50" s="6"/>
      <c r="VA50" s="7"/>
      <c r="VB50" s="6"/>
      <c r="VC50" s="7">
        <v>40956600000</v>
      </c>
      <c r="VD50" s="6">
        <v>63531020000</v>
      </c>
      <c r="VE50" s="7">
        <v>15.32052485</v>
      </c>
      <c r="VF50" s="6">
        <v>5.6346430119999997</v>
      </c>
      <c r="VG50" s="7">
        <v>6.7746477360000004</v>
      </c>
      <c r="VH50" s="6">
        <v>-56960880000</v>
      </c>
      <c r="VI50" s="7">
        <v>6.9208225490000004</v>
      </c>
      <c r="VJ50" s="6">
        <v>48.877767679999998</v>
      </c>
      <c r="VK50" s="7">
        <v>137195000000</v>
      </c>
      <c r="VL50" s="6">
        <v>14021000000</v>
      </c>
      <c r="VM50" s="7">
        <v>20.206631170000001</v>
      </c>
      <c r="VN50" s="6">
        <v>27.623935230000001</v>
      </c>
      <c r="VO50" s="7">
        <v>44.865092480000001</v>
      </c>
      <c r="VP50" s="6">
        <v>3.8299274149999998</v>
      </c>
      <c r="VQ50" s="7">
        <v>271500000000</v>
      </c>
      <c r="VR50" s="6">
        <v>16.459298189999998</v>
      </c>
      <c r="VS50" s="7">
        <v>23.400048739999999</v>
      </c>
      <c r="VT50" s="6">
        <v>67058000000</v>
      </c>
      <c r="VU50" s="7">
        <v>5835000000</v>
      </c>
      <c r="VV50" s="6">
        <v>-6.3607906200000004</v>
      </c>
      <c r="VW50" s="7">
        <v>3.5237335509999999</v>
      </c>
      <c r="VX50" s="6">
        <v>30.318204359999999</v>
      </c>
      <c r="VY50" s="7">
        <v>15.085330539999999</v>
      </c>
      <c r="VZ50" s="6">
        <v>18790000000</v>
      </c>
      <c r="WA50" s="7">
        <v>26.948712010000001</v>
      </c>
      <c r="WB50" s="6">
        <v>2.34492133</v>
      </c>
      <c r="WC50" s="7">
        <v>50281300000</v>
      </c>
      <c r="WD50" s="6">
        <v>247372000000</v>
      </c>
      <c r="WE50" s="7">
        <v>111640000000</v>
      </c>
      <c r="WF50" s="6">
        <v>34297000000</v>
      </c>
      <c r="WG50" s="7"/>
      <c r="WH50" s="6">
        <v>241300000</v>
      </c>
      <c r="WI50" s="7">
        <v>15630000.109999999</v>
      </c>
      <c r="WJ50" s="6">
        <v>340000.0036</v>
      </c>
      <c r="WK50" s="7"/>
      <c r="WL50" s="6"/>
      <c r="WM50" s="7">
        <v>1.63</v>
      </c>
      <c r="WN50" s="6"/>
      <c r="WO50" s="7">
        <v>0.23150815299999999</v>
      </c>
      <c r="WP50" s="6">
        <v>12391.58476</v>
      </c>
      <c r="WQ50" s="7">
        <v>1064000000000</v>
      </c>
      <c r="WR50" s="6">
        <v>19.772953770000001</v>
      </c>
      <c r="WS50" s="7">
        <v>1.308861944</v>
      </c>
      <c r="WT50" s="6">
        <v>8260</v>
      </c>
      <c r="WU50" s="7">
        <v>793415000000</v>
      </c>
      <c r="WV50" s="6">
        <v>1.273294841</v>
      </c>
      <c r="WW50" s="7">
        <v>1072950000000</v>
      </c>
      <c r="WX50" s="6">
        <v>8190.7091309999996</v>
      </c>
      <c r="WY50" s="7">
        <v>703294000000</v>
      </c>
      <c r="WZ50" s="6">
        <v>895500000000</v>
      </c>
      <c r="XA50" s="7">
        <v>22.8875466</v>
      </c>
      <c r="XB50" s="6">
        <v>35.567</v>
      </c>
      <c r="XC50" s="7">
        <v>19.855</v>
      </c>
      <c r="XD50" s="6">
        <v>647600000000</v>
      </c>
      <c r="XE50" s="7">
        <v>75.537999999999997</v>
      </c>
      <c r="XF50" s="6">
        <v>50.502000000000002</v>
      </c>
      <c r="XG50" s="7">
        <v>12495.784729999999</v>
      </c>
      <c r="XH50" s="6">
        <v>709167000000</v>
      </c>
      <c r="XI50" s="7">
        <v>902978000000</v>
      </c>
      <c r="XJ50" s="6">
        <v>12.203984459999999</v>
      </c>
      <c r="XK50" s="7">
        <v>6.7088000000000001</v>
      </c>
      <c r="XL50" s="6">
        <v>0.18986376499999999</v>
      </c>
      <c r="XM50" s="7">
        <v>26970086</v>
      </c>
      <c r="XN50" s="6">
        <v>47.551000000000002</v>
      </c>
      <c r="XO50" s="7">
        <v>30.030997970000001</v>
      </c>
      <c r="XP50" s="6">
        <v>23.332000000000001</v>
      </c>
      <c r="XQ50" s="7">
        <v>72.908000000000001</v>
      </c>
      <c r="XR50" s="6">
        <v>21.895</v>
      </c>
      <c r="XS50" s="7">
        <v>49.868000000000002</v>
      </c>
      <c r="XT50" s="6">
        <v>494781000000</v>
      </c>
      <c r="XU50" s="7">
        <v>7469999.79</v>
      </c>
      <c r="XV50" s="6"/>
      <c r="XW50" s="7">
        <v>8.5169999999999995</v>
      </c>
      <c r="XX50" s="6">
        <v>18.725999999999999</v>
      </c>
      <c r="XY50" s="7">
        <v>12043.670459999999</v>
      </c>
      <c r="XZ50" s="6">
        <v>5.4870000000000001</v>
      </c>
      <c r="YA50" s="7">
        <v>17887.986939999999</v>
      </c>
      <c r="YB50" s="6">
        <v>3888.5338569999999</v>
      </c>
      <c r="YC50" s="7">
        <v>93.673110719999997</v>
      </c>
      <c r="YD50" s="6">
        <v>43124.100850000003</v>
      </c>
      <c r="YE50" s="7">
        <v>62.351689069999999</v>
      </c>
      <c r="YF50" s="6">
        <v>45.03627719</v>
      </c>
      <c r="YG50" s="7">
        <v>39.98614439</v>
      </c>
      <c r="YH50" s="6">
        <v>17.822306439999998</v>
      </c>
      <c r="YI50" s="7">
        <v>42.006999999999998</v>
      </c>
      <c r="YJ50" s="6">
        <v>31.692125220000001</v>
      </c>
      <c r="YK50" s="7">
        <v>26.697644709999999</v>
      </c>
      <c r="YL50" s="6">
        <v>44.530527309999997</v>
      </c>
      <c r="YM50" s="7">
        <v>27.328786690000001</v>
      </c>
      <c r="YN50" s="6">
        <v>8.9433210949999999</v>
      </c>
      <c r="YO50" s="7">
        <v>24.952024569999999</v>
      </c>
      <c r="YP50" s="6">
        <v>49.145997569999999</v>
      </c>
      <c r="YQ50" s="7">
        <v>26.484999999999999</v>
      </c>
      <c r="YR50" s="6">
        <v>10.154</v>
      </c>
      <c r="YS50" s="7">
        <v>45.607000810000002</v>
      </c>
      <c r="YT50" s="6">
        <v>92.787853339999998</v>
      </c>
      <c r="YU50" s="7">
        <v>120.7794677</v>
      </c>
      <c r="YV50" s="6">
        <v>16.821000000000002</v>
      </c>
      <c r="YW50" s="7">
        <v>48.814391039999997</v>
      </c>
      <c r="YX50" s="6">
        <v>5.578588216</v>
      </c>
      <c r="YY50" s="7">
        <v>34.431326489999996</v>
      </c>
      <c r="YZ50" s="6">
        <v>60.01385561</v>
      </c>
      <c r="ZA50" s="7">
        <v>19.8260045</v>
      </c>
      <c r="ZB50" s="6">
        <v>68.908000000000001</v>
      </c>
      <c r="ZC50" s="7">
        <v>15.03411983</v>
      </c>
      <c r="ZD50" s="6">
        <v>25.536000000000001</v>
      </c>
      <c r="ZE50" s="7">
        <v>48.857999999999997</v>
      </c>
      <c r="ZF50" s="6">
        <v>45.401568609999998</v>
      </c>
      <c r="ZG50" s="7">
        <v>22.906306170000001</v>
      </c>
      <c r="ZH50" s="6">
        <v>14.12581277</v>
      </c>
      <c r="ZI50" s="7">
        <v>50.853982500000001</v>
      </c>
      <c r="ZJ50" s="6">
        <v>43.500999999999998</v>
      </c>
      <c r="ZK50" s="7">
        <v>17.795000000000002</v>
      </c>
      <c r="ZL50" s="6">
        <v>37.648310930000001</v>
      </c>
      <c r="ZM50" s="7">
        <v>4.1097403139999997</v>
      </c>
      <c r="ZN50" s="6">
        <v>28.140680920000001</v>
      </c>
      <c r="ZO50" s="7">
        <v>0.02</v>
      </c>
      <c r="ZP50" s="6">
        <v>770</v>
      </c>
      <c r="ZQ50" s="7">
        <v>0.1</v>
      </c>
      <c r="ZR50" s="6">
        <v>3.4</v>
      </c>
      <c r="ZS50" s="7">
        <v>5065</v>
      </c>
      <c r="ZT50" s="6">
        <v>0.01</v>
      </c>
      <c r="ZU50" s="7">
        <v>4.4000000000000004</v>
      </c>
      <c r="ZV50" s="6">
        <v>4331</v>
      </c>
      <c r="ZW50" s="7">
        <v>24.58964696</v>
      </c>
      <c r="ZX50" s="6">
        <v>6.4648149000000002E-2</v>
      </c>
      <c r="ZY50" s="7">
        <v>25.706969690000001</v>
      </c>
      <c r="ZZ50" s="6">
        <v>0.01</v>
      </c>
      <c r="AAA50" s="7">
        <v>100</v>
      </c>
      <c r="AAB50" s="6">
        <v>0.1</v>
      </c>
      <c r="AAC50" s="7">
        <v>0.1</v>
      </c>
      <c r="AAD50" s="6">
        <v>2.5</v>
      </c>
      <c r="AAE50" s="7">
        <v>7500</v>
      </c>
      <c r="AAF50" s="6">
        <v>643.54</v>
      </c>
      <c r="AAG50" s="7">
        <v>200</v>
      </c>
      <c r="AAH50" s="6">
        <v>1000</v>
      </c>
      <c r="AAI50" s="7">
        <v>500</v>
      </c>
      <c r="AAJ50" s="6">
        <v>46.242111299999998</v>
      </c>
      <c r="AAK50" s="7">
        <v>2.7</v>
      </c>
      <c r="AAL50" s="6">
        <v>5909</v>
      </c>
      <c r="AAM50" s="7">
        <v>866000</v>
      </c>
      <c r="AAN50" s="6"/>
      <c r="AAO50" s="7"/>
      <c r="AAP50" s="6">
        <v>13361000000</v>
      </c>
      <c r="AAQ50" s="7">
        <v>9.7386718059999993</v>
      </c>
      <c r="AAR50" s="6">
        <v>6.6924091069999996</v>
      </c>
      <c r="AAS50" s="7">
        <v>0.765816469</v>
      </c>
      <c r="AAT50" s="6">
        <v>12244756773</v>
      </c>
      <c r="AAU50" s="7">
        <v>5097560340</v>
      </c>
      <c r="AAV50" s="6">
        <v>10987455515</v>
      </c>
      <c r="AAW50" s="7">
        <v>1257301258</v>
      </c>
      <c r="AAX50" s="6">
        <v>5.9</v>
      </c>
      <c r="AAY50" s="7">
        <v>7.4582255770000003</v>
      </c>
      <c r="AAZ50" s="6">
        <v>3.1049007839999998</v>
      </c>
      <c r="ABA50" s="7">
        <v>18</v>
      </c>
      <c r="ABB50" s="6"/>
      <c r="ABC50" s="7">
        <v>99.9</v>
      </c>
      <c r="ABD50" s="6">
        <v>99.7</v>
      </c>
      <c r="ABE50" s="7">
        <v>99.8</v>
      </c>
      <c r="ABF50" s="6">
        <v>71.633519640000003</v>
      </c>
      <c r="ABG50" s="7">
        <v>3.2109649189999998</v>
      </c>
      <c r="ABH50" s="6">
        <v>250400000</v>
      </c>
      <c r="ABI50" s="7">
        <v>31.374289999999998</v>
      </c>
      <c r="ABJ50" s="6"/>
      <c r="ABK50" s="7"/>
      <c r="ABL50" s="6">
        <v>3.760829926</v>
      </c>
      <c r="ABM50" s="7"/>
      <c r="ABN50" s="6">
        <v>7.3438798329999999</v>
      </c>
      <c r="ABO50" s="7">
        <v>1829500000</v>
      </c>
      <c r="ABP50" s="6">
        <v>321600000</v>
      </c>
      <c r="ABQ50" s="7">
        <v>97</v>
      </c>
      <c r="ABR50" s="6"/>
      <c r="ABS50" s="7"/>
    </row>
    <row r="51" spans="1:747" x14ac:dyDescent="0.25">
      <c r="A51" s="5">
        <v>2009</v>
      </c>
      <c r="B51" s="6">
        <v>49.40268545</v>
      </c>
      <c r="C51" s="7">
        <v>60.759536580000002</v>
      </c>
      <c r="D51" s="6">
        <v>0.59671277700000003</v>
      </c>
      <c r="E51" s="7">
        <v>3.9086583699999999</v>
      </c>
      <c r="F51" s="6">
        <v>4.6067600730000002</v>
      </c>
      <c r="G51" s="7">
        <v>2.1925022470000002</v>
      </c>
      <c r="H51" s="6">
        <v>4.0134095629999997</v>
      </c>
      <c r="I51" s="7">
        <v>5.6260398159999996</v>
      </c>
      <c r="J51" s="6">
        <v>7.4554330249999996</v>
      </c>
      <c r="K51" s="7">
        <v>9.8909238619999993</v>
      </c>
      <c r="L51" s="6">
        <v>62.442539529999998</v>
      </c>
      <c r="M51" s="7">
        <v>10.22651643</v>
      </c>
      <c r="N51" s="6">
        <v>11.31996</v>
      </c>
      <c r="O51" s="7">
        <v>34.330421250000001</v>
      </c>
      <c r="P51" s="6">
        <v>12.51725469</v>
      </c>
      <c r="Q51" s="7">
        <v>-175191</v>
      </c>
      <c r="R51" s="6">
        <v>140577000000</v>
      </c>
      <c r="S51" s="7">
        <v>130800000000</v>
      </c>
      <c r="T51" s="6">
        <v>3135.0966130000002</v>
      </c>
      <c r="U51" s="7">
        <v>274326000000</v>
      </c>
      <c r="V51" s="6">
        <v>994055000000</v>
      </c>
      <c r="W51" s="7">
        <v>67745735027</v>
      </c>
      <c r="X51" s="6">
        <v>12.997946649999999</v>
      </c>
      <c r="Y51" s="7">
        <v>135465000000</v>
      </c>
      <c r="Z51" s="6">
        <v>-6.6398004220000004</v>
      </c>
      <c r="AA51" s="7">
        <v>31.596622530000001</v>
      </c>
      <c r="AB51" s="6">
        <v>329300000000</v>
      </c>
      <c r="AC51" s="7">
        <v>35771324864</v>
      </c>
      <c r="AD51" s="6">
        <v>632528000000</v>
      </c>
      <c r="AE51" s="7">
        <v>47205081670</v>
      </c>
      <c r="AF51" s="6">
        <v>1111400000000</v>
      </c>
      <c r="AG51" s="7">
        <v>4121090000000</v>
      </c>
      <c r="AH51" s="6">
        <v>165408000000</v>
      </c>
      <c r="AI51" s="7">
        <v>208677000000</v>
      </c>
      <c r="AJ51" s="6">
        <v>11.35098829</v>
      </c>
      <c r="AK51" s="7">
        <v>118300000000</v>
      </c>
      <c r="AL51" s="6">
        <v>23062000000</v>
      </c>
      <c r="AM51" s="7">
        <v>35.955102670000002</v>
      </c>
      <c r="AN51" s="6">
        <v>43.039000000000001</v>
      </c>
      <c r="AO51" s="7">
        <v>50.59731455</v>
      </c>
      <c r="AP51" s="6">
        <v>87501636</v>
      </c>
      <c r="AQ51" s="7">
        <v>54.475995529999999</v>
      </c>
      <c r="AR51" s="6">
        <v>0.36655692600000001</v>
      </c>
      <c r="AS51" s="7">
        <v>0.95009138400000004</v>
      </c>
      <c r="AT51" s="6">
        <v>3.2270392220000002</v>
      </c>
      <c r="AU51" s="7">
        <v>1.313678135</v>
      </c>
      <c r="AV51" s="6">
        <v>3.0475739900000001</v>
      </c>
      <c r="AW51" s="7">
        <v>4.8883193680000003</v>
      </c>
      <c r="AX51" s="6">
        <v>6.4036690319999998</v>
      </c>
      <c r="AY51" s="7">
        <v>8.6981521980000007</v>
      </c>
      <c r="AZ51" s="6">
        <v>62.204707589999998</v>
      </c>
      <c r="BA51" s="7">
        <v>61.961124529999999</v>
      </c>
      <c r="BB51" s="6">
        <v>10.493206560000001</v>
      </c>
      <c r="BC51" s="7">
        <v>33.886634039999997</v>
      </c>
      <c r="BD51" s="6">
        <v>33.432115400000001</v>
      </c>
      <c r="BE51" s="7">
        <v>5.51</v>
      </c>
      <c r="BF51" s="6">
        <v>12.550374209999999</v>
      </c>
      <c r="BG51" s="7">
        <v>189147000000</v>
      </c>
      <c r="BH51" s="6">
        <v>0</v>
      </c>
      <c r="BI51" s="7">
        <v>88078312160</v>
      </c>
      <c r="BJ51" s="6">
        <v>35.816445979999997</v>
      </c>
      <c r="BK51" s="7">
        <v>373279000000</v>
      </c>
      <c r="BL51" s="6">
        <v>-69200000000</v>
      </c>
      <c r="BM51" s="7">
        <v>19.190174630000001</v>
      </c>
      <c r="BN51" s="6">
        <v>200000000000</v>
      </c>
      <c r="BO51" s="7">
        <v>526315789.5</v>
      </c>
      <c r="BP51" s="6">
        <v>48630191862</v>
      </c>
      <c r="BQ51" s="7">
        <v>4970880000000</v>
      </c>
      <c r="BR51" s="6">
        <v>22.358218529999998</v>
      </c>
      <c r="BS51" s="7">
        <v>238072000000</v>
      </c>
      <c r="BT51" s="6">
        <v>3790470000000</v>
      </c>
      <c r="BU51" s="7">
        <v>793100000000</v>
      </c>
      <c r="BV51" s="6">
        <v>56.960999999999999</v>
      </c>
      <c r="BW51" s="7">
        <v>43228158</v>
      </c>
      <c r="BX51" s="6">
        <v>0.94064499499999998</v>
      </c>
      <c r="BY51" s="7">
        <v>3420140</v>
      </c>
      <c r="BZ51" s="6">
        <v>1991418</v>
      </c>
      <c r="CA51" s="7">
        <v>2.5366070710000002</v>
      </c>
      <c r="CB51" s="6">
        <v>4.1900756469999996</v>
      </c>
      <c r="CC51" s="7">
        <v>5.4711561560000002</v>
      </c>
      <c r="CD51" s="6">
        <v>7.2387077800000004</v>
      </c>
      <c r="CE51" s="7">
        <v>9.7168437030000003</v>
      </c>
      <c r="CF51" s="6">
        <v>27645484</v>
      </c>
      <c r="CG51" s="7">
        <v>9.8805599110000006</v>
      </c>
      <c r="CH51" s="6">
        <v>11.05277388</v>
      </c>
      <c r="CI51" s="7">
        <v>15199271</v>
      </c>
      <c r="CJ51" s="6">
        <v>12.22993138</v>
      </c>
      <c r="CK51" s="7">
        <v>48144900000</v>
      </c>
      <c r="CL51" s="6">
        <v>23738656987</v>
      </c>
      <c r="CM51" s="7">
        <v>11910.63445</v>
      </c>
      <c r="CN51" s="6">
        <v>180409000000</v>
      </c>
      <c r="CO51" s="7">
        <v>21.984665880000001</v>
      </c>
      <c r="CP51" s="6">
        <v>773105000000</v>
      </c>
      <c r="CQ51" s="7">
        <v>56.553444640000002</v>
      </c>
      <c r="CR51" s="6">
        <v>-12558983666</v>
      </c>
      <c r="CS51" s="7">
        <v>60344694290</v>
      </c>
      <c r="CT51" s="6">
        <v>849789000000</v>
      </c>
      <c r="CU51" s="7">
        <v>36297640653</v>
      </c>
      <c r="CV51" s="6">
        <v>18.9119171</v>
      </c>
      <c r="CW51" s="7">
        <v>197100000000</v>
      </c>
      <c r="CX51" s="6">
        <v>4.5072168689999996</v>
      </c>
      <c r="CY51" s="7">
        <v>36.092713349999997</v>
      </c>
      <c r="CZ51" s="6">
        <v>34896678266</v>
      </c>
      <c r="DA51" s="7">
        <v>23.754510140000001</v>
      </c>
      <c r="DB51" s="6">
        <v>24585226860</v>
      </c>
      <c r="DC51" s="7">
        <v>978791000000</v>
      </c>
      <c r="DD51" s="6">
        <v>59764065336</v>
      </c>
      <c r="DE51" s="7">
        <v>41644788993</v>
      </c>
      <c r="DF51" s="6">
        <v>2900000000</v>
      </c>
      <c r="DG51" s="7">
        <v>106.6398004</v>
      </c>
      <c r="DH51" s="6">
        <v>201706000000</v>
      </c>
      <c r="DI51" s="7">
        <v>76.098637499999995</v>
      </c>
      <c r="DJ51" s="6">
        <v>2384.836996</v>
      </c>
      <c r="DK51" s="7">
        <v>330619000000</v>
      </c>
      <c r="DL51" s="6">
        <v>21470054446</v>
      </c>
      <c r="DM51" s="7">
        <v>95000000</v>
      </c>
      <c r="DN51" s="6">
        <v>11.76349544</v>
      </c>
      <c r="DO51" s="7">
        <v>83.155901200000002</v>
      </c>
      <c r="DP51" s="6">
        <v>255846000000</v>
      </c>
      <c r="DQ51" s="7">
        <v>32252965766</v>
      </c>
      <c r="DR51" s="6">
        <v>20785585</v>
      </c>
      <c r="DS51" s="7">
        <v>36.092713349999997</v>
      </c>
      <c r="DT51" s="6">
        <v>16539006</v>
      </c>
      <c r="DU51" s="7">
        <v>5.5445533090000003</v>
      </c>
      <c r="DV51" s="6">
        <v>8737731397</v>
      </c>
      <c r="DW51" s="7">
        <v>4881150000000</v>
      </c>
      <c r="DX51" s="6">
        <v>54177.009169999998</v>
      </c>
      <c r="DY51" s="7">
        <v>2161.6396460000001</v>
      </c>
      <c r="DZ51" s="6">
        <v>4740580000000</v>
      </c>
      <c r="EA51" s="7">
        <v>1042200000000</v>
      </c>
      <c r="EB51" s="6">
        <v>46.566062180000003</v>
      </c>
      <c r="EC51" s="7">
        <v>485312000000</v>
      </c>
      <c r="ED51" s="6">
        <v>29.930483330000001</v>
      </c>
      <c r="EE51" s="7">
        <v>89.875370329999996</v>
      </c>
      <c r="EF51" s="6">
        <v>866651000000</v>
      </c>
      <c r="EG51" s="7">
        <v>782844000000</v>
      </c>
      <c r="EH51" s="6">
        <v>36.092713349999997</v>
      </c>
      <c r="EI51" s="7">
        <v>43.916837749999999</v>
      </c>
      <c r="EJ51" s="6">
        <v>44946000000</v>
      </c>
      <c r="EK51" s="7">
        <v>37659829</v>
      </c>
      <c r="EL51" s="6">
        <v>49841807</v>
      </c>
      <c r="EM51" s="7">
        <v>44273478</v>
      </c>
      <c r="EN51" s="6">
        <v>6.2835410459999999</v>
      </c>
      <c r="EO51" s="7">
        <v>0.685134452</v>
      </c>
      <c r="EP51" s="6">
        <v>1.3289081309999999</v>
      </c>
      <c r="EQ51" s="7">
        <v>1428722</v>
      </c>
      <c r="ER51" s="6">
        <v>1.6520724950000001</v>
      </c>
      <c r="ES51" s="7">
        <v>3.346281877</v>
      </c>
      <c r="ET51" s="6">
        <v>4.8884560949999996</v>
      </c>
      <c r="EU51" s="7">
        <v>6.1703335380000004</v>
      </c>
      <c r="EV51" s="6">
        <v>8.5221027520000003</v>
      </c>
      <c r="EW51" s="7">
        <v>54430137</v>
      </c>
      <c r="EX51" s="6">
        <v>26784653</v>
      </c>
      <c r="EY51" s="7">
        <v>10.149410140000001</v>
      </c>
      <c r="EZ51" s="6">
        <v>29651359</v>
      </c>
      <c r="FA51" s="7">
        <v>14452088</v>
      </c>
      <c r="FB51" s="6">
        <v>24.956822110000001</v>
      </c>
      <c r="FC51" s="7">
        <v>260100000000</v>
      </c>
      <c r="FD51" s="6">
        <v>279717000000</v>
      </c>
      <c r="FE51" s="7">
        <v>87.449625789999999</v>
      </c>
      <c r="FF51" s="6">
        <v>911400000000</v>
      </c>
      <c r="FG51" s="7">
        <v>143938000000</v>
      </c>
      <c r="FH51" s="6">
        <v>29196402541</v>
      </c>
      <c r="FI51" s="7">
        <v>1.8442282329999999</v>
      </c>
      <c r="FJ51" s="6">
        <v>-64600019082</v>
      </c>
      <c r="FK51" s="7">
        <v>1832140000000</v>
      </c>
      <c r="FL51" s="6">
        <v>-9.0909090910000003</v>
      </c>
      <c r="FM51" s="7">
        <v>3.6890406250000001</v>
      </c>
      <c r="FN51" s="6">
        <v>1.9217274929999999</v>
      </c>
      <c r="FO51" s="7">
        <v>2.7155259209999998</v>
      </c>
      <c r="FP51" s="6">
        <v>4.6735997999999999</v>
      </c>
      <c r="FQ51" s="7">
        <v>279710000000</v>
      </c>
      <c r="FR51" s="6">
        <v>11.185542269999999</v>
      </c>
      <c r="FS51" s="7">
        <v>2401530000000</v>
      </c>
      <c r="FT51" s="6">
        <v>-17.887667889999999</v>
      </c>
      <c r="FU51" s="7">
        <v>5.5684454759999999</v>
      </c>
      <c r="FV51" s="6">
        <v>1.888365224</v>
      </c>
      <c r="FW51" s="7">
        <v>140802000000</v>
      </c>
      <c r="FX51" s="6">
        <v>31370012904</v>
      </c>
      <c r="FY51" s="7">
        <v>10.475891450000001</v>
      </c>
      <c r="FZ51" s="6">
        <v>566935000000</v>
      </c>
      <c r="GA51" s="7">
        <v>-14.51223716</v>
      </c>
      <c r="GB51" s="6">
        <v>5.6578659169999996</v>
      </c>
      <c r="GC51" s="7">
        <v>9.4725920979999998</v>
      </c>
      <c r="GD51" s="6">
        <v>-0.89602565599999995</v>
      </c>
      <c r="GE51" s="7">
        <v>4805180000000</v>
      </c>
      <c r="GF51" s="6">
        <v>106541000000</v>
      </c>
      <c r="GG51" s="7">
        <v>5.665672689</v>
      </c>
      <c r="GH51" s="6">
        <v>76.252844999999994</v>
      </c>
      <c r="GI51" s="7">
        <v>72.087000000000003</v>
      </c>
      <c r="GJ51" s="6">
        <v>222.50399999999999</v>
      </c>
      <c r="GK51" s="7">
        <v>30</v>
      </c>
      <c r="GL51" s="6">
        <v>28.3</v>
      </c>
      <c r="GM51" s="7">
        <v>35630</v>
      </c>
      <c r="GN51" s="6">
        <v>55279</v>
      </c>
      <c r="GO51" s="7">
        <v>976830017.10000002</v>
      </c>
      <c r="GP51" s="6">
        <v>976830017.10000002</v>
      </c>
      <c r="GQ51" s="7">
        <v>66.950999999999993</v>
      </c>
      <c r="GR51" s="6">
        <v>25</v>
      </c>
      <c r="GS51" s="7">
        <v>6.05</v>
      </c>
      <c r="GT51" s="6">
        <v>56.753999999999998</v>
      </c>
      <c r="GU51" s="7">
        <v>1.0569999999999999</v>
      </c>
      <c r="GV51" s="6">
        <v>3.1080000000000001</v>
      </c>
      <c r="GW51" s="7">
        <v>26.5</v>
      </c>
      <c r="GX51" s="6">
        <v>130.72399999999999</v>
      </c>
      <c r="GY51" s="7">
        <v>138839996.30000001</v>
      </c>
      <c r="GZ51" s="6">
        <v>204150000</v>
      </c>
      <c r="HA51" s="7">
        <v>1092889</v>
      </c>
      <c r="HB51" s="6">
        <v>10130000.109999999</v>
      </c>
      <c r="HC51" s="7">
        <v>835030000</v>
      </c>
      <c r="HD51" s="6">
        <v>705490</v>
      </c>
      <c r="HE51" s="7">
        <v>387399</v>
      </c>
      <c r="HF51" s="6">
        <v>63.782214000000003</v>
      </c>
      <c r="HG51" s="7">
        <v>69.48</v>
      </c>
      <c r="HH51" s="6">
        <v>23.4</v>
      </c>
      <c r="HI51" s="7">
        <v>26.291</v>
      </c>
      <c r="HJ51" s="6">
        <v>65694</v>
      </c>
      <c r="HK51" s="7">
        <v>11.163562900000001</v>
      </c>
      <c r="HL51" s="6">
        <v>2.6911666969999999</v>
      </c>
      <c r="HM51" s="7">
        <v>1049040039</v>
      </c>
      <c r="HN51" s="6">
        <v>15.9</v>
      </c>
      <c r="HO51" s="7">
        <v>31.5</v>
      </c>
      <c r="HP51" s="6">
        <v>1049040039</v>
      </c>
      <c r="HQ51" s="7">
        <v>784990000</v>
      </c>
      <c r="HR51" s="6">
        <v>-18809999.469999999</v>
      </c>
      <c r="HS51" s="7">
        <v>185070007.30000001</v>
      </c>
      <c r="HT51" s="6">
        <v>4.3654587109999996</v>
      </c>
      <c r="HU51" s="7">
        <v>2.032645043</v>
      </c>
      <c r="HV51" s="6">
        <v>3.1705019700000001</v>
      </c>
      <c r="HW51" s="7">
        <v>4017404478</v>
      </c>
      <c r="HX51" s="6">
        <v>5.3845861490000004</v>
      </c>
      <c r="HY51" s="7">
        <v>22274700000</v>
      </c>
      <c r="HZ51" s="6">
        <v>11.8</v>
      </c>
      <c r="IA51" s="7">
        <v>10312600</v>
      </c>
      <c r="IB51" s="6">
        <v>1001450</v>
      </c>
      <c r="IC51" s="7">
        <v>22756929</v>
      </c>
      <c r="ID51" s="6">
        <v>483.07905690000001</v>
      </c>
      <c r="IE51" s="7">
        <v>94.26</v>
      </c>
      <c r="IF51" s="6">
        <v>0.808679492</v>
      </c>
      <c r="IG51" s="7">
        <v>46.956679999999999</v>
      </c>
      <c r="IH51" s="6">
        <v>87.901588230000002</v>
      </c>
      <c r="II51" s="7">
        <v>95.11</v>
      </c>
      <c r="IJ51" s="6">
        <v>3179076</v>
      </c>
      <c r="IK51" s="7">
        <v>3.7058616710000001</v>
      </c>
      <c r="IL51" s="6">
        <v>7158.3</v>
      </c>
      <c r="IM51" s="7">
        <v>95.73</v>
      </c>
      <c r="IN51" s="6">
        <v>995450</v>
      </c>
      <c r="IO51" s="7">
        <v>2.8971821790000001</v>
      </c>
      <c r="IP51" s="6">
        <v>23528919092</v>
      </c>
      <c r="IQ51" s="7">
        <v>21.312300260000001</v>
      </c>
      <c r="IR51" s="6">
        <v>20.104607999999999</v>
      </c>
      <c r="IS51" s="7">
        <v>2.8720748519999999</v>
      </c>
      <c r="IT51" s="6">
        <v>3.091308336</v>
      </c>
      <c r="IU51" s="7">
        <v>12.760442640000001</v>
      </c>
      <c r="IV51" s="6">
        <v>11.15303151</v>
      </c>
      <c r="IW51" s="7">
        <v>18.100000000000001</v>
      </c>
      <c r="IX51" s="6">
        <v>3.2959384000000001E-2</v>
      </c>
      <c r="IY51" s="7">
        <v>2.964118365</v>
      </c>
      <c r="IZ51" s="6">
        <v>4.3797555929999996</v>
      </c>
      <c r="JA51" s="7">
        <v>1.6072753609999999</v>
      </c>
      <c r="JB51" s="6">
        <v>4.1014871060000004</v>
      </c>
      <c r="JC51" s="7">
        <v>61.575477139999997</v>
      </c>
      <c r="JD51" s="6">
        <v>2884000</v>
      </c>
      <c r="JE51" s="7">
        <v>5.7096733669999997</v>
      </c>
      <c r="JF51" s="6">
        <v>52.873418370000003</v>
      </c>
      <c r="JG51" s="7">
        <v>44577199555</v>
      </c>
      <c r="JH51" s="6">
        <v>2.8720748519999999</v>
      </c>
      <c r="JI51" s="7">
        <v>33.945172650000004</v>
      </c>
      <c r="JJ51" s="6">
        <v>11.42835775</v>
      </c>
      <c r="JK51" s="7">
        <v>1</v>
      </c>
      <c r="JL51" s="6">
        <v>21.312300260000001</v>
      </c>
      <c r="JM51" s="7">
        <v>7.0326854780000003</v>
      </c>
      <c r="JN51" s="6">
        <v>5.1004012689999998</v>
      </c>
      <c r="JO51" s="7">
        <v>32.085477320000003</v>
      </c>
      <c r="JP51" s="6">
        <v>1.352559136</v>
      </c>
      <c r="JQ51" s="7">
        <v>12.639375429999999</v>
      </c>
      <c r="JR51" s="6">
        <v>36890</v>
      </c>
      <c r="JS51" s="7">
        <v>0.62764729399999997</v>
      </c>
      <c r="JT51" s="6">
        <v>846336000</v>
      </c>
      <c r="JU51" s="7">
        <v>54220.269460000003</v>
      </c>
      <c r="JV51" s="6">
        <v>1970</v>
      </c>
      <c r="JW51" s="7">
        <v>189301000000</v>
      </c>
      <c r="JX51" s="6">
        <v>11920.30668</v>
      </c>
      <c r="JY51" s="7">
        <v>4744360000000</v>
      </c>
      <c r="JZ51" s="6">
        <v>1043050000000</v>
      </c>
      <c r="KA51" s="7">
        <v>153600000</v>
      </c>
      <c r="KB51" s="6">
        <v>274668000000</v>
      </c>
      <c r="KC51" s="7">
        <v>172129000000</v>
      </c>
      <c r="KD51" s="6">
        <v>3138.998654</v>
      </c>
      <c r="KE51" s="7">
        <v>35639999.390000001</v>
      </c>
      <c r="KF51" s="6">
        <v>3.8800817379999999</v>
      </c>
      <c r="KG51" s="7">
        <v>1.9368517839999999</v>
      </c>
      <c r="KH51" s="6">
        <v>0.51602054600000002</v>
      </c>
      <c r="KI51" s="7">
        <v>689999.9976</v>
      </c>
      <c r="KJ51" s="6">
        <v>16489999.77</v>
      </c>
      <c r="KK51" s="7">
        <v>94392</v>
      </c>
      <c r="KL51" s="6">
        <v>-1539999.9620000001</v>
      </c>
      <c r="KM51" s="7">
        <v>11470000.27</v>
      </c>
      <c r="KN51" s="6">
        <v>8989999.7709999997</v>
      </c>
      <c r="KO51" s="7">
        <v>2980000.0189999999</v>
      </c>
      <c r="KP51" s="6">
        <v>111550003.09999999</v>
      </c>
      <c r="KQ51" s="7">
        <v>6</v>
      </c>
      <c r="KR51" s="6">
        <v>8.0999999999999996E-3</v>
      </c>
      <c r="KS51" s="7">
        <v>20.558800000000002</v>
      </c>
      <c r="KT51" s="6">
        <v>30.377815930000001</v>
      </c>
      <c r="KU51" s="7">
        <v>2841465294</v>
      </c>
      <c r="KV51" s="6">
        <v>3.54835118</v>
      </c>
      <c r="KW51" s="7">
        <v>6711600000</v>
      </c>
      <c r="KX51" s="6">
        <v>19.200199999999999</v>
      </c>
      <c r="KY51" s="7">
        <v>0.71879999999999999</v>
      </c>
      <c r="KZ51" s="6">
        <v>2.9999999999999997E-4</v>
      </c>
      <c r="LA51" s="7">
        <v>65.283799999999999</v>
      </c>
      <c r="LB51" s="6">
        <v>1.5437000000000001</v>
      </c>
      <c r="LC51" s="7">
        <v>4.7801999999999998</v>
      </c>
      <c r="LD51" s="6">
        <v>11.4551</v>
      </c>
      <c r="LE51" s="7">
        <v>41.781300000000002</v>
      </c>
      <c r="LF51" s="6">
        <v>2.4037824849999998</v>
      </c>
      <c r="LG51" s="7">
        <v>31.531700000000001</v>
      </c>
      <c r="LH51" s="6">
        <v>56.555799999999998</v>
      </c>
      <c r="LI51" s="7">
        <v>0.45540000000000003</v>
      </c>
      <c r="LJ51" s="6">
        <v>-769923636.70000005</v>
      </c>
      <c r="LK51" s="7">
        <v>3250498000</v>
      </c>
      <c r="LL51" s="6">
        <v>35417097884</v>
      </c>
      <c r="LM51" s="7">
        <v>4.7699999999999999E-2</v>
      </c>
      <c r="LN51" s="6">
        <v>7.1400000000000005E-2</v>
      </c>
      <c r="LO51" s="7">
        <v>0.766733145</v>
      </c>
      <c r="LP51" s="6">
        <v>22.3264</v>
      </c>
      <c r="LQ51" s="7">
        <v>0.8105</v>
      </c>
      <c r="LR51" s="6">
        <v>2.8500000000000001E-2</v>
      </c>
      <c r="LS51" s="7">
        <v>3.3396255589999999</v>
      </c>
      <c r="LT51" s="6">
        <v>29.480899999999998</v>
      </c>
      <c r="LU51" s="7">
        <v>2.6593</v>
      </c>
      <c r="LV51" s="6">
        <v>6.2799999999999995E-2</v>
      </c>
      <c r="LW51" s="7">
        <v>24.668199999999999</v>
      </c>
      <c r="LX51" s="6">
        <v>292.22269999999997</v>
      </c>
      <c r="LY51" s="7">
        <v>0.5292</v>
      </c>
      <c r="LZ51" s="6">
        <v>5.4100000000000002E-2</v>
      </c>
      <c r="MA51" s="7">
        <v>210.3349</v>
      </c>
      <c r="MB51" s="6">
        <v>17.2712</v>
      </c>
      <c r="MC51" s="7">
        <v>9.9634999999999998</v>
      </c>
      <c r="MD51" s="6">
        <v>139470221.40000001</v>
      </c>
      <c r="ME51" s="7">
        <v>1400495000</v>
      </c>
      <c r="MF51" s="6">
        <v>7.3398508470000001</v>
      </c>
      <c r="MG51" s="7">
        <v>31447238954</v>
      </c>
      <c r="MH51" s="6">
        <v>6</v>
      </c>
      <c r="MI51" s="7">
        <v>6</v>
      </c>
      <c r="MJ51" s="6">
        <v>1.5010333890000001</v>
      </c>
      <c r="MK51" s="7">
        <v>1.5682912499999999</v>
      </c>
      <c r="ML51" s="6">
        <v>909394000</v>
      </c>
      <c r="MM51" s="7">
        <v>38.75</v>
      </c>
      <c r="MN51" s="6">
        <v>12</v>
      </c>
      <c r="MO51" s="7">
        <v>863175096.79999995</v>
      </c>
      <c r="MP51" s="6">
        <v>2968784832</v>
      </c>
      <c r="MQ51" s="7">
        <v>-31277000</v>
      </c>
      <c r="MR51" s="6">
        <v>7.2319000000000004</v>
      </c>
      <c r="MS51" s="7">
        <v>31373238954</v>
      </c>
      <c r="MT51" s="6">
        <v>18.70944776</v>
      </c>
      <c r="MU51" s="7">
        <v>-50121000</v>
      </c>
      <c r="MV51" s="6">
        <v>8518322.5</v>
      </c>
      <c r="MW51" s="7">
        <v>595397000</v>
      </c>
      <c r="MX51" s="6">
        <v>1850003000</v>
      </c>
      <c r="MY51" s="7">
        <v>2561364135</v>
      </c>
      <c r="MZ51" s="6">
        <v>1408494794</v>
      </c>
      <c r="NA51" s="7">
        <v>2460000.0380000002</v>
      </c>
      <c r="NB51" s="6">
        <v>98.530597790000002</v>
      </c>
      <c r="NC51" s="7">
        <v>-50474000</v>
      </c>
      <c r="ND51" s="6">
        <v>204679992.69999999</v>
      </c>
      <c r="NE51" s="7">
        <v>3239538.1</v>
      </c>
      <c r="NF51" s="6">
        <v>3450000.048</v>
      </c>
      <c r="NG51" s="7">
        <v>17790000.920000002</v>
      </c>
      <c r="NH51" s="6">
        <v>7.130174147</v>
      </c>
      <c r="NI51" s="7">
        <v>28.53110818</v>
      </c>
      <c r="NJ51" s="6">
        <v>2.1171348729999999</v>
      </c>
      <c r="NK51" s="7">
        <v>64.624560299999999</v>
      </c>
      <c r="NL51" s="6">
        <v>17.888787010000001</v>
      </c>
      <c r="NM51" s="7">
        <v>41.799667630000002</v>
      </c>
      <c r="NN51" s="6">
        <v>16.647215339999999</v>
      </c>
      <c r="NO51" s="7">
        <v>4.2462895879999998</v>
      </c>
      <c r="NP51" s="6">
        <v>9.862438161</v>
      </c>
      <c r="NQ51" s="7">
        <v>3.3331235179999998</v>
      </c>
      <c r="NR51" s="6">
        <v>0.61916337300000002</v>
      </c>
      <c r="NS51" s="7">
        <v>1883.7170390000001</v>
      </c>
      <c r="NT51" s="6">
        <v>0.44176625000000003</v>
      </c>
      <c r="NU51" s="7">
        <v>0.21388733700000001</v>
      </c>
      <c r="NV51" s="6">
        <v>4.4111256000000001</v>
      </c>
      <c r="NW51" s="7">
        <v>180.31</v>
      </c>
      <c r="NX51" s="6">
        <v>6.2475574140000001</v>
      </c>
      <c r="NY51" s="7">
        <v>2.0500001229999998</v>
      </c>
      <c r="NZ51" s="6">
        <v>2620.0892309999999</v>
      </c>
      <c r="OA51" s="7">
        <v>164828000000</v>
      </c>
      <c r="OB51" s="6">
        <v>6.2887331230000001</v>
      </c>
      <c r="OC51" s="7">
        <v>10663453665</v>
      </c>
      <c r="OD51" s="6">
        <v>12567672922</v>
      </c>
      <c r="OE51" s="7">
        <v>0.21406102799999999</v>
      </c>
      <c r="OF51" s="6">
        <v>836266186.60000002</v>
      </c>
      <c r="OG51" s="7">
        <v>404890024.10000002</v>
      </c>
      <c r="OH51" s="6">
        <v>8350287468</v>
      </c>
      <c r="OI51" s="7">
        <v>56414</v>
      </c>
      <c r="OJ51" s="6">
        <v>9.1307819390000002</v>
      </c>
      <c r="OK51" s="7">
        <v>229262000000</v>
      </c>
      <c r="OL51" s="6">
        <v>5.6330795350000002</v>
      </c>
      <c r="OM51" s="7">
        <v>6.6390030250000001</v>
      </c>
      <c r="ON51" s="6">
        <v>6215870</v>
      </c>
      <c r="OO51" s="7">
        <v>55400000</v>
      </c>
      <c r="OP51" s="6">
        <v>0</v>
      </c>
      <c r="OQ51" s="7">
        <v>6.3485589229999997</v>
      </c>
      <c r="OR51" s="6">
        <v>4.3591524670000004</v>
      </c>
      <c r="OS51" s="7">
        <v>2000000</v>
      </c>
      <c r="OT51" s="6">
        <v>64.738648159999997</v>
      </c>
      <c r="OU51" s="7">
        <v>-18845000</v>
      </c>
      <c r="OV51" s="6">
        <v>-61152000</v>
      </c>
      <c r="OW51" s="7">
        <v>92.923599240000001</v>
      </c>
      <c r="OX51" s="6">
        <v>10407187</v>
      </c>
      <c r="OY51" s="7">
        <v>96.301689150000001</v>
      </c>
      <c r="OZ51" s="6">
        <v>29859038113</v>
      </c>
      <c r="PA51" s="7">
        <v>15.786154290000001</v>
      </c>
      <c r="PB51" s="6">
        <v>164523000000</v>
      </c>
      <c r="PC51" s="7">
        <v>94.657127380000006</v>
      </c>
      <c r="PD51" s="6">
        <v>3009999.99</v>
      </c>
      <c r="PE51" s="7">
        <v>1019999.981</v>
      </c>
      <c r="PF51" s="6">
        <v>224435043.5</v>
      </c>
      <c r="PG51" s="7">
        <v>9.0869999999999997</v>
      </c>
      <c r="PH51" s="6">
        <v>16959999.079999998</v>
      </c>
      <c r="PI51" s="7">
        <v>0.71003632000000005</v>
      </c>
      <c r="PJ51" s="6">
        <v>5.483333333</v>
      </c>
      <c r="PK51" s="7">
        <v>74000000</v>
      </c>
      <c r="PL51" s="6">
        <v>6.4916666669999996</v>
      </c>
      <c r="PM51" s="7">
        <v>11.975</v>
      </c>
      <c r="PN51" s="6">
        <v>1740000.01</v>
      </c>
      <c r="PO51" s="7">
        <v>50.489151360000001</v>
      </c>
      <c r="PP51" s="6">
        <v>21302200000</v>
      </c>
      <c r="PQ51" s="7">
        <v>44.66318321</v>
      </c>
      <c r="PR51" s="6">
        <v>175505000000</v>
      </c>
      <c r="PS51" s="7">
        <v>6.5103502820000001</v>
      </c>
      <c r="PT51" s="6">
        <v>7149600000</v>
      </c>
      <c r="PU51" s="7">
        <v>45601000000</v>
      </c>
      <c r="PV51" s="6">
        <v>1.2583760070000001</v>
      </c>
      <c r="PW51" s="7">
        <v>-6140400000</v>
      </c>
      <c r="PX51" s="6">
        <v>-2076100000</v>
      </c>
      <c r="PY51" s="7">
        <v>18.213588609999999</v>
      </c>
      <c r="PZ51" s="6">
        <v>13935200000</v>
      </c>
      <c r="QA51" s="7">
        <v>3068000000</v>
      </c>
      <c r="QB51" s="6">
        <v>1.2712302019999999</v>
      </c>
      <c r="QC51" s="7">
        <v>24.133770980000001</v>
      </c>
      <c r="QD51" s="6">
        <v>16.826178079999998</v>
      </c>
      <c r="QE51" s="7">
        <v>7149600000</v>
      </c>
      <c r="QF51" s="6">
        <v>44609100000</v>
      </c>
      <c r="QG51" s="7">
        <v>7959800000</v>
      </c>
      <c r="QH51" s="6">
        <v>374600000</v>
      </c>
      <c r="QI51" s="7">
        <v>-2993500000</v>
      </c>
      <c r="QJ51" s="6">
        <v>40.912939889999997</v>
      </c>
      <c r="QK51" s="7">
        <v>39906900000</v>
      </c>
      <c r="QL51" s="6">
        <v>30.5040473</v>
      </c>
      <c r="QM51" s="7">
        <v>31.444639519999999</v>
      </c>
      <c r="QN51" s="6">
        <v>16.794978919999998</v>
      </c>
      <c r="QO51" s="7">
        <v>12765100000</v>
      </c>
      <c r="QP51" s="6">
        <v>31852056987</v>
      </c>
      <c r="QQ51" s="7">
        <v>8305200000</v>
      </c>
      <c r="QR51" s="6">
        <v>49.978624340000003</v>
      </c>
      <c r="QS51" s="7">
        <v>21519800000</v>
      </c>
      <c r="QT51" s="6">
        <v>991900000</v>
      </c>
      <c r="QU51" s="7">
        <v>-1634517121</v>
      </c>
      <c r="QV51" s="6">
        <v>-16817600000</v>
      </c>
      <c r="QW51" s="7">
        <v>-1.7707391100000001</v>
      </c>
      <c r="QX51" s="6">
        <v>0.301987334</v>
      </c>
      <c r="QY51" s="7">
        <v>56910100000</v>
      </c>
      <c r="QZ51" s="6">
        <v>10.36942419</v>
      </c>
      <c r="RA51" s="7">
        <v>18.744679519999998</v>
      </c>
      <c r="RB51" s="6">
        <v>5.6169034350000002</v>
      </c>
      <c r="RC51" s="7">
        <v>3.7799170979999999</v>
      </c>
      <c r="RD51" s="6">
        <v>31.126683329999999</v>
      </c>
      <c r="RE51" s="7">
        <v>23089300000</v>
      </c>
      <c r="RF51" s="6">
        <v>17.636316319999999</v>
      </c>
      <c r="RG51" s="7">
        <v>-9233000000</v>
      </c>
      <c r="RH51" s="6">
        <v>-3349300000</v>
      </c>
      <c r="RI51" s="7">
        <v>6.2311468919999999</v>
      </c>
      <c r="RJ51" s="6">
        <v>16.839842059999999</v>
      </c>
      <c r="RK51" s="7">
        <v>7.3582745279999999</v>
      </c>
      <c r="RL51" s="6">
        <v>19.88311882</v>
      </c>
      <c r="RM51" s="7">
        <v>11.319926990000001</v>
      </c>
      <c r="RN51" s="6">
        <v>571200000</v>
      </c>
      <c r="RO51" s="7">
        <v>53842100000</v>
      </c>
      <c r="RP51" s="6">
        <v>6.2382509859999997</v>
      </c>
      <c r="RQ51" s="7">
        <v>-11030000</v>
      </c>
      <c r="RR51" s="6">
        <v>145048882.90000001</v>
      </c>
      <c r="RS51" s="7">
        <v>131.3715847</v>
      </c>
      <c r="RT51" s="6">
        <v>3.8035866870000001</v>
      </c>
      <c r="RU51" s="7">
        <v>72.123000000000005</v>
      </c>
      <c r="RV51" s="6">
        <v>7212.3</v>
      </c>
      <c r="RW51" s="7">
        <v>88.79241116</v>
      </c>
      <c r="RX51" s="6">
        <v>1.716444036</v>
      </c>
      <c r="RY51" s="7">
        <v>393000000</v>
      </c>
      <c r="RZ51" s="6">
        <v>-11030000</v>
      </c>
      <c r="SA51" s="7">
        <v>0.96744000900000005</v>
      </c>
      <c r="SB51" s="6">
        <v>47.902000000000001</v>
      </c>
      <c r="SC51" s="7">
        <v>31.550209259999999</v>
      </c>
      <c r="SD51" s="6">
        <v>72.158000000000001</v>
      </c>
      <c r="SE51" s="7">
        <v>22.765999999999998</v>
      </c>
      <c r="SF51" s="6">
        <v>10.18717506</v>
      </c>
      <c r="SG51" s="7">
        <v>19284384065</v>
      </c>
      <c r="SH51" s="6">
        <v>16.826178079999998</v>
      </c>
      <c r="SI51" s="7">
        <v>6665801</v>
      </c>
      <c r="SJ51" s="6">
        <v>23.562429430000002</v>
      </c>
      <c r="SK51" s="7">
        <v>63.785041810000003</v>
      </c>
      <c r="SL51" s="6">
        <v>47.791600000000003</v>
      </c>
      <c r="SM51" s="7">
        <v>1133000000</v>
      </c>
      <c r="SN51" s="6">
        <v>74.366187049999994</v>
      </c>
      <c r="SO51" s="7">
        <v>0</v>
      </c>
      <c r="SP51" s="6">
        <v>15.5647482</v>
      </c>
      <c r="SQ51" s="7">
        <v>9.2539568350000003</v>
      </c>
      <c r="SR51" s="6">
        <v>22.67781067</v>
      </c>
      <c r="SS51" s="7">
        <v>0.81510791400000004</v>
      </c>
      <c r="ST51" s="6">
        <v>89.930935250000005</v>
      </c>
      <c r="SU51" s="7">
        <v>23.13364983</v>
      </c>
      <c r="SV51" s="6">
        <v>6983</v>
      </c>
      <c r="SW51" s="7">
        <v>97.7</v>
      </c>
      <c r="SX51" s="6">
        <v>95</v>
      </c>
      <c r="SY51" s="7">
        <v>-5013068.3</v>
      </c>
      <c r="SZ51" s="6">
        <v>99.5</v>
      </c>
      <c r="TA51" s="7">
        <v>97</v>
      </c>
      <c r="TB51" s="6">
        <v>527100000</v>
      </c>
      <c r="TC51" s="7">
        <v>2519999.9810000001</v>
      </c>
      <c r="TD51" s="6">
        <v>2.0794812760000001</v>
      </c>
      <c r="TE51" s="7">
        <v>1425.40192</v>
      </c>
      <c r="TF51" s="6">
        <v>1.3922653</v>
      </c>
      <c r="TG51" s="7">
        <v>63.696609500000001</v>
      </c>
      <c r="TH51" s="6">
        <v>-18.978383470000001</v>
      </c>
      <c r="TI51" s="7">
        <v>0</v>
      </c>
      <c r="TJ51" s="6">
        <v>63.879131319999999</v>
      </c>
      <c r="TK51" s="7">
        <v>845.1664035</v>
      </c>
      <c r="TL51" s="6">
        <v>96.401663139999997</v>
      </c>
      <c r="TM51" s="7">
        <v>9.5971223020000007</v>
      </c>
      <c r="TN51" s="6">
        <v>85</v>
      </c>
      <c r="TO51" s="7">
        <v>5.04</v>
      </c>
      <c r="TP51" s="6">
        <v>22.38</v>
      </c>
      <c r="TQ51" s="7">
        <v>29.609739300000001</v>
      </c>
      <c r="TR51" s="6">
        <v>33335974378</v>
      </c>
      <c r="TS51" s="7">
        <v>816453000000</v>
      </c>
      <c r="TT51" s="6">
        <v>48946510630</v>
      </c>
      <c r="TU51" s="7">
        <v>95438800000</v>
      </c>
      <c r="TV51" s="6">
        <v>9.1574361930000006</v>
      </c>
      <c r="TW51" s="7">
        <v>-2710000.0380000002</v>
      </c>
      <c r="TX51" s="6">
        <v>117.9531108</v>
      </c>
      <c r="TY51" s="7">
        <v>108.0219214</v>
      </c>
      <c r="TZ51" s="6">
        <v>93.944568160000003</v>
      </c>
      <c r="UA51" s="7">
        <v>72.523338280000004</v>
      </c>
      <c r="UB51" s="6">
        <v>70.698241409999994</v>
      </c>
      <c r="UC51" s="7">
        <v>28.09959984</v>
      </c>
      <c r="UD51" s="6">
        <v>31.043029789999999</v>
      </c>
      <c r="UE51" s="7">
        <v>0.90517997699999997</v>
      </c>
      <c r="UF51" s="6">
        <v>0.97606998700000003</v>
      </c>
      <c r="UG51" s="7">
        <v>0.99098998299999996</v>
      </c>
      <c r="UH51" s="6">
        <v>-11.46247221</v>
      </c>
      <c r="UI51" s="7">
        <v>48.26</v>
      </c>
      <c r="UJ51" s="6">
        <v>35.347000000000001</v>
      </c>
      <c r="UK51" s="7">
        <v>19.213999999999999</v>
      </c>
      <c r="UL51" s="6">
        <v>48.518149999999999</v>
      </c>
      <c r="UM51" s="7">
        <v>1452</v>
      </c>
      <c r="UN51" s="6">
        <v>490</v>
      </c>
      <c r="UO51" s="7">
        <v>382488</v>
      </c>
      <c r="UP51" s="6">
        <v>5383815</v>
      </c>
      <c r="UQ51" s="7"/>
      <c r="UR51" s="6">
        <v>51.755611420000001</v>
      </c>
      <c r="US51" s="7">
        <v>549344</v>
      </c>
      <c r="UT51" s="6">
        <v>68.521000000000001</v>
      </c>
      <c r="UU51" s="7">
        <v>43.548999999999999</v>
      </c>
      <c r="UV51" s="6">
        <v>17.670999999999999</v>
      </c>
      <c r="UW51" s="7">
        <v>49.003889999999998</v>
      </c>
      <c r="UX51" s="6">
        <v>8246600000</v>
      </c>
      <c r="UY51" s="7">
        <v>45438766000</v>
      </c>
      <c r="UZ51" s="6">
        <v>1281986</v>
      </c>
      <c r="VA51" s="7">
        <v>244444</v>
      </c>
      <c r="VB51" s="6">
        <v>44.497440339999997</v>
      </c>
      <c r="VC51" s="7">
        <v>43755100000</v>
      </c>
      <c r="VD51" s="6">
        <v>76967300000</v>
      </c>
      <c r="VE51" s="7">
        <v>15.66136058</v>
      </c>
      <c r="VF51" s="6">
        <v>4.8834738199999999</v>
      </c>
      <c r="VG51" s="7">
        <v>7.3604355039999998</v>
      </c>
      <c r="VH51" s="6">
        <v>-68399200000</v>
      </c>
      <c r="VI51" s="7">
        <v>8.0400990480000001</v>
      </c>
      <c r="VJ51" s="6">
        <v>49.168834969999999</v>
      </c>
      <c r="VK51" s="7">
        <v>163223000000</v>
      </c>
      <c r="VL51" s="6">
        <v>14091000000</v>
      </c>
      <c r="VM51" s="7">
        <v>21.901640159999999</v>
      </c>
      <c r="VN51" s="6">
        <v>26.920072919999999</v>
      </c>
      <c r="VO51" s="7">
        <v>43.432419109999998</v>
      </c>
      <c r="VP51" s="6">
        <v>4.1719439649999996</v>
      </c>
      <c r="VQ51" s="7">
        <v>313464000000</v>
      </c>
      <c r="VR51" s="6">
        <v>15.164068220000001</v>
      </c>
      <c r="VS51" s="7">
        <v>24.55380813</v>
      </c>
      <c r="VT51" s="6">
        <v>80254700000</v>
      </c>
      <c r="VU51" s="7">
        <v>5681000000</v>
      </c>
      <c r="VV51" s="6">
        <v>-6.5629629630000004</v>
      </c>
      <c r="VW51" s="7">
        <v>1.717051026</v>
      </c>
      <c r="VX51" s="6">
        <v>30.07712531</v>
      </c>
      <c r="VY51" s="7">
        <v>13.958581499999999</v>
      </c>
      <c r="VZ51" s="6">
        <v>25202800000</v>
      </c>
      <c r="WA51" s="7">
        <v>27.813620490000002</v>
      </c>
      <c r="WB51" s="6">
        <v>1.9688464109999999</v>
      </c>
      <c r="WC51" s="7">
        <v>63196000000</v>
      </c>
      <c r="WD51" s="6">
        <v>280561000000</v>
      </c>
      <c r="WE51" s="7">
        <v>125322000000</v>
      </c>
      <c r="WF51" s="6">
        <v>43480000000</v>
      </c>
      <c r="WG51" s="7"/>
      <c r="WH51" s="6">
        <v>254800000</v>
      </c>
      <c r="WI51" s="7">
        <v>20600000.379999999</v>
      </c>
      <c r="WJ51" s="6">
        <v>280000.0012</v>
      </c>
      <c r="WK51" s="7">
        <v>27.20919</v>
      </c>
      <c r="WL51" s="6">
        <v>46.478200000000001</v>
      </c>
      <c r="WM51" s="7">
        <v>1.51</v>
      </c>
      <c r="WN51" s="6"/>
      <c r="WO51" s="7">
        <v>0.25536141800000001</v>
      </c>
      <c r="WP51" s="6">
        <v>12728.081459999999</v>
      </c>
      <c r="WQ51" s="7">
        <v>1113730000000</v>
      </c>
      <c r="WR51" s="6">
        <v>21.984665880000001</v>
      </c>
      <c r="WS51" s="7">
        <v>1.468049454</v>
      </c>
      <c r="WT51" s="6">
        <v>8470</v>
      </c>
      <c r="WU51" s="7">
        <v>838367000000</v>
      </c>
      <c r="WV51" s="6">
        <v>1.407041414</v>
      </c>
      <c r="WW51" s="7">
        <v>1114580000000</v>
      </c>
      <c r="WX51" s="6">
        <v>8465.0205239999996</v>
      </c>
      <c r="WY51" s="7">
        <v>740703000000</v>
      </c>
      <c r="WZ51" s="6">
        <v>1042200000000</v>
      </c>
      <c r="XA51" s="7">
        <v>23.796396000000001</v>
      </c>
      <c r="XB51" s="6">
        <v>35.427</v>
      </c>
      <c r="XC51" s="7">
        <v>20.678999999999998</v>
      </c>
      <c r="XD51" s="6">
        <v>793100000000</v>
      </c>
      <c r="XE51" s="7">
        <v>75.191000000000003</v>
      </c>
      <c r="XF51" s="6">
        <v>49.454999999999998</v>
      </c>
      <c r="XG51" s="7">
        <v>12737.80956</v>
      </c>
      <c r="XH51" s="6">
        <v>741305000000</v>
      </c>
      <c r="XI51" s="7">
        <v>1043050000000</v>
      </c>
      <c r="XJ51" s="6">
        <v>11.185542269999999</v>
      </c>
      <c r="XK51" s="7">
        <v>6.7979000000000003</v>
      </c>
      <c r="XL51" s="6">
        <v>0.188856623</v>
      </c>
      <c r="XM51" s="7">
        <v>27711440</v>
      </c>
      <c r="XN51" s="6">
        <v>47.902000000000001</v>
      </c>
      <c r="XO51" s="7">
        <v>31.550831590000001</v>
      </c>
      <c r="XP51" s="6">
        <v>24.393999999999998</v>
      </c>
      <c r="XQ51" s="7">
        <v>72.632000000000005</v>
      </c>
      <c r="XR51" s="6">
        <v>22.916</v>
      </c>
      <c r="XS51" s="7">
        <v>50.194000000000003</v>
      </c>
      <c r="XT51" s="6">
        <v>540241000000</v>
      </c>
      <c r="XU51" s="7">
        <v>5570000.1720000003</v>
      </c>
      <c r="XV51" s="6">
        <v>12.13411</v>
      </c>
      <c r="XW51" s="7">
        <v>9.0869999999999997</v>
      </c>
      <c r="XX51" s="6">
        <v>22.187000000000001</v>
      </c>
      <c r="XY51" s="7">
        <v>12074.65</v>
      </c>
      <c r="XZ51" s="6">
        <v>4.9960000000000004</v>
      </c>
      <c r="YA51" s="7">
        <v>17801.615949999999</v>
      </c>
      <c r="YB51" s="6">
        <v>4156.4110440000004</v>
      </c>
      <c r="YC51" s="7">
        <v>95.050641529999993</v>
      </c>
      <c r="YD51" s="6">
        <v>44207.452770000004</v>
      </c>
      <c r="YE51" s="7">
        <v>63.185391180000003</v>
      </c>
      <c r="YF51" s="6">
        <v>45.756386300000003</v>
      </c>
      <c r="YG51" s="7">
        <v>39.414271280000001</v>
      </c>
      <c r="YH51" s="6">
        <v>18.01987527</v>
      </c>
      <c r="YI51" s="7">
        <v>41.901000000000003</v>
      </c>
      <c r="YJ51" s="6">
        <v>29.957983670000001</v>
      </c>
      <c r="YK51" s="7">
        <v>24.548928060000001</v>
      </c>
      <c r="YL51" s="6">
        <v>45.639299340000001</v>
      </c>
      <c r="YM51" s="7">
        <v>28.512425409999999</v>
      </c>
      <c r="YN51" s="6">
        <v>8.1641720820000003</v>
      </c>
      <c r="YO51" s="7">
        <v>24.28607907</v>
      </c>
      <c r="YP51" s="6">
        <v>49.578547319999998</v>
      </c>
      <c r="YQ51" s="7">
        <v>26.492999999999999</v>
      </c>
      <c r="YR51" s="6">
        <v>10.292999999999999</v>
      </c>
      <c r="YS51" s="7">
        <v>46.026304670000002</v>
      </c>
      <c r="YT51" s="6">
        <v>97.899730469999994</v>
      </c>
      <c r="YU51" s="7">
        <v>129.8719466</v>
      </c>
      <c r="YV51" s="6">
        <v>15.275</v>
      </c>
      <c r="YW51" s="7">
        <v>48.8148245</v>
      </c>
      <c r="YX51" s="6">
        <v>5.1588903220000004</v>
      </c>
      <c r="YY51" s="7">
        <v>33.00008322</v>
      </c>
      <c r="YZ51" s="6">
        <v>60.585728719999999</v>
      </c>
      <c r="ZA51" s="7">
        <v>18.79472857</v>
      </c>
      <c r="ZB51" s="6">
        <v>69.003</v>
      </c>
      <c r="ZC51" s="7">
        <v>15.12819618</v>
      </c>
      <c r="ZD51" s="6">
        <v>25.219000000000001</v>
      </c>
      <c r="ZE51" s="7">
        <v>50.222000000000001</v>
      </c>
      <c r="ZF51" s="6">
        <v>46.286062309999998</v>
      </c>
      <c r="ZG51" s="7">
        <v>23.75595401</v>
      </c>
      <c r="ZH51" s="6">
        <v>13.22256659</v>
      </c>
      <c r="ZI51" s="7">
        <v>50.421452680000002</v>
      </c>
      <c r="ZJ51" s="6">
        <v>43.548999999999999</v>
      </c>
      <c r="ZK51" s="7">
        <v>17.831</v>
      </c>
      <c r="ZL51" s="6">
        <v>36.814608819999997</v>
      </c>
      <c r="ZM51" s="7">
        <v>3.8221610190000002</v>
      </c>
      <c r="ZN51" s="6">
        <v>25.848275260000001</v>
      </c>
      <c r="ZO51" s="7">
        <v>0.02</v>
      </c>
      <c r="ZP51" s="6">
        <v>900</v>
      </c>
      <c r="ZQ51" s="7">
        <v>0.1</v>
      </c>
      <c r="ZR51" s="6">
        <v>3.4</v>
      </c>
      <c r="ZS51" s="7">
        <v>5191</v>
      </c>
      <c r="ZT51" s="6">
        <v>0.01</v>
      </c>
      <c r="ZU51" s="7">
        <v>4.4000000000000004</v>
      </c>
      <c r="ZV51" s="6">
        <v>4436</v>
      </c>
      <c r="ZW51" s="7">
        <v>27.55030464</v>
      </c>
      <c r="ZX51" s="6">
        <v>6.5294088E-2</v>
      </c>
      <c r="ZY51" s="7">
        <v>24.258107129999999</v>
      </c>
      <c r="ZZ51" s="6">
        <v>0.01</v>
      </c>
      <c r="AAA51" s="7">
        <v>100</v>
      </c>
      <c r="AAB51" s="6">
        <v>0.1</v>
      </c>
      <c r="AAC51" s="7">
        <v>0.1</v>
      </c>
      <c r="AAD51" s="6">
        <v>2.5</v>
      </c>
      <c r="AAE51" s="7">
        <v>7495</v>
      </c>
      <c r="AAF51" s="6">
        <v>649.97</v>
      </c>
      <c r="AAG51" s="7">
        <v>500</v>
      </c>
      <c r="AAH51" s="6">
        <v>1000</v>
      </c>
      <c r="AAI51" s="7">
        <v>500</v>
      </c>
      <c r="AAJ51" s="6">
        <v>43.001200480000001</v>
      </c>
      <c r="AAK51" s="7">
        <v>2.8</v>
      </c>
      <c r="AAL51" s="6">
        <v>5916</v>
      </c>
      <c r="AAM51" s="7">
        <v>865500</v>
      </c>
      <c r="AAN51" s="6"/>
      <c r="AAO51" s="7"/>
      <c r="AAP51" s="6">
        <v>13496000000</v>
      </c>
      <c r="AAQ51" s="7">
        <v>8.2684577570000002</v>
      </c>
      <c r="AAR51" s="6">
        <v>4.6594860220000003</v>
      </c>
      <c r="AAS51" s="7">
        <v>0.76637673699999997</v>
      </c>
      <c r="AAT51" s="6">
        <v>10271191055</v>
      </c>
      <c r="AAU51" s="7">
        <v>5458870602</v>
      </c>
      <c r="AAV51" s="6">
        <v>8820435251</v>
      </c>
      <c r="AAW51" s="7">
        <v>1450755804</v>
      </c>
      <c r="AAX51" s="6">
        <v>5.7</v>
      </c>
      <c r="AAY51" s="7">
        <v>5.4258627600000002</v>
      </c>
      <c r="AAZ51" s="6">
        <v>2.8837047770000002</v>
      </c>
      <c r="ABA51" s="7">
        <v>20</v>
      </c>
      <c r="ABB51" s="6">
        <v>89.193893430000003</v>
      </c>
      <c r="ABC51" s="7">
        <v>99.5</v>
      </c>
      <c r="ABD51" s="6">
        <v>98.4</v>
      </c>
      <c r="ABE51" s="7">
        <v>98.9</v>
      </c>
      <c r="ABF51" s="6">
        <v>75.051568149999994</v>
      </c>
      <c r="ABG51" s="7">
        <v>3.1232588419999998</v>
      </c>
      <c r="ABH51" s="6">
        <v>270700000</v>
      </c>
      <c r="ABI51" s="7"/>
      <c r="ABJ51" s="6">
        <v>88.197311400000004</v>
      </c>
      <c r="ABK51" s="7">
        <v>3.3401100000000001</v>
      </c>
      <c r="ABL51" s="6">
        <v>3.6391909120000001</v>
      </c>
      <c r="ABM51" s="7">
        <v>90.136482240000007</v>
      </c>
      <c r="ABN51" s="6">
        <v>4.7054340650000004</v>
      </c>
      <c r="ABO51" s="7">
        <v>1012600000</v>
      </c>
      <c r="ABP51" s="6">
        <v>284500000</v>
      </c>
      <c r="ABQ51" s="7">
        <v>97</v>
      </c>
      <c r="ABR51" s="6">
        <v>2.44807</v>
      </c>
      <c r="ABS51" s="7">
        <v>4.1566999999999998</v>
      </c>
    </row>
    <row r="52" spans="1:747" x14ac:dyDescent="0.25">
      <c r="A52" s="5">
        <v>2010</v>
      </c>
      <c r="B52" s="6">
        <v>49.432746889999997</v>
      </c>
      <c r="C52" s="7">
        <v>60.816391879999998</v>
      </c>
      <c r="D52" s="6">
        <v>0.59495272300000002</v>
      </c>
      <c r="E52" s="7">
        <v>3.9298658579999999</v>
      </c>
      <c r="F52" s="6">
        <v>4.6251617789999999</v>
      </c>
      <c r="G52" s="7">
        <v>2.2609400709999998</v>
      </c>
      <c r="H52" s="6">
        <v>4.0542719890000001</v>
      </c>
      <c r="I52" s="7">
        <v>5.6324478420000004</v>
      </c>
      <c r="J52" s="6">
        <v>7.5070785290000002</v>
      </c>
      <c r="K52" s="7">
        <v>9.7923967019999996</v>
      </c>
      <c r="L52" s="6">
        <v>62.409457039999999</v>
      </c>
      <c r="M52" s="7">
        <v>9.9780376480000008</v>
      </c>
      <c r="N52" s="6">
        <v>11.262293919999999</v>
      </c>
      <c r="O52" s="7">
        <v>34.340373640000003</v>
      </c>
      <c r="P52" s="6">
        <v>12.623242940000001</v>
      </c>
      <c r="Q52" s="7">
        <v>-194100</v>
      </c>
      <c r="R52" s="6">
        <v>147473000000</v>
      </c>
      <c r="S52" s="7">
        <v>172100000000</v>
      </c>
      <c r="T52" s="6">
        <v>3233.8452120000002</v>
      </c>
      <c r="U52" s="7">
        <v>288446000000</v>
      </c>
      <c r="V52" s="6">
        <v>1150590000000</v>
      </c>
      <c r="W52" s="7">
        <v>78362250454</v>
      </c>
      <c r="X52" s="6">
        <v>13.340759159999999</v>
      </c>
      <c r="Y52" s="7">
        <v>160970000000</v>
      </c>
      <c r="Z52" s="6">
        <v>-5.2378584449999996</v>
      </c>
      <c r="AA52" s="7">
        <v>26.58710426</v>
      </c>
      <c r="AB52" s="6">
        <v>320800000000</v>
      </c>
      <c r="AC52" s="7">
        <v>42068965517</v>
      </c>
      <c r="AD52" s="6">
        <v>613654000000</v>
      </c>
      <c r="AE52" s="7">
        <v>46751361162</v>
      </c>
      <c r="AF52" s="6">
        <v>1269800000000</v>
      </c>
      <c r="AG52" s="7">
        <v>4292030000000</v>
      </c>
      <c r="AH52" s="6">
        <v>187750000000</v>
      </c>
      <c r="AI52" s="7">
        <v>217268000000</v>
      </c>
      <c r="AJ52" s="6">
        <v>11.163600199999999</v>
      </c>
      <c r="AK52" s="7">
        <v>134700000000</v>
      </c>
      <c r="AL52" s="6">
        <v>26438000000</v>
      </c>
      <c r="AM52" s="7">
        <v>36.240602520000003</v>
      </c>
      <c r="AN52" s="6">
        <v>43.018999999999998</v>
      </c>
      <c r="AO52" s="7">
        <v>50.567253110000003</v>
      </c>
      <c r="AP52" s="6">
        <v>89196072</v>
      </c>
      <c r="AQ52" s="7">
        <v>54.496523359999998</v>
      </c>
      <c r="AR52" s="6">
        <v>0.37096041400000002</v>
      </c>
      <c r="AS52" s="7">
        <v>0.92881997800000005</v>
      </c>
      <c r="AT52" s="6">
        <v>3.2501693199999999</v>
      </c>
      <c r="AU52" s="7">
        <v>1.3554362049999999</v>
      </c>
      <c r="AV52" s="6">
        <v>3.1182819159999999</v>
      </c>
      <c r="AW52" s="7">
        <v>4.9124319429999996</v>
      </c>
      <c r="AX52" s="6">
        <v>6.4197825980000003</v>
      </c>
      <c r="AY52" s="7">
        <v>8.7337878030000002</v>
      </c>
      <c r="AZ52" s="6">
        <v>62.182716059999997</v>
      </c>
      <c r="BA52" s="7">
        <v>61.950771260000003</v>
      </c>
      <c r="BB52" s="6">
        <v>10.454836780000001</v>
      </c>
      <c r="BC52" s="7">
        <v>33.887418080000003</v>
      </c>
      <c r="BD52" s="6">
        <v>33.424066959999998</v>
      </c>
      <c r="BE52" s="7">
        <v>5.51</v>
      </c>
      <c r="BF52" s="6">
        <v>14.26321896</v>
      </c>
      <c r="BG52" s="7">
        <v>218984000000</v>
      </c>
      <c r="BH52" s="6">
        <v>0</v>
      </c>
      <c r="BI52" s="7">
        <v>101242000000</v>
      </c>
      <c r="BJ52" s="6">
        <v>35.784518480000003</v>
      </c>
      <c r="BK52" s="7">
        <v>431776000000</v>
      </c>
      <c r="BL52" s="6">
        <v>-63200000000</v>
      </c>
      <c r="BM52" s="7">
        <v>19.501077410000001</v>
      </c>
      <c r="BN52" s="6">
        <v>235300000000</v>
      </c>
      <c r="BO52" s="7">
        <v>635208711.39999998</v>
      </c>
      <c r="BP52" s="6">
        <v>47179129685</v>
      </c>
      <c r="BQ52" s="7">
        <v>5209600000000</v>
      </c>
      <c r="BR52" s="6">
        <v>24.374240360000002</v>
      </c>
      <c r="BS52" s="7">
        <v>247948000000</v>
      </c>
      <c r="BT52" s="6">
        <v>3946520000000</v>
      </c>
      <c r="BU52" s="7">
        <v>899800000000</v>
      </c>
      <c r="BV52" s="6">
        <v>56.981000000000002</v>
      </c>
      <c r="BW52" s="7">
        <v>44092069</v>
      </c>
      <c r="BX52" s="6">
        <v>0.93447645800000001</v>
      </c>
      <c r="BY52" s="7">
        <v>3505286</v>
      </c>
      <c r="BZ52" s="6">
        <v>2039330</v>
      </c>
      <c r="CA52" s="7">
        <v>2.6022469319999999</v>
      </c>
      <c r="CB52" s="6">
        <v>4.2143985600000002</v>
      </c>
      <c r="CC52" s="7">
        <v>5.4658934859999997</v>
      </c>
      <c r="CD52" s="6">
        <v>7.318059936</v>
      </c>
      <c r="CE52" s="7">
        <v>9.6160934250000007</v>
      </c>
      <c r="CF52" s="6">
        <v>28149163</v>
      </c>
      <c r="CG52" s="7">
        <v>9.6263004760000008</v>
      </c>
      <c r="CH52" s="6">
        <v>11.01018202</v>
      </c>
      <c r="CI52" s="7">
        <v>15488883</v>
      </c>
      <c r="CJ52" s="6">
        <v>12.29559802</v>
      </c>
      <c r="CK52" s="7">
        <v>56010400000</v>
      </c>
      <c r="CL52" s="6">
        <v>31234119782</v>
      </c>
      <c r="CM52" s="7">
        <v>13527.50152</v>
      </c>
      <c r="CN52" s="6">
        <v>208818000000</v>
      </c>
      <c r="CO52" s="7">
        <v>24.2066263</v>
      </c>
      <c r="CP52" s="6">
        <v>761126000000</v>
      </c>
      <c r="CQ52" s="7">
        <v>47.936350070000003</v>
      </c>
      <c r="CR52" s="6">
        <v>-11470054446</v>
      </c>
      <c r="CS52" s="7">
        <v>58437891682</v>
      </c>
      <c r="CT52" s="6">
        <v>917563000000</v>
      </c>
      <c r="CU52" s="7">
        <v>42704174229</v>
      </c>
      <c r="CV52" s="6">
        <v>19.211006130000001</v>
      </c>
      <c r="CW52" s="7">
        <v>231800000000</v>
      </c>
      <c r="CX52" s="6">
        <v>4.7752288629999997</v>
      </c>
      <c r="CY52" s="7">
        <v>33.072295220000001</v>
      </c>
      <c r="CZ52" s="6">
        <v>37028506135</v>
      </c>
      <c r="DA52" s="7">
        <v>23.803273529999998</v>
      </c>
      <c r="DB52" s="6">
        <v>29214083485</v>
      </c>
      <c r="DC52" s="7">
        <v>947862000000</v>
      </c>
      <c r="DD52" s="6">
        <v>58221415608</v>
      </c>
      <c r="DE52" s="7">
        <v>44966152533</v>
      </c>
      <c r="DF52" s="6">
        <v>3500000000</v>
      </c>
      <c r="DG52" s="7">
        <v>105.23785839999999</v>
      </c>
      <c r="DH52" s="6">
        <v>230454000000</v>
      </c>
      <c r="DI52" s="7">
        <v>74.573180840000006</v>
      </c>
      <c r="DJ52" s="6">
        <v>2435.848258</v>
      </c>
      <c r="DK52" s="7">
        <v>345515000000</v>
      </c>
      <c r="DL52" s="6">
        <v>24446460980</v>
      </c>
      <c r="DM52" s="7">
        <v>689000000</v>
      </c>
      <c r="DN52" s="6">
        <v>11.265188269999999</v>
      </c>
      <c r="DO52" s="7">
        <v>80.745561730000006</v>
      </c>
      <c r="DP52" s="6">
        <v>305209000000</v>
      </c>
      <c r="DQ52" s="7">
        <v>33611735635</v>
      </c>
      <c r="DR52" s="6">
        <v>21231585</v>
      </c>
      <c r="DS52" s="7">
        <v>33.072295220000001</v>
      </c>
      <c r="DT52" s="6">
        <v>16899015</v>
      </c>
      <c r="DU52" s="7">
        <v>5.6219429180000002</v>
      </c>
      <c r="DV52" s="6">
        <v>10165226860</v>
      </c>
      <c r="DW52" s="7">
        <v>5132060000000</v>
      </c>
      <c r="DX52" s="6">
        <v>55883.464959999998</v>
      </c>
      <c r="DY52" s="7">
        <v>2455.0819459999998</v>
      </c>
      <c r="DZ52" s="6">
        <v>4984590000000</v>
      </c>
      <c r="EA52" s="7">
        <v>1206600000000</v>
      </c>
      <c r="EB52" s="6">
        <v>46.232720039999997</v>
      </c>
      <c r="EC52" s="7">
        <v>557844000000</v>
      </c>
      <c r="ED52" s="6">
        <v>27.618896750000001</v>
      </c>
      <c r="EE52" s="7">
        <v>100</v>
      </c>
      <c r="EF52" s="6">
        <v>974276000000</v>
      </c>
      <c r="EG52" s="7">
        <v>837646000000</v>
      </c>
      <c r="EH52" s="6">
        <v>33.072295220000001</v>
      </c>
      <c r="EI52" s="7">
        <v>44.040815649999999</v>
      </c>
      <c r="EJ52" s="6">
        <v>52923000000</v>
      </c>
      <c r="EK52" s="7">
        <v>38371258</v>
      </c>
      <c r="EL52" s="6">
        <v>50824814</v>
      </c>
      <c r="EM52" s="7">
        <v>45104003</v>
      </c>
      <c r="EN52" s="6">
        <v>6.3198685140000004</v>
      </c>
      <c r="EO52" s="7">
        <v>0.69325847100000004</v>
      </c>
      <c r="EP52" s="6">
        <v>1.2950821299999999</v>
      </c>
      <c r="EQ52" s="7">
        <v>1465956</v>
      </c>
      <c r="ER52" s="6">
        <v>1.7023447199999999</v>
      </c>
      <c r="ES52" s="7">
        <v>3.425724969</v>
      </c>
      <c r="ET52" s="6">
        <v>4.8943485149999999</v>
      </c>
      <c r="EU52" s="7">
        <v>6.2008329230000001</v>
      </c>
      <c r="EV52" s="6">
        <v>8.5868720360000008</v>
      </c>
      <c r="EW52" s="7">
        <v>55464540</v>
      </c>
      <c r="EX52" s="6">
        <v>27315377</v>
      </c>
      <c r="EY52" s="7">
        <v>10.118286919999999</v>
      </c>
      <c r="EZ52" s="6">
        <v>30226246</v>
      </c>
      <c r="FA52" s="7">
        <v>14737363</v>
      </c>
      <c r="FB52" s="6">
        <v>21.349245809999999</v>
      </c>
      <c r="FC52" s="7">
        <v>257600000000</v>
      </c>
      <c r="FD52" s="6">
        <v>292914000000</v>
      </c>
      <c r="FE52" s="7">
        <v>85.736781039999997</v>
      </c>
      <c r="FF52" s="6">
        <v>1034500000000</v>
      </c>
      <c r="FG52" s="7">
        <v>163303000000</v>
      </c>
      <c r="FH52" s="6">
        <v>30511844853</v>
      </c>
      <c r="FI52" s="7">
        <v>1.8714707159999999</v>
      </c>
      <c r="FJ52" s="6">
        <v>-67265386808</v>
      </c>
      <c r="FK52" s="7">
        <v>1920580000000</v>
      </c>
      <c r="FL52" s="6">
        <v>7.9754601230000004</v>
      </c>
      <c r="FM52" s="7">
        <v>2.138983192</v>
      </c>
      <c r="FN52" s="6">
        <v>1.953057005</v>
      </c>
      <c r="FO52" s="7">
        <v>3.1497785120000001</v>
      </c>
      <c r="FP52" s="6">
        <v>5.147234858</v>
      </c>
      <c r="FQ52" s="7">
        <v>294069000000</v>
      </c>
      <c r="FR52" s="6">
        <v>10.10686463</v>
      </c>
      <c r="FS52" s="7">
        <v>2536660000000</v>
      </c>
      <c r="FT52" s="6">
        <v>-3.1598513009999998</v>
      </c>
      <c r="FU52" s="7">
        <v>4.5054945049999997</v>
      </c>
      <c r="FV52" s="6">
        <v>1.9179512409999999</v>
      </c>
      <c r="FW52" s="7">
        <v>148724000000</v>
      </c>
      <c r="FX52" s="6">
        <v>32459957945</v>
      </c>
      <c r="FY52" s="7">
        <v>2.4593655120000002</v>
      </c>
      <c r="FZ52" s="6">
        <v>586633000000</v>
      </c>
      <c r="GA52" s="7">
        <v>-2.9838709680000002</v>
      </c>
      <c r="GB52" s="6">
        <v>4.148044048</v>
      </c>
      <c r="GC52" s="7">
        <v>12.418513340000001</v>
      </c>
      <c r="GD52" s="6">
        <v>2.6414393820000002</v>
      </c>
      <c r="GE52" s="7">
        <v>5051850000000</v>
      </c>
      <c r="GF52" s="6">
        <v>111684000000</v>
      </c>
      <c r="GG52" s="7">
        <v>4.1168658699999998</v>
      </c>
      <c r="GH52" s="6">
        <v>76.629848999999993</v>
      </c>
      <c r="GI52" s="7">
        <v>72.317999999999998</v>
      </c>
      <c r="GJ52" s="6">
        <v>220.48400000000001</v>
      </c>
      <c r="GK52" s="7">
        <v>28.7</v>
      </c>
      <c r="GL52" s="6">
        <v>27</v>
      </c>
      <c r="GM52" s="7">
        <v>35833</v>
      </c>
      <c r="GN52" s="6">
        <v>55223</v>
      </c>
      <c r="GO52" s="7">
        <v>599159973.10000002</v>
      </c>
      <c r="GP52" s="6">
        <v>599159973.10000002</v>
      </c>
      <c r="GQ52" s="7">
        <v>67.096000000000004</v>
      </c>
      <c r="GR52" s="6">
        <v>24</v>
      </c>
      <c r="GS52" s="7">
        <v>6.0179999999999998</v>
      </c>
      <c r="GT52" s="6">
        <v>56.558</v>
      </c>
      <c r="GU52" s="7">
        <v>1.0549999999999999</v>
      </c>
      <c r="GV52" s="6">
        <v>3.2130000000000001</v>
      </c>
      <c r="GW52" s="7">
        <v>25.5</v>
      </c>
      <c r="GX52" s="6">
        <v>127.58</v>
      </c>
      <c r="GY52" s="7">
        <v>104489997.90000001</v>
      </c>
      <c r="GZ52" s="6">
        <v>180970000</v>
      </c>
      <c r="HA52" s="7">
        <v>1304795</v>
      </c>
      <c r="HB52" s="6">
        <v>-2150000.0950000002</v>
      </c>
      <c r="HC52" s="7">
        <v>647800000</v>
      </c>
      <c r="HD52" s="6">
        <v>919585</v>
      </c>
      <c r="HE52" s="7">
        <v>385210</v>
      </c>
      <c r="HF52" s="6">
        <v>64.222804999999994</v>
      </c>
      <c r="HG52" s="7">
        <v>69.664000000000001</v>
      </c>
      <c r="HH52" s="6">
        <v>22.5</v>
      </c>
      <c r="HI52" s="7">
        <v>27.16</v>
      </c>
      <c r="HJ52" s="6">
        <v>65248</v>
      </c>
      <c r="HK52" s="7">
        <v>6.7173358609999996</v>
      </c>
      <c r="HL52" s="6">
        <v>1.4030477910000001</v>
      </c>
      <c r="HM52" s="7">
        <v>638750000</v>
      </c>
      <c r="HN52" s="6">
        <v>15.1</v>
      </c>
      <c r="HO52" s="7">
        <v>30.2</v>
      </c>
      <c r="HP52" s="6">
        <v>638750000</v>
      </c>
      <c r="HQ52" s="7">
        <v>500030003</v>
      </c>
      <c r="HR52" s="6">
        <v>-17739999.77</v>
      </c>
      <c r="HS52" s="7">
        <v>49389999.390000001</v>
      </c>
      <c r="HT52" s="6">
        <v>5.626522381</v>
      </c>
      <c r="HU52" s="7">
        <v>1.952967052</v>
      </c>
      <c r="HV52" s="6">
        <v>3.47448069</v>
      </c>
      <c r="HW52" s="7">
        <v>4407286453</v>
      </c>
      <c r="HX52" s="6">
        <v>4.8272283590000002</v>
      </c>
      <c r="HY52" s="7">
        <v>24777500000</v>
      </c>
      <c r="HZ52" s="6">
        <v>10.8</v>
      </c>
      <c r="IA52" s="7">
        <v>9618120</v>
      </c>
      <c r="IB52" s="6">
        <v>1001450</v>
      </c>
      <c r="IC52" s="7">
        <v>19464743</v>
      </c>
      <c r="ID52" s="6">
        <v>473.3727811</v>
      </c>
      <c r="IE52" s="7">
        <v>96.42</v>
      </c>
      <c r="IF52" s="6">
        <v>0.80164749599999996</v>
      </c>
      <c r="IG52" s="7">
        <v>42.772675810000003</v>
      </c>
      <c r="IH52" s="6">
        <v>89.603769150000005</v>
      </c>
      <c r="II52" s="7">
        <v>90.02</v>
      </c>
      <c r="IJ52" s="6">
        <v>2992580</v>
      </c>
      <c r="IK52" s="7">
        <v>3.6877793959999998</v>
      </c>
      <c r="IL52" s="6">
        <v>6504.3</v>
      </c>
      <c r="IM52" s="7">
        <v>88.42</v>
      </c>
      <c r="IN52" s="6">
        <v>995450</v>
      </c>
      <c r="IO52" s="7">
        <v>2.8861319000000001</v>
      </c>
      <c r="IP52" s="6">
        <v>26579111014</v>
      </c>
      <c r="IQ52" s="7">
        <v>19.240341489999999</v>
      </c>
      <c r="IR52" s="6">
        <v>21.413556</v>
      </c>
      <c r="IS52" s="7">
        <v>3.1541925160000002</v>
      </c>
      <c r="IT52" s="6">
        <v>3.1966409630000001</v>
      </c>
      <c r="IU52" s="7">
        <v>13.576168750000001</v>
      </c>
      <c r="IV52" s="6">
        <v>11.7587884</v>
      </c>
      <c r="IW52" s="7">
        <v>18.100000000000001</v>
      </c>
      <c r="IX52" s="6">
        <v>3.2209939E-2</v>
      </c>
      <c r="IY52" s="7">
        <v>5.2504465260000002</v>
      </c>
      <c r="IZ52" s="6">
        <v>5.3209427439999999</v>
      </c>
      <c r="JA52" s="7">
        <v>0.59931882999999997</v>
      </c>
      <c r="JB52" s="6">
        <v>5.1766193019999998</v>
      </c>
      <c r="JC52" s="7">
        <v>61.952163810000002</v>
      </c>
      <c r="JD52" s="6">
        <v>2873000</v>
      </c>
      <c r="JE52" s="7">
        <v>3.9844038739999998</v>
      </c>
      <c r="JF52" s="6">
        <v>55.36169864</v>
      </c>
      <c r="JG52" s="7">
        <v>52772533742</v>
      </c>
      <c r="JH52" s="6">
        <v>3.1541925160000002</v>
      </c>
      <c r="JI52" s="7">
        <v>34.294324840000002</v>
      </c>
      <c r="JJ52" s="6">
        <v>11.211256029999999</v>
      </c>
      <c r="JK52" s="7">
        <v>1</v>
      </c>
      <c r="JL52" s="6">
        <v>19.240341489999999</v>
      </c>
      <c r="JM52" s="7">
        <v>5.6503460639999998</v>
      </c>
      <c r="JN52" s="6">
        <v>4.0847658009999996</v>
      </c>
      <c r="JO52" s="7">
        <v>30.00380294</v>
      </c>
      <c r="JP52" s="6">
        <v>1.40113628</v>
      </c>
      <c r="JQ52" s="7">
        <v>10.943759549999999</v>
      </c>
      <c r="JR52" s="6">
        <v>36710</v>
      </c>
      <c r="JS52" s="7">
        <v>1.1070548630000001</v>
      </c>
      <c r="JT52" s="6">
        <v>-24049497000</v>
      </c>
      <c r="JU52" s="7">
        <v>54777.276360000003</v>
      </c>
      <c r="JV52" s="6">
        <v>2200</v>
      </c>
      <c r="JW52" s="7">
        <v>214619000000</v>
      </c>
      <c r="JX52" s="6">
        <v>13257.876459999999</v>
      </c>
      <c r="JY52" s="7">
        <v>4885920000000</v>
      </c>
      <c r="JZ52" s="6">
        <v>1182550000000</v>
      </c>
      <c r="KA52" s="7">
        <v>-4364700000</v>
      </c>
      <c r="KB52" s="6">
        <v>282863000000</v>
      </c>
      <c r="KC52" s="7">
        <v>196292000000</v>
      </c>
      <c r="KD52" s="6">
        <v>3171.2457079999999</v>
      </c>
      <c r="KE52" s="7">
        <v>8989999.7709999997</v>
      </c>
      <c r="KF52" s="6">
        <v>2.9836592519999998</v>
      </c>
      <c r="KG52" s="7">
        <v>1.027303823</v>
      </c>
      <c r="KH52" s="6">
        <v>0.27917382299999999</v>
      </c>
      <c r="KI52" s="7">
        <v>670000.01670000004</v>
      </c>
      <c r="KJ52" s="6">
        <v>18450000.760000002</v>
      </c>
      <c r="KK52" s="7">
        <v>95044</v>
      </c>
      <c r="KL52" s="6">
        <v>-1299999.952</v>
      </c>
      <c r="KM52" s="7">
        <v>7360000.1339999996</v>
      </c>
      <c r="KN52" s="6">
        <v>6349999.9050000003</v>
      </c>
      <c r="KO52" s="7">
        <v>2339999.9139999999</v>
      </c>
      <c r="KP52" s="6">
        <v>140130004.90000001</v>
      </c>
      <c r="KQ52" s="7">
        <v>6</v>
      </c>
      <c r="KR52" s="6">
        <v>8.3999999999999995E-3</v>
      </c>
      <c r="KS52" s="7">
        <v>19.812999999999999</v>
      </c>
      <c r="KT52" s="6">
        <v>29.190385800000001</v>
      </c>
      <c r="KU52" s="7">
        <v>2907842881</v>
      </c>
      <c r="KV52" s="6">
        <v>2.9160165760000001</v>
      </c>
      <c r="KW52" s="7">
        <v>6385600000</v>
      </c>
      <c r="KX52" s="6">
        <v>20.197900000000001</v>
      </c>
      <c r="KY52" s="7">
        <v>0.72989999999999999</v>
      </c>
      <c r="KZ52" s="6">
        <v>4.0000000000000002E-4</v>
      </c>
      <c r="LA52" s="7">
        <v>62.6419</v>
      </c>
      <c r="LB52" s="6">
        <v>1.5646</v>
      </c>
      <c r="LC52" s="7">
        <v>5.8395000000000001</v>
      </c>
      <c r="LD52" s="6">
        <v>11.3293</v>
      </c>
      <c r="LE52" s="7">
        <v>44.842700000000001</v>
      </c>
      <c r="LF52" s="6">
        <v>2.3739374980000001</v>
      </c>
      <c r="LG52" s="7">
        <v>31.768599999999999</v>
      </c>
      <c r="LH52" s="6">
        <v>54.021000000000001</v>
      </c>
      <c r="LI52" s="7">
        <v>0.45960000000000001</v>
      </c>
      <c r="LJ52" s="6">
        <v>-935293799.5</v>
      </c>
      <c r="LK52" s="7">
        <v>3881188000</v>
      </c>
      <c r="LL52" s="6">
        <v>36803931990</v>
      </c>
      <c r="LM52" s="7">
        <v>4.5499999999999999E-2</v>
      </c>
      <c r="LN52" s="6">
        <v>7.1199999999999999E-2</v>
      </c>
      <c r="LO52" s="7">
        <v>0.734091257</v>
      </c>
      <c r="LP52" s="6">
        <v>22.4436</v>
      </c>
      <c r="LQ52" s="7">
        <v>0.78469999999999995</v>
      </c>
      <c r="LR52" s="6">
        <v>2.93E-2</v>
      </c>
      <c r="LS52" s="7">
        <v>3.2749850239999998</v>
      </c>
      <c r="LT52" s="6">
        <v>29.026900000000001</v>
      </c>
      <c r="LU52" s="7">
        <v>2.5562999999999998</v>
      </c>
      <c r="LV52" s="6">
        <v>6.0100000000000001E-2</v>
      </c>
      <c r="LW52" s="7">
        <v>22.337800000000001</v>
      </c>
      <c r="LX52" s="6">
        <v>292.11579999999998</v>
      </c>
      <c r="LY52" s="7">
        <v>0.56340000000000001</v>
      </c>
      <c r="LZ52" s="6">
        <v>5.4399999999999997E-2</v>
      </c>
      <c r="MA52" s="7">
        <v>211.74590000000001</v>
      </c>
      <c r="MB52" s="6">
        <v>18.465399999999999</v>
      </c>
      <c r="MC52" s="7">
        <v>10.5282</v>
      </c>
      <c r="MD52" s="6">
        <v>-179969960.69999999</v>
      </c>
      <c r="ME52" s="7">
        <v>1338438000</v>
      </c>
      <c r="MF52" s="6">
        <v>8.5043128360000004</v>
      </c>
      <c r="MG52" s="7">
        <v>32271268388</v>
      </c>
      <c r="MH52" s="6">
        <v>6</v>
      </c>
      <c r="MI52" s="7">
        <v>6</v>
      </c>
      <c r="MJ52" s="6">
        <v>1.3548862589999999</v>
      </c>
      <c r="MK52" s="7">
        <v>1.4280473890000001</v>
      </c>
      <c r="ML52" s="6">
        <v>755324000</v>
      </c>
      <c r="MM52" s="7">
        <v>38.75</v>
      </c>
      <c r="MN52" s="6">
        <v>12</v>
      </c>
      <c r="MO52" s="7">
        <v>848810555.39999998</v>
      </c>
      <c r="MP52" s="6">
        <v>3064860541</v>
      </c>
      <c r="MQ52" s="7">
        <v>-24531000</v>
      </c>
      <c r="MR52" s="6">
        <v>8.5562000000000005</v>
      </c>
      <c r="MS52" s="7">
        <v>32217518388</v>
      </c>
      <c r="MT52" s="6">
        <v>17.148499350000002</v>
      </c>
      <c r="MU52" s="7">
        <v>1661289000</v>
      </c>
      <c r="MV52" s="6">
        <v>60496334.420000002</v>
      </c>
      <c r="MW52" s="7">
        <v>693585000</v>
      </c>
      <c r="MX52" s="6">
        <v>2542750000</v>
      </c>
      <c r="MY52" s="7">
        <v>3149020000</v>
      </c>
      <c r="MZ52" s="6">
        <v>1383643602</v>
      </c>
      <c r="NA52" s="7">
        <v>1129999.9950000001</v>
      </c>
      <c r="NB52" s="6">
        <v>100.6101906</v>
      </c>
      <c r="NC52" s="7">
        <v>-44131000</v>
      </c>
      <c r="ND52" s="6">
        <v>136860000.59999999</v>
      </c>
      <c r="NE52" s="7">
        <v>4427659.5</v>
      </c>
      <c r="NF52" s="6">
        <v>3839999.9139999999</v>
      </c>
      <c r="NG52" s="7">
        <v>10960000.039999999</v>
      </c>
      <c r="NH52" s="6">
        <v>6.0096422570000003</v>
      </c>
      <c r="NI52" s="7">
        <v>28.675015259999999</v>
      </c>
      <c r="NJ52" s="6">
        <v>2.9096406269999999</v>
      </c>
      <c r="NK52" s="7">
        <v>59.872406249999997</v>
      </c>
      <c r="NL52" s="6">
        <v>19.140839840000002</v>
      </c>
      <c r="NM52" s="7">
        <v>41.674773389999999</v>
      </c>
      <c r="NN52" s="6">
        <v>16.542117059999999</v>
      </c>
      <c r="NO52" s="7">
        <v>4.2213320469999998</v>
      </c>
      <c r="NP52" s="6">
        <v>13.449177199999999</v>
      </c>
      <c r="NQ52" s="7">
        <v>3.2166298009999998</v>
      </c>
      <c r="NR52" s="6">
        <v>0.214767137</v>
      </c>
      <c r="NS52" s="7">
        <v>2089.4090489999999</v>
      </c>
      <c r="NT52" s="6">
        <v>8.4967681000000003E-2</v>
      </c>
      <c r="NU52" s="7">
        <v>0.22636273400000001</v>
      </c>
      <c r="NV52" s="6">
        <v>4.4111256000000001</v>
      </c>
      <c r="NW52" s="7">
        <v>416.98509869999998</v>
      </c>
      <c r="NX52" s="6">
        <v>7.4177871289999997</v>
      </c>
      <c r="NY52" s="7">
        <v>1.596210342</v>
      </c>
      <c r="NZ52" s="6">
        <v>2665.8149210000001</v>
      </c>
      <c r="OA52" s="7">
        <v>186367000000</v>
      </c>
      <c r="OB52" s="6">
        <v>6.6586790230000004</v>
      </c>
      <c r="OC52" s="7">
        <v>13622613955</v>
      </c>
      <c r="OD52" s="6">
        <v>13961097974</v>
      </c>
      <c r="OE52" s="7">
        <v>0.22185095699999999</v>
      </c>
      <c r="OF52" s="6">
        <v>182356758.09999999</v>
      </c>
      <c r="OG52" s="7">
        <v>485817358.39999998</v>
      </c>
      <c r="OH52" s="6">
        <v>9467112154</v>
      </c>
      <c r="OI52" s="7">
        <v>104036.125</v>
      </c>
      <c r="OJ52" s="6">
        <v>9.4506155649999997</v>
      </c>
      <c r="OK52" s="7">
        <v>237780000000</v>
      </c>
      <c r="OL52" s="6">
        <v>6.3473486079999999</v>
      </c>
      <c r="OM52" s="7">
        <v>6.5050625440000003</v>
      </c>
      <c r="ON52" s="6">
        <v>9518106.0130000003</v>
      </c>
      <c r="OO52" s="7">
        <v>70700000</v>
      </c>
      <c r="OP52" s="6">
        <v>0</v>
      </c>
      <c r="OQ52" s="7">
        <v>3.7154530399999999</v>
      </c>
      <c r="OR52" s="6">
        <v>1.7451959029999999</v>
      </c>
      <c r="OS52" s="7">
        <v>5980000.0190000003</v>
      </c>
      <c r="OT52" s="6">
        <v>80.984585490000001</v>
      </c>
      <c r="OU52" s="7">
        <v>185820000</v>
      </c>
      <c r="OV52" s="6">
        <v>141039000</v>
      </c>
      <c r="OW52" s="7">
        <v>92.846191410000003</v>
      </c>
      <c r="OX52" s="6">
        <v>10542138</v>
      </c>
      <c r="OY52" s="7">
        <v>96.223419190000001</v>
      </c>
      <c r="OZ52" s="6">
        <v>35261343013</v>
      </c>
      <c r="PA52" s="7">
        <v>16.102270839999999</v>
      </c>
      <c r="PB52" s="6">
        <v>194290000000</v>
      </c>
      <c r="PC52" s="7">
        <v>94.577171329999999</v>
      </c>
      <c r="PD52" s="6">
        <v>4219999.79</v>
      </c>
      <c r="PE52" s="7">
        <v>1860000.014</v>
      </c>
      <c r="PF52" s="6">
        <v>-28631957.399999999</v>
      </c>
      <c r="PG52" s="7">
        <v>8.7569999999999997</v>
      </c>
      <c r="PH52" s="6">
        <v>8890000.3430000003</v>
      </c>
      <c r="PI52" s="7">
        <v>0.81872161799999998</v>
      </c>
      <c r="PJ52" s="6">
        <v>4.7750000000000004</v>
      </c>
      <c r="PK52" s="7">
        <v>53750000</v>
      </c>
      <c r="PL52" s="6">
        <v>6.233333333</v>
      </c>
      <c r="PM52" s="7">
        <v>11.008333329999999</v>
      </c>
      <c r="PN52" s="6">
        <v>1409999.9669999999</v>
      </c>
      <c r="PO52" s="7">
        <v>53.04301804</v>
      </c>
      <c r="PP52" s="6">
        <v>23618000000</v>
      </c>
      <c r="PQ52" s="7">
        <v>50.615430799999999</v>
      </c>
      <c r="PR52" s="6">
        <v>216589000000</v>
      </c>
      <c r="PS52" s="7">
        <v>6.208582496</v>
      </c>
      <c r="PT52" s="6">
        <v>12453100000</v>
      </c>
      <c r="PU52" s="7">
        <v>49364900000</v>
      </c>
      <c r="PV52" s="6">
        <v>1.1639433779999999</v>
      </c>
      <c r="PW52" s="7">
        <v>-5210100000</v>
      </c>
      <c r="PX52" s="6">
        <v>-5911800000</v>
      </c>
      <c r="PY52" s="7">
        <v>15.216372120000001</v>
      </c>
      <c r="PZ52" s="6">
        <v>14717700000</v>
      </c>
      <c r="QA52" s="7">
        <v>6445500000</v>
      </c>
      <c r="QB52" s="6">
        <v>1.1732576850000001</v>
      </c>
      <c r="QC52" s="7">
        <v>20.653688349999999</v>
      </c>
      <c r="QD52" s="6">
        <v>18.31544551</v>
      </c>
      <c r="QE52" s="7">
        <v>12453100000</v>
      </c>
      <c r="QF52" s="6">
        <v>48831200000</v>
      </c>
      <c r="QG52" s="7">
        <v>12439000000</v>
      </c>
      <c r="QH52" s="6">
        <v>-2145400000</v>
      </c>
      <c r="QI52" s="7">
        <v>-6688400000</v>
      </c>
      <c r="QJ52" s="6">
        <v>44.676817710000002</v>
      </c>
      <c r="QK52" s="7">
        <v>45144500000</v>
      </c>
      <c r="QL52" s="6">
        <v>29.963241539999999</v>
      </c>
      <c r="QM52" s="7">
        <v>33.517232620000001</v>
      </c>
      <c r="QN52" s="6">
        <v>12.26649166</v>
      </c>
      <c r="QO52" s="7">
        <v>12990900000</v>
      </c>
      <c r="QP52" s="6">
        <v>39308419782</v>
      </c>
      <c r="QQ52" s="7">
        <v>12836000000</v>
      </c>
      <c r="QR52" s="6">
        <v>52.621917920000001</v>
      </c>
      <c r="QS52" s="7">
        <v>23807000000</v>
      </c>
      <c r="QT52" s="6">
        <v>533700000</v>
      </c>
      <c r="QU52" s="7">
        <v>-218155339.09999999</v>
      </c>
      <c r="QV52" s="6">
        <v>-20120300000</v>
      </c>
      <c r="QW52" s="7">
        <v>-2.0566830760000001</v>
      </c>
      <c r="QX52" s="6">
        <v>0.53679802799999998</v>
      </c>
      <c r="QY52" s="7">
        <v>66307700000</v>
      </c>
      <c r="QZ52" s="6">
        <v>10.143568630000001</v>
      </c>
      <c r="RA52" s="7">
        <v>17.59249934</v>
      </c>
      <c r="RB52" s="6">
        <v>6.3790669080000004</v>
      </c>
      <c r="RC52" s="7">
        <v>5.6867711749999996</v>
      </c>
      <c r="RD52" s="6">
        <v>33.251144619999998</v>
      </c>
      <c r="RE52" s="7">
        <v>25024200000</v>
      </c>
      <c r="RF52" s="6">
        <v>12.96299408</v>
      </c>
      <c r="RG52" s="7">
        <v>-11031000000</v>
      </c>
      <c r="RH52" s="6">
        <v>-4503800000</v>
      </c>
      <c r="RI52" s="7">
        <v>5.8905069819999998</v>
      </c>
      <c r="RJ52" s="6">
        <v>17.95038894</v>
      </c>
      <c r="RK52" s="7">
        <v>6.7012137899999997</v>
      </c>
      <c r="RL52" s="6">
        <v>17.23899037</v>
      </c>
      <c r="RM52" s="7">
        <v>11.49189048</v>
      </c>
      <c r="RN52" s="6">
        <v>1175500000</v>
      </c>
      <c r="RO52" s="7">
        <v>59862200000</v>
      </c>
      <c r="RP52" s="6">
        <v>5.8994762280000002</v>
      </c>
      <c r="RQ52" s="7">
        <v>-20250000</v>
      </c>
      <c r="RR52" s="6">
        <v>140480399.90000001</v>
      </c>
      <c r="RS52" s="7">
        <v>134.42622950000001</v>
      </c>
      <c r="RT52" s="6">
        <v>3.9084863200000002</v>
      </c>
      <c r="RU52" s="7">
        <v>73.8</v>
      </c>
      <c r="RV52" s="6">
        <v>7380</v>
      </c>
      <c r="RW52" s="7">
        <v>100</v>
      </c>
      <c r="RX52" s="6">
        <v>0.90360542300000002</v>
      </c>
      <c r="RY52" s="7">
        <v>1724400000</v>
      </c>
      <c r="RZ52" s="6">
        <v>-20250000</v>
      </c>
      <c r="SA52" s="7">
        <v>0.97101998300000003</v>
      </c>
      <c r="SB52" s="6">
        <v>49.368000000000002</v>
      </c>
      <c r="SC52" s="7">
        <v>30.790085210000001</v>
      </c>
      <c r="SD52" s="6">
        <v>74.878</v>
      </c>
      <c r="SE52" s="7">
        <v>23.055</v>
      </c>
      <c r="SF52" s="6">
        <v>11.810382969999999</v>
      </c>
      <c r="SG52" s="7">
        <v>25347321808</v>
      </c>
      <c r="SH52" s="6">
        <v>18.31544551</v>
      </c>
      <c r="SI52" s="7">
        <v>6845748</v>
      </c>
      <c r="SJ52" s="6">
        <v>30.101659770000001</v>
      </c>
      <c r="SK52" s="7">
        <v>65.257209779999997</v>
      </c>
      <c r="SL52" s="6">
        <v>47.853340000000003</v>
      </c>
      <c r="SM52" s="7">
        <v>1704000000</v>
      </c>
      <c r="SN52" s="6">
        <v>76.476198260000004</v>
      </c>
      <c r="SO52" s="7">
        <v>0</v>
      </c>
      <c r="SP52" s="6">
        <v>13.475844029999999</v>
      </c>
      <c r="SQ52" s="7">
        <v>8.887163138</v>
      </c>
      <c r="SR52" s="6">
        <v>26.312879559999999</v>
      </c>
      <c r="SS52" s="7">
        <v>1.1607945719999999</v>
      </c>
      <c r="ST52" s="6">
        <v>89.952042289999994</v>
      </c>
      <c r="SU52" s="7">
        <v>28.26605988</v>
      </c>
      <c r="SV52" s="6">
        <v>6903</v>
      </c>
      <c r="SW52" s="7">
        <v>106.5</v>
      </c>
      <c r="SX52" s="6">
        <v>96</v>
      </c>
      <c r="SY52" s="7">
        <v>-5978603.7000000002</v>
      </c>
      <c r="SZ52" s="6">
        <v>107.9</v>
      </c>
      <c r="TA52" s="7">
        <v>97</v>
      </c>
      <c r="TB52" s="6">
        <v>-10441900000</v>
      </c>
      <c r="TC52" s="7">
        <v>2640000.105</v>
      </c>
      <c r="TD52" s="6">
        <v>2.1620274660000001</v>
      </c>
      <c r="TE52" s="7">
        <v>1462.3401799999999</v>
      </c>
      <c r="TF52" s="6">
        <v>1.49446536</v>
      </c>
      <c r="TG52" s="7">
        <v>65.794036869999999</v>
      </c>
      <c r="TH52" s="6">
        <v>-16.461638789999999</v>
      </c>
      <c r="TI52" s="7">
        <v>0</v>
      </c>
      <c r="TJ52" s="6">
        <v>64.686767579999994</v>
      </c>
      <c r="TK52" s="7">
        <v>813.30613979999998</v>
      </c>
      <c r="TL52" s="6">
        <v>97.211761129999999</v>
      </c>
      <c r="TM52" s="7">
        <v>10.16240225</v>
      </c>
      <c r="TN52" s="6">
        <v>86</v>
      </c>
      <c r="TO52" s="7">
        <v>4.7699999999999996</v>
      </c>
      <c r="TP52" s="6">
        <v>22.111999999999998</v>
      </c>
      <c r="TQ52" s="7">
        <v>30.508670810000002</v>
      </c>
      <c r="TR52" s="6">
        <v>36924645287</v>
      </c>
      <c r="TS52" s="7">
        <v>880639000000</v>
      </c>
      <c r="TT52" s="6">
        <v>52794467965</v>
      </c>
      <c r="TU52" s="7">
        <v>126711000000</v>
      </c>
      <c r="TV52" s="6">
        <v>10.50150008</v>
      </c>
      <c r="TW52" s="7">
        <v>-5510000.2290000003</v>
      </c>
      <c r="TX52" s="6">
        <v>121.4179015</v>
      </c>
      <c r="TY52" s="7">
        <v>123.8363202</v>
      </c>
      <c r="TZ52" s="6">
        <v>96.883648170000001</v>
      </c>
      <c r="UA52" s="7">
        <v>79.07672479</v>
      </c>
      <c r="UB52" s="6">
        <v>83.246025099999997</v>
      </c>
      <c r="UC52" s="7">
        <v>29.28792953</v>
      </c>
      <c r="UD52" s="6">
        <v>31.664939879999999</v>
      </c>
      <c r="UE52" s="7">
        <v>0.92492997600000004</v>
      </c>
      <c r="UF52" s="6">
        <v>0.97122997</v>
      </c>
      <c r="UG52" s="7">
        <v>0.97302997099999999</v>
      </c>
      <c r="UH52" s="6">
        <v>7.8615559839999998</v>
      </c>
      <c r="UI52" s="7">
        <v>49.460999999999999</v>
      </c>
      <c r="UJ52" s="6">
        <v>34.734999999999999</v>
      </c>
      <c r="UK52" s="7">
        <v>18.614999999999998</v>
      </c>
      <c r="UL52" s="6">
        <v>48.058610000000002</v>
      </c>
      <c r="UM52" s="7">
        <v>1625</v>
      </c>
      <c r="UN52" s="6">
        <v>605</v>
      </c>
      <c r="UO52" s="7">
        <v>380111</v>
      </c>
      <c r="UP52" s="6"/>
      <c r="UQ52" s="7"/>
      <c r="UR52" s="6">
        <v>52.875610350000002</v>
      </c>
      <c r="US52" s="7"/>
      <c r="UT52" s="6">
        <v>71.307000000000002</v>
      </c>
      <c r="UU52" s="7">
        <v>45.045000000000002</v>
      </c>
      <c r="UV52" s="6">
        <v>17.957000000000001</v>
      </c>
      <c r="UW52" s="7"/>
      <c r="UX52" s="6">
        <v>10463400000</v>
      </c>
      <c r="UY52" s="7">
        <v>57653334000</v>
      </c>
      <c r="UZ52" s="6"/>
      <c r="VA52" s="7"/>
      <c r="VB52" s="6"/>
      <c r="VC52" s="7">
        <v>62199000000</v>
      </c>
      <c r="VD52" s="6">
        <v>86377000000</v>
      </c>
      <c r="VE52" s="7">
        <v>14.13007625</v>
      </c>
      <c r="VF52" s="6">
        <v>4.8463548669999996</v>
      </c>
      <c r="VG52" s="7">
        <v>7.4280531920000001</v>
      </c>
      <c r="VH52" s="6">
        <v>-93317400000</v>
      </c>
      <c r="VI52" s="7">
        <v>8.1111272559999996</v>
      </c>
      <c r="VJ52" s="6">
        <v>44.938663349999999</v>
      </c>
      <c r="VK52" s="7">
        <v>170494000000</v>
      </c>
      <c r="VL52" s="6">
        <v>14702600000</v>
      </c>
      <c r="VM52" s="7">
        <v>24.230620649999999</v>
      </c>
      <c r="VN52" s="6">
        <v>24.783822310000001</v>
      </c>
      <c r="VO52" s="7">
        <v>43.80096013</v>
      </c>
      <c r="VP52" s="6">
        <v>4.0165755010000002</v>
      </c>
      <c r="VQ52" s="7">
        <v>348228000000</v>
      </c>
      <c r="VR52" s="6">
        <v>20.502389130000001</v>
      </c>
      <c r="VS52" s="7">
        <v>24.80473989</v>
      </c>
      <c r="VT52" s="6">
        <v>76617500000</v>
      </c>
      <c r="VU52" s="7">
        <v>5663900000</v>
      </c>
      <c r="VV52" s="6">
        <v>-7.7339134759999997</v>
      </c>
      <c r="VW52" s="7">
        <v>0.94804936699999998</v>
      </c>
      <c r="VX52" s="6">
        <v>28.860251949999999</v>
      </c>
      <c r="VY52" s="7">
        <v>17.861583710000001</v>
      </c>
      <c r="VZ52" s="6">
        <v>28245200000</v>
      </c>
      <c r="WA52" s="7">
        <v>25.255097330000002</v>
      </c>
      <c r="WB52" s="6">
        <v>1.8669670220000001</v>
      </c>
      <c r="WC52" s="7">
        <v>73509500000</v>
      </c>
      <c r="WD52" s="6">
        <v>299042000000</v>
      </c>
      <c r="WE52" s="7">
        <v>132881000000</v>
      </c>
      <c r="WF52" s="6">
        <v>48464000000</v>
      </c>
      <c r="WG52" s="7"/>
      <c r="WH52" s="6">
        <v>304800000</v>
      </c>
      <c r="WI52" s="7">
        <v>7239999.7709999997</v>
      </c>
      <c r="WJ52" s="6">
        <v>119999.9973</v>
      </c>
      <c r="WK52" s="7">
        <v>27.734369999999998</v>
      </c>
      <c r="WL52" s="6"/>
      <c r="WM52" s="7">
        <v>1.43</v>
      </c>
      <c r="WN52" s="6"/>
      <c r="WO52" s="7">
        <v>0.27779445200000003</v>
      </c>
      <c r="WP52" s="6">
        <v>13128.98783</v>
      </c>
      <c r="WQ52" s="7">
        <v>1171050000000</v>
      </c>
      <c r="WR52" s="6">
        <v>24.2066263</v>
      </c>
      <c r="WS52" s="7">
        <v>1.6070713210000001</v>
      </c>
      <c r="WT52" s="6">
        <v>8660</v>
      </c>
      <c r="WU52" s="7">
        <v>872882000000</v>
      </c>
      <c r="WV52" s="6">
        <v>1.530647431</v>
      </c>
      <c r="WW52" s="7">
        <v>1147830000000</v>
      </c>
      <c r="WX52" s="6">
        <v>8837.7644999999993</v>
      </c>
      <c r="WY52" s="7">
        <v>788294000000</v>
      </c>
      <c r="WZ52" s="6">
        <v>1206600000000</v>
      </c>
      <c r="XA52" s="7">
        <v>23.383156849999999</v>
      </c>
      <c r="XB52" s="6">
        <v>34.773000000000003</v>
      </c>
      <c r="XC52" s="7">
        <v>19.231999999999999</v>
      </c>
      <c r="XD52" s="6">
        <v>899800000000</v>
      </c>
      <c r="XE52" s="7">
        <v>77.914000000000001</v>
      </c>
      <c r="XF52" s="6">
        <v>49.558999999999997</v>
      </c>
      <c r="XG52" s="7">
        <v>12868.665559999999</v>
      </c>
      <c r="XH52" s="6">
        <v>772582000000</v>
      </c>
      <c r="XI52" s="7">
        <v>1182550000000</v>
      </c>
      <c r="XJ52" s="6">
        <v>10.10686463</v>
      </c>
      <c r="XK52" s="7">
        <v>6.8550000000000004</v>
      </c>
      <c r="XL52" s="6">
        <v>0.18081649</v>
      </c>
      <c r="XM52" s="7">
        <v>29112224</v>
      </c>
      <c r="XN52" s="6">
        <v>49.368000000000002</v>
      </c>
      <c r="XO52" s="7">
        <v>30.790270329999998</v>
      </c>
      <c r="XP52" s="6">
        <v>24.638000000000002</v>
      </c>
      <c r="XQ52" s="7">
        <v>75.316000000000003</v>
      </c>
      <c r="XR52" s="6">
        <v>23.19</v>
      </c>
      <c r="XS52" s="7">
        <v>51.677</v>
      </c>
      <c r="XT52" s="6">
        <v>559900000000</v>
      </c>
      <c r="XU52" s="7">
        <v>4159999.8470000001</v>
      </c>
      <c r="XV52" s="6"/>
      <c r="XW52" s="7">
        <v>8.7569999999999997</v>
      </c>
      <c r="XX52" s="6">
        <v>21.940999999999999</v>
      </c>
      <c r="XY52" s="7">
        <v>12082.03665</v>
      </c>
      <c r="XZ52" s="6">
        <v>4.7329999999999997</v>
      </c>
      <c r="YA52" s="7">
        <v>16564.381570000001</v>
      </c>
      <c r="YB52" s="6">
        <v>4321.6352420000003</v>
      </c>
      <c r="YC52" s="7">
        <v>105.1860581</v>
      </c>
      <c r="YD52" s="6">
        <v>44085.984100000001</v>
      </c>
      <c r="YE52" s="7">
        <v>64.707290299999997</v>
      </c>
      <c r="YF52" s="6">
        <v>44.65756477</v>
      </c>
      <c r="YG52" s="7">
        <v>37.79514605</v>
      </c>
      <c r="YH52" s="6">
        <v>17.64479244</v>
      </c>
      <c r="YI52" s="7">
        <v>42.438000000000002</v>
      </c>
      <c r="YJ52" s="6">
        <v>28.276353910000001</v>
      </c>
      <c r="YK52" s="7">
        <v>18.96671328</v>
      </c>
      <c r="YL52" s="6">
        <v>45.128535810000002</v>
      </c>
      <c r="YM52" s="7">
        <v>30.239544349999999</v>
      </c>
      <c r="YN52" s="6">
        <v>6.3391399269999997</v>
      </c>
      <c r="YO52" s="7">
        <v>23.05098027</v>
      </c>
      <c r="YP52" s="6">
        <v>47.802271529999999</v>
      </c>
      <c r="YQ52" s="7">
        <v>26.225000000000001</v>
      </c>
      <c r="YR52" s="6">
        <v>9.1839999999999993</v>
      </c>
      <c r="YS52" s="7">
        <v>42.850289940000003</v>
      </c>
      <c r="YT52" s="6">
        <v>97.827335399999996</v>
      </c>
      <c r="YU52" s="7">
        <v>131.4140079</v>
      </c>
      <c r="YV52" s="6">
        <v>14.369</v>
      </c>
      <c r="YW52" s="7">
        <v>51.189258090000003</v>
      </c>
      <c r="YX52" s="6">
        <v>5.9604707909999997</v>
      </c>
      <c r="YY52" s="7">
        <v>29.085187680000001</v>
      </c>
      <c r="YZ52" s="6">
        <v>62.20485395</v>
      </c>
      <c r="ZA52" s="7">
        <v>17.647912560000002</v>
      </c>
      <c r="ZB52" s="6">
        <v>71.751000000000005</v>
      </c>
      <c r="ZC52" s="7">
        <v>14.744165779999999</v>
      </c>
      <c r="ZD52" s="6">
        <v>24.582999999999998</v>
      </c>
      <c r="ZE52" s="7">
        <v>52.247999999999998</v>
      </c>
      <c r="ZF52" s="6">
        <v>46.340937009999998</v>
      </c>
      <c r="ZG52" s="7">
        <v>25.382709080000001</v>
      </c>
      <c r="ZH52" s="6">
        <v>10.889306899999999</v>
      </c>
      <c r="ZI52" s="7">
        <v>52.197728470000001</v>
      </c>
      <c r="ZJ52" s="6">
        <v>45.045000000000002</v>
      </c>
      <c r="ZK52" s="7">
        <v>18.102</v>
      </c>
      <c r="ZL52" s="6">
        <v>35.292704999999998</v>
      </c>
      <c r="ZM52" s="7">
        <v>3.1447067579999999</v>
      </c>
      <c r="ZN52" s="6">
        <v>24.63191514</v>
      </c>
      <c r="ZO52" s="7">
        <v>0.02</v>
      </c>
      <c r="ZP52" s="6">
        <v>1100</v>
      </c>
      <c r="ZQ52" s="7">
        <v>0.1</v>
      </c>
      <c r="ZR52" s="6">
        <v>3.5</v>
      </c>
      <c r="ZS52" s="7">
        <v>5276</v>
      </c>
      <c r="ZT52" s="6">
        <v>0.01</v>
      </c>
      <c r="ZU52" s="7">
        <v>4.4000000000000004</v>
      </c>
      <c r="ZV52" s="6">
        <v>4512</v>
      </c>
      <c r="ZW52" s="7">
        <v>25.875009160000001</v>
      </c>
      <c r="ZX52" s="6">
        <v>6.5940026999999998E-2</v>
      </c>
      <c r="ZY52" s="7">
        <v>23.419919759999999</v>
      </c>
      <c r="ZZ52" s="6">
        <v>0.01</v>
      </c>
      <c r="AAA52" s="7">
        <v>100</v>
      </c>
      <c r="AAB52" s="6">
        <v>0.1</v>
      </c>
      <c r="AAC52" s="7">
        <v>0.1</v>
      </c>
      <c r="AAD52" s="6">
        <v>2.5</v>
      </c>
      <c r="AAE52" s="7">
        <v>7539</v>
      </c>
      <c r="AAF52" s="6">
        <v>656.4</v>
      </c>
      <c r="AAG52" s="7">
        <v>500</v>
      </c>
      <c r="AAH52" s="6">
        <v>1000</v>
      </c>
      <c r="AAI52" s="7">
        <v>500</v>
      </c>
      <c r="AAJ52" s="6">
        <v>40.044114700000002</v>
      </c>
      <c r="AAK52" s="7">
        <v>2.8</v>
      </c>
      <c r="AAL52" s="6">
        <v>6034</v>
      </c>
      <c r="AAM52" s="7">
        <v>835500</v>
      </c>
      <c r="AAN52" s="6">
        <v>1500000000</v>
      </c>
      <c r="AAO52" s="7">
        <v>1500000000</v>
      </c>
      <c r="AAP52" s="6">
        <v>13732900000</v>
      </c>
      <c r="AAQ52" s="7">
        <v>8.0547938779999999</v>
      </c>
      <c r="AAR52" s="6">
        <v>6.1321689890000002</v>
      </c>
      <c r="AAS52" s="7">
        <v>0.76337172600000003</v>
      </c>
      <c r="AAT52" s="6">
        <v>14799138187</v>
      </c>
      <c r="AAU52" s="7">
        <v>5724507704</v>
      </c>
      <c r="AAV52" s="6">
        <v>13160797682</v>
      </c>
      <c r="AAW52" s="7">
        <v>1638340505</v>
      </c>
      <c r="AAX52" s="6">
        <v>5.4</v>
      </c>
      <c r="AAY52" s="7">
        <v>6.8955407150000001</v>
      </c>
      <c r="AAZ52" s="6">
        <v>2.6672888279999998</v>
      </c>
      <c r="ABA52" s="7">
        <v>21.6</v>
      </c>
      <c r="ABB52" s="6">
        <v>90.416732789999998</v>
      </c>
      <c r="ABC52" s="7">
        <v>99.7</v>
      </c>
      <c r="ABD52" s="6">
        <v>99.1</v>
      </c>
      <c r="ABE52" s="7">
        <v>99.4</v>
      </c>
      <c r="ABF52" s="6">
        <v>76.468137619999993</v>
      </c>
      <c r="ABG52" s="7">
        <v>2.869928453</v>
      </c>
      <c r="ABH52" s="6">
        <v>318100000</v>
      </c>
      <c r="ABI52" s="7">
        <v>30.347719999999999</v>
      </c>
      <c r="ABJ52" s="6">
        <v>89.601638789999996</v>
      </c>
      <c r="ABK52" s="7">
        <v>3.4710100000000002</v>
      </c>
      <c r="ABL52" s="6">
        <v>3.5426518919999999</v>
      </c>
      <c r="ABM52" s="7">
        <v>91.188179020000007</v>
      </c>
      <c r="ABN52" s="6">
        <v>4.1823833329999998</v>
      </c>
      <c r="ABO52" s="7">
        <v>995700000</v>
      </c>
      <c r="ABP52" s="6">
        <v>226000000</v>
      </c>
      <c r="ABQ52" s="7">
        <v>97</v>
      </c>
      <c r="ABR52" s="6">
        <v>2.50902</v>
      </c>
      <c r="ABS52" s="7">
        <v>4.3541499999999997</v>
      </c>
    </row>
    <row r="53" spans="1:747" x14ac:dyDescent="0.25">
      <c r="A53" s="5">
        <v>2011</v>
      </c>
      <c r="B53" s="6">
        <v>49.448899279999999</v>
      </c>
      <c r="C53" s="7">
        <v>60.906213360000002</v>
      </c>
      <c r="D53" s="6">
        <v>0.58837365200000002</v>
      </c>
      <c r="E53" s="7">
        <v>3.968255144</v>
      </c>
      <c r="F53" s="6">
        <v>4.6635145260000002</v>
      </c>
      <c r="G53" s="7">
        <v>2.3063736829999999</v>
      </c>
      <c r="H53" s="6">
        <v>4.0916266539999997</v>
      </c>
      <c r="I53" s="7">
        <v>5.643333696</v>
      </c>
      <c r="J53" s="6">
        <v>7.5544874990000004</v>
      </c>
      <c r="K53" s="7">
        <v>9.6770725259999999</v>
      </c>
      <c r="L53" s="6">
        <v>62.374752829999998</v>
      </c>
      <c r="M53" s="7">
        <v>9.7575777860000006</v>
      </c>
      <c r="N53" s="6">
        <v>11.20925886</v>
      </c>
      <c r="O53" s="7">
        <v>34.337092179999999</v>
      </c>
      <c r="P53" s="6">
        <v>12.718926570000001</v>
      </c>
      <c r="Q53" s="7">
        <v>126170</v>
      </c>
      <c r="R53" s="6">
        <v>234732000000</v>
      </c>
      <c r="S53" s="7">
        <v>178000000000</v>
      </c>
      <c r="T53" s="6">
        <v>3222.3765010000002</v>
      </c>
      <c r="U53" s="7">
        <v>293536000000</v>
      </c>
      <c r="V53" s="6">
        <v>1309910000000</v>
      </c>
      <c r="W53" s="7">
        <v>84842340792</v>
      </c>
      <c r="X53" s="6">
        <v>13.869105100000001</v>
      </c>
      <c r="Y53" s="7">
        <v>190159000000</v>
      </c>
      <c r="Z53" s="6">
        <v>-4.1207789369999999</v>
      </c>
      <c r="AA53" s="7">
        <v>24.68820655</v>
      </c>
      <c r="AB53" s="6">
        <v>338500000000</v>
      </c>
      <c r="AC53" s="7">
        <v>39432013769</v>
      </c>
      <c r="AD53" s="6">
        <v>621305000000</v>
      </c>
      <c r="AE53" s="7">
        <v>48537005164</v>
      </c>
      <c r="AF53" s="6">
        <v>1427600000000</v>
      </c>
      <c r="AG53" s="7">
        <v>4523460000000</v>
      </c>
      <c r="AH53" s="6">
        <v>205353000000</v>
      </c>
      <c r="AI53" s="7">
        <v>229289000000</v>
      </c>
      <c r="AJ53" s="6">
        <v>11.45066005</v>
      </c>
      <c r="AK53" s="7">
        <v>157000000000</v>
      </c>
      <c r="AL53" s="6">
        <v>30528000000</v>
      </c>
      <c r="AM53" s="7">
        <v>37.896149809999997</v>
      </c>
      <c r="AN53" s="6">
        <v>43</v>
      </c>
      <c r="AO53" s="7">
        <v>50.551100720000001</v>
      </c>
      <c r="AP53" s="6">
        <v>91093059</v>
      </c>
      <c r="AQ53" s="7">
        <v>54.521044269999997</v>
      </c>
      <c r="AR53" s="6">
        <v>0.37449935400000001</v>
      </c>
      <c r="AS53" s="7">
        <v>0.90799070699999995</v>
      </c>
      <c r="AT53" s="6">
        <v>3.2881549959999998</v>
      </c>
      <c r="AU53" s="7">
        <v>1.417291283</v>
      </c>
      <c r="AV53" s="6">
        <v>3.1861430839999998</v>
      </c>
      <c r="AW53" s="7">
        <v>4.9245085790000003</v>
      </c>
      <c r="AX53" s="6">
        <v>6.4555178990000002</v>
      </c>
      <c r="AY53" s="7">
        <v>8.7781114210000002</v>
      </c>
      <c r="AZ53" s="6">
        <v>62.148004049999997</v>
      </c>
      <c r="BA53" s="7">
        <v>61.916201119999997</v>
      </c>
      <c r="BB53" s="6">
        <v>10.408906740000001</v>
      </c>
      <c r="BC53" s="7">
        <v>33.883740799999998</v>
      </c>
      <c r="BD53" s="6">
        <v>33.420284359999997</v>
      </c>
      <c r="BE53" s="7">
        <v>5.81</v>
      </c>
      <c r="BF53" s="6">
        <v>12.982277</v>
      </c>
      <c r="BG53" s="7">
        <v>235990000000</v>
      </c>
      <c r="BH53" s="6">
        <v>0</v>
      </c>
      <c r="BI53" s="7">
        <v>107885000000</v>
      </c>
      <c r="BJ53" s="6">
        <v>35.951717600000002</v>
      </c>
      <c r="BK53" s="7">
        <v>492934000000</v>
      </c>
      <c r="BL53" s="6">
        <v>-56500000000</v>
      </c>
      <c r="BM53" s="7">
        <v>17.103055940000001</v>
      </c>
      <c r="BN53" s="6">
        <v>234500000000</v>
      </c>
      <c r="BO53" s="7">
        <v>929432013.79999995</v>
      </c>
      <c r="BP53" s="6">
        <v>47767398135</v>
      </c>
      <c r="BQ53" s="7">
        <v>5420690000000</v>
      </c>
      <c r="BR53" s="6">
        <v>26.336142639999998</v>
      </c>
      <c r="BS53" s="7">
        <v>261317000000</v>
      </c>
      <c r="BT53" s="6">
        <v>4164860000000</v>
      </c>
      <c r="BU53" s="7">
        <v>1036100000000</v>
      </c>
      <c r="BV53" s="6">
        <v>57</v>
      </c>
      <c r="BW53" s="7">
        <v>45044515</v>
      </c>
      <c r="BX53" s="6">
        <v>0.92207452999999995</v>
      </c>
      <c r="BY53" s="7">
        <v>3614805</v>
      </c>
      <c r="BZ53" s="6">
        <v>2100657</v>
      </c>
      <c r="CA53" s="7">
        <v>2.6523506800000001</v>
      </c>
      <c r="CB53" s="6">
        <v>4.2332867829999996</v>
      </c>
      <c r="CC53" s="7">
        <v>5.4672172630000002</v>
      </c>
      <c r="CD53" s="6">
        <v>7.3898775470000002</v>
      </c>
      <c r="CE53" s="7">
        <v>9.4803595949999995</v>
      </c>
      <c r="CF53" s="6">
        <v>28722665</v>
      </c>
      <c r="CG53" s="7">
        <v>9.4094752709999998</v>
      </c>
      <c r="CH53" s="6">
        <v>10.96842313</v>
      </c>
      <c r="CI53" s="7">
        <v>15811731</v>
      </c>
      <c r="CJ53" s="6">
        <v>12.368336080000001</v>
      </c>
      <c r="CK53" s="7">
        <v>61194300000</v>
      </c>
      <c r="CL53" s="6">
        <v>30636833046</v>
      </c>
      <c r="CM53" s="7">
        <v>15051.64076</v>
      </c>
      <c r="CN53" s="6">
        <v>225457000000</v>
      </c>
      <c r="CO53" s="7">
        <v>27.0298394</v>
      </c>
      <c r="CP53" s="6">
        <v>856037000000</v>
      </c>
      <c r="CQ53" s="7">
        <v>45.25563416</v>
      </c>
      <c r="CR53" s="6">
        <v>-9724612737</v>
      </c>
      <c r="CS53" s="7">
        <v>63350712519</v>
      </c>
      <c r="CT53" s="6">
        <v>897231000000</v>
      </c>
      <c r="CU53" s="7">
        <v>40361445783</v>
      </c>
      <c r="CV53" s="6">
        <v>16.709211580000002</v>
      </c>
      <c r="CW53" s="7">
        <v>229100000000</v>
      </c>
      <c r="CX53" s="6">
        <v>9.5970709779999996</v>
      </c>
      <c r="CY53" s="7">
        <v>31.154923289999999</v>
      </c>
      <c r="CZ53" s="6">
        <v>18637541110</v>
      </c>
      <c r="DA53" s="7">
        <v>23.807700870000001</v>
      </c>
      <c r="DB53" s="6">
        <v>32729655766</v>
      </c>
      <c r="DC53" s="7">
        <v>1027550000000</v>
      </c>
      <c r="DD53" s="6">
        <v>58261617900</v>
      </c>
      <c r="DE53" s="7">
        <v>43969743471</v>
      </c>
      <c r="DF53" s="6">
        <v>5400000000</v>
      </c>
      <c r="DG53" s="7">
        <v>104.1207789</v>
      </c>
      <c r="DH53" s="6">
        <v>245714000000</v>
      </c>
      <c r="DI53" s="7">
        <v>75.56706294</v>
      </c>
      <c r="DJ53" s="6">
        <v>2517.0799179999999</v>
      </c>
      <c r="DK53" s="7">
        <v>358595000000</v>
      </c>
      <c r="DL53" s="6">
        <v>27022375215</v>
      </c>
      <c r="DM53" s="7">
        <v>653000000</v>
      </c>
      <c r="DN53" s="6">
        <v>10.064925990000001</v>
      </c>
      <c r="DO53" s="7">
        <v>75.793911929999993</v>
      </c>
      <c r="DP53" s="6">
        <v>190209000000</v>
      </c>
      <c r="DQ53" s="7">
        <v>14915680110</v>
      </c>
      <c r="DR53" s="6">
        <v>21687163</v>
      </c>
      <c r="DS53" s="7">
        <v>31.154923289999999</v>
      </c>
      <c r="DT53" s="6">
        <v>17266860</v>
      </c>
      <c r="DU53" s="7">
        <v>5.9328276520000003</v>
      </c>
      <c r="DV53" s="6">
        <v>10532581756</v>
      </c>
      <c r="DW53" s="7">
        <v>5307270000000</v>
      </c>
      <c r="DX53" s="6">
        <v>55685.276339999997</v>
      </c>
      <c r="DY53" s="7">
        <v>2590.643849</v>
      </c>
      <c r="DZ53" s="6">
        <v>5072540000000</v>
      </c>
      <c r="EA53" s="7">
        <v>1371100000000</v>
      </c>
      <c r="EB53" s="6">
        <v>45.716023630000002</v>
      </c>
      <c r="EC53" s="7">
        <v>626812000000</v>
      </c>
      <c r="ED53" s="6">
        <v>36.604484489999997</v>
      </c>
      <c r="EE53" s="7">
        <v>110.064926</v>
      </c>
      <c r="EF53" s="6">
        <v>1039210000000</v>
      </c>
      <c r="EG53" s="7">
        <v>1022980000000</v>
      </c>
      <c r="EH53" s="6">
        <v>31.154923289999999</v>
      </c>
      <c r="EI53" s="7">
        <v>44.081831469999997</v>
      </c>
      <c r="EJ53" s="6">
        <v>58903000000</v>
      </c>
      <c r="EK53" s="7">
        <v>39170015</v>
      </c>
      <c r="EL53" s="6">
        <v>51923044</v>
      </c>
      <c r="EM53" s="7">
        <v>46048544</v>
      </c>
      <c r="EN53" s="6">
        <v>6.3851690889999997</v>
      </c>
      <c r="EO53" s="7">
        <v>0.69890862399999998</v>
      </c>
      <c r="EP53" s="6">
        <v>1.262102611</v>
      </c>
      <c r="EQ53" s="7">
        <v>1514147</v>
      </c>
      <c r="ER53" s="6">
        <v>1.7804287599999999</v>
      </c>
      <c r="ES53" s="7">
        <v>3.48774096</v>
      </c>
      <c r="ET53" s="6">
        <v>4.8881190080000003</v>
      </c>
      <c r="EU53" s="7">
        <v>6.2505934410000004</v>
      </c>
      <c r="EV53" s="6">
        <v>8.6571805689999994</v>
      </c>
      <c r="EW53" s="7">
        <v>56612518</v>
      </c>
      <c r="EX53" s="6">
        <v>27889853</v>
      </c>
      <c r="EY53" s="7">
        <v>10.08352515</v>
      </c>
      <c r="EZ53" s="6">
        <v>30865736</v>
      </c>
      <c r="FA53" s="7">
        <v>15054005</v>
      </c>
      <c r="FB53" s="6">
        <v>20.567427609999999</v>
      </c>
      <c r="FC53" s="7">
        <v>282000000000</v>
      </c>
      <c r="FD53" s="6">
        <v>305286000000</v>
      </c>
      <c r="FE53" s="7">
        <v>87.017723000000004</v>
      </c>
      <c r="FF53" s="6">
        <v>1193100000000</v>
      </c>
      <c r="FG53" s="7">
        <v>178330000000</v>
      </c>
      <c r="FH53" s="6">
        <v>31666867372</v>
      </c>
      <c r="FI53" s="7">
        <v>2.0602840869999999</v>
      </c>
      <c r="FJ53" s="6">
        <v>-77174303333</v>
      </c>
      <c r="FK53" s="7">
        <v>1928800000000</v>
      </c>
      <c r="FL53" s="6">
        <v>-2.2159090909999999</v>
      </c>
      <c r="FM53" s="7">
        <v>3.3348407340000001</v>
      </c>
      <c r="FN53" s="6">
        <v>2.1377999449999998</v>
      </c>
      <c r="FO53" s="7">
        <v>-0.35464626799999999</v>
      </c>
      <c r="FP53" s="6">
        <v>1.764571949</v>
      </c>
      <c r="FQ53" s="7">
        <v>299765000000</v>
      </c>
      <c r="FR53" s="6">
        <v>11.662976349999999</v>
      </c>
      <c r="FS53" s="7">
        <v>2593410000000</v>
      </c>
      <c r="FT53" s="6">
        <v>8.4069097890000002</v>
      </c>
      <c r="FU53" s="7">
        <v>3.7854889589999998</v>
      </c>
      <c r="FV53" s="6">
        <v>2.104460762</v>
      </c>
      <c r="FW53" s="7">
        <v>152051000000</v>
      </c>
      <c r="FX53" s="6">
        <v>33343505443</v>
      </c>
      <c r="FY53" s="7">
        <v>17.3086977</v>
      </c>
      <c r="FZ53" s="6">
        <v>602601000000</v>
      </c>
      <c r="GA53" s="7">
        <v>1.2468827929999999</v>
      </c>
      <c r="GB53" s="6">
        <v>5.3918864549999999</v>
      </c>
      <c r="GC53" s="7">
        <v>6.6648857359999996</v>
      </c>
      <c r="GD53" s="6">
        <v>2.8857162230000002</v>
      </c>
      <c r="GE53" s="7">
        <v>5149720000000</v>
      </c>
      <c r="GF53" s="6">
        <v>112162000000</v>
      </c>
      <c r="GG53" s="7">
        <v>5.5325255100000001</v>
      </c>
      <c r="GH53" s="6">
        <v>77.034122999999994</v>
      </c>
      <c r="GI53" s="7">
        <v>72.605000000000004</v>
      </c>
      <c r="GJ53" s="6">
        <v>218.292</v>
      </c>
      <c r="GK53" s="7">
        <v>27.5</v>
      </c>
      <c r="GL53" s="6">
        <v>25.9</v>
      </c>
      <c r="GM53" s="7">
        <v>35274</v>
      </c>
      <c r="GN53" s="6">
        <v>55250</v>
      </c>
      <c r="GO53" s="7">
        <v>423730011</v>
      </c>
      <c r="GP53" s="6">
        <v>423730011</v>
      </c>
      <c r="GQ53" s="7">
        <v>67.253</v>
      </c>
      <c r="GR53" s="6">
        <v>23</v>
      </c>
      <c r="GS53" s="7">
        <v>5.9560000000000004</v>
      </c>
      <c r="GT53" s="6">
        <v>55.618000000000002</v>
      </c>
      <c r="GU53" s="7">
        <v>1.054</v>
      </c>
      <c r="GV53" s="6">
        <v>3.2469999999999999</v>
      </c>
      <c r="GW53" s="7">
        <v>24.5</v>
      </c>
      <c r="GX53" s="6">
        <v>123.872</v>
      </c>
      <c r="GY53" s="7">
        <v>164330001.80000001</v>
      </c>
      <c r="GZ53" s="6">
        <v>183120000</v>
      </c>
      <c r="HA53" s="7">
        <v>1362175</v>
      </c>
      <c r="HB53" s="6">
        <v>14470000.27</v>
      </c>
      <c r="HC53" s="7">
        <v>419980000</v>
      </c>
      <c r="HD53" s="6">
        <v>986820</v>
      </c>
      <c r="HE53" s="7">
        <v>375355</v>
      </c>
      <c r="HF53" s="6">
        <v>64.684583000000003</v>
      </c>
      <c r="HG53" s="7">
        <v>69.88</v>
      </c>
      <c r="HH53" s="6">
        <v>21.5</v>
      </c>
      <c r="HI53" s="7">
        <v>27.379000000000001</v>
      </c>
      <c r="HJ53" s="6">
        <v>64952</v>
      </c>
      <c r="HK53" s="7">
        <v>4.6516168809999998</v>
      </c>
      <c r="HL53" s="6">
        <v>1.0498385349999999</v>
      </c>
      <c r="HM53" s="7">
        <v>415739990.19999999</v>
      </c>
      <c r="HN53" s="6">
        <v>14.5</v>
      </c>
      <c r="HO53" s="7">
        <v>29</v>
      </c>
      <c r="HP53" s="6">
        <v>415739990.19999999</v>
      </c>
      <c r="HQ53" s="7">
        <v>299679991.80000001</v>
      </c>
      <c r="HR53" s="6">
        <v>-89190002.439999998</v>
      </c>
      <c r="HS53" s="7">
        <v>-98330001.829999998</v>
      </c>
      <c r="HT53" s="6">
        <v>2.2371553390000001</v>
      </c>
      <c r="HU53" s="7">
        <v>1.837025511</v>
      </c>
      <c r="HV53" s="6">
        <v>2.7219613140000001</v>
      </c>
      <c r="HW53" s="7">
        <v>4463974191</v>
      </c>
      <c r="HX53" s="6">
        <v>0.42789533400000002</v>
      </c>
      <c r="HY53" s="7">
        <v>26484000000</v>
      </c>
      <c r="HZ53" s="6">
        <v>9.57</v>
      </c>
      <c r="IA53" s="7">
        <v>8714290</v>
      </c>
      <c r="IB53" s="6">
        <v>1001450</v>
      </c>
      <c r="IC53" s="7">
        <v>22014225.25</v>
      </c>
      <c r="ID53" s="6">
        <v>503.56125359999999</v>
      </c>
      <c r="IE53" s="7">
        <v>97.97</v>
      </c>
      <c r="IF53" s="6">
        <v>0.81571148699999996</v>
      </c>
      <c r="IG53" s="7">
        <v>45.647801710000003</v>
      </c>
      <c r="IH53" s="6">
        <v>91.50942689</v>
      </c>
      <c r="II53" s="7">
        <v>93.28</v>
      </c>
      <c r="IJ53" s="6">
        <v>3037991</v>
      </c>
      <c r="IK53" s="7">
        <v>3.6365462860000002</v>
      </c>
      <c r="IL53" s="6">
        <v>7246.3</v>
      </c>
      <c r="IM53" s="7">
        <v>93.19</v>
      </c>
      <c r="IN53" s="6">
        <v>995450</v>
      </c>
      <c r="IO53" s="7">
        <v>2.8208347979999999</v>
      </c>
      <c r="IP53" s="6">
        <v>30992601095</v>
      </c>
      <c r="IQ53" s="7">
        <v>16.347892890000001</v>
      </c>
      <c r="IR53" s="6">
        <v>25.700814659999999</v>
      </c>
      <c r="IS53" s="7">
        <v>2.655939225</v>
      </c>
      <c r="IT53" s="6">
        <v>2.9575500780000001</v>
      </c>
      <c r="IU53" s="7">
        <v>13.40627514</v>
      </c>
      <c r="IV53" s="6">
        <v>12.926496480000001</v>
      </c>
      <c r="IW53" s="7">
        <v>18.100000000000001</v>
      </c>
      <c r="IX53" s="6">
        <v>3.0825620000000001E-2</v>
      </c>
      <c r="IY53" s="7">
        <v>6.6683846429999996</v>
      </c>
      <c r="IZ53" s="6">
        <v>6.7114319949999999</v>
      </c>
      <c r="JA53" s="7">
        <v>1.6044817999999999E-2</v>
      </c>
      <c r="JB53" s="6">
        <v>7.1385213040000002</v>
      </c>
      <c r="JC53" s="7">
        <v>59.74090314</v>
      </c>
      <c r="JD53" s="6">
        <v>2808000</v>
      </c>
      <c r="JE53" s="7">
        <v>3.6132864790000001</v>
      </c>
      <c r="JF53" s="6">
        <v>54.338005969999998</v>
      </c>
      <c r="JG53" s="7">
        <v>62016395983</v>
      </c>
      <c r="JH53" s="6">
        <v>2.655939225</v>
      </c>
      <c r="JI53" s="7">
        <v>37.587112810000001</v>
      </c>
      <c r="JJ53" s="6">
        <v>10.97778482</v>
      </c>
      <c r="JK53" s="7">
        <v>1</v>
      </c>
      <c r="JL53" s="6">
        <v>16.347892890000001</v>
      </c>
      <c r="JM53" s="7">
        <v>8.0767323219999998</v>
      </c>
      <c r="JN53" s="6">
        <v>3.0576002350000002</v>
      </c>
      <c r="JO53" s="7">
        <v>27.680894680000002</v>
      </c>
      <c r="JP53" s="6">
        <v>1.5038729179999999</v>
      </c>
      <c r="JQ53" s="7">
        <v>12.580893379999999</v>
      </c>
      <c r="JR53" s="6">
        <v>36200</v>
      </c>
      <c r="JS53" s="7">
        <v>1.1866654649999999</v>
      </c>
      <c r="JT53" s="6">
        <v>-35147595000</v>
      </c>
      <c r="JU53" s="7">
        <v>54220.207060000001</v>
      </c>
      <c r="JV53" s="6">
        <v>2380</v>
      </c>
      <c r="JW53" s="7">
        <v>229940000000</v>
      </c>
      <c r="JX53" s="6">
        <v>14665.79803</v>
      </c>
      <c r="JY53" s="7">
        <v>4939080000000</v>
      </c>
      <c r="JZ53" s="6">
        <v>1335950000000</v>
      </c>
      <c r="KA53" s="7">
        <v>-6049500000</v>
      </c>
      <c r="KB53" s="6">
        <v>285941000000</v>
      </c>
      <c r="KC53" s="7">
        <v>216784000000</v>
      </c>
      <c r="KD53" s="6">
        <v>3138.995042</v>
      </c>
      <c r="KE53" s="7">
        <v>17420000.079999998</v>
      </c>
      <c r="KF53" s="6">
        <v>1.088160623</v>
      </c>
      <c r="KG53" s="7">
        <v>-1.01697152</v>
      </c>
      <c r="KH53" s="6">
        <v>0.18427837399999999</v>
      </c>
      <c r="KI53" s="7">
        <v>1870000.0049999999</v>
      </c>
      <c r="KJ53" s="6">
        <v>12000000</v>
      </c>
      <c r="KK53" s="7">
        <v>95078</v>
      </c>
      <c r="KL53" s="6">
        <v>1100000.024</v>
      </c>
      <c r="KM53" s="7">
        <v>8750000</v>
      </c>
      <c r="KN53" s="6">
        <v>11850000.380000001</v>
      </c>
      <c r="KO53" s="7">
        <v>1570000.0519999999</v>
      </c>
      <c r="KP53" s="6">
        <v>115839996.3</v>
      </c>
      <c r="KQ53" s="7">
        <v>6</v>
      </c>
      <c r="KR53" s="6">
        <v>3.56E-2</v>
      </c>
      <c r="KS53" s="7">
        <v>21.440799999999999</v>
      </c>
      <c r="KT53" s="6">
        <v>23.648562999999999</v>
      </c>
      <c r="KU53" s="7">
        <v>3555022432</v>
      </c>
      <c r="KV53" s="6">
        <v>-0.204542849</v>
      </c>
      <c r="KW53" s="7">
        <v>-482700000</v>
      </c>
      <c r="KX53" s="6">
        <v>20.6569</v>
      </c>
      <c r="KY53" s="7">
        <v>0.74939999999999996</v>
      </c>
      <c r="KZ53" s="6">
        <v>4.0000000000000002E-4</v>
      </c>
      <c r="LA53" s="7">
        <v>66.725700000000003</v>
      </c>
      <c r="LB53" s="6">
        <v>1.5976999999999999</v>
      </c>
      <c r="LC53" s="7">
        <v>5.8388</v>
      </c>
      <c r="LD53" s="6">
        <v>11.7103</v>
      </c>
      <c r="LE53" s="7">
        <v>46.765000000000001</v>
      </c>
      <c r="LF53" s="6">
        <v>2.4077816950000002</v>
      </c>
      <c r="LG53" s="7">
        <v>31.786200000000001</v>
      </c>
      <c r="LH53" s="6">
        <v>55.843600000000002</v>
      </c>
      <c r="LI53" s="7">
        <v>0.46550000000000002</v>
      </c>
      <c r="LJ53" s="6">
        <v>-1104013717</v>
      </c>
      <c r="LK53" s="7">
        <v>4076140000</v>
      </c>
      <c r="LL53" s="6">
        <v>35208762811</v>
      </c>
      <c r="LM53" s="7">
        <v>4.5400000000000003E-2</v>
      </c>
      <c r="LN53" s="6">
        <v>7.1499999999999994E-2</v>
      </c>
      <c r="LO53" s="7">
        <v>0.74720681899999997</v>
      </c>
      <c r="LP53" s="6">
        <v>22.807400000000001</v>
      </c>
      <c r="LQ53" s="7">
        <v>0.84219999999999995</v>
      </c>
      <c r="LR53" s="6">
        <v>2.7699999999999999E-2</v>
      </c>
      <c r="LS53" s="7">
        <v>3.3159365080000001</v>
      </c>
      <c r="LT53" s="6">
        <v>30.661200000000001</v>
      </c>
      <c r="LU53" s="7">
        <v>2.5929000000000002</v>
      </c>
      <c r="LV53" s="6">
        <v>6.9699999999999998E-2</v>
      </c>
      <c r="LW53" s="7">
        <v>22.0185</v>
      </c>
      <c r="LX53" s="6">
        <v>302.05880000000002</v>
      </c>
      <c r="LY53" s="7">
        <v>0.59189999999999998</v>
      </c>
      <c r="LZ53" s="6">
        <v>5.1900000000000002E-2</v>
      </c>
      <c r="MA53" s="7">
        <v>219.3322</v>
      </c>
      <c r="MB53" s="6">
        <v>17.993500000000001</v>
      </c>
      <c r="MC53" s="7">
        <v>10.9435</v>
      </c>
      <c r="MD53" s="6">
        <v>-709027327</v>
      </c>
      <c r="ME53" s="7">
        <v>1282363000</v>
      </c>
      <c r="MF53" s="6">
        <v>16.233963039999999</v>
      </c>
      <c r="MG53" s="7">
        <v>30803784307</v>
      </c>
      <c r="MH53" s="6">
        <v>6</v>
      </c>
      <c r="MI53" s="7">
        <v>6</v>
      </c>
      <c r="MJ53" s="6">
        <v>1.546064085</v>
      </c>
      <c r="MK53" s="7">
        <v>1.628857526</v>
      </c>
      <c r="ML53" s="6">
        <v>394986000</v>
      </c>
      <c r="MM53" s="7">
        <v>38.75</v>
      </c>
      <c r="MN53" s="6">
        <v>12</v>
      </c>
      <c r="MO53" s="7">
        <v>840711719.39999998</v>
      </c>
      <c r="MP53" s="6">
        <v>3745397813</v>
      </c>
      <c r="MQ53" s="7">
        <v>-21802000</v>
      </c>
      <c r="MR53" s="6">
        <v>8.5932999999999993</v>
      </c>
      <c r="MS53" s="7">
        <v>30787534307</v>
      </c>
      <c r="MT53" s="6">
        <v>15.3121407</v>
      </c>
      <c r="MU53" s="7">
        <v>-594095000</v>
      </c>
      <c r="MV53" s="6">
        <v>200453398.40000001</v>
      </c>
      <c r="MW53" s="7">
        <v>251568000</v>
      </c>
      <c r="MX53" s="6">
        <v>2793777000</v>
      </c>
      <c r="MY53" s="7">
        <v>3025611535</v>
      </c>
      <c r="MZ53" s="6">
        <v>1379366969</v>
      </c>
      <c r="NA53" s="7">
        <v>1730000.0190000001</v>
      </c>
      <c r="NB53" s="6">
        <v>52.934382300000003</v>
      </c>
      <c r="NC53" s="7">
        <v>-54048000</v>
      </c>
      <c r="ND53" s="6">
        <v>67559997.560000002</v>
      </c>
      <c r="NE53" s="7">
        <v>1515380.5</v>
      </c>
      <c r="NF53" s="6">
        <v>3720000.0290000001</v>
      </c>
      <c r="NG53" s="7">
        <v>10060000.42</v>
      </c>
      <c r="NH53" s="6">
        <v>5.7597359709999996</v>
      </c>
      <c r="NI53" s="7">
        <v>29.250448540000001</v>
      </c>
      <c r="NJ53" s="6">
        <v>2.6122850359999998</v>
      </c>
      <c r="NK53" s="7">
        <v>52.325911869999999</v>
      </c>
      <c r="NL53" s="6">
        <v>23.753665479999999</v>
      </c>
      <c r="NM53" s="7">
        <v>42.588632920000002</v>
      </c>
      <c r="NN53" s="6">
        <v>14.20591611</v>
      </c>
      <c r="NO53" s="7">
        <v>5.9763018590000003</v>
      </c>
      <c r="NP53" s="6">
        <v>14.890116709999999</v>
      </c>
      <c r="NQ53" s="7">
        <v>2.9947003699999999</v>
      </c>
      <c r="NR53" s="6">
        <v>0.468680137</v>
      </c>
      <c r="NS53" s="7">
        <v>2148.2661939999998</v>
      </c>
      <c r="NT53" s="6">
        <v>0.25225584000000001</v>
      </c>
      <c r="NU53" s="7">
        <v>0.24086069900000001</v>
      </c>
      <c r="NV53" s="6">
        <v>4.4111256000000001</v>
      </c>
      <c r="NW53" s="7">
        <v>333.30667510000001</v>
      </c>
      <c r="NX53" s="6">
        <v>9.7418628550000008</v>
      </c>
      <c r="NY53" s="7">
        <v>1.8936108709999999</v>
      </c>
      <c r="NZ53" s="6">
        <v>2674.8416360000001</v>
      </c>
      <c r="OA53" s="7">
        <v>195692000000</v>
      </c>
      <c r="OB53" s="6">
        <v>8.8300447200000001</v>
      </c>
      <c r="OC53" s="7">
        <v>19169947079</v>
      </c>
      <c r="OD53" s="6">
        <v>13944213729</v>
      </c>
      <c r="OE53" s="7">
        <v>0.234686332</v>
      </c>
      <c r="OF53" s="6">
        <v>580037516</v>
      </c>
      <c r="OG53" s="7">
        <v>553835507.29999995</v>
      </c>
      <c r="OH53" s="6">
        <v>10142949835</v>
      </c>
      <c r="OI53" s="7">
        <v>78726.090909999999</v>
      </c>
      <c r="OJ53" s="6">
        <v>12.3388402</v>
      </c>
      <c r="OK53" s="7">
        <v>243660000000</v>
      </c>
      <c r="OL53" s="6">
        <v>8.3369281799999992</v>
      </c>
      <c r="OM53" s="7">
        <v>6.0642790460000002</v>
      </c>
      <c r="ON53" s="6">
        <v>7708160.1069999998</v>
      </c>
      <c r="OO53" s="7">
        <v>83400000</v>
      </c>
      <c r="OP53" s="6">
        <v>0</v>
      </c>
      <c r="OQ53" s="7">
        <v>2.4725720610000002</v>
      </c>
      <c r="OR53" s="6">
        <v>0.33860994300000002</v>
      </c>
      <c r="OS53" s="7">
        <v>9229999.5419999994</v>
      </c>
      <c r="OT53" s="6">
        <v>93.525890689999997</v>
      </c>
      <c r="OU53" s="7">
        <v>11006000</v>
      </c>
      <c r="OV53" s="6">
        <v>-48296000</v>
      </c>
      <c r="OW53" s="7">
        <v>88.405731200000005</v>
      </c>
      <c r="OX53" s="6">
        <v>10266010</v>
      </c>
      <c r="OY53" s="7">
        <v>93.520660399999997</v>
      </c>
      <c r="OZ53" s="6">
        <v>37208950086</v>
      </c>
      <c r="PA53" s="7">
        <v>15.76719422</v>
      </c>
      <c r="PB53" s="6">
        <v>216184000000</v>
      </c>
      <c r="PC53" s="7">
        <v>91.024238589999996</v>
      </c>
      <c r="PD53" s="6">
        <v>8479999.5419999994</v>
      </c>
      <c r="PE53" s="7">
        <v>1950000.048</v>
      </c>
      <c r="PF53" s="6">
        <v>70095979.400000006</v>
      </c>
      <c r="PG53" s="7">
        <v>11.849</v>
      </c>
      <c r="PH53" s="6">
        <v>15170000.08</v>
      </c>
      <c r="PI53" s="7">
        <v>-0.56387805300000005</v>
      </c>
      <c r="PJ53" s="6">
        <v>4.2916666670000003</v>
      </c>
      <c r="PK53" s="7">
        <v>16250000</v>
      </c>
      <c r="PL53" s="6">
        <v>6.7416666669999996</v>
      </c>
      <c r="PM53" s="7">
        <v>11.03333333</v>
      </c>
      <c r="PN53" s="6">
        <v>5599999.9050000003</v>
      </c>
      <c r="PO53" s="7">
        <v>45.753395859999998</v>
      </c>
      <c r="PP53" s="6">
        <v>19030500000</v>
      </c>
      <c r="PQ53" s="7">
        <v>49.311447940000001</v>
      </c>
      <c r="PR53" s="6">
        <v>231287000000</v>
      </c>
      <c r="PS53" s="7">
        <v>7.9065538530000001</v>
      </c>
      <c r="PT53" s="6">
        <v>14324300000</v>
      </c>
      <c r="PU53" s="7">
        <v>47370800000</v>
      </c>
      <c r="PV53" s="6">
        <v>1.4279295279999999</v>
      </c>
      <c r="PW53" s="7">
        <v>1108200000</v>
      </c>
      <c r="PX53" s="6">
        <v>-6376900000</v>
      </c>
      <c r="PY53" s="7">
        <v>15.654318529999999</v>
      </c>
      <c r="PZ53" s="6">
        <v>14069600000</v>
      </c>
      <c r="QA53" s="7">
        <v>6694700000</v>
      </c>
      <c r="QB53" s="6">
        <v>1.4361157090000001</v>
      </c>
      <c r="QC53" s="7">
        <v>22.393937090000001</v>
      </c>
      <c r="QD53" s="6">
        <v>17.312517660000001</v>
      </c>
      <c r="QE53" s="7">
        <v>14324300000</v>
      </c>
      <c r="QF53" s="6">
        <v>47053000000</v>
      </c>
      <c r="QG53" s="7">
        <v>15221100000</v>
      </c>
      <c r="QH53" s="6">
        <v>-2856600000</v>
      </c>
      <c r="QI53" s="7">
        <v>-8385700000</v>
      </c>
      <c r="QJ53" s="6">
        <v>46.014812079999999</v>
      </c>
      <c r="QK53" s="7">
        <v>47311500000</v>
      </c>
      <c r="QL53" s="6">
        <v>27.582162960000002</v>
      </c>
      <c r="QM53" s="7">
        <v>43.085573160000003</v>
      </c>
      <c r="QN53" s="6">
        <v>9.7249152680000002</v>
      </c>
      <c r="QO53" s="7">
        <v>13129000000</v>
      </c>
      <c r="QP53" s="6">
        <v>39808433046</v>
      </c>
      <c r="QQ53" s="7">
        <v>15565600000</v>
      </c>
      <c r="QR53" s="6">
        <v>45.492591279999999</v>
      </c>
      <c r="QS53" s="7">
        <v>19139600000</v>
      </c>
      <c r="QT53" s="6">
        <v>317800000</v>
      </c>
      <c r="QU53" s="7">
        <v>-19735637149</v>
      </c>
      <c r="QV53" s="6">
        <v>-19398100000</v>
      </c>
      <c r="QW53" s="7">
        <v>-2.3237881260000002</v>
      </c>
      <c r="QX53" s="6">
        <v>0.265053971</v>
      </c>
      <c r="QY53" s="7">
        <v>68075800000</v>
      </c>
      <c r="QZ53" s="6">
        <v>10.74870643</v>
      </c>
      <c r="RA53" s="7">
        <v>14.072310699999999</v>
      </c>
      <c r="RB53" s="6">
        <v>6.3870813569999996</v>
      </c>
      <c r="RC53" s="7">
        <v>6.0698842539999998</v>
      </c>
      <c r="RD53" s="6">
        <v>42.839975760000002</v>
      </c>
      <c r="RE53" s="7">
        <v>27913400000</v>
      </c>
      <c r="RF53" s="6">
        <v>10.23950344</v>
      </c>
      <c r="RG53" s="7">
        <v>-14328100000</v>
      </c>
      <c r="RH53" s="6">
        <v>-5483900000</v>
      </c>
      <c r="RI53" s="7">
        <v>7.5046704550000003</v>
      </c>
      <c r="RJ53" s="6">
        <v>16.868718260000001</v>
      </c>
      <c r="RK53" s="7">
        <v>3.2853156819999998</v>
      </c>
      <c r="RL53" s="6">
        <v>16.775839739999999</v>
      </c>
      <c r="RM53" s="7">
        <v>11.518775229999999</v>
      </c>
      <c r="RN53" s="6">
        <v>625500000</v>
      </c>
      <c r="RO53" s="7">
        <v>61381100000</v>
      </c>
      <c r="RP53" s="6">
        <v>7.5078694309999996</v>
      </c>
      <c r="RQ53" s="7">
        <v>-37500000</v>
      </c>
      <c r="RR53" s="6">
        <v>133740746.2</v>
      </c>
      <c r="RS53" s="7">
        <v>130.51001819999999</v>
      </c>
      <c r="RT53" s="6">
        <v>4.0968057599999996</v>
      </c>
      <c r="RU53" s="7">
        <v>71.650000000000006</v>
      </c>
      <c r="RV53" s="6">
        <v>7165</v>
      </c>
      <c r="RW53" s="7">
        <v>114.75607309999999</v>
      </c>
      <c r="RX53" s="6">
        <v>0.62243853299999996</v>
      </c>
      <c r="RY53" s="7">
        <v>-711300000</v>
      </c>
      <c r="RZ53" s="6">
        <v>-37500000</v>
      </c>
      <c r="SA53" s="7">
        <v>0.95477002899999996</v>
      </c>
      <c r="SB53" s="6">
        <v>48.784999999999997</v>
      </c>
      <c r="SC53" s="7">
        <v>30.122914959999999</v>
      </c>
      <c r="SD53" s="6">
        <v>74.278999999999996</v>
      </c>
      <c r="SE53" s="7">
        <v>22.375</v>
      </c>
      <c r="SF53" s="6">
        <v>11.24823861</v>
      </c>
      <c r="SG53" s="7">
        <v>25864219318</v>
      </c>
      <c r="SH53" s="6">
        <v>17.312517660000001</v>
      </c>
      <c r="SI53" s="7">
        <v>7745940</v>
      </c>
      <c r="SJ53" s="6">
        <v>25.526660920000001</v>
      </c>
      <c r="SK53" s="7">
        <v>73.511032099999994</v>
      </c>
      <c r="SL53" s="6">
        <v>47.402630000000002</v>
      </c>
      <c r="SM53" s="7">
        <v>1747000000</v>
      </c>
      <c r="SN53" s="6">
        <v>79.693277260000002</v>
      </c>
      <c r="SO53" s="7">
        <v>0</v>
      </c>
      <c r="SP53" s="6">
        <v>10.979886410000001</v>
      </c>
      <c r="SQ53" s="7">
        <v>8.2169675869999992</v>
      </c>
      <c r="SR53" s="6">
        <v>24.715259549999999</v>
      </c>
      <c r="SS53" s="7">
        <v>1.1098687469999999</v>
      </c>
      <c r="ST53" s="6">
        <v>90.673163669999994</v>
      </c>
      <c r="SU53" s="7">
        <v>25.13351059</v>
      </c>
      <c r="SV53" s="6">
        <v>7922</v>
      </c>
      <c r="SW53" s="7">
        <v>121.2</v>
      </c>
      <c r="SX53" s="6">
        <v>96</v>
      </c>
      <c r="SY53" s="7">
        <v>-6370335.9000000004</v>
      </c>
      <c r="SZ53" s="6">
        <v>127</v>
      </c>
      <c r="TA53" s="7">
        <v>96</v>
      </c>
      <c r="TB53" s="6">
        <v>10651600000</v>
      </c>
      <c r="TC53" s="7">
        <v>3019999.9810000001</v>
      </c>
      <c r="TD53" s="6">
        <v>2.104003423</v>
      </c>
      <c r="TE53" s="7">
        <v>1564.3453139999999</v>
      </c>
      <c r="TF53" s="6">
        <v>1.4579186129999999</v>
      </c>
      <c r="TG53" s="7">
        <v>73.602462770000002</v>
      </c>
      <c r="TH53" s="6">
        <v>-9.8710704969999998</v>
      </c>
      <c r="TI53" s="7">
        <v>0</v>
      </c>
      <c r="TJ53" s="6">
        <v>73.414031980000004</v>
      </c>
      <c r="TK53" s="7">
        <v>835.76233839999998</v>
      </c>
      <c r="TL53" s="6">
        <v>96.792389200000002</v>
      </c>
      <c r="TM53" s="7">
        <v>8.4672757070000007</v>
      </c>
      <c r="TN53" s="6">
        <v>86</v>
      </c>
      <c r="TO53" s="7">
        <v>8.77</v>
      </c>
      <c r="TP53" s="6">
        <v>22.440999999999999</v>
      </c>
      <c r="TQ53" s="7">
        <v>25.87219048</v>
      </c>
      <c r="TR53" s="6">
        <v>55897106859</v>
      </c>
      <c r="TS53" s="7">
        <v>841334000000</v>
      </c>
      <c r="TT53" s="6">
        <v>50438135440</v>
      </c>
      <c r="TU53" s="7">
        <v>141710000000</v>
      </c>
      <c r="TV53" s="6">
        <v>10.33547517</v>
      </c>
      <c r="TW53" s="7">
        <v>-1730000.0190000001</v>
      </c>
      <c r="TX53" s="6">
        <v>115.1198926</v>
      </c>
      <c r="TY53" s="7">
        <v>142.99358280000001</v>
      </c>
      <c r="TZ53" s="6">
        <v>102.4070293</v>
      </c>
      <c r="UA53" s="7">
        <v>76.387095669999994</v>
      </c>
      <c r="UB53" s="6">
        <v>92.652342140000002</v>
      </c>
      <c r="UC53" s="7">
        <v>24.780420299999999</v>
      </c>
      <c r="UD53" s="6">
        <v>26.903749470000001</v>
      </c>
      <c r="UE53" s="7">
        <v>0.92107999299999999</v>
      </c>
      <c r="UF53" s="6">
        <v>0.96887999800000002</v>
      </c>
      <c r="UG53" s="7">
        <v>0.98888999200000005</v>
      </c>
      <c r="UH53" s="6">
        <v>-4.4632186220000003</v>
      </c>
      <c r="UI53" s="7">
        <v>47.95</v>
      </c>
      <c r="UJ53" s="6">
        <v>33.475000000000001</v>
      </c>
      <c r="UK53" s="7">
        <v>16.722000000000001</v>
      </c>
      <c r="UL53" s="6">
        <v>48.460329999999999</v>
      </c>
      <c r="UM53" s="7">
        <v>1591</v>
      </c>
      <c r="UN53" s="6">
        <v>618</v>
      </c>
      <c r="UO53" s="7"/>
      <c r="UP53" s="6">
        <v>6156440</v>
      </c>
      <c r="UQ53" s="7"/>
      <c r="UR53" s="6"/>
      <c r="US53" s="7"/>
      <c r="UT53" s="6">
        <v>67.765000000000001</v>
      </c>
      <c r="UU53" s="7">
        <v>43.005000000000003</v>
      </c>
      <c r="UV53" s="6">
        <v>17.353999999999999</v>
      </c>
      <c r="UW53" s="7">
        <v>49.221249999999998</v>
      </c>
      <c r="UX53" s="6">
        <v>13136800000</v>
      </c>
      <c r="UY53" s="7">
        <v>76324808000</v>
      </c>
      <c r="UZ53" s="6">
        <v>1589500</v>
      </c>
      <c r="VA53" s="7"/>
      <c r="VB53" s="6"/>
      <c r="VC53" s="7">
        <v>76361800000</v>
      </c>
      <c r="VD53" s="6">
        <v>97398100000</v>
      </c>
      <c r="VE53" s="7">
        <v>14.008635399999999</v>
      </c>
      <c r="VF53" s="6">
        <v>4.5885794610000001</v>
      </c>
      <c r="VG53" s="7">
        <v>7.4472487699999999</v>
      </c>
      <c r="VH53" s="6">
        <v>-138241000000</v>
      </c>
      <c r="VI53" s="7">
        <v>6.6575867310000003</v>
      </c>
      <c r="VJ53" s="6">
        <v>46.645431619999997</v>
      </c>
      <c r="VK53" s="7">
        <v>192072000000</v>
      </c>
      <c r="VL53" s="6">
        <v>13857900000</v>
      </c>
      <c r="VM53" s="7">
        <v>27.61190496</v>
      </c>
      <c r="VN53" s="6">
        <v>21.930741739999998</v>
      </c>
      <c r="VO53" s="7">
        <v>36.401988690000003</v>
      </c>
      <c r="VP53" s="6">
        <v>2.919261906</v>
      </c>
      <c r="VQ53" s="7">
        <v>400223000000</v>
      </c>
      <c r="VR53" s="6">
        <v>25.284652579999999</v>
      </c>
      <c r="VS53" s="7">
        <v>24.335951619999999</v>
      </c>
      <c r="VT53" s="6">
        <v>89593000000</v>
      </c>
      <c r="VU53" s="7">
        <v>5231200000</v>
      </c>
      <c r="VV53" s="6">
        <v>-10.08245934</v>
      </c>
      <c r="VW53" s="7">
        <v>0.61512475499999997</v>
      </c>
      <c r="VX53" s="6">
        <v>29.1899278</v>
      </c>
      <c r="VY53" s="7">
        <v>19.079808239999998</v>
      </c>
      <c r="VZ53" s="6">
        <v>26645200000</v>
      </c>
      <c r="WA53" s="7">
        <v>29.66572133</v>
      </c>
      <c r="WB53" s="6">
        <v>1.732136678</v>
      </c>
      <c r="WC53" s="7">
        <v>83390300000</v>
      </c>
      <c r="WD53" s="6">
        <v>300692000000</v>
      </c>
      <c r="WE53" s="7">
        <v>109937000000</v>
      </c>
      <c r="WF53" s="6">
        <v>40026000000</v>
      </c>
      <c r="WG53" s="7"/>
      <c r="WH53" s="6">
        <v>292900000</v>
      </c>
      <c r="WI53" s="7">
        <v>16250000</v>
      </c>
      <c r="WJ53" s="6">
        <v>759999.99049999996</v>
      </c>
      <c r="WK53" s="7"/>
      <c r="WL53" s="6">
        <v>45.513120000000001</v>
      </c>
      <c r="WM53" s="7">
        <v>1.43</v>
      </c>
      <c r="WN53" s="6"/>
      <c r="WO53" s="7">
        <v>0.28823017000000001</v>
      </c>
      <c r="WP53" s="6">
        <v>13082.426369999999</v>
      </c>
      <c r="WQ53" s="7">
        <v>1191720000000</v>
      </c>
      <c r="WR53" s="6">
        <v>27.0298394</v>
      </c>
      <c r="WS53" s="7">
        <v>1.7146917580000001</v>
      </c>
      <c r="WT53" s="6">
        <v>8760</v>
      </c>
      <c r="WU53" s="7">
        <v>921174000000</v>
      </c>
      <c r="WV53" s="6">
        <v>1.67461729</v>
      </c>
      <c r="WW53" s="7">
        <v>1160320000000</v>
      </c>
      <c r="WX53" s="6">
        <v>8988.1078190000007</v>
      </c>
      <c r="WY53" s="7">
        <v>818754000000</v>
      </c>
      <c r="WZ53" s="6">
        <v>1371100000000</v>
      </c>
      <c r="XA53" s="7">
        <v>23.004846520000001</v>
      </c>
      <c r="XB53" s="6">
        <v>33.512</v>
      </c>
      <c r="XC53" s="7">
        <v>17.661000000000001</v>
      </c>
      <c r="XD53" s="6">
        <v>1036100000000</v>
      </c>
      <c r="XE53" s="7">
        <v>77.498999999999995</v>
      </c>
      <c r="XF53" s="6">
        <v>48.582999999999998</v>
      </c>
      <c r="XG53" s="7">
        <v>12737.794900000001</v>
      </c>
      <c r="XH53" s="6">
        <v>797766000000</v>
      </c>
      <c r="XI53" s="7">
        <v>1335950000000</v>
      </c>
      <c r="XJ53" s="6">
        <v>11.662976349999999</v>
      </c>
      <c r="XK53" s="7">
        <v>6.9595000000000002</v>
      </c>
      <c r="XL53" s="6">
        <v>0.184047028</v>
      </c>
      <c r="XM53" s="7">
        <v>29381900</v>
      </c>
      <c r="XN53" s="6">
        <v>48.784999999999997</v>
      </c>
      <c r="XO53" s="7">
        <v>30.123364389999999</v>
      </c>
      <c r="XP53" s="6">
        <v>24.038</v>
      </c>
      <c r="XQ53" s="7">
        <v>74.819000000000003</v>
      </c>
      <c r="XR53" s="6">
        <v>22.538</v>
      </c>
      <c r="XS53" s="7">
        <v>51.161999999999999</v>
      </c>
      <c r="XT53" s="6">
        <v>604249000000</v>
      </c>
      <c r="XU53" s="7">
        <v>3799999.952</v>
      </c>
      <c r="XV53" s="6"/>
      <c r="XW53" s="7">
        <v>11.849</v>
      </c>
      <c r="XX53" s="6">
        <v>22.317</v>
      </c>
      <c r="XY53" s="7">
        <v>12440.894539999999</v>
      </c>
      <c r="XZ53" s="6">
        <v>8.7210000000000001</v>
      </c>
      <c r="YA53" s="7">
        <v>18371.210309999999</v>
      </c>
      <c r="YB53" s="6">
        <v>4402.9598500000002</v>
      </c>
      <c r="YC53" s="7">
        <v>109.84893889999999</v>
      </c>
      <c r="YD53" s="6">
        <v>46012.006450000001</v>
      </c>
      <c r="YE53" s="7">
        <v>63.243592540000002</v>
      </c>
      <c r="YF53" s="6">
        <v>43.77235057</v>
      </c>
      <c r="YG53" s="7">
        <v>38.826281629999997</v>
      </c>
      <c r="YH53" s="6">
        <v>18.892355649999999</v>
      </c>
      <c r="YI53" s="7">
        <v>37.813000000000002</v>
      </c>
      <c r="YJ53" s="6">
        <v>29.23910785</v>
      </c>
      <c r="YK53" s="7">
        <v>22.980499250000001</v>
      </c>
      <c r="YL53" s="6">
        <v>46.091516050000003</v>
      </c>
      <c r="YM53" s="7">
        <v>28.261116019999999</v>
      </c>
      <c r="YN53" s="6">
        <v>6.1243987999999998</v>
      </c>
      <c r="YO53" s="7">
        <v>23.116346530000001</v>
      </c>
      <c r="YP53" s="6">
        <v>46.966588299999998</v>
      </c>
      <c r="YQ53" s="7">
        <v>23.651</v>
      </c>
      <c r="YR53" s="6">
        <v>8.7550000000000008</v>
      </c>
      <c r="YS53" s="7">
        <v>43.364519620000003</v>
      </c>
      <c r="YT53" s="6">
        <v>104.5609568</v>
      </c>
      <c r="YU53" s="7">
        <v>139.7049647</v>
      </c>
      <c r="YV53" s="6">
        <v>22.167000000000002</v>
      </c>
      <c r="YW53" s="7">
        <v>51.50264584</v>
      </c>
      <c r="YX53" s="6">
        <v>5.1328345430000004</v>
      </c>
      <c r="YY53" s="7">
        <v>29.812110950000001</v>
      </c>
      <c r="YZ53" s="6">
        <v>61.173718370000003</v>
      </c>
      <c r="ZA53" s="7">
        <v>17.86404696</v>
      </c>
      <c r="ZB53" s="6">
        <v>68.293000000000006</v>
      </c>
      <c r="ZC53" s="7">
        <v>15.709935099999999</v>
      </c>
      <c r="ZD53" s="6">
        <v>29.425000000000001</v>
      </c>
      <c r="ZE53" s="7">
        <v>50.424999999999997</v>
      </c>
      <c r="ZF53" s="6">
        <v>47.188495420000002</v>
      </c>
      <c r="ZG53" s="7">
        <v>23.572400590000001</v>
      </c>
      <c r="ZH53" s="6">
        <v>10.926525639999999</v>
      </c>
      <c r="ZI53" s="7">
        <v>53.033411700000002</v>
      </c>
      <c r="ZJ53" s="6">
        <v>43.003999999999998</v>
      </c>
      <c r="ZK53" s="7">
        <v>17.507999999999999</v>
      </c>
      <c r="ZL53" s="6">
        <v>36.756407459999998</v>
      </c>
      <c r="ZM53" s="7">
        <v>3.1942377259999999</v>
      </c>
      <c r="ZN53" s="6">
        <v>25.647372780000001</v>
      </c>
      <c r="ZO53" s="7">
        <v>0.02</v>
      </c>
      <c r="ZP53" s="6">
        <v>1300</v>
      </c>
      <c r="ZQ53" s="7">
        <v>0.1</v>
      </c>
      <c r="ZR53" s="6">
        <v>3.6</v>
      </c>
      <c r="ZS53" s="7">
        <v>5314</v>
      </c>
      <c r="ZT53" s="6">
        <v>0.01</v>
      </c>
      <c r="ZU53" s="7">
        <v>4.4000000000000004</v>
      </c>
      <c r="ZV53" s="6">
        <v>4557</v>
      </c>
      <c r="ZW53" s="7">
        <v>28.045402129999999</v>
      </c>
      <c r="ZX53" s="6">
        <v>6.2480285000000003E-2</v>
      </c>
      <c r="ZY53" s="7">
        <v>21.057730859999999</v>
      </c>
      <c r="ZZ53" s="6">
        <v>0.02</v>
      </c>
      <c r="AAA53" s="7">
        <v>200</v>
      </c>
      <c r="AAB53" s="6">
        <v>0.1</v>
      </c>
      <c r="AAC53" s="7">
        <v>0.1</v>
      </c>
      <c r="AAD53" s="6">
        <v>2.5</v>
      </c>
      <c r="AAE53" s="7">
        <v>7586</v>
      </c>
      <c r="AAF53" s="6">
        <v>621.96</v>
      </c>
      <c r="AAG53" s="7">
        <v>500</v>
      </c>
      <c r="AAH53" s="6">
        <v>1100</v>
      </c>
      <c r="AAI53" s="7">
        <v>500</v>
      </c>
      <c r="AAJ53" s="6">
        <v>37.292956330000003</v>
      </c>
      <c r="AAK53" s="7">
        <v>2.7</v>
      </c>
      <c r="AAL53" s="6">
        <v>6220</v>
      </c>
      <c r="AAM53" s="7">
        <v>835500</v>
      </c>
      <c r="AAN53" s="6">
        <v>-583300000</v>
      </c>
      <c r="AAO53" s="7">
        <v>-583300000</v>
      </c>
      <c r="AAP53" s="6">
        <v>13454700000</v>
      </c>
      <c r="AAQ53" s="7">
        <v>7.0050147760000003</v>
      </c>
      <c r="AAR53" s="6">
        <v>3.4036410949999998</v>
      </c>
      <c r="AAS53" s="7">
        <v>0.75638087600000004</v>
      </c>
      <c r="AAT53" s="6">
        <v>9565561716</v>
      </c>
      <c r="AAU53" s="7">
        <v>6137787334</v>
      </c>
      <c r="AAV53" s="6">
        <v>7826338221</v>
      </c>
      <c r="AAW53" s="7">
        <v>1739223496</v>
      </c>
      <c r="AAX53" s="6">
        <v>5.4</v>
      </c>
      <c r="AAY53" s="7">
        <v>4.1600219709999999</v>
      </c>
      <c r="AAZ53" s="6">
        <v>2.6692975200000002</v>
      </c>
      <c r="ABA53" s="7">
        <v>25.6</v>
      </c>
      <c r="ABB53" s="6"/>
      <c r="ABC53" s="7">
        <v>99.7</v>
      </c>
      <c r="ABD53" s="6">
        <v>99.2</v>
      </c>
      <c r="ABE53" s="7">
        <v>99.4</v>
      </c>
      <c r="ABF53" s="6">
        <v>62.048616379999999</v>
      </c>
      <c r="ABG53" s="7">
        <v>2.8435873790000001</v>
      </c>
      <c r="ABH53" s="6">
        <v>301000000</v>
      </c>
      <c r="ABI53" s="7"/>
      <c r="ABJ53" s="6"/>
      <c r="ABK53" s="7">
        <v>3.4887800000000002</v>
      </c>
      <c r="ABL53" s="6">
        <v>3.3442964549999998</v>
      </c>
      <c r="ABM53" s="7"/>
      <c r="ABN53" s="6">
        <v>4.6688541040000002</v>
      </c>
      <c r="ABO53" s="7">
        <v>893600000</v>
      </c>
      <c r="ABP53" s="6">
        <v>231600000</v>
      </c>
      <c r="ABQ53" s="7">
        <v>96</v>
      </c>
      <c r="ABR53" s="6">
        <v>2.54609</v>
      </c>
      <c r="ABS53" s="7">
        <v>4.3383500000000002</v>
      </c>
    </row>
    <row r="54" spans="1:747" x14ac:dyDescent="0.25">
      <c r="A54" s="5">
        <v>2012</v>
      </c>
      <c r="B54" s="6">
        <v>49.449940439999999</v>
      </c>
      <c r="C54" s="7">
        <v>61.040693730000001</v>
      </c>
      <c r="D54" s="6">
        <v>0.57896361600000001</v>
      </c>
      <c r="E54" s="7">
        <v>4.0227739500000004</v>
      </c>
      <c r="F54" s="6">
        <v>4.7199415900000004</v>
      </c>
      <c r="G54" s="7">
        <v>2.3398177160000002</v>
      </c>
      <c r="H54" s="6">
        <v>4.1263890459999999</v>
      </c>
      <c r="I54" s="7">
        <v>5.654041533</v>
      </c>
      <c r="J54" s="6">
        <v>7.60398554</v>
      </c>
      <c r="K54" s="7">
        <v>9.5340072399999993</v>
      </c>
      <c r="L54" s="6">
        <v>62.333772860000003</v>
      </c>
      <c r="M54" s="7">
        <v>9.5837556720000006</v>
      </c>
      <c r="N54" s="6">
        <v>11.16699717</v>
      </c>
      <c r="O54" s="7">
        <v>34.325448389999998</v>
      </c>
      <c r="P54" s="6">
        <v>12.81384268</v>
      </c>
      <c r="Q54" s="7">
        <v>-2626</v>
      </c>
      <c r="R54" s="6">
        <v>160756000000</v>
      </c>
      <c r="S54" s="7">
        <v>135800000000</v>
      </c>
      <c r="T54" s="6">
        <v>3220.9919420000001</v>
      </c>
      <c r="U54" s="7">
        <v>300071000000</v>
      </c>
      <c r="V54" s="6">
        <v>1713150000000</v>
      </c>
      <c r="W54" s="7">
        <v>109557000000</v>
      </c>
      <c r="X54" s="6">
        <v>11.27276423</v>
      </c>
      <c r="Y54" s="7">
        <v>188785000000</v>
      </c>
      <c r="Z54" s="6">
        <v>-7.9178360300000001</v>
      </c>
      <c r="AA54" s="7">
        <v>24.314802650000001</v>
      </c>
      <c r="AB54" s="6">
        <v>407200000000</v>
      </c>
      <c r="AC54" s="7">
        <v>41016666667</v>
      </c>
      <c r="AD54" s="6">
        <v>607022000000</v>
      </c>
      <c r="AE54" s="7">
        <v>45766666667</v>
      </c>
      <c r="AF54" s="6">
        <v>1807300000000</v>
      </c>
      <c r="AG54" s="7">
        <v>4804660000000</v>
      </c>
      <c r="AH54" s="6">
        <v>256483000000</v>
      </c>
      <c r="AI54" s="7">
        <v>244149000000</v>
      </c>
      <c r="AJ54" s="6">
        <v>11.178121450000001</v>
      </c>
      <c r="AK54" s="7">
        <v>187200000000</v>
      </c>
      <c r="AL54" s="6">
        <v>29409000000</v>
      </c>
      <c r="AM54" s="7">
        <v>35.328954439999997</v>
      </c>
      <c r="AN54" s="6">
        <v>42.945999999999998</v>
      </c>
      <c r="AO54" s="7">
        <v>50.550059560000001</v>
      </c>
      <c r="AP54" s="6">
        <v>93161001</v>
      </c>
      <c r="AQ54" s="7">
        <v>54.562391480000002</v>
      </c>
      <c r="AR54" s="6">
        <v>0.37744403399999998</v>
      </c>
      <c r="AS54" s="7">
        <v>0.89065151200000003</v>
      </c>
      <c r="AT54" s="6">
        <v>3.3407787519999999</v>
      </c>
      <c r="AU54" s="7">
        <v>1.49371959</v>
      </c>
      <c r="AV54" s="6">
        <v>3.241964581</v>
      </c>
      <c r="AW54" s="7">
        <v>4.9314364350000002</v>
      </c>
      <c r="AX54" s="6">
        <v>6.5022291450000003</v>
      </c>
      <c r="AY54" s="7">
        <v>8.8161459519999994</v>
      </c>
      <c r="AZ54" s="6">
        <v>62.096105739999999</v>
      </c>
      <c r="BA54" s="7">
        <v>61.85315121</v>
      </c>
      <c r="BB54" s="6">
        <v>10.344608539999999</v>
      </c>
      <c r="BC54" s="7">
        <v>33.88112031</v>
      </c>
      <c r="BD54" s="6">
        <v>33.426907200000002</v>
      </c>
      <c r="BE54" s="7">
        <v>6</v>
      </c>
      <c r="BF54" s="6">
        <v>8.1089150300000004</v>
      </c>
      <c r="BG54" s="7">
        <v>279117000000</v>
      </c>
      <c r="BH54" s="6">
        <v>0</v>
      </c>
      <c r="BI54" s="7">
        <v>144503000000</v>
      </c>
      <c r="BJ54" s="6">
        <v>39.251302430000003</v>
      </c>
      <c r="BK54" s="7">
        <v>657342000000</v>
      </c>
      <c r="BL54" s="6">
        <v>-132600000000</v>
      </c>
      <c r="BM54" s="7">
        <v>16.026751059999999</v>
      </c>
      <c r="BN54" s="6">
        <v>268400000000</v>
      </c>
      <c r="BO54" s="7">
        <v>3716666667</v>
      </c>
      <c r="BP54" s="6">
        <v>46669297029</v>
      </c>
      <c r="BQ54" s="7">
        <v>5754020000000</v>
      </c>
      <c r="BR54" s="6">
        <v>31.40932553</v>
      </c>
      <c r="BS54" s="7">
        <v>277561000000</v>
      </c>
      <c r="BT54" s="6">
        <v>4434800000000</v>
      </c>
      <c r="BU54" s="7">
        <v>1351700000000</v>
      </c>
      <c r="BV54" s="6">
        <v>57.054000000000002</v>
      </c>
      <c r="BW54" s="7">
        <v>46068060</v>
      </c>
      <c r="BX54" s="6">
        <v>0.90629061600000005</v>
      </c>
      <c r="BY54" s="7">
        <v>3747656</v>
      </c>
      <c r="BZ54" s="6">
        <v>2174386</v>
      </c>
      <c r="CA54" s="7">
        <v>2.6892027000000001</v>
      </c>
      <c r="CB54" s="6">
        <v>4.2487843449999998</v>
      </c>
      <c r="CC54" s="7">
        <v>5.4716055490000004</v>
      </c>
      <c r="CD54" s="6">
        <v>7.459021581</v>
      </c>
      <c r="CE54" s="7">
        <v>9.3070612189999995</v>
      </c>
      <c r="CF54" s="6">
        <v>29354807</v>
      </c>
      <c r="CG54" s="7">
        <v>9.2479085209999994</v>
      </c>
      <c r="CH54" s="6">
        <v>10.92927845</v>
      </c>
      <c r="CI54" s="7">
        <v>16164863</v>
      </c>
      <c r="CJ54" s="6">
        <v>12.45942647</v>
      </c>
      <c r="CK54" s="7">
        <v>-38446037787</v>
      </c>
      <c r="CL54" s="6">
        <v>22633333333</v>
      </c>
      <c r="CM54" s="7">
        <v>17976.40624</v>
      </c>
      <c r="CN54" s="6">
        <v>285524000000</v>
      </c>
      <c r="CO54" s="7">
        <v>32.29602989</v>
      </c>
      <c r="CP54" s="6">
        <v>767778000000</v>
      </c>
      <c r="CQ54" s="7">
        <v>40.711769269999998</v>
      </c>
      <c r="CR54" s="6">
        <v>-22100000000</v>
      </c>
      <c r="CS54" s="7">
        <v>70192768935</v>
      </c>
      <c r="CT54" s="6">
        <v>949365000000</v>
      </c>
      <c r="CU54" s="7">
        <v>44733333333</v>
      </c>
      <c r="CV54" s="6">
        <v>14.69516928</v>
      </c>
      <c r="CW54" s="7">
        <v>246100000000</v>
      </c>
      <c r="CX54" s="6">
        <v>12.41587897</v>
      </c>
      <c r="CY54" s="7">
        <v>27.388449730000001</v>
      </c>
      <c r="CZ54" s="6">
        <v>15672467971</v>
      </c>
      <c r="DA54" s="7">
        <v>23.778752659999999</v>
      </c>
      <c r="DB54" s="6">
        <v>31464163763</v>
      </c>
      <c r="DC54" s="7">
        <v>1138530000000</v>
      </c>
      <c r="DD54" s="6">
        <v>67866666667</v>
      </c>
      <c r="DE54" s="7">
        <v>46524638501</v>
      </c>
      <c r="DF54" s="6">
        <v>22300000000</v>
      </c>
      <c r="DG54" s="7">
        <v>107.91783599999999</v>
      </c>
      <c r="DH54" s="6">
        <v>301217000000</v>
      </c>
      <c r="DI54" s="7">
        <v>80.712963520000002</v>
      </c>
      <c r="DJ54" s="6">
        <v>2620.7262519999999</v>
      </c>
      <c r="DK54" s="7">
        <v>369858000000</v>
      </c>
      <c r="DL54" s="6">
        <v>31200000000</v>
      </c>
      <c r="DM54" s="7">
        <v>308000000</v>
      </c>
      <c r="DN54" s="6">
        <v>7.1117294329999998</v>
      </c>
      <c r="DO54" s="7">
        <v>69.715459060000001</v>
      </c>
      <c r="DP54" s="6">
        <v>132822000000</v>
      </c>
      <c r="DQ54" s="7">
        <v>11627543555</v>
      </c>
      <c r="DR54" s="6">
        <v>22152524</v>
      </c>
      <c r="DS54" s="7">
        <v>27.388449730000001</v>
      </c>
      <c r="DT54" s="6">
        <v>17642712</v>
      </c>
      <c r="DU54" s="7">
        <v>6.0560583330000002</v>
      </c>
      <c r="DV54" s="6">
        <v>-6407672965</v>
      </c>
      <c r="DW54" s="7">
        <v>5346220000000</v>
      </c>
      <c r="DX54" s="6">
        <v>55661.350039999998</v>
      </c>
      <c r="DY54" s="7">
        <v>2996.0677070000002</v>
      </c>
      <c r="DZ54" s="6">
        <v>5185470000000</v>
      </c>
      <c r="EA54" s="7">
        <v>1674700000000</v>
      </c>
      <c r="EB54" s="6">
        <v>51.771630350000002</v>
      </c>
      <c r="EC54" s="7">
        <v>867019000000</v>
      </c>
      <c r="ED54" s="6">
        <v>39.639986759999999</v>
      </c>
      <c r="EE54" s="7">
        <v>117.8924457</v>
      </c>
      <c r="EF54" s="6">
        <v>1167520000000</v>
      </c>
      <c r="EG54" s="7">
        <v>1223480000000</v>
      </c>
      <c r="EH54" s="6">
        <v>27.388449730000001</v>
      </c>
      <c r="EI54" s="7">
        <v>44.096943070000002</v>
      </c>
      <c r="EJ54" s="6">
        <v>69200000000</v>
      </c>
      <c r="EK54" s="7">
        <v>40008923</v>
      </c>
      <c r="EL54" s="6">
        <v>53152078</v>
      </c>
      <c r="EM54" s="7">
        <v>47092941</v>
      </c>
      <c r="EN54" s="6">
        <v>6.4783022470000002</v>
      </c>
      <c r="EO54" s="7">
        <v>0.702828605</v>
      </c>
      <c r="EP54" s="6">
        <v>1.2344778709999999</v>
      </c>
      <c r="EQ54" s="7">
        <v>1573271</v>
      </c>
      <c r="ER54" s="6">
        <v>1.876344499</v>
      </c>
      <c r="ES54" s="7">
        <v>3.5348005050000002</v>
      </c>
      <c r="ET54" s="6">
        <v>4.8765663769999996</v>
      </c>
      <c r="EU54" s="7">
        <v>6.3095950460000001</v>
      </c>
      <c r="EV54" s="6">
        <v>8.7086053620000001</v>
      </c>
      <c r="EW54" s="7">
        <v>57849354</v>
      </c>
      <c r="EX54" s="6">
        <v>28494547</v>
      </c>
      <c r="EY54" s="7">
        <v>10.03820228</v>
      </c>
      <c r="EZ54" s="6">
        <v>31563991</v>
      </c>
      <c r="FA54" s="7">
        <v>15399128</v>
      </c>
      <c r="FB54" s="6">
        <v>16.396966620000001</v>
      </c>
      <c r="FC54" s="7">
        <v>274600000000</v>
      </c>
      <c r="FD54" s="6">
        <v>324086000000</v>
      </c>
      <c r="FE54" s="7">
        <v>91.891084969999994</v>
      </c>
      <c r="FF54" s="6">
        <v>1538900000000</v>
      </c>
      <c r="FG54" s="7">
        <v>225283000000</v>
      </c>
      <c r="FH54" s="6">
        <v>32661470095</v>
      </c>
      <c r="FI54" s="7">
        <v>2.1190973610000001</v>
      </c>
      <c r="FJ54" s="6">
        <v>-79332674408</v>
      </c>
      <c r="FK54" s="7">
        <v>1951880000000</v>
      </c>
      <c r="FL54" s="6">
        <v>5.8105752470000001</v>
      </c>
      <c r="FM54" s="7">
        <v>4.1177212350000003</v>
      </c>
      <c r="FN54" s="6">
        <v>2.339450158</v>
      </c>
      <c r="FO54" s="7">
        <v>-4.2967018000000003E-2</v>
      </c>
      <c r="FP54" s="6">
        <v>2.2261997990000002</v>
      </c>
      <c r="FQ54" s="7">
        <v>306464000000</v>
      </c>
      <c r="FR54" s="6">
        <v>19.482877469999998</v>
      </c>
      <c r="FS54" s="7">
        <v>2663860000000</v>
      </c>
      <c r="FT54" s="6">
        <v>10.800283289999999</v>
      </c>
      <c r="FU54" s="7">
        <v>3.1408307999999998</v>
      </c>
      <c r="FV54" s="6">
        <v>2.2447579549999999</v>
      </c>
      <c r="FW54" s="7">
        <v>156182000000</v>
      </c>
      <c r="FX54" s="6">
        <v>34316917701</v>
      </c>
      <c r="FY54" s="7">
        <v>15.58556216</v>
      </c>
      <c r="FZ54" s="6">
        <v>620193000000</v>
      </c>
      <c r="GA54" s="7">
        <v>-2.2988505749999999</v>
      </c>
      <c r="GB54" s="6">
        <v>6.2165243329999997</v>
      </c>
      <c r="GC54" s="7">
        <v>12.347304790000001</v>
      </c>
      <c r="GD54" s="6">
        <v>3.0320343809999999</v>
      </c>
      <c r="GE54" s="7">
        <v>5264800000000</v>
      </c>
      <c r="GF54" s="6">
        <v>113504000000</v>
      </c>
      <c r="GG54" s="7">
        <v>6.4813415919999997</v>
      </c>
      <c r="GH54" s="6">
        <v>77.544661000000005</v>
      </c>
      <c r="GI54" s="7">
        <v>72.745000000000005</v>
      </c>
      <c r="GJ54" s="6">
        <v>213.631</v>
      </c>
      <c r="GK54" s="7">
        <v>26.3</v>
      </c>
      <c r="GL54" s="6">
        <v>24.7</v>
      </c>
      <c r="GM54" s="7">
        <v>35279</v>
      </c>
      <c r="GN54" s="6">
        <v>55126</v>
      </c>
      <c r="GO54" s="7">
        <v>1813430054</v>
      </c>
      <c r="GP54" s="6">
        <v>1813430054</v>
      </c>
      <c r="GQ54" s="7">
        <v>67.513000000000005</v>
      </c>
      <c r="GR54" s="6">
        <v>22.1</v>
      </c>
      <c r="GS54" s="7">
        <v>5.91</v>
      </c>
      <c r="GT54" s="6">
        <v>56.183999999999997</v>
      </c>
      <c r="GU54" s="7">
        <v>1.0509999999999999</v>
      </c>
      <c r="GV54" s="6">
        <v>3.335</v>
      </c>
      <c r="GW54" s="7">
        <v>23.5</v>
      </c>
      <c r="GX54" s="6">
        <v>121.63200000000001</v>
      </c>
      <c r="GY54" s="7">
        <v>103440002.40000001</v>
      </c>
      <c r="GZ54" s="6">
        <v>193930000</v>
      </c>
      <c r="HA54" s="7">
        <v>1371975.7</v>
      </c>
      <c r="HB54" s="6">
        <v>4329999.9239999996</v>
      </c>
      <c r="HC54" s="7">
        <v>564410000</v>
      </c>
      <c r="HD54" s="6">
        <v>1017738</v>
      </c>
      <c r="HE54" s="7">
        <v>354237.7</v>
      </c>
      <c r="HF54" s="6">
        <v>65.390307000000007</v>
      </c>
      <c r="HG54" s="7">
        <v>70.084999999999994</v>
      </c>
      <c r="HH54" s="6">
        <v>20.7</v>
      </c>
      <c r="HI54" s="7">
        <v>27.978000000000002</v>
      </c>
      <c r="HJ54" s="6">
        <v>64546</v>
      </c>
      <c r="HK54" s="7">
        <v>19.46554926</v>
      </c>
      <c r="HL54" s="6">
        <v>4.0538674820000002</v>
      </c>
      <c r="HM54" s="7">
        <v>1661069946</v>
      </c>
      <c r="HN54" s="6">
        <v>13.8</v>
      </c>
      <c r="HO54" s="7">
        <v>27.8</v>
      </c>
      <c r="HP54" s="6">
        <v>1661069946</v>
      </c>
      <c r="HQ54" s="7">
        <v>1073309993</v>
      </c>
      <c r="HR54" s="6">
        <v>-20329999.920000002</v>
      </c>
      <c r="HS54" s="7">
        <v>-14850000.380000001</v>
      </c>
      <c r="HT54" s="6">
        <v>2.7168104550000001</v>
      </c>
      <c r="HU54" s="7">
        <v>1.6481757930000001</v>
      </c>
      <c r="HV54" s="6">
        <v>2.9193458969999999</v>
      </c>
      <c r="HW54" s="7">
        <v>4557748767</v>
      </c>
      <c r="HX54" s="6">
        <v>1.1967085930000001</v>
      </c>
      <c r="HY54" s="7">
        <v>27602000000</v>
      </c>
      <c r="HZ54" s="6">
        <v>9.19</v>
      </c>
      <c r="IA54" s="7">
        <v>8557500</v>
      </c>
      <c r="IB54" s="6">
        <v>1001450</v>
      </c>
      <c r="IC54" s="7">
        <v>23755745</v>
      </c>
      <c r="ID54" s="6">
        <v>462.99045599999999</v>
      </c>
      <c r="IE54" s="7">
        <v>101.24</v>
      </c>
      <c r="IF54" s="6">
        <v>0.87096288099999997</v>
      </c>
      <c r="IG54" s="7">
        <v>45.022067620000001</v>
      </c>
      <c r="IH54" s="6">
        <v>93.586821040000004</v>
      </c>
      <c r="II54" s="7">
        <v>98.38</v>
      </c>
      <c r="IJ54" s="6">
        <v>3268112</v>
      </c>
      <c r="IK54" s="7">
        <v>3.7128936659999998</v>
      </c>
      <c r="IL54" s="6">
        <v>7269</v>
      </c>
      <c r="IM54" s="7">
        <v>97.68</v>
      </c>
      <c r="IN54" s="6">
        <v>995450</v>
      </c>
      <c r="IO54" s="7">
        <v>2.8419307850000002</v>
      </c>
      <c r="IP54" s="6">
        <v>29239921152</v>
      </c>
      <c r="IQ54" s="7">
        <v>18.353318519999998</v>
      </c>
      <c r="IR54" s="6">
        <v>26.009180449999999</v>
      </c>
      <c r="IS54" s="7">
        <v>4.2159899010000004</v>
      </c>
      <c r="IT54" s="6">
        <v>3.6363931350000001</v>
      </c>
      <c r="IU54" s="7">
        <v>13.125993060000001</v>
      </c>
      <c r="IV54" s="6">
        <v>13.67787152</v>
      </c>
      <c r="IW54" s="7">
        <v>18.100000000000001</v>
      </c>
      <c r="IX54" s="6">
        <v>3.0366784000000001E-2</v>
      </c>
      <c r="IY54" s="7">
        <v>6.7683006729999997</v>
      </c>
      <c r="IZ54" s="6">
        <v>6.8610710800000003</v>
      </c>
      <c r="JA54" s="7">
        <v>7.8739134000000002E-2</v>
      </c>
      <c r="JB54" s="6">
        <v>5.5461377430000001</v>
      </c>
      <c r="JC54" s="7">
        <v>55.8702124</v>
      </c>
      <c r="JD54" s="6">
        <v>2829000</v>
      </c>
      <c r="JE54" s="7">
        <v>4.2423287719999996</v>
      </c>
      <c r="JF54" s="6">
        <v>51.395172260000002</v>
      </c>
      <c r="JG54" s="7">
        <v>67522263120</v>
      </c>
      <c r="JH54" s="6">
        <v>4.2159899010000004</v>
      </c>
      <c r="JI54" s="7">
        <v>39.835058570000001</v>
      </c>
      <c r="JJ54" s="6">
        <v>10.734105359999999</v>
      </c>
      <c r="JK54" s="7">
        <v>1</v>
      </c>
      <c r="JL54" s="6">
        <v>18.353318519999998</v>
      </c>
      <c r="JM54" s="7">
        <v>7.8159964049999999</v>
      </c>
      <c r="JN54" s="6">
        <v>3.59628769</v>
      </c>
      <c r="JO54" s="7">
        <v>30.594438149999998</v>
      </c>
      <c r="JP54" s="6">
        <v>1.278725463</v>
      </c>
      <c r="JQ54" s="7">
        <v>16.24780917</v>
      </c>
      <c r="JR54" s="6">
        <v>36960</v>
      </c>
      <c r="JS54" s="7">
        <v>0.96752459899999999</v>
      </c>
      <c r="JT54" s="6">
        <v>-38876400000</v>
      </c>
      <c r="JU54" s="7">
        <v>54332.752990000001</v>
      </c>
      <c r="JV54" s="6">
        <v>2630</v>
      </c>
      <c r="JW54" s="7">
        <v>272637000000</v>
      </c>
      <c r="JX54" s="6">
        <v>17559.102869999999</v>
      </c>
      <c r="JY54" s="7">
        <v>5061690000000</v>
      </c>
      <c r="JZ54" s="6">
        <v>1635820000000</v>
      </c>
      <c r="KA54" s="7">
        <v>-6479400000</v>
      </c>
      <c r="KB54" s="6">
        <v>293039000000</v>
      </c>
      <c r="KC54" s="7">
        <v>245180000000</v>
      </c>
      <c r="KD54" s="6">
        <v>3145.510714</v>
      </c>
      <c r="KE54" s="7">
        <v>14100000.380000001</v>
      </c>
      <c r="KF54" s="6">
        <v>2.4824263200000001</v>
      </c>
      <c r="KG54" s="7">
        <v>0.207571914</v>
      </c>
      <c r="KH54" s="6">
        <v>0.665143865</v>
      </c>
      <c r="KI54" s="7">
        <v>1159999.9669999999</v>
      </c>
      <c r="KJ54" s="6">
        <v>13829999.92</v>
      </c>
      <c r="KK54" s="7">
        <v>109923</v>
      </c>
      <c r="KL54" s="6">
        <v>-150000.00599999999</v>
      </c>
      <c r="KM54" s="7">
        <v>6809999.943</v>
      </c>
      <c r="KN54" s="6">
        <v>14369999.890000001</v>
      </c>
      <c r="KO54" s="7">
        <v>1219966.531</v>
      </c>
      <c r="KP54" s="6">
        <v>140309997.59999999</v>
      </c>
      <c r="KQ54" s="7">
        <v>6</v>
      </c>
      <c r="KR54" s="6">
        <v>5.96E-2</v>
      </c>
      <c r="KS54" s="7">
        <v>22.3673</v>
      </c>
      <c r="KT54" s="6">
        <v>27.657309900000001</v>
      </c>
      <c r="KU54" s="7">
        <v>2954101171</v>
      </c>
      <c r="KV54" s="6">
        <v>1.0023407179999999</v>
      </c>
      <c r="KW54" s="7">
        <v>2797700000</v>
      </c>
      <c r="KX54" s="6">
        <v>20.375900000000001</v>
      </c>
      <c r="KY54" s="7">
        <v>0.745</v>
      </c>
      <c r="KZ54" s="6">
        <v>4.0000000000000002E-4</v>
      </c>
      <c r="LA54" s="7">
        <v>73.4345</v>
      </c>
      <c r="LB54" s="6">
        <v>1.6185</v>
      </c>
      <c r="LC54" s="7">
        <v>5.8909000000000002</v>
      </c>
      <c r="LD54" s="6">
        <v>11.2934</v>
      </c>
      <c r="LE54" s="7">
        <v>50.901499999999999</v>
      </c>
      <c r="LF54" s="6">
        <v>2.500416456</v>
      </c>
      <c r="LG54" s="7">
        <v>28.188800000000001</v>
      </c>
      <c r="LH54" s="6">
        <v>57.2179</v>
      </c>
      <c r="LI54" s="7">
        <v>0.46539999999999998</v>
      </c>
      <c r="LJ54" s="6">
        <v>573449872.20000005</v>
      </c>
      <c r="LK54" s="7">
        <v>4338916000</v>
      </c>
      <c r="LL54" s="6">
        <v>40061753452</v>
      </c>
      <c r="LM54" s="7">
        <v>5.4800000000000001E-2</v>
      </c>
      <c r="LN54" s="6">
        <v>7.9600000000000004E-2</v>
      </c>
      <c r="LO54" s="7">
        <v>0.77628770899999999</v>
      </c>
      <c r="LP54" s="6">
        <v>22.445</v>
      </c>
      <c r="LQ54" s="7">
        <v>0.87470000000000003</v>
      </c>
      <c r="LR54" s="6">
        <v>2.3300000000000001E-2</v>
      </c>
      <c r="LS54" s="7">
        <v>3.4014598020000002</v>
      </c>
      <c r="LT54" s="6">
        <v>36.140999999999998</v>
      </c>
      <c r="LU54" s="7">
        <v>2.1206</v>
      </c>
      <c r="LV54" s="6">
        <v>7.4399999999999994E-2</v>
      </c>
      <c r="LW54" s="7">
        <v>21.764199999999999</v>
      </c>
      <c r="LX54" s="6">
        <v>316.88339999999999</v>
      </c>
      <c r="LY54" s="7">
        <v>0.65049999999999997</v>
      </c>
      <c r="LZ54" s="6">
        <v>4.3299999999999998E-2</v>
      </c>
      <c r="MA54" s="7">
        <v>232.94130000000001</v>
      </c>
      <c r="MB54" s="6">
        <v>19.709499999999998</v>
      </c>
      <c r="MC54" s="7">
        <v>11.589</v>
      </c>
      <c r="MD54" s="6">
        <v>1398310378</v>
      </c>
      <c r="ME54" s="7">
        <v>1229747000</v>
      </c>
      <c r="MF54" s="6">
        <v>42.47716449</v>
      </c>
      <c r="MG54" s="7">
        <v>32023684136</v>
      </c>
      <c r="MH54" s="6">
        <v>6</v>
      </c>
      <c r="MI54" s="7">
        <v>6</v>
      </c>
      <c r="MJ54" s="6">
        <v>1.083528018</v>
      </c>
      <c r="MK54" s="7">
        <v>1.1894210430000001</v>
      </c>
      <c r="ML54" s="6">
        <v>824861000</v>
      </c>
      <c r="MM54" s="7">
        <v>38.75</v>
      </c>
      <c r="MN54" s="6">
        <v>12</v>
      </c>
      <c r="MO54" s="7">
        <v>817024915.5</v>
      </c>
      <c r="MP54" s="6">
        <v>3242805022</v>
      </c>
      <c r="MQ54" s="7">
        <v>-21929000</v>
      </c>
      <c r="MR54" s="6">
        <v>16.6173</v>
      </c>
      <c r="MS54" s="7">
        <v>32003684136</v>
      </c>
      <c r="MT54" s="6">
        <v>14.694159000000001</v>
      </c>
      <c r="MU54" s="7">
        <v>34585000</v>
      </c>
      <c r="MV54" s="6">
        <v>42711596.740000002</v>
      </c>
      <c r="MW54" s="7">
        <v>317815000</v>
      </c>
      <c r="MX54" s="6">
        <v>3109169000</v>
      </c>
      <c r="MY54" s="7">
        <v>6657220000</v>
      </c>
      <c r="MZ54" s="6">
        <v>1380849316</v>
      </c>
      <c r="NA54" s="7">
        <v>761568.96349999995</v>
      </c>
      <c r="NB54" s="6">
        <v>39.12077386</v>
      </c>
      <c r="NC54" s="7">
        <v>-53685000</v>
      </c>
      <c r="ND54" s="6">
        <v>769429992.70000005</v>
      </c>
      <c r="NE54" s="7">
        <v>412850.9</v>
      </c>
      <c r="NF54" s="6">
        <v>2907029.39</v>
      </c>
      <c r="NG54" s="7">
        <v>6050000.1909999996</v>
      </c>
      <c r="NH54" s="6">
        <v>5.6950686319999999</v>
      </c>
      <c r="NI54" s="7">
        <v>30.129062529999999</v>
      </c>
      <c r="NJ54" s="6">
        <v>2.3762384129999998</v>
      </c>
      <c r="NK54" s="7">
        <v>50.892706500000003</v>
      </c>
      <c r="NL54" s="6">
        <v>22.423128630000001</v>
      </c>
      <c r="NM54" s="7">
        <v>43.452444589999999</v>
      </c>
      <c r="NN54" s="6">
        <v>13.72842341</v>
      </c>
      <c r="NO54" s="7">
        <v>4.999698059</v>
      </c>
      <c r="NP54" s="6">
        <v>18.69007637</v>
      </c>
      <c r="NQ54" s="7">
        <v>2.854400364</v>
      </c>
      <c r="NR54" s="6">
        <v>0.50148097400000002</v>
      </c>
      <c r="NS54" s="7">
        <v>2551.2082759999998</v>
      </c>
      <c r="NT54" s="6">
        <v>0.33471811699999998</v>
      </c>
      <c r="NU54" s="7">
        <v>0.23297955400000001</v>
      </c>
      <c r="NV54" s="6">
        <v>4.4111256000000001</v>
      </c>
      <c r="NW54" s="7">
        <v>356.26545379999999</v>
      </c>
      <c r="NX54" s="6">
        <v>8.3834589699999995</v>
      </c>
      <c r="NY54" s="7">
        <v>1.6329867119999999</v>
      </c>
      <c r="NZ54" s="6">
        <v>2750.5818220000001</v>
      </c>
      <c r="OA54" s="7">
        <v>237673000000</v>
      </c>
      <c r="OB54" s="6">
        <v>7.7897206539999999</v>
      </c>
      <c r="OC54" s="7">
        <v>19689926059</v>
      </c>
      <c r="OD54" s="6">
        <v>13726468418</v>
      </c>
      <c r="OE54" s="7">
        <v>0.22757117900000001</v>
      </c>
      <c r="OF54" s="6">
        <v>912566324.5</v>
      </c>
      <c r="OG54" s="7">
        <v>635189088.89999998</v>
      </c>
      <c r="OH54" s="6">
        <v>12026372265</v>
      </c>
      <c r="OI54" s="7">
        <v>92303</v>
      </c>
      <c r="OJ54" s="6">
        <v>10.745497840000001</v>
      </c>
      <c r="OK54" s="7">
        <v>256247000000</v>
      </c>
      <c r="OL54" s="6">
        <v>7.2220229829999996</v>
      </c>
      <c r="OM54" s="7">
        <v>5.0346999830000003</v>
      </c>
      <c r="ON54" s="6">
        <v>9081175.1459999997</v>
      </c>
      <c r="OO54" s="7">
        <v>96800000</v>
      </c>
      <c r="OP54" s="6">
        <v>0</v>
      </c>
      <c r="OQ54" s="7">
        <v>5.165999534</v>
      </c>
      <c r="OR54" s="6">
        <v>2.8315764909999999</v>
      </c>
      <c r="OS54" s="7"/>
      <c r="OT54" s="6">
        <v>106.0920672</v>
      </c>
      <c r="OU54" s="7">
        <v>56515000</v>
      </c>
      <c r="OV54" s="6">
        <v>38336000</v>
      </c>
      <c r="OW54" s="7">
        <v>94.360206599999998</v>
      </c>
      <c r="OX54" s="6">
        <v>10945595</v>
      </c>
      <c r="OY54" s="7">
        <v>96.912818909999999</v>
      </c>
      <c r="OZ54" s="6">
        <v>45120511403</v>
      </c>
      <c r="PA54" s="7">
        <v>16.165466559999999</v>
      </c>
      <c r="PB54" s="6">
        <v>270723000000</v>
      </c>
      <c r="PC54" s="7">
        <v>95.66575623</v>
      </c>
      <c r="PD54" s="6">
        <v>9020000.4580000006</v>
      </c>
      <c r="PE54" s="7">
        <v>1450000.048</v>
      </c>
      <c r="PF54" s="6">
        <v>423142983.80000001</v>
      </c>
      <c r="PG54" s="7">
        <v>12.597</v>
      </c>
      <c r="PH54" s="6">
        <v>6820000.1720000003</v>
      </c>
      <c r="PI54" s="7">
        <v>-6.2627195020000004</v>
      </c>
      <c r="PJ54" s="6">
        <v>4.358333333</v>
      </c>
      <c r="PK54" s="7">
        <v>20000000</v>
      </c>
      <c r="PL54" s="6">
        <v>7.641666667</v>
      </c>
      <c r="PM54" s="7">
        <v>12</v>
      </c>
      <c r="PN54" s="6">
        <v>8920000.0759999994</v>
      </c>
      <c r="PO54" s="7">
        <v>46.589082249999997</v>
      </c>
      <c r="PP54" s="6">
        <v>21335900000</v>
      </c>
      <c r="PQ54" s="7">
        <v>48.555634120000001</v>
      </c>
      <c r="PR54" s="6">
        <v>215671000000</v>
      </c>
      <c r="PS54" s="7">
        <v>6.6405200960000004</v>
      </c>
      <c r="PT54" s="6">
        <v>19236400000</v>
      </c>
      <c r="PU54" s="7">
        <v>48833600000</v>
      </c>
      <c r="PV54" s="6">
        <v>1.1085690130000001</v>
      </c>
      <c r="PW54" s="7">
        <v>-2586600000</v>
      </c>
      <c r="PX54" s="6">
        <v>-6563800000</v>
      </c>
      <c r="PY54" s="7">
        <v>15.9163303</v>
      </c>
      <c r="PZ54" s="6">
        <v>16450400000</v>
      </c>
      <c r="QA54" s="7">
        <v>6796100000</v>
      </c>
      <c r="QB54" s="6">
        <v>1.130957682</v>
      </c>
      <c r="QC54" s="7">
        <v>24.100404959999999</v>
      </c>
      <c r="QD54" s="6">
        <v>13.184269990000001</v>
      </c>
      <c r="QE54" s="7">
        <v>19236400000</v>
      </c>
      <c r="QF54" s="6">
        <v>48601300000</v>
      </c>
      <c r="QG54" s="7">
        <v>19791300000</v>
      </c>
      <c r="QH54" s="6">
        <v>-2159500000</v>
      </c>
      <c r="QI54" s="7">
        <v>-9250600000</v>
      </c>
      <c r="QJ54" s="6">
        <v>45.918640279999998</v>
      </c>
      <c r="QK54" s="7">
        <v>52350400000</v>
      </c>
      <c r="QL54" s="6">
        <v>28.22241404</v>
      </c>
      <c r="QM54" s="7">
        <v>41.558593729999998</v>
      </c>
      <c r="QN54" s="6">
        <v>10.721366339999999</v>
      </c>
      <c r="QO54" s="7">
        <v>15557000000</v>
      </c>
      <c r="QP54" s="6">
        <v>35945233333</v>
      </c>
      <c r="QQ54" s="7">
        <v>20136200000</v>
      </c>
      <c r="QR54" s="6">
        <v>45.666795299999997</v>
      </c>
      <c r="QS54" s="7">
        <v>21766800000</v>
      </c>
      <c r="QT54" s="6">
        <v>232300000</v>
      </c>
      <c r="QU54" s="7">
        <v>-5792397806</v>
      </c>
      <c r="QV54" s="6">
        <v>-25515900000</v>
      </c>
      <c r="QW54" s="7">
        <v>-2.4978802170000001</v>
      </c>
      <c r="QX54" s="6">
        <v>7.5631456E-2</v>
      </c>
      <c r="QY54" s="7">
        <v>75596900000</v>
      </c>
      <c r="QZ54" s="6">
        <v>9.9426153769999992</v>
      </c>
      <c r="RA54" s="7">
        <v>13.69219562</v>
      </c>
      <c r="RB54" s="6">
        <v>13.63245798</v>
      </c>
      <c r="RC54" s="7">
        <v>6.8918851139999999</v>
      </c>
      <c r="RD54" s="6">
        <v>40.735891359999997</v>
      </c>
      <c r="RE54" s="7">
        <v>26834500000</v>
      </c>
      <c r="RF54" s="6">
        <v>12.488744329999999</v>
      </c>
      <c r="RG54" s="7">
        <v>-20199500000</v>
      </c>
      <c r="RH54" s="6">
        <v>-6972000000</v>
      </c>
      <c r="RI54" s="7">
        <v>6.0493208999999997</v>
      </c>
      <c r="RJ54" s="6">
        <v>12.87821102</v>
      </c>
      <c r="RK54" s="7">
        <v>2.487795341</v>
      </c>
      <c r="RL54" s="6">
        <v>16.830365749999999</v>
      </c>
      <c r="RM54" s="7">
        <v>10.51359517</v>
      </c>
      <c r="RN54" s="6">
        <v>211100000</v>
      </c>
      <c r="RO54" s="7">
        <v>68800800000</v>
      </c>
      <c r="RP54" s="6">
        <v>6.0501663240000001</v>
      </c>
      <c r="RQ54" s="7">
        <v>3750000</v>
      </c>
      <c r="RR54" s="6">
        <v>143835373.80000001</v>
      </c>
      <c r="RS54" s="7">
        <v>131.69398910000001</v>
      </c>
      <c r="RT54" s="6">
        <v>4.1503573100000004</v>
      </c>
      <c r="RU54" s="7">
        <v>72.3</v>
      </c>
      <c r="RV54" s="6">
        <v>7230</v>
      </c>
      <c r="RW54" s="7">
        <v>117.5767918</v>
      </c>
      <c r="RX54" s="6">
        <v>2.398815366</v>
      </c>
      <c r="RY54" s="7">
        <v>-983400000</v>
      </c>
      <c r="RZ54" s="6">
        <v>3750000</v>
      </c>
      <c r="SA54" s="7">
        <v>0.98676001999999996</v>
      </c>
      <c r="SB54" s="6">
        <v>48.494</v>
      </c>
      <c r="SC54" s="7">
        <v>30.314518199999998</v>
      </c>
      <c r="SD54" s="6">
        <v>73.858999999999995</v>
      </c>
      <c r="SE54" s="7">
        <v>22.39</v>
      </c>
      <c r="SF54" s="6">
        <v>8.1495700079999995</v>
      </c>
      <c r="SG54" s="7">
        <v>22218764915</v>
      </c>
      <c r="SH54" s="6">
        <v>13.184269990000001</v>
      </c>
      <c r="SI54" s="7">
        <v>7910112</v>
      </c>
      <c r="SJ54" s="6">
        <v>25.67240906</v>
      </c>
      <c r="SK54" s="7">
        <v>74.484260559999996</v>
      </c>
      <c r="SL54" s="6">
        <v>48.1877</v>
      </c>
      <c r="SM54" s="7">
        <v>1497000000</v>
      </c>
      <c r="SN54" s="6">
        <v>75.959739529999993</v>
      </c>
      <c r="SO54" s="7">
        <v>0</v>
      </c>
      <c r="SP54" s="6">
        <v>15.16084749</v>
      </c>
      <c r="SQ54" s="7">
        <v>7.9700901430000002</v>
      </c>
      <c r="SR54" s="6">
        <v>24.879680629999999</v>
      </c>
      <c r="SS54" s="7">
        <v>0.90932283700000005</v>
      </c>
      <c r="ST54" s="6">
        <v>91.120587020000002</v>
      </c>
      <c r="SU54" s="7">
        <v>25.288309099999999</v>
      </c>
      <c r="SV54" s="6">
        <v>10014</v>
      </c>
      <c r="SW54" s="7">
        <v>117.9</v>
      </c>
      <c r="SX54" s="6">
        <v>93</v>
      </c>
      <c r="SY54" s="7">
        <v>-6247851.4000000004</v>
      </c>
      <c r="SZ54" s="6">
        <v>124.5</v>
      </c>
      <c r="TA54" s="7">
        <v>93</v>
      </c>
      <c r="TB54" s="6">
        <v>1953700000</v>
      </c>
      <c r="TC54" s="7">
        <v>2718338.0129999998</v>
      </c>
      <c r="TD54" s="6">
        <v>2.0924609379999999</v>
      </c>
      <c r="TE54" s="7">
        <v>1563.5512550000001</v>
      </c>
      <c r="TF54" s="6">
        <v>1.372377196</v>
      </c>
      <c r="TG54" s="7">
        <v>74.796142579999994</v>
      </c>
      <c r="TH54" s="6">
        <v>-4.9701031100000002</v>
      </c>
      <c r="TI54" s="7">
        <v>0</v>
      </c>
      <c r="TJ54" s="6">
        <v>74.15393066</v>
      </c>
      <c r="TK54" s="7">
        <v>840.08138770000005</v>
      </c>
      <c r="TL54" s="6">
        <v>96.816800229999998</v>
      </c>
      <c r="TM54" s="7">
        <v>11.119007699999999</v>
      </c>
      <c r="TN54" s="6">
        <v>86</v>
      </c>
      <c r="TO54" s="7">
        <v>9.2349999999999994</v>
      </c>
      <c r="TP54" s="6">
        <v>24.012</v>
      </c>
      <c r="TQ54" s="7">
        <v>26.45796013</v>
      </c>
      <c r="TR54" s="6">
        <v>314530000000</v>
      </c>
      <c r="TS54" s="7">
        <v>634835000000</v>
      </c>
      <c r="TT54" s="6">
        <v>38058487922</v>
      </c>
      <c r="TU54" s="7">
        <v>153554000000</v>
      </c>
      <c r="TV54" s="6">
        <v>9.1690631160000002</v>
      </c>
      <c r="TW54" s="7">
        <v>379999.9952</v>
      </c>
      <c r="TX54" s="6">
        <v>111.9475016</v>
      </c>
      <c r="TY54" s="7">
        <v>137.75446160000001</v>
      </c>
      <c r="TZ54" s="6">
        <v>104.2522912</v>
      </c>
      <c r="UA54" s="7">
        <v>92.219370229999996</v>
      </c>
      <c r="UB54" s="6">
        <v>108.8498443</v>
      </c>
      <c r="UC54" s="7">
        <v>25.183439249999999</v>
      </c>
      <c r="UD54" s="6">
        <v>27.657379150000001</v>
      </c>
      <c r="UE54" s="7">
        <v>0.91054999800000003</v>
      </c>
      <c r="UF54" s="6">
        <v>0.98527997700000003</v>
      </c>
      <c r="UG54" s="7">
        <v>0.98464000200000001</v>
      </c>
      <c r="UH54" s="6">
        <v>-24.54422117</v>
      </c>
      <c r="UI54" s="7">
        <v>47.975999999999999</v>
      </c>
      <c r="UJ54" s="6">
        <v>33.569000000000003</v>
      </c>
      <c r="UK54" s="7">
        <v>16.527999999999999</v>
      </c>
      <c r="UL54" s="6">
        <v>48.3476</v>
      </c>
      <c r="UM54" s="7">
        <v>1528</v>
      </c>
      <c r="UN54" s="6">
        <v>683</v>
      </c>
      <c r="UO54" s="7"/>
      <c r="UP54" s="6">
        <v>6176518</v>
      </c>
      <c r="UQ54" s="7"/>
      <c r="UR54" s="6"/>
      <c r="US54" s="7"/>
      <c r="UT54" s="6">
        <v>67.037999999999997</v>
      </c>
      <c r="UU54" s="7">
        <v>42.384999999999998</v>
      </c>
      <c r="UV54" s="6">
        <v>17.013999999999999</v>
      </c>
      <c r="UW54" s="7">
        <v>49.84205</v>
      </c>
      <c r="UX54" s="6">
        <v>18408000000</v>
      </c>
      <c r="UY54" s="7">
        <v>110448000000</v>
      </c>
      <c r="UZ54" s="6">
        <v>1733594</v>
      </c>
      <c r="VA54" s="7"/>
      <c r="VB54" s="6"/>
      <c r="VC54" s="7">
        <v>93401000000</v>
      </c>
      <c r="VD54" s="6">
        <v>124457000000</v>
      </c>
      <c r="VE54" s="7">
        <v>12.38490476</v>
      </c>
      <c r="VF54" s="6">
        <v>4.2388889689999996</v>
      </c>
      <c r="VG54" s="7">
        <v>6.2432059439999996</v>
      </c>
      <c r="VH54" s="6">
        <v>-167557000000</v>
      </c>
      <c r="VI54" s="7">
        <v>5.6360219210000002</v>
      </c>
      <c r="VJ54" s="6">
        <v>43.992575090000003</v>
      </c>
      <c r="VK54" s="7">
        <v>207410000000</v>
      </c>
      <c r="VL54" s="6">
        <v>14788000000</v>
      </c>
      <c r="VM54" s="7">
        <v>27.27960672</v>
      </c>
      <c r="VN54" s="6">
        <v>20.228219979999999</v>
      </c>
      <c r="VO54" s="7">
        <v>40.739254440000003</v>
      </c>
      <c r="VP54" s="6">
        <v>2.1471905420000001</v>
      </c>
      <c r="VQ54" s="7">
        <v>480463000000</v>
      </c>
      <c r="VR54" s="6">
        <v>26.772820429999999</v>
      </c>
      <c r="VS54" s="7">
        <v>25.903555529999998</v>
      </c>
      <c r="VT54" s="6">
        <v>91245000000</v>
      </c>
      <c r="VU54" s="7">
        <v>6208000000</v>
      </c>
      <c r="VV54" s="6">
        <v>-10.005194960000001</v>
      </c>
      <c r="VW54" s="7">
        <v>2.2646031689999999</v>
      </c>
      <c r="VX54" s="6">
        <v>28.689496630000001</v>
      </c>
      <c r="VY54" s="7">
        <v>19.439790370000001</v>
      </c>
      <c r="VZ54" s="6">
        <v>27079000000</v>
      </c>
      <c r="WA54" s="7">
        <v>26.154816329999999</v>
      </c>
      <c r="WB54" s="6">
        <v>1.779484901</v>
      </c>
      <c r="WC54" s="7">
        <v>95169000000</v>
      </c>
      <c r="WD54" s="6">
        <v>338762000000</v>
      </c>
      <c r="WE54" s="7">
        <v>142125000000</v>
      </c>
      <c r="WF54" s="6">
        <v>35959000000</v>
      </c>
      <c r="WG54" s="7"/>
      <c r="WH54" s="6">
        <v>292700000</v>
      </c>
      <c r="WI54" s="7">
        <v>1070000.0519999999</v>
      </c>
      <c r="WJ54" s="6">
        <v>529999.97140000004</v>
      </c>
      <c r="WK54" s="7"/>
      <c r="WL54" s="6">
        <v>43.023110000000003</v>
      </c>
      <c r="WM54" s="7">
        <v>1.41</v>
      </c>
      <c r="WN54" s="6"/>
      <c r="WO54" s="7">
        <v>0.28968696999999999</v>
      </c>
      <c r="WP54" s="6">
        <v>13076.80524</v>
      </c>
      <c r="WQ54" s="7">
        <v>1218250000000</v>
      </c>
      <c r="WR54" s="6">
        <v>32.29602989</v>
      </c>
      <c r="WS54" s="7">
        <v>1.7274426220000001</v>
      </c>
      <c r="WT54" s="6">
        <v>10100</v>
      </c>
      <c r="WU54" s="7">
        <v>980878000000</v>
      </c>
      <c r="WV54" s="6">
        <v>1.738121821</v>
      </c>
      <c r="WW54" s="7">
        <v>1189130000000</v>
      </c>
      <c r="WX54" s="6">
        <v>10342.431710000001</v>
      </c>
      <c r="WY54" s="7">
        <v>963511000000</v>
      </c>
      <c r="WZ54" s="6">
        <v>1674700000000</v>
      </c>
      <c r="XA54" s="7">
        <v>23.112442649999998</v>
      </c>
      <c r="XB54" s="6">
        <v>33.6</v>
      </c>
      <c r="XC54" s="7">
        <v>17.53</v>
      </c>
      <c r="XD54" s="6">
        <v>1351700000000</v>
      </c>
      <c r="XE54" s="7">
        <v>76.921999999999997</v>
      </c>
      <c r="XF54" s="6">
        <v>48.856999999999999</v>
      </c>
      <c r="XG54" s="7">
        <v>12764.234979999999</v>
      </c>
      <c r="XH54" s="6">
        <v>941144000000</v>
      </c>
      <c r="XI54" s="7">
        <v>1635820000000</v>
      </c>
      <c r="XJ54" s="6">
        <v>19.482877469999998</v>
      </c>
      <c r="XK54" s="7">
        <v>7.1262999999999996</v>
      </c>
      <c r="XL54" s="6">
        <v>0.19121004</v>
      </c>
      <c r="XM54" s="7">
        <v>29870854</v>
      </c>
      <c r="XN54" s="6">
        <v>48.494</v>
      </c>
      <c r="XO54" s="7">
        <v>30.314170669999999</v>
      </c>
      <c r="XP54" s="6">
        <v>24.007000000000001</v>
      </c>
      <c r="XQ54" s="7">
        <v>74.259</v>
      </c>
      <c r="XR54" s="6">
        <v>22.510999999999999</v>
      </c>
      <c r="XS54" s="7">
        <v>50.857999999999997</v>
      </c>
      <c r="XT54" s="6">
        <v>782486000000</v>
      </c>
      <c r="XU54" s="7">
        <v>4139999.8659999999</v>
      </c>
      <c r="XV54" s="6"/>
      <c r="XW54" s="7">
        <v>12.597</v>
      </c>
      <c r="XX54" s="6">
        <v>23.911000000000001</v>
      </c>
      <c r="XY54" s="7">
        <v>12445.071089999999</v>
      </c>
      <c r="XZ54" s="6">
        <v>9.1959999999999997</v>
      </c>
      <c r="YA54" s="7">
        <v>17487.935359999999</v>
      </c>
      <c r="YB54" s="6">
        <v>4855.4165160000002</v>
      </c>
      <c r="YC54" s="7">
        <v>106.9943212</v>
      </c>
      <c r="YD54" s="6">
        <v>46662.067519999997</v>
      </c>
      <c r="YE54" s="7">
        <v>64.024259110000003</v>
      </c>
      <c r="YF54" s="6">
        <v>40.782094190000002</v>
      </c>
      <c r="YG54" s="7">
        <v>37.511132109999998</v>
      </c>
      <c r="YH54" s="6">
        <v>18.92223126</v>
      </c>
      <c r="YI54" s="7">
        <v>35.241</v>
      </c>
      <c r="YJ54" s="6">
        <v>27.071352739999998</v>
      </c>
      <c r="YK54" s="7">
        <v>26.007025120000002</v>
      </c>
      <c r="YL54" s="6">
        <v>45.855938989999999</v>
      </c>
      <c r="YM54" s="7">
        <v>29.72697711</v>
      </c>
      <c r="YN54" s="6">
        <v>5.3524828400000004</v>
      </c>
      <c r="YO54" s="7">
        <v>21.827922399999999</v>
      </c>
      <c r="YP54" s="6">
        <v>43.60657492</v>
      </c>
      <c r="YQ54" s="7">
        <v>22.027999999999999</v>
      </c>
      <c r="YR54" s="6">
        <v>8.1120000000000001</v>
      </c>
      <c r="YS54" s="7">
        <v>37.608662789999997</v>
      </c>
      <c r="YT54" s="6">
        <v>114.6005066</v>
      </c>
      <c r="YU54" s="7">
        <v>154.57815170000001</v>
      </c>
      <c r="YV54" s="6">
        <v>27.87</v>
      </c>
      <c r="YW54" s="7">
        <v>56.85329909</v>
      </c>
      <c r="YX54" s="6">
        <v>5.5380381170000001</v>
      </c>
      <c r="YY54" s="7">
        <v>27.330979460000002</v>
      </c>
      <c r="YZ54" s="6">
        <v>62.488864059999997</v>
      </c>
      <c r="ZA54" s="7">
        <v>17.053509630000001</v>
      </c>
      <c r="ZB54" s="6">
        <v>67.430000000000007</v>
      </c>
      <c r="ZC54" s="7">
        <v>15.68321355</v>
      </c>
      <c r="ZD54" s="6">
        <v>34.44</v>
      </c>
      <c r="ZE54" s="7">
        <v>53.725000000000001</v>
      </c>
      <c r="ZF54" s="6">
        <v>48.068710529999997</v>
      </c>
      <c r="ZG54" s="7">
        <v>24.859936730000001</v>
      </c>
      <c r="ZH54" s="6">
        <v>9.7747615739999993</v>
      </c>
      <c r="ZI54" s="7">
        <v>56.39342508</v>
      </c>
      <c r="ZJ54" s="6">
        <v>42.384999999999998</v>
      </c>
      <c r="ZK54" s="7">
        <v>17.129000000000001</v>
      </c>
      <c r="ZL54" s="6">
        <v>35.975740889999997</v>
      </c>
      <c r="ZM54" s="7">
        <v>2.8244807239999998</v>
      </c>
      <c r="ZN54" s="6">
        <v>24.417083900000002</v>
      </c>
      <c r="ZO54" s="7">
        <v>0.03</v>
      </c>
      <c r="ZP54" s="6">
        <v>1500</v>
      </c>
      <c r="ZQ54" s="7">
        <v>0.1</v>
      </c>
      <c r="ZR54" s="6">
        <v>3.6</v>
      </c>
      <c r="ZS54" s="7">
        <v>5312</v>
      </c>
      <c r="ZT54" s="6">
        <v>0.02</v>
      </c>
      <c r="ZU54" s="7">
        <v>4.3</v>
      </c>
      <c r="ZV54" s="6">
        <v>4565</v>
      </c>
      <c r="ZW54" s="7">
        <v>30.56021733</v>
      </c>
      <c r="ZX54" s="6">
        <v>5.9020543000000002E-2</v>
      </c>
      <c r="ZY54" s="7">
        <v>20.53416172</v>
      </c>
      <c r="ZZ54" s="6">
        <v>0.02</v>
      </c>
      <c r="AAA54" s="7">
        <v>200</v>
      </c>
      <c r="AAB54" s="6">
        <v>0.1</v>
      </c>
      <c r="AAC54" s="7">
        <v>0.1</v>
      </c>
      <c r="AAD54" s="6">
        <v>2.5</v>
      </c>
      <c r="AAE54" s="7">
        <v>7553</v>
      </c>
      <c r="AAF54" s="6">
        <v>587.52</v>
      </c>
      <c r="AAG54" s="7">
        <v>500</v>
      </c>
      <c r="AAH54" s="6">
        <v>1300</v>
      </c>
      <c r="AAI54" s="7">
        <v>500</v>
      </c>
      <c r="AAJ54" s="6">
        <v>34.67923467</v>
      </c>
      <c r="AAK54" s="7">
        <v>2.7</v>
      </c>
      <c r="AAL54" s="6">
        <v>6350</v>
      </c>
      <c r="AAM54" s="7">
        <v>835500</v>
      </c>
      <c r="AAN54" s="6"/>
      <c r="AAO54" s="7"/>
      <c r="AAP54" s="6"/>
      <c r="AAQ54" s="7"/>
      <c r="AAR54" s="6">
        <v>1.5691234540000001</v>
      </c>
      <c r="AAS54" s="7">
        <v>0.75168739799999995</v>
      </c>
      <c r="AAT54" s="6">
        <v>6327395272</v>
      </c>
      <c r="AAU54" s="7">
        <v>6680060436</v>
      </c>
      <c r="AAV54" s="6">
        <v>4278015297</v>
      </c>
      <c r="AAW54" s="7">
        <v>2049379975</v>
      </c>
      <c r="AAX54" s="6">
        <v>5.3</v>
      </c>
      <c r="AAY54" s="7">
        <v>2.3208108520000001</v>
      </c>
      <c r="AAZ54" s="6">
        <v>2.450164102</v>
      </c>
      <c r="ABA54" s="7">
        <v>26.4</v>
      </c>
      <c r="ABB54" s="6"/>
      <c r="ABC54" s="7">
        <v>99.5</v>
      </c>
      <c r="ABD54" s="6">
        <v>99.8</v>
      </c>
      <c r="ABE54" s="7">
        <v>99.7</v>
      </c>
      <c r="ABF54" s="6">
        <v>61.724755870000003</v>
      </c>
      <c r="ABG54" s="7">
        <v>2.7970408880000002</v>
      </c>
      <c r="ABH54" s="6">
        <v>296400000</v>
      </c>
      <c r="ABI54" s="7"/>
      <c r="ABJ54" s="6"/>
      <c r="ABK54" s="7">
        <v>3.3355700000000001</v>
      </c>
      <c r="ABL54" s="6">
        <v>3.3683047290000001</v>
      </c>
      <c r="ABM54" s="7"/>
      <c r="ABN54" s="6">
        <v>4.9786831319999996</v>
      </c>
      <c r="ABO54" s="7">
        <v>1083700000</v>
      </c>
      <c r="ABP54" s="6">
        <v>344700000</v>
      </c>
      <c r="ABQ54" s="7">
        <v>93</v>
      </c>
      <c r="ABR54" s="6">
        <v>2.4325899999999998</v>
      </c>
      <c r="ABS54" s="7">
        <v>4.1753900000000002</v>
      </c>
    </row>
    <row r="55" spans="1:747" x14ac:dyDescent="0.25">
      <c r="A55" s="5">
        <v>2013</v>
      </c>
      <c r="B55" s="6">
        <v>49.451688849999996</v>
      </c>
      <c r="C55" s="7">
        <v>61.261463210000002</v>
      </c>
      <c r="D55" s="6">
        <v>0.566590221</v>
      </c>
      <c r="E55" s="7">
        <v>4.0827488089999999</v>
      </c>
      <c r="F55" s="6">
        <v>4.7788753919999998</v>
      </c>
      <c r="G55" s="7">
        <v>2.372821831</v>
      </c>
      <c r="H55" s="6">
        <v>4.1597069040000001</v>
      </c>
      <c r="I55" s="7">
        <v>5.6596269799999996</v>
      </c>
      <c r="J55" s="6">
        <v>7.6632397579999996</v>
      </c>
      <c r="K55" s="7">
        <v>9.3391006480000005</v>
      </c>
      <c r="L55" s="6">
        <v>62.256441500000001</v>
      </c>
      <c r="M55" s="7">
        <v>9.4661781200000004</v>
      </c>
      <c r="N55" s="6">
        <v>11.1550408</v>
      </c>
      <c r="O55" s="7">
        <v>34.341834130000002</v>
      </c>
      <c r="P55" s="6">
        <v>12.938332770000001</v>
      </c>
      <c r="Q55" s="7">
        <v>130305</v>
      </c>
      <c r="R55" s="6">
        <v>200048000000</v>
      </c>
      <c r="S55" s="7">
        <v>146500000000</v>
      </c>
      <c r="T55" s="6">
        <v>3216.3783899999999</v>
      </c>
      <c r="U55" s="7">
        <v>306629000000</v>
      </c>
      <c r="V55" s="6">
        <v>1924810000000</v>
      </c>
      <c r="W55" s="7">
        <v>115048000000</v>
      </c>
      <c r="X55" s="6">
        <v>11.274348140000001</v>
      </c>
      <c r="Y55" s="7">
        <v>209748000000</v>
      </c>
      <c r="Z55" s="6">
        <v>-6.3373468070000003</v>
      </c>
      <c r="AA55" s="7">
        <v>23.355192429999999</v>
      </c>
      <c r="AB55" s="6">
        <v>434500000000</v>
      </c>
      <c r="AC55" s="7">
        <v>37457364341</v>
      </c>
      <c r="AD55" s="6">
        <v>634434000000</v>
      </c>
      <c r="AE55" s="7">
        <v>49085271318</v>
      </c>
      <c r="AF55" s="6">
        <v>1978300000000</v>
      </c>
      <c r="AG55" s="7">
        <v>4960730000000</v>
      </c>
      <c r="AH55" s="6">
        <v>265721000000</v>
      </c>
      <c r="AI55" s="7">
        <v>252296000000</v>
      </c>
      <c r="AJ55" s="6">
        <v>11.352397330000001</v>
      </c>
      <c r="AK55" s="7">
        <v>211200000000</v>
      </c>
      <c r="AL55" s="6">
        <v>29018000000</v>
      </c>
      <c r="AM55" s="7">
        <v>33.005111800000002</v>
      </c>
      <c r="AN55" s="6">
        <v>42.893000000000001</v>
      </c>
      <c r="AO55" s="7">
        <v>50.548311150000004</v>
      </c>
      <c r="AP55" s="6">
        <v>95333553</v>
      </c>
      <c r="AQ55" s="7">
        <v>54.67756352</v>
      </c>
      <c r="AR55" s="6">
        <v>0.37942081999999999</v>
      </c>
      <c r="AS55" s="7">
        <v>0.88362089499999996</v>
      </c>
      <c r="AT55" s="6">
        <v>3.4017243709999998</v>
      </c>
      <c r="AU55" s="7">
        <v>1.5720924359999999</v>
      </c>
      <c r="AV55" s="6">
        <v>3.2864502999999998</v>
      </c>
      <c r="AW55" s="7">
        <v>4.9323461560000004</v>
      </c>
      <c r="AX55" s="6">
        <v>6.5554683789999997</v>
      </c>
      <c r="AY55" s="7">
        <v>8.8215024260000003</v>
      </c>
      <c r="AZ55" s="6">
        <v>62.011095400000002</v>
      </c>
      <c r="BA55" s="7">
        <v>61.760308600000002</v>
      </c>
      <c r="BB55" s="6">
        <v>10.248460550000001</v>
      </c>
      <c r="BC55" s="7">
        <v>33.90615579</v>
      </c>
      <c r="BD55" s="6">
        <v>33.460816010000002</v>
      </c>
      <c r="BE55" s="7">
        <v>6.45</v>
      </c>
      <c r="BF55" s="6">
        <v>7.874650613</v>
      </c>
      <c r="BG55" s="7">
        <v>288434000000</v>
      </c>
      <c r="BH55" s="6">
        <v>0</v>
      </c>
      <c r="BI55" s="7">
        <v>150853000000</v>
      </c>
      <c r="BJ55" s="6">
        <v>39.8869574</v>
      </c>
      <c r="BK55" s="7">
        <v>742057000000</v>
      </c>
      <c r="BL55" s="6">
        <v>-117900000000</v>
      </c>
      <c r="BM55" s="7">
        <v>14.211997419999999</v>
      </c>
      <c r="BN55" s="6">
        <v>264400000000</v>
      </c>
      <c r="BO55" s="7">
        <v>3534883721</v>
      </c>
      <c r="BP55" s="6">
        <v>48776723406</v>
      </c>
      <c r="BQ55" s="7">
        <v>5830150000000</v>
      </c>
      <c r="BR55" s="6">
        <v>33.932209120000003</v>
      </c>
      <c r="BS55" s="7">
        <v>286577000000</v>
      </c>
      <c r="BT55" s="6">
        <v>4582770000000</v>
      </c>
      <c r="BU55" s="7">
        <v>1502700000000</v>
      </c>
      <c r="BV55" s="6">
        <v>57.106999999999999</v>
      </c>
      <c r="BW55" s="7">
        <v>47144052</v>
      </c>
      <c r="BX55" s="6">
        <v>0.88610435899999995</v>
      </c>
      <c r="BY55" s="7">
        <v>3892229</v>
      </c>
      <c r="BZ55" s="6">
        <v>2252956</v>
      </c>
      <c r="CA55" s="7">
        <v>2.73077609</v>
      </c>
      <c r="CB55" s="6">
        <v>4.2622757590000004</v>
      </c>
      <c r="CC55" s="7">
        <v>5.4763260489999999</v>
      </c>
      <c r="CD55" s="6">
        <v>7.5348094809999999</v>
      </c>
      <c r="CE55" s="7">
        <v>9.0866213620000007</v>
      </c>
      <c r="CF55" s="6">
        <v>30001069</v>
      </c>
      <c r="CG55" s="7">
        <v>9.1478326889999995</v>
      </c>
      <c r="CH55" s="6">
        <v>10.90424196</v>
      </c>
      <c r="CI55" s="7">
        <v>16549158</v>
      </c>
      <c r="CJ55" s="6">
        <v>12.588264580000001</v>
      </c>
      <c r="CK55" s="7">
        <v>-64407937536</v>
      </c>
      <c r="CL55" s="6">
        <v>22713178295</v>
      </c>
      <c r="CM55" s="7">
        <v>19514.640350000001</v>
      </c>
      <c r="CN55" s="6">
        <v>298420000000</v>
      </c>
      <c r="CO55" s="7">
        <v>35.109877869999998</v>
      </c>
      <c r="CP55" s="6">
        <v>834481000000</v>
      </c>
      <c r="CQ55" s="7">
        <v>40.373038059999999</v>
      </c>
      <c r="CR55" s="6">
        <v>-18279069767</v>
      </c>
      <c r="CS55" s="7">
        <v>70606478771</v>
      </c>
      <c r="CT55" s="6">
        <v>869426000000</v>
      </c>
      <c r="CU55" s="7">
        <v>40992248062</v>
      </c>
      <c r="CV55" s="6">
        <v>12.98645453</v>
      </c>
      <c r="CW55" s="7">
        <v>241600000000</v>
      </c>
      <c r="CX55" s="6">
        <v>13.01420544</v>
      </c>
      <c r="CY55" s="7">
        <v>26.2224395</v>
      </c>
      <c r="CZ55" s="6">
        <v>16536236826</v>
      </c>
      <c r="DA55" s="7">
        <v>23.73548272</v>
      </c>
      <c r="DB55" s="6">
        <v>32519065558</v>
      </c>
      <c r="DC55" s="7">
        <v>1145240000000</v>
      </c>
      <c r="DD55" s="6">
        <v>67364341085</v>
      </c>
      <c r="DE55" s="7">
        <v>42607139134</v>
      </c>
      <c r="DF55" s="6">
        <v>22800000000</v>
      </c>
      <c r="DG55" s="7">
        <v>106.33734680000001</v>
      </c>
      <c r="DH55" s="6">
        <v>306713000000</v>
      </c>
      <c r="DI55" s="7">
        <v>80.772952050000001</v>
      </c>
      <c r="DJ55" s="6">
        <v>2646.451497</v>
      </c>
      <c r="DK55" s="7">
        <v>377958000000</v>
      </c>
      <c r="DL55" s="6">
        <v>32744186047</v>
      </c>
      <c r="DM55" s="7">
        <v>719000000</v>
      </c>
      <c r="DN55" s="6">
        <v>9.4697198109999992</v>
      </c>
      <c r="DO55" s="7">
        <v>74.611835760000005</v>
      </c>
      <c r="DP55" s="6">
        <v>117592000000</v>
      </c>
      <c r="DQ55" s="7">
        <v>13608097326</v>
      </c>
      <c r="DR55" s="6">
        <v>22627879</v>
      </c>
      <c r="DS55" s="7">
        <v>26.2224395</v>
      </c>
      <c r="DT55" s="6">
        <v>18026746</v>
      </c>
      <c r="DU55" s="7">
        <v>6.8703250000000002</v>
      </c>
      <c r="DV55" s="6">
        <v>-9985726750</v>
      </c>
      <c r="DW55" s="7">
        <v>5498840000000</v>
      </c>
      <c r="DX55" s="6">
        <v>55581.624129999997</v>
      </c>
      <c r="DY55" s="7">
        <v>3025.5256359999998</v>
      </c>
      <c r="DZ55" s="6">
        <v>5298790000000</v>
      </c>
      <c r="EA55" s="7">
        <v>1860400000000</v>
      </c>
      <c r="EB55" s="6">
        <v>52.300742270000001</v>
      </c>
      <c r="EC55" s="7">
        <v>973003000000</v>
      </c>
      <c r="ED55" s="6">
        <v>49.05596869</v>
      </c>
      <c r="EE55" s="7">
        <v>129.05653000000001</v>
      </c>
      <c r="EF55" s="6">
        <v>1388080000000</v>
      </c>
      <c r="EG55" s="7">
        <v>1511330000000</v>
      </c>
      <c r="EH55" s="6">
        <v>26.2224395</v>
      </c>
      <c r="EI55" s="7">
        <v>44.084420540000004</v>
      </c>
      <c r="EJ55" s="6">
        <v>66180000000</v>
      </c>
      <c r="EK55" s="7">
        <v>40891421</v>
      </c>
      <c r="EL55" s="6">
        <v>54442132</v>
      </c>
      <c r="EM55" s="7">
        <v>48189501</v>
      </c>
      <c r="EN55" s="6">
        <v>6.5838996920000001</v>
      </c>
      <c r="EO55" s="7">
        <v>0.70462547399999997</v>
      </c>
      <c r="EP55" s="6">
        <v>1.2215507059999999</v>
      </c>
      <c r="EQ55" s="7">
        <v>1639274</v>
      </c>
      <c r="ER55" s="6">
        <v>1.9665948529999999</v>
      </c>
      <c r="ES55" s="7">
        <v>3.5673736740000002</v>
      </c>
      <c r="ET55" s="6">
        <v>4.8589692710000003</v>
      </c>
      <c r="EU55" s="7">
        <v>6.3767556509999999</v>
      </c>
      <c r="EV55" s="6">
        <v>8.7185685690000003</v>
      </c>
      <c r="EW55" s="7">
        <v>59117380</v>
      </c>
      <c r="EX55" s="6">
        <v>29116312</v>
      </c>
      <c r="EY55" s="7">
        <v>9.9683094699999995</v>
      </c>
      <c r="EZ55" s="6">
        <v>32323943</v>
      </c>
      <c r="FA55" s="7">
        <v>15774784</v>
      </c>
      <c r="FB55" s="6">
        <v>17.017845619999999</v>
      </c>
      <c r="FC55" s="7">
        <v>316600000000</v>
      </c>
      <c r="FD55" s="6">
        <v>329185000000</v>
      </c>
      <c r="FE55" s="7">
        <v>92.125349389999997</v>
      </c>
      <c r="FF55" s="6">
        <v>1713900000000</v>
      </c>
      <c r="FG55" s="7">
        <v>232977000000</v>
      </c>
      <c r="FH55" s="6">
        <v>33376812122</v>
      </c>
      <c r="FI55" s="7">
        <v>2.1817781310000002</v>
      </c>
      <c r="FJ55" s="6">
        <v>-83298464483</v>
      </c>
      <c r="FK55" s="7">
        <v>1976330000000</v>
      </c>
      <c r="FL55" s="6">
        <v>-8.420268256</v>
      </c>
      <c r="FM55" s="7">
        <v>0.98160748499999995</v>
      </c>
      <c r="FN55" s="6">
        <v>2.3981138479999999</v>
      </c>
      <c r="FO55" s="7">
        <v>-0.14323388100000001</v>
      </c>
      <c r="FP55" s="6">
        <v>2.1854660539999999</v>
      </c>
      <c r="FQ55" s="7">
        <v>313292000000</v>
      </c>
      <c r="FR55" s="6">
        <v>8.7126745749999994</v>
      </c>
      <c r="FS55" s="7">
        <v>2750450000000</v>
      </c>
      <c r="FT55" s="6">
        <v>0.58939096300000005</v>
      </c>
      <c r="FU55" s="7">
        <v>2.1901709399999998</v>
      </c>
      <c r="FV55" s="6">
        <v>2.305263643</v>
      </c>
      <c r="FW55" s="7">
        <v>161259000000</v>
      </c>
      <c r="FX55" s="6">
        <v>35347256957</v>
      </c>
      <c r="FY55" s="7">
        <v>21.308873680000001</v>
      </c>
      <c r="FZ55" s="6">
        <v>638814000000</v>
      </c>
      <c r="GA55" s="7">
        <v>4.5156591410000004</v>
      </c>
      <c r="GB55" s="6">
        <v>3.248292958</v>
      </c>
      <c r="GC55" s="7">
        <v>18.890716579999999</v>
      </c>
      <c r="GD55" s="6">
        <v>2.4982678690000002</v>
      </c>
      <c r="GE55" s="7">
        <v>5382090000000</v>
      </c>
      <c r="GF55" s="6">
        <v>114925000000</v>
      </c>
      <c r="GG55" s="7">
        <v>3.3365391729999998</v>
      </c>
      <c r="GH55" s="6">
        <v>77.994653</v>
      </c>
      <c r="GI55" s="7">
        <v>72.819999999999993</v>
      </c>
      <c r="GJ55" s="6">
        <v>215.24700000000001</v>
      </c>
      <c r="GK55" s="7">
        <v>25.2</v>
      </c>
      <c r="GL55" s="6">
        <v>23.6</v>
      </c>
      <c r="GM55" s="7">
        <v>35148</v>
      </c>
      <c r="GN55" s="6">
        <v>55251</v>
      </c>
      <c r="GO55" s="7">
        <v>5512509766</v>
      </c>
      <c r="GP55" s="6">
        <v>5512509766</v>
      </c>
      <c r="GQ55" s="7">
        <v>67.397999999999996</v>
      </c>
      <c r="GR55" s="6">
        <v>21.3</v>
      </c>
      <c r="GS55" s="7">
        <v>5.9640000000000004</v>
      </c>
      <c r="GT55" s="6">
        <v>57.537999999999997</v>
      </c>
      <c r="GU55" s="7">
        <v>1.05</v>
      </c>
      <c r="GV55" s="6">
        <v>3.419</v>
      </c>
      <c r="GW55" s="7">
        <v>22.6</v>
      </c>
      <c r="GX55" s="6">
        <v>119.806</v>
      </c>
      <c r="GY55" s="7">
        <v>188100006.09999999</v>
      </c>
      <c r="GZ55" s="6">
        <v>164600000</v>
      </c>
      <c r="HA55" s="7">
        <v>1454402.09</v>
      </c>
      <c r="HB55" s="6">
        <v>3869999.8859999999</v>
      </c>
      <c r="HC55" s="7">
        <v>3189570000</v>
      </c>
      <c r="HD55" s="6">
        <v>1097544</v>
      </c>
      <c r="HE55" s="7">
        <v>356858.09</v>
      </c>
      <c r="HF55" s="6">
        <v>65.957631000000006</v>
      </c>
      <c r="HG55" s="7">
        <v>70.052000000000007</v>
      </c>
      <c r="HH55" s="6">
        <v>19.8</v>
      </c>
      <c r="HI55" s="7">
        <v>28.454999999999998</v>
      </c>
      <c r="HJ55" s="6">
        <v>64458</v>
      </c>
      <c r="HK55" s="7">
        <v>57.823395769999998</v>
      </c>
      <c r="HL55" s="6">
        <v>13.44768835</v>
      </c>
      <c r="HM55" s="7">
        <v>5420160156</v>
      </c>
      <c r="HN55" s="6">
        <v>13.3</v>
      </c>
      <c r="HO55" s="7">
        <v>26.7</v>
      </c>
      <c r="HP55" s="6">
        <v>5420160156</v>
      </c>
      <c r="HQ55" s="7">
        <v>304440005.69999999</v>
      </c>
      <c r="HR55" s="6">
        <v>-92459999.079999998</v>
      </c>
      <c r="HS55" s="7">
        <v>58459999.079999998</v>
      </c>
      <c r="HT55" s="6">
        <v>3.2505878149999998</v>
      </c>
      <c r="HU55" s="7">
        <v>1.6100569769999999</v>
      </c>
      <c r="HV55" s="6">
        <v>3.0024236599999998</v>
      </c>
      <c r="HW55" s="7">
        <v>4359834244</v>
      </c>
      <c r="HX55" s="6">
        <v>1.2523579309999999</v>
      </c>
      <c r="HY55" s="7">
        <v>29953500000</v>
      </c>
      <c r="HZ55" s="6">
        <v>7.15</v>
      </c>
      <c r="IA55" s="7">
        <v>6820890</v>
      </c>
      <c r="IB55" s="6">
        <v>1001450</v>
      </c>
      <c r="IC55" s="7">
        <v>24123416</v>
      </c>
      <c r="ID55" s="6">
        <v>536.74892999999997</v>
      </c>
      <c r="IE55" s="7">
        <v>102.19</v>
      </c>
      <c r="IF55" s="6">
        <v>1.027675925</v>
      </c>
      <c r="IG55" s="7">
        <v>46.845540249999999</v>
      </c>
      <c r="IH55" s="6">
        <v>95.76930333</v>
      </c>
      <c r="II55" s="7">
        <v>96.03</v>
      </c>
      <c r="IJ55" s="6">
        <v>3311233</v>
      </c>
      <c r="IK55" s="7">
        <v>3.7480235070000001</v>
      </c>
      <c r="IL55" s="6">
        <v>7285.3</v>
      </c>
      <c r="IM55" s="7">
        <v>94.03</v>
      </c>
      <c r="IN55" s="6">
        <v>995450</v>
      </c>
      <c r="IO55" s="7">
        <v>2.720347581</v>
      </c>
      <c r="IP55" s="6">
        <v>28893851283</v>
      </c>
      <c r="IQ55" s="7">
        <v>18.969846489999998</v>
      </c>
      <c r="IR55" s="6">
        <v>26.548982200000001</v>
      </c>
      <c r="IS55" s="7">
        <v>2.3570829710000001</v>
      </c>
      <c r="IT55" s="6">
        <v>3.7053675130000001</v>
      </c>
      <c r="IU55" s="7">
        <v>14.276791129999999</v>
      </c>
      <c r="IV55" s="6">
        <v>13.337046150000001</v>
      </c>
      <c r="IW55" s="7">
        <v>18.100000000000001</v>
      </c>
      <c r="IX55" s="6">
        <v>2.8405214000000002E-2</v>
      </c>
      <c r="IY55" s="7">
        <v>6.6316979600000003</v>
      </c>
      <c r="IZ55" s="6">
        <v>7.7938650159999998</v>
      </c>
      <c r="JA55" s="7">
        <v>0.16728950000000001</v>
      </c>
      <c r="JB55" s="6">
        <v>6.1211707710000001</v>
      </c>
      <c r="JC55" s="7">
        <v>60.140745590000002</v>
      </c>
      <c r="JD55" s="6">
        <v>2707970</v>
      </c>
      <c r="JE55" s="7">
        <v>3.2452776160000001</v>
      </c>
      <c r="JF55" s="6">
        <v>51.235893689999997</v>
      </c>
      <c r="JG55" s="7">
        <v>65153454382</v>
      </c>
      <c r="JH55" s="6">
        <v>2.3570829710000001</v>
      </c>
      <c r="JI55" s="7">
        <v>37.334881940000002</v>
      </c>
      <c r="JJ55" s="6">
        <v>10.489486319999999</v>
      </c>
      <c r="JK55" s="7">
        <v>1</v>
      </c>
      <c r="JL55" s="6">
        <v>18.969846489999998</v>
      </c>
      <c r="JM55" s="7">
        <v>8.1152757900000001</v>
      </c>
      <c r="JN55" s="6">
        <v>2.9246141739999998</v>
      </c>
      <c r="JO55" s="7">
        <v>32.812021520000002</v>
      </c>
      <c r="JP55" s="6">
        <v>1.1439786439999999</v>
      </c>
      <c r="JQ55" s="7">
        <v>12.08757389</v>
      </c>
      <c r="JR55" s="6">
        <v>37309.699999999997</v>
      </c>
      <c r="JS55" s="7">
        <v>1.083529263</v>
      </c>
      <c r="JT55" s="6">
        <v>-47771280000</v>
      </c>
      <c r="JU55" s="7">
        <v>54104.867380000003</v>
      </c>
      <c r="JV55" s="6">
        <v>2810</v>
      </c>
      <c r="JW55" s="7">
        <v>281028000000</v>
      </c>
      <c r="JX55" s="6">
        <v>19013.544160000001</v>
      </c>
      <c r="JY55" s="7">
        <v>5158010000000</v>
      </c>
      <c r="JZ55" s="6">
        <v>1812630000000</v>
      </c>
      <c r="KA55" s="7">
        <v>-7406400000</v>
      </c>
      <c r="KB55" s="6">
        <v>298615000000</v>
      </c>
      <c r="KC55" s="7">
        <v>267961000000</v>
      </c>
      <c r="KD55" s="6">
        <v>3132.3176290000001</v>
      </c>
      <c r="KE55" s="7">
        <v>32830001.829999998</v>
      </c>
      <c r="KF55" s="6">
        <v>1.902833185</v>
      </c>
      <c r="KG55" s="7">
        <v>-0.41942584199999999</v>
      </c>
      <c r="KH55" s="6">
        <v>1.961553825</v>
      </c>
      <c r="KI55" s="7">
        <v>2069999.933</v>
      </c>
      <c r="KJ55" s="6">
        <v>3839999.9139999999</v>
      </c>
      <c r="KK55" s="7">
        <v>230070</v>
      </c>
      <c r="KL55" s="6">
        <v>-289999.99170000001</v>
      </c>
      <c r="KM55" s="7">
        <v>5010000.2290000003</v>
      </c>
      <c r="KN55" s="6">
        <v>16809999.469999999</v>
      </c>
      <c r="KO55" s="7">
        <v>2431849.003</v>
      </c>
      <c r="KP55" s="6">
        <v>54669998.170000002</v>
      </c>
      <c r="KQ55" s="7">
        <v>6</v>
      </c>
      <c r="KR55" s="6">
        <v>5.9299999999999999E-2</v>
      </c>
      <c r="KS55" s="7">
        <v>21.433199999999999</v>
      </c>
      <c r="KT55" s="6">
        <v>30.914889989999999</v>
      </c>
      <c r="KU55" s="7">
        <v>3296388295</v>
      </c>
      <c r="KV55" s="6">
        <v>1.453434208</v>
      </c>
      <c r="KW55" s="7">
        <v>4192200000</v>
      </c>
      <c r="KX55" s="6">
        <v>19.947099999999999</v>
      </c>
      <c r="KY55" s="7">
        <v>0.30209999999999998</v>
      </c>
      <c r="KZ55" s="6">
        <v>4.0000000000000002E-4</v>
      </c>
      <c r="LA55" s="7">
        <v>75.185699999999997</v>
      </c>
      <c r="LB55" s="6">
        <v>1.6611</v>
      </c>
      <c r="LC55" s="7">
        <v>5.9234999999999998</v>
      </c>
      <c r="LD55" s="6">
        <v>11.2187</v>
      </c>
      <c r="LE55" s="7">
        <v>51.399700000000003</v>
      </c>
      <c r="LF55" s="6">
        <v>2.3993525130000002</v>
      </c>
      <c r="LG55" s="7">
        <v>31.585799999999999</v>
      </c>
      <c r="LH55" s="6">
        <v>55.594499999999996</v>
      </c>
      <c r="LI55" s="7">
        <v>0.4541</v>
      </c>
      <c r="LJ55" s="6">
        <v>7233642176</v>
      </c>
      <c r="LK55" s="7">
        <v>4611652000</v>
      </c>
      <c r="LL55" s="6">
        <v>46534987115</v>
      </c>
      <c r="LM55" s="7">
        <v>5.9400000000000001E-2</v>
      </c>
      <c r="LN55" s="6">
        <v>7.7200000000000005E-2</v>
      </c>
      <c r="LO55" s="7">
        <v>0.74597955299999996</v>
      </c>
      <c r="LP55" s="6">
        <v>18.236499999999999</v>
      </c>
      <c r="LQ55" s="7">
        <v>0.81630000000000003</v>
      </c>
      <c r="LR55" s="6">
        <v>2.8000000000000001E-2</v>
      </c>
      <c r="LS55" s="7">
        <v>3.2606725569999999</v>
      </c>
      <c r="LT55" s="6">
        <v>32.294199999999996</v>
      </c>
      <c r="LU55" s="7">
        <v>2.2492000000000001</v>
      </c>
      <c r="LV55" s="6">
        <v>7.4099999999999999E-2</v>
      </c>
      <c r="LW55" s="7">
        <v>21.416599999999999</v>
      </c>
      <c r="LX55" s="6">
        <v>310.85149999999999</v>
      </c>
      <c r="LY55" s="7">
        <v>0.65249999999999997</v>
      </c>
      <c r="LZ55" s="6">
        <v>5.2600000000000001E-2</v>
      </c>
      <c r="MA55" s="7">
        <v>228.7388</v>
      </c>
      <c r="MB55" s="6">
        <v>17.787299999999998</v>
      </c>
      <c r="MC55" s="7">
        <v>11.312900000000001</v>
      </c>
      <c r="MD55" s="6">
        <v>7574451944</v>
      </c>
      <c r="ME55" s="7">
        <v>1170486000</v>
      </c>
      <c r="MF55" s="6">
        <v>17.03077931</v>
      </c>
      <c r="MG55" s="7">
        <v>42335121214</v>
      </c>
      <c r="MH55" s="6">
        <v>6</v>
      </c>
      <c r="MI55" s="7">
        <v>6</v>
      </c>
      <c r="MJ55" s="6">
        <v>1.1729762560000001</v>
      </c>
      <c r="MK55" s="7">
        <v>1.222688792</v>
      </c>
      <c r="ML55" s="6">
        <v>340810000</v>
      </c>
      <c r="MM55" s="7">
        <v>38.75</v>
      </c>
      <c r="MN55" s="6">
        <v>12</v>
      </c>
      <c r="MO55" s="7">
        <v>1019074815</v>
      </c>
      <c r="MP55" s="6">
        <v>3436094295</v>
      </c>
      <c r="MQ55" s="7">
        <v>-20810000</v>
      </c>
      <c r="MR55" s="6">
        <v>6.0518000000000001</v>
      </c>
      <c r="MS55" s="7">
        <v>42322833214</v>
      </c>
      <c r="MT55" s="6">
        <v>16.55886082</v>
      </c>
      <c r="MU55" s="7">
        <v>2957267000</v>
      </c>
      <c r="MV55" s="6">
        <v>-42864095</v>
      </c>
      <c r="MW55" s="7">
        <v>335320000</v>
      </c>
      <c r="MX55" s="6">
        <v>3441166000</v>
      </c>
      <c r="MY55" s="7">
        <v>2816250000</v>
      </c>
      <c r="MZ55" s="6">
        <v>1383615901</v>
      </c>
      <c r="NA55" s="7">
        <v>1371852.9939999999</v>
      </c>
      <c r="NB55" s="6">
        <v>35.53506265</v>
      </c>
      <c r="NC55" s="7">
        <v>-60550000</v>
      </c>
      <c r="ND55" s="6">
        <v>-1909999.9669999999</v>
      </c>
      <c r="NE55" s="7">
        <v>1775000.5</v>
      </c>
      <c r="NF55" s="6">
        <v>3127241.1349999998</v>
      </c>
      <c r="NG55" s="7">
        <v>3529999.9709999999</v>
      </c>
      <c r="NH55" s="6">
        <v>4.9733708109999997</v>
      </c>
      <c r="NI55" s="7">
        <v>26.084460190000001</v>
      </c>
      <c r="NJ55" s="6">
        <v>2.0095986780000001</v>
      </c>
      <c r="NK55" s="7">
        <v>55.17717588</v>
      </c>
      <c r="NL55" s="6">
        <v>17.509890909999999</v>
      </c>
      <c r="NM55" s="7">
        <v>47.21591505</v>
      </c>
      <c r="NN55" s="6">
        <v>15.899510360000001</v>
      </c>
      <c r="NO55" s="7">
        <v>5.0456874650000003</v>
      </c>
      <c r="NP55" s="6">
        <v>13.935990840000001</v>
      </c>
      <c r="NQ55" s="7">
        <v>2.87354646</v>
      </c>
      <c r="NR55" s="6">
        <v>0.28431883499999999</v>
      </c>
      <c r="NS55" s="7">
        <v>2583.6790470000001</v>
      </c>
      <c r="NT55" s="6">
        <v>0.111447171</v>
      </c>
      <c r="NU55" s="7">
        <v>0.18916781999999999</v>
      </c>
      <c r="NV55" s="6">
        <v>4.4111256000000001</v>
      </c>
      <c r="NW55" s="7">
        <v>386.68347460000001</v>
      </c>
      <c r="NX55" s="6">
        <v>7.8286301979999999</v>
      </c>
      <c r="NY55" s="7">
        <v>1.4846231560000001</v>
      </c>
      <c r="NZ55" s="6">
        <v>2771.8655229999999</v>
      </c>
      <c r="OA55" s="7">
        <v>246311000000</v>
      </c>
      <c r="OB55" s="6">
        <v>7.1336769259999997</v>
      </c>
      <c r="OC55" s="7">
        <v>19202797379</v>
      </c>
      <c r="OD55" s="6">
        <v>14668796411</v>
      </c>
      <c r="OE55" s="7">
        <v>0.184310376</v>
      </c>
      <c r="OF55" s="6">
        <v>313197432.19999999</v>
      </c>
      <c r="OG55" s="7">
        <v>531613988.69999999</v>
      </c>
      <c r="OH55" s="6">
        <v>12396485194</v>
      </c>
      <c r="OI55" s="7">
        <v>100735.5</v>
      </c>
      <c r="OJ55" s="6">
        <v>9.781882564</v>
      </c>
      <c r="OK55" s="7">
        <v>264252000000</v>
      </c>
      <c r="OL55" s="6">
        <v>6.8330619349999999</v>
      </c>
      <c r="OM55" s="7">
        <v>5.2196975480000001</v>
      </c>
      <c r="ON55" s="6">
        <v>10593780.18</v>
      </c>
      <c r="OO55" s="7">
        <v>99700000</v>
      </c>
      <c r="OP55" s="6">
        <v>0</v>
      </c>
      <c r="OQ55" s="7">
        <v>3.1238743279999999</v>
      </c>
      <c r="OR55" s="6">
        <v>0.77378904999999998</v>
      </c>
      <c r="OS55" s="7">
        <v>1793874.9790000001</v>
      </c>
      <c r="OT55" s="6">
        <v>106.775786</v>
      </c>
      <c r="OU55" s="7">
        <v>-121923000</v>
      </c>
      <c r="OV55" s="6">
        <v>-150445000</v>
      </c>
      <c r="OW55" s="7">
        <v>94.384727479999995</v>
      </c>
      <c r="OX55" s="6">
        <v>11102706</v>
      </c>
      <c r="OY55" s="7">
        <v>96.683769229999996</v>
      </c>
      <c r="OZ55" s="6">
        <v>47904232558</v>
      </c>
      <c r="PA55" s="7">
        <v>16.608379920000001</v>
      </c>
      <c r="PB55" s="6">
        <v>308982000000</v>
      </c>
      <c r="PC55" s="7">
        <v>95.559860229999998</v>
      </c>
      <c r="PD55" s="6">
        <v>2630000.1140000001</v>
      </c>
      <c r="PE55" s="7">
        <v>1990000.01</v>
      </c>
      <c r="PF55" s="6">
        <v>-14314777.4</v>
      </c>
      <c r="PG55" s="7">
        <v>13.154</v>
      </c>
      <c r="PH55" s="6">
        <v>8100000.3810000001</v>
      </c>
      <c r="PI55" s="7">
        <v>3.2921571529999998</v>
      </c>
      <c r="PJ55" s="6">
        <v>4.608333333</v>
      </c>
      <c r="PK55" s="7">
        <v>12288000</v>
      </c>
      <c r="PL55" s="6">
        <v>7.6833333330000002</v>
      </c>
      <c r="PM55" s="7">
        <v>12.29166667</v>
      </c>
      <c r="PN55" s="6">
        <v>10689999.58</v>
      </c>
      <c r="PO55" s="7">
        <v>33.817262630000002</v>
      </c>
      <c r="PP55" s="6">
        <v>17881400000</v>
      </c>
      <c r="PQ55" s="7">
        <v>47.707289400000001</v>
      </c>
      <c r="PR55" s="6">
        <v>254563000000</v>
      </c>
      <c r="PS55" s="7">
        <v>7.6371737350000002</v>
      </c>
      <c r="PT55" s="6">
        <v>17833100000</v>
      </c>
      <c r="PU55" s="7">
        <v>44991700000</v>
      </c>
      <c r="PV55" s="6">
        <v>1.3503819509999999</v>
      </c>
      <c r="PW55" s="7">
        <v>-3891200000</v>
      </c>
      <c r="PX55" s="6">
        <v>-7163400000</v>
      </c>
      <c r="PY55" s="7">
        <v>18.366986229999998</v>
      </c>
      <c r="PZ55" s="6">
        <v>16407700000</v>
      </c>
      <c r="QA55" s="7">
        <v>7359900000</v>
      </c>
      <c r="QB55" s="6">
        <v>1.379086649</v>
      </c>
      <c r="QC55" s="7">
        <v>21.315117709999999</v>
      </c>
      <c r="QD55" s="6">
        <v>14.043838770000001</v>
      </c>
      <c r="QE55" s="7">
        <v>17833100000</v>
      </c>
      <c r="QF55" s="6">
        <v>44795200000</v>
      </c>
      <c r="QG55" s="7">
        <v>24160300000</v>
      </c>
      <c r="QH55" s="6">
        <v>-1316800000</v>
      </c>
      <c r="QI55" s="7">
        <v>-4933400000</v>
      </c>
      <c r="QJ55" s="6">
        <v>43.055394720000002</v>
      </c>
      <c r="QK55" s="7">
        <v>48918100000</v>
      </c>
      <c r="QL55" s="6">
        <v>28.98760948</v>
      </c>
      <c r="QM55" s="7">
        <v>52.67484649</v>
      </c>
      <c r="QN55" s="6">
        <v>12.12880423</v>
      </c>
      <c r="QO55" s="7">
        <v>14807800000</v>
      </c>
      <c r="QP55" s="6">
        <v>39467078295</v>
      </c>
      <c r="QQ55" s="7">
        <v>24586200000</v>
      </c>
      <c r="QR55" s="6">
        <v>33.11338061</v>
      </c>
      <c r="QS55" s="7">
        <v>18261500000</v>
      </c>
      <c r="QT55" s="6">
        <v>196500000</v>
      </c>
      <c r="QU55" s="7">
        <v>903306006.29999995</v>
      </c>
      <c r="QV55" s="6">
        <v>-22384400000</v>
      </c>
      <c r="QW55" s="7">
        <v>-1.225132498</v>
      </c>
      <c r="QX55" s="6">
        <v>0.10435659</v>
      </c>
      <c r="QY55" s="7">
        <v>72685700000</v>
      </c>
      <c r="QZ55" s="6">
        <v>9.5900095689999993</v>
      </c>
      <c r="RA55" s="7">
        <v>12.01979897</v>
      </c>
      <c r="RB55" s="6">
        <v>6.2594878610000002</v>
      </c>
      <c r="RC55" s="7">
        <v>6.1827292519999997</v>
      </c>
      <c r="RD55" s="6">
        <v>51.578457409999999</v>
      </c>
      <c r="RE55" s="7">
        <v>26533700000</v>
      </c>
      <c r="RF55" s="6">
        <v>13.95778003</v>
      </c>
      <c r="RG55" s="7">
        <v>-20530600000</v>
      </c>
      <c r="RH55" s="6">
        <v>-3533700000</v>
      </c>
      <c r="RI55" s="7">
        <v>7.3266586829999998</v>
      </c>
      <c r="RJ55" s="6">
        <v>13.683221619999999</v>
      </c>
      <c r="RK55" s="7">
        <v>2.7300396349999998</v>
      </c>
      <c r="RL55" s="6">
        <v>20.351436410000002</v>
      </c>
      <c r="RM55" s="7">
        <v>10.62615649</v>
      </c>
      <c r="RN55" s="6">
        <v>301000000</v>
      </c>
      <c r="RO55" s="7">
        <v>65325800000</v>
      </c>
      <c r="RP55" s="6">
        <v>7.3306038559999998</v>
      </c>
      <c r="RQ55" s="7">
        <v>-7712000</v>
      </c>
      <c r="RR55" s="6">
        <v>86729719.099999994</v>
      </c>
      <c r="RS55" s="7">
        <v>132.96903459999999</v>
      </c>
      <c r="RT55" s="6">
        <v>4.2003942429999999</v>
      </c>
      <c r="RU55" s="7">
        <v>73</v>
      </c>
      <c r="RV55" s="6">
        <v>7300</v>
      </c>
      <c r="RW55" s="7">
        <v>121.5217828</v>
      </c>
      <c r="RX55" s="6">
        <v>7.5840361520000004</v>
      </c>
      <c r="RY55" s="7">
        <v>-431400000</v>
      </c>
      <c r="RZ55" s="6">
        <v>-7712000</v>
      </c>
      <c r="SA55" s="7">
        <v>0.99143999800000004</v>
      </c>
      <c r="SB55" s="6">
        <v>48.436</v>
      </c>
      <c r="SC55" s="7">
        <v>31.247102460000001</v>
      </c>
      <c r="SD55" s="6">
        <v>73.337999999999994</v>
      </c>
      <c r="SE55" s="7">
        <v>22.916</v>
      </c>
      <c r="SF55" s="6">
        <v>8.8241412260000001</v>
      </c>
      <c r="SG55" s="7">
        <v>24798281884</v>
      </c>
      <c r="SH55" s="6">
        <v>14.043838770000001</v>
      </c>
      <c r="SI55" s="7">
        <v>8121734</v>
      </c>
      <c r="SJ55" s="6">
        <v>24.899259570000002</v>
      </c>
      <c r="SK55" s="7">
        <v>75.819503780000005</v>
      </c>
      <c r="SL55" s="6">
        <v>48.284750000000003</v>
      </c>
      <c r="SM55" s="7">
        <v>1574000000</v>
      </c>
      <c r="SN55" s="6">
        <v>73.494793220000005</v>
      </c>
      <c r="SO55" s="7">
        <v>0</v>
      </c>
      <c r="SP55" s="6">
        <v>17.623326389999999</v>
      </c>
      <c r="SQ55" s="7">
        <v>7.9452543889999996</v>
      </c>
      <c r="SR55" s="6">
        <v>24.1421299</v>
      </c>
      <c r="SS55" s="7">
        <v>0.93662600399999996</v>
      </c>
      <c r="ST55" s="6">
        <v>91.118119609999994</v>
      </c>
      <c r="SU55" s="7">
        <v>24.53232002</v>
      </c>
      <c r="SV55" s="6">
        <v>12804</v>
      </c>
      <c r="SW55" s="7">
        <v>116.5</v>
      </c>
      <c r="SX55" s="6">
        <v>96</v>
      </c>
      <c r="SY55" s="7">
        <v>-6375173.7000000002</v>
      </c>
      <c r="SZ55" s="6">
        <v>123.1</v>
      </c>
      <c r="TA55" s="7">
        <v>97</v>
      </c>
      <c r="TB55" s="6">
        <v>-3013300000</v>
      </c>
      <c r="TC55" s="7">
        <v>2010437.9650000001</v>
      </c>
      <c r="TD55" s="6">
        <v>2.232611989</v>
      </c>
      <c r="TE55" s="7">
        <v>1562.450945</v>
      </c>
      <c r="TF55" s="6">
        <v>1.4659445449999999</v>
      </c>
      <c r="TG55" s="7">
        <v>76.435928340000004</v>
      </c>
      <c r="TH55" s="6">
        <v>-6.8916904859999999</v>
      </c>
      <c r="TI55" s="7">
        <v>0</v>
      </c>
      <c r="TJ55" s="6">
        <v>75.167739870000005</v>
      </c>
      <c r="TK55" s="7">
        <v>786.95015169999999</v>
      </c>
      <c r="TL55" s="6">
        <v>98.46009119</v>
      </c>
      <c r="TM55" s="7">
        <v>11.136566500000001</v>
      </c>
      <c r="TN55" s="6">
        <v>86</v>
      </c>
      <c r="TO55" s="7">
        <v>9.7959999999999994</v>
      </c>
      <c r="TP55" s="6">
        <v>24.166</v>
      </c>
      <c r="TQ55" s="7">
        <v>28.52176094</v>
      </c>
      <c r="TR55" s="6">
        <v>267985000000</v>
      </c>
      <c r="TS55" s="7">
        <v>601441000000</v>
      </c>
      <c r="TT55" s="6">
        <v>36056494763</v>
      </c>
      <c r="TU55" s="7">
        <v>145700000000</v>
      </c>
      <c r="TV55" s="6">
        <v>7.8316491079999997</v>
      </c>
      <c r="TW55" s="7">
        <v>-3089999.9139999999</v>
      </c>
      <c r="TX55" s="6">
        <v>112.5730944</v>
      </c>
      <c r="TY55" s="7">
        <v>135.9204292</v>
      </c>
      <c r="TZ55" s="6">
        <v>104.0354486</v>
      </c>
      <c r="UA55" s="7">
        <v>89.696638210000003</v>
      </c>
      <c r="UB55" s="6">
        <v>104.0986159</v>
      </c>
      <c r="UC55" s="7">
        <v>27.153209690000001</v>
      </c>
      <c r="UD55" s="6">
        <v>29.808269500000002</v>
      </c>
      <c r="UE55" s="7">
        <v>0.91092997799999997</v>
      </c>
      <c r="UF55" s="6">
        <v>0.985740006</v>
      </c>
      <c r="UG55" s="7">
        <v>0.97931999000000003</v>
      </c>
      <c r="UH55" s="6">
        <v>-5.2603066170000004</v>
      </c>
      <c r="UI55" s="7">
        <v>48.122999999999998</v>
      </c>
      <c r="UJ55" s="6">
        <v>34.463000000000001</v>
      </c>
      <c r="UK55" s="7">
        <v>17.879000000000001</v>
      </c>
      <c r="UL55" s="6">
        <v>48.18927</v>
      </c>
      <c r="UM55" s="7">
        <v>1416</v>
      </c>
      <c r="UN55" s="6">
        <v>641</v>
      </c>
      <c r="UO55" s="7"/>
      <c r="UP55" s="6">
        <v>6325626</v>
      </c>
      <c r="UQ55" s="7"/>
      <c r="UR55" s="6"/>
      <c r="US55" s="7"/>
      <c r="UT55" s="6">
        <v>66.153999999999996</v>
      </c>
      <c r="UU55" s="7">
        <v>42.064999999999998</v>
      </c>
      <c r="UV55" s="6">
        <v>17.378</v>
      </c>
      <c r="UW55" s="7">
        <v>49.861989999999999</v>
      </c>
      <c r="UX55" s="6">
        <v>19264900000</v>
      </c>
      <c r="UY55" s="7">
        <v>124259000000</v>
      </c>
      <c r="UZ55" s="6">
        <v>1796108</v>
      </c>
      <c r="VA55" s="7"/>
      <c r="VB55" s="6"/>
      <c r="VC55" s="7">
        <v>135331000000</v>
      </c>
      <c r="VD55" s="6">
        <v>145064000000</v>
      </c>
      <c r="VE55" s="7">
        <v>13.49806493</v>
      </c>
      <c r="VF55" s="6">
        <v>4.1549709269999999</v>
      </c>
      <c r="VG55" s="7">
        <v>6.2288784179999999</v>
      </c>
      <c r="VH55" s="6">
        <v>-235073000000</v>
      </c>
      <c r="VI55" s="7">
        <v>4.5327760350000004</v>
      </c>
      <c r="VJ55" s="6">
        <v>46.895085180000002</v>
      </c>
      <c r="VK55" s="7">
        <v>251118000000</v>
      </c>
      <c r="VL55" s="6">
        <v>16771000000</v>
      </c>
      <c r="VM55" s="7">
        <v>26.466602420000001</v>
      </c>
      <c r="VN55" s="6">
        <v>21.416308319999999</v>
      </c>
      <c r="VO55" s="7">
        <v>37.786179169999997</v>
      </c>
      <c r="VP55" s="6">
        <v>2.1301333050000002</v>
      </c>
      <c r="VQ55" s="7">
        <v>599081000000</v>
      </c>
      <c r="VR55" s="6">
        <v>33.527897590000002</v>
      </c>
      <c r="VS55" s="7">
        <v>24.21442176</v>
      </c>
      <c r="VT55" s="6">
        <v>117762000000</v>
      </c>
      <c r="VU55" s="7">
        <v>9756000000</v>
      </c>
      <c r="VV55" s="6">
        <v>-12.635616000000001</v>
      </c>
      <c r="VW55" s="7">
        <v>5.935038499</v>
      </c>
      <c r="VX55" s="6">
        <v>32.201730810000001</v>
      </c>
      <c r="VY55" s="7">
        <v>22.589766659999999</v>
      </c>
      <c r="VZ55" s="6">
        <v>27155000000</v>
      </c>
      <c r="WA55" s="7">
        <v>29.175224270000001</v>
      </c>
      <c r="WB55" s="6">
        <v>2.417023216</v>
      </c>
      <c r="WC55" s="7">
        <v>106829000000</v>
      </c>
      <c r="WD55" s="6">
        <v>398429000000</v>
      </c>
      <c r="WE55" s="7">
        <v>152519000000</v>
      </c>
      <c r="WF55" s="6">
        <v>39629000000</v>
      </c>
      <c r="WG55" s="7"/>
      <c r="WH55" s="6">
        <v>354900000</v>
      </c>
      <c r="WI55" s="7">
        <v>1690000.057</v>
      </c>
      <c r="WJ55" s="6">
        <v>289999.99170000001</v>
      </c>
      <c r="WK55" s="7"/>
      <c r="WL55" s="6">
        <v>42.298180000000002</v>
      </c>
      <c r="WM55" s="7">
        <v>1.4</v>
      </c>
      <c r="WN55" s="6"/>
      <c r="WO55" s="7">
        <v>0.28783298200000001</v>
      </c>
      <c r="WP55" s="6">
        <v>13058.07482</v>
      </c>
      <c r="WQ55" s="7">
        <v>1244870000000</v>
      </c>
      <c r="WR55" s="6">
        <v>35.109877869999998</v>
      </c>
      <c r="WS55" s="7">
        <v>1.918182791</v>
      </c>
      <c r="WT55" s="6">
        <v>10240</v>
      </c>
      <c r="WU55" s="7">
        <v>1013610000000</v>
      </c>
      <c r="WV55" s="6">
        <v>1.8565227310000001</v>
      </c>
      <c r="WW55" s="7">
        <v>1211760000000</v>
      </c>
      <c r="WX55" s="6">
        <v>10511.393169999999</v>
      </c>
      <c r="WY55" s="7">
        <v>1002090000000</v>
      </c>
      <c r="WZ55" s="6">
        <v>1860400000000</v>
      </c>
      <c r="XA55" s="7">
        <v>23.651833289999999</v>
      </c>
      <c r="XB55" s="6">
        <v>34.51</v>
      </c>
      <c r="XC55" s="7">
        <v>19.062999999999999</v>
      </c>
      <c r="XD55" s="6">
        <v>1502700000000</v>
      </c>
      <c r="XE55" s="7">
        <v>76.447000000000003</v>
      </c>
      <c r="XF55" s="6">
        <v>49.164000000000001</v>
      </c>
      <c r="XG55" s="7">
        <v>12710.698479999999</v>
      </c>
      <c r="XH55" s="6">
        <v>976357000000</v>
      </c>
      <c r="XI55" s="7">
        <v>1812630000000</v>
      </c>
      <c r="XJ55" s="6">
        <v>8.7126745749999994</v>
      </c>
      <c r="XK55" s="7">
        <v>7.3304999999999998</v>
      </c>
      <c r="XL55" s="6">
        <v>0.18374473599999999</v>
      </c>
      <c r="XM55" s="7">
        <v>30519334</v>
      </c>
      <c r="XN55" s="6">
        <v>48.436</v>
      </c>
      <c r="XO55" s="7">
        <v>31.246690109999999</v>
      </c>
      <c r="XP55" s="6">
        <v>24.556000000000001</v>
      </c>
      <c r="XQ55" s="7">
        <v>73.643000000000001</v>
      </c>
      <c r="XR55" s="6">
        <v>23.010999999999999</v>
      </c>
      <c r="XS55" s="7">
        <v>50.89</v>
      </c>
      <c r="XT55" s="6">
        <v>783398000000</v>
      </c>
      <c r="XU55" s="7">
        <v>2930000.0669999998</v>
      </c>
      <c r="XV55" s="6"/>
      <c r="XW55" s="7">
        <v>13.154</v>
      </c>
      <c r="XX55" s="6">
        <v>24.091000000000001</v>
      </c>
      <c r="XY55" s="7">
        <v>12693.498439999999</v>
      </c>
      <c r="XZ55" s="6">
        <v>9.766</v>
      </c>
      <c r="YA55" s="7">
        <v>17983.91923</v>
      </c>
      <c r="YB55" s="6">
        <v>4769.9038309999996</v>
      </c>
      <c r="YC55" s="7">
        <v>102.6382356</v>
      </c>
      <c r="YD55" s="6">
        <v>46967.479500000001</v>
      </c>
      <c r="YE55" s="7">
        <v>62.842685359999997</v>
      </c>
      <c r="YF55" s="6">
        <v>43.363729339999999</v>
      </c>
      <c r="YG55" s="7">
        <v>38.877429130000003</v>
      </c>
      <c r="YH55" s="6">
        <v>15.28815208</v>
      </c>
      <c r="YI55" s="7">
        <v>35.082999999999998</v>
      </c>
      <c r="YJ55" s="6">
        <v>27.958792859999999</v>
      </c>
      <c r="YK55" s="7">
        <v>22.43192354</v>
      </c>
      <c r="YL55" s="6">
        <v>46.855330459999998</v>
      </c>
      <c r="YM55" s="7">
        <v>29.06958654</v>
      </c>
      <c r="YN55" s="6">
        <v>5.9676610730000004</v>
      </c>
      <c r="YO55" s="7">
        <v>26.312820599999998</v>
      </c>
      <c r="YP55" s="6">
        <v>45.477737900000001</v>
      </c>
      <c r="YQ55" s="7">
        <v>22.736000000000001</v>
      </c>
      <c r="YR55" s="6">
        <v>9.7189999999999994</v>
      </c>
      <c r="YS55" s="7">
        <v>42.861105719999998</v>
      </c>
      <c r="YT55" s="6">
        <v>110.5155693</v>
      </c>
      <c r="YU55" s="7">
        <v>149.98530070000001</v>
      </c>
      <c r="YV55" s="6">
        <v>28.64</v>
      </c>
      <c r="YW55" s="7">
        <v>52.057798519999999</v>
      </c>
      <c r="YX55" s="6">
        <v>5.0810957600000002</v>
      </c>
      <c r="YY55" s="7">
        <v>32.366106950000002</v>
      </c>
      <c r="YZ55" s="6">
        <v>61.122574640000003</v>
      </c>
      <c r="ZA55" s="7">
        <v>21.869162559999999</v>
      </c>
      <c r="ZB55" s="6">
        <v>66.450999999999993</v>
      </c>
      <c r="ZC55" s="7">
        <v>12.56460476</v>
      </c>
      <c r="ZD55" s="6">
        <v>34.119</v>
      </c>
      <c r="ZE55" s="7">
        <v>49.015999999999998</v>
      </c>
      <c r="ZF55" s="6">
        <v>47.93085756</v>
      </c>
      <c r="ZG55" s="7">
        <v>24.110349589999998</v>
      </c>
      <c r="ZH55" s="6">
        <v>11.425117719999999</v>
      </c>
      <c r="ZI55" s="7">
        <v>54.522262099999999</v>
      </c>
      <c r="ZJ55" s="6">
        <v>42.064999999999998</v>
      </c>
      <c r="ZK55" s="7">
        <v>17.468</v>
      </c>
      <c r="ZL55" s="6">
        <v>37.157314640000003</v>
      </c>
      <c r="ZM55" s="7">
        <v>2.113990314</v>
      </c>
      <c r="ZN55" s="6">
        <v>24.075082999999999</v>
      </c>
      <c r="ZO55" s="7">
        <v>0.03</v>
      </c>
      <c r="ZP55" s="6">
        <v>1700</v>
      </c>
      <c r="ZQ55" s="7">
        <v>0.1</v>
      </c>
      <c r="ZR55" s="6">
        <v>3.6</v>
      </c>
      <c r="ZS55" s="7">
        <v>5279</v>
      </c>
      <c r="ZT55" s="6">
        <v>0.02</v>
      </c>
      <c r="ZU55" s="7">
        <v>4.2</v>
      </c>
      <c r="ZV55" s="6">
        <v>4533</v>
      </c>
      <c r="ZW55" s="7">
        <v>31.61261605</v>
      </c>
      <c r="ZX55" s="6">
        <v>5.5560801999999999E-2</v>
      </c>
      <c r="ZY55" s="7">
        <v>17.791923149999999</v>
      </c>
      <c r="ZZ55" s="6">
        <v>0.02</v>
      </c>
      <c r="AAA55" s="7">
        <v>200</v>
      </c>
      <c r="AAB55" s="6">
        <v>0.1</v>
      </c>
      <c r="AAC55" s="7">
        <v>0.1</v>
      </c>
      <c r="AAD55" s="6">
        <v>2.4</v>
      </c>
      <c r="AAE55" s="7">
        <v>7271</v>
      </c>
      <c r="AAF55" s="6">
        <v>553.08000000000004</v>
      </c>
      <c r="AAG55" s="7">
        <v>500</v>
      </c>
      <c r="AAH55" s="6">
        <v>1600</v>
      </c>
      <c r="AAI55" s="7">
        <v>500</v>
      </c>
      <c r="AAJ55" s="6">
        <v>32.182140750000002</v>
      </c>
      <c r="AAK55" s="7">
        <v>2.6</v>
      </c>
      <c r="AAL55" s="6">
        <v>6278</v>
      </c>
      <c r="AAM55" s="7">
        <v>835500</v>
      </c>
      <c r="AAN55" s="6">
        <v>3100000000</v>
      </c>
      <c r="AAO55" s="7">
        <v>3100000000</v>
      </c>
      <c r="AAP55" s="6"/>
      <c r="AAQ55" s="7"/>
      <c r="AAR55" s="6">
        <v>2.9021564789999998</v>
      </c>
      <c r="AAS55" s="7">
        <v>0.73949553199999996</v>
      </c>
      <c r="AAT55" s="6">
        <v>10234051198</v>
      </c>
      <c r="AAU55" s="7">
        <v>6913107080</v>
      </c>
      <c r="AAV55" s="6">
        <v>8155863850</v>
      </c>
      <c r="AAW55" s="7">
        <v>2078187348</v>
      </c>
      <c r="AAX55" s="6">
        <v>5.3</v>
      </c>
      <c r="AAY55" s="7">
        <v>3.6416520110000001</v>
      </c>
      <c r="AAZ55" s="6">
        <v>2.4599378889999999</v>
      </c>
      <c r="ABA55" s="7">
        <v>29.4</v>
      </c>
      <c r="ABB55" s="6">
        <v>92.021591189999995</v>
      </c>
      <c r="ABC55" s="7">
        <v>99.9</v>
      </c>
      <c r="ABD55" s="6">
        <v>99.9</v>
      </c>
      <c r="ABE55" s="7">
        <v>99.9</v>
      </c>
      <c r="ABF55" s="6">
        <v>70.148459970000005</v>
      </c>
      <c r="ABG55" s="7">
        <v>2.737608888</v>
      </c>
      <c r="ABH55" s="6">
        <v>358200000</v>
      </c>
      <c r="ABI55" s="7"/>
      <c r="ABJ55" s="6">
        <v>92.104476930000004</v>
      </c>
      <c r="ABK55" s="7">
        <v>3.1987299999999999</v>
      </c>
      <c r="ABL55" s="6">
        <v>4.1225261690000004</v>
      </c>
      <c r="ABM55" s="7">
        <v>91.942771910000005</v>
      </c>
      <c r="ABN55" s="6">
        <v>5.1967253510000004</v>
      </c>
      <c r="ABO55" s="7">
        <v>949000000</v>
      </c>
      <c r="ABP55" s="6">
        <v>327500000</v>
      </c>
      <c r="ABQ55" s="7">
        <v>97</v>
      </c>
      <c r="ABR55" s="6">
        <v>2.3924699999999999</v>
      </c>
      <c r="ABS55" s="7">
        <v>3.9515199999999999</v>
      </c>
    </row>
    <row r="56" spans="1:747" x14ac:dyDescent="0.25">
      <c r="A56" s="5">
        <v>2014</v>
      </c>
      <c r="B56" s="6">
        <v>49.460548789999997</v>
      </c>
      <c r="C56" s="7">
        <v>61.541961409999999</v>
      </c>
      <c r="D56" s="6">
        <v>0.552019751</v>
      </c>
      <c r="E56" s="7">
        <v>4.1385534760000002</v>
      </c>
      <c r="F56" s="6">
        <v>4.829442512</v>
      </c>
      <c r="G56" s="7">
        <v>2.4179482729999999</v>
      </c>
      <c r="H56" s="6">
        <v>4.1911032390000003</v>
      </c>
      <c r="I56" s="7">
        <v>5.6646048029999996</v>
      </c>
      <c r="J56" s="6">
        <v>7.7194989500000002</v>
      </c>
      <c r="K56" s="7">
        <v>9.1105200269999997</v>
      </c>
      <c r="L56" s="6">
        <v>62.146922320000002</v>
      </c>
      <c r="M56" s="7">
        <v>9.38750778</v>
      </c>
      <c r="N56" s="6">
        <v>11.184244400000001</v>
      </c>
      <c r="O56" s="7">
        <v>34.390664319999999</v>
      </c>
      <c r="P56" s="6">
        <v>13.06521234</v>
      </c>
      <c r="Q56" s="7">
        <v>-92801</v>
      </c>
      <c r="R56" s="6">
        <v>155070000000</v>
      </c>
      <c r="S56" s="7">
        <v>111000000000</v>
      </c>
      <c r="T56" s="6">
        <v>3235.6624619999998</v>
      </c>
      <c r="U56" s="7">
        <v>315570000000</v>
      </c>
      <c r="V56" s="6">
        <v>2205590000000</v>
      </c>
      <c r="W56" s="7">
        <v>121903000000</v>
      </c>
      <c r="X56" s="6">
        <v>11.337705489999999</v>
      </c>
      <c r="Y56" s="7">
        <v>241493000000</v>
      </c>
      <c r="Z56" s="6">
        <v>-8.4319248830000006</v>
      </c>
      <c r="AA56" s="7">
        <v>22.676056339999999</v>
      </c>
      <c r="AB56" s="6">
        <v>483000000000</v>
      </c>
      <c r="AC56" s="7">
        <v>38034433286</v>
      </c>
      <c r="AD56" s="6">
        <v>565022000000</v>
      </c>
      <c r="AE56" s="7">
        <v>43529411765</v>
      </c>
      <c r="AF56" s="6">
        <v>2309600000000</v>
      </c>
      <c r="AG56" s="7">
        <v>5193980000000</v>
      </c>
      <c r="AH56" s="6">
        <v>289670000000</v>
      </c>
      <c r="AI56" s="7">
        <v>263386000000</v>
      </c>
      <c r="AJ56" s="6">
        <v>11.84976526</v>
      </c>
      <c r="AK56" s="7">
        <v>252400000000</v>
      </c>
      <c r="AL56" s="6">
        <v>26853000000</v>
      </c>
      <c r="AM56" s="7">
        <v>30.64149437</v>
      </c>
      <c r="AN56" s="6">
        <v>42.838999999999999</v>
      </c>
      <c r="AO56" s="7">
        <v>50.539451210000003</v>
      </c>
      <c r="AP56" s="6">
        <v>97528654</v>
      </c>
      <c r="AQ56" s="7">
        <v>54.856460130000002</v>
      </c>
      <c r="AR56" s="6">
        <v>0.37981092300000002</v>
      </c>
      <c r="AS56" s="7">
        <v>0.89271356099999999</v>
      </c>
      <c r="AT56" s="6">
        <v>3.4624133499999998</v>
      </c>
      <c r="AU56" s="7">
        <v>1.637869115</v>
      </c>
      <c r="AV56" s="6">
        <v>3.323916938</v>
      </c>
      <c r="AW56" s="7">
        <v>4.9324923439999999</v>
      </c>
      <c r="AX56" s="6">
        <v>6.6129021569999997</v>
      </c>
      <c r="AY56" s="7">
        <v>8.7864278119999994</v>
      </c>
      <c r="AZ56" s="6">
        <v>61.903420709999999</v>
      </c>
      <c r="BA56" s="7">
        <v>61.654607499999997</v>
      </c>
      <c r="BB56" s="6">
        <v>10.14120759</v>
      </c>
      <c r="BC56" s="7">
        <v>33.958025810000002</v>
      </c>
      <c r="BD56" s="6">
        <v>33.515949990000003</v>
      </c>
      <c r="BE56" s="7">
        <v>6.97</v>
      </c>
      <c r="BF56" s="6">
        <v>5.2112676059999998</v>
      </c>
      <c r="BG56" s="7">
        <v>305595000000</v>
      </c>
      <c r="BH56" s="6">
        <v>0</v>
      </c>
      <c r="BI56" s="7">
        <v>159891000000</v>
      </c>
      <c r="BJ56" s="6">
        <v>39.890333859999998</v>
      </c>
      <c r="BK56" s="7">
        <v>849664000000</v>
      </c>
      <c r="BL56" s="6">
        <v>-179600000000</v>
      </c>
      <c r="BM56" s="7">
        <v>13.643192490000001</v>
      </c>
      <c r="BN56" s="6">
        <v>290600000000</v>
      </c>
      <c r="BO56" s="7">
        <v>3658536585</v>
      </c>
      <c r="BP56" s="6">
        <v>43440175967</v>
      </c>
      <c r="BQ56" s="7">
        <v>6078270000000</v>
      </c>
      <c r="BR56" s="6">
        <v>37.997674170000003</v>
      </c>
      <c r="BS56" s="7">
        <v>300053000000</v>
      </c>
      <c r="BT56" s="6">
        <v>4784220000000</v>
      </c>
      <c r="BU56" s="7">
        <v>1766600000000</v>
      </c>
      <c r="BV56" s="6">
        <v>57.161000000000001</v>
      </c>
      <c r="BW56" s="7">
        <v>48238207</v>
      </c>
      <c r="BX56" s="6">
        <v>0.86210707600000003</v>
      </c>
      <c r="BY56" s="7">
        <v>4036276</v>
      </c>
      <c r="BZ56" s="6">
        <v>2329636</v>
      </c>
      <c r="CA56" s="7">
        <v>2.7913827439999999</v>
      </c>
      <c r="CB56" s="6">
        <v>4.27325891</v>
      </c>
      <c r="CC56" s="7">
        <v>5.4862227209999999</v>
      </c>
      <c r="CD56" s="6">
        <v>7.6062683299999998</v>
      </c>
      <c r="CE56" s="7">
        <v>8.8436194480000001</v>
      </c>
      <c r="CF56" s="6">
        <v>30632496</v>
      </c>
      <c r="CG56" s="7">
        <v>9.0864860600000004</v>
      </c>
      <c r="CH56" s="6">
        <v>10.906783799999999</v>
      </c>
      <c r="CI56" s="7">
        <v>16951312</v>
      </c>
      <c r="CJ56" s="6">
        <v>12.720760820000001</v>
      </c>
      <c r="CK56" s="7">
        <v>-75594348123</v>
      </c>
      <c r="CL56" s="6">
        <v>15925394548</v>
      </c>
      <c r="CM56" s="7">
        <v>21839.735430000001</v>
      </c>
      <c r="CN56" s="6">
        <v>316441000000</v>
      </c>
      <c r="CO56" s="7">
        <v>39.058905099999997</v>
      </c>
      <c r="CP56" s="6">
        <v>720092000000</v>
      </c>
      <c r="CQ56" s="7">
        <v>36.92018779</v>
      </c>
      <c r="CR56" s="6">
        <v>-25767575323</v>
      </c>
      <c r="CS56" s="7">
        <v>70675430410</v>
      </c>
      <c r="CT56" s="6">
        <v>884282000000</v>
      </c>
      <c r="CU56" s="7">
        <v>41692969871</v>
      </c>
      <c r="CV56" s="6">
        <v>12.44600939</v>
      </c>
      <c r="CW56" s="7">
        <v>265100000000</v>
      </c>
      <c r="CX56" s="6">
        <v>15.445119569999999</v>
      </c>
      <c r="CY56" s="7">
        <v>25.606680539999999</v>
      </c>
      <c r="CZ56" s="6">
        <v>14926998052</v>
      </c>
      <c r="DA56" s="7">
        <v>23.699129490000001</v>
      </c>
      <c r="DB56" s="6">
        <v>34647507444</v>
      </c>
      <c r="DC56" s="7">
        <v>1146360000000</v>
      </c>
      <c r="DD56" s="6">
        <v>69296987088</v>
      </c>
      <c r="DE56" s="7">
        <v>43335169990</v>
      </c>
      <c r="DF56" s="6">
        <v>25500000000</v>
      </c>
      <c r="DG56" s="7">
        <v>108.4319249</v>
      </c>
      <c r="DH56" s="6">
        <v>331363000000</v>
      </c>
      <c r="DI56" s="7">
        <v>82.938967140000003</v>
      </c>
      <c r="DJ56" s="6">
        <v>2700.6005700000001</v>
      </c>
      <c r="DK56" s="7">
        <v>409767000000</v>
      </c>
      <c r="DL56" s="6">
        <v>36212338594</v>
      </c>
      <c r="DM56" s="7">
        <v>430000000</v>
      </c>
      <c r="DN56" s="6">
        <v>10.070215470000001</v>
      </c>
      <c r="DO56" s="7">
        <v>75.442648379999994</v>
      </c>
      <c r="DP56" s="6">
        <v>84396956981</v>
      </c>
      <c r="DQ56" s="7">
        <v>11995212052</v>
      </c>
      <c r="DR56" s="6">
        <v>23113442</v>
      </c>
      <c r="DS56" s="7">
        <v>25.606680539999999</v>
      </c>
      <c r="DT56" s="6">
        <v>18419138</v>
      </c>
      <c r="DU56" s="7">
        <v>7.0776085609999999</v>
      </c>
      <c r="DV56" s="6">
        <v>-10845674049</v>
      </c>
      <c r="DW56" s="7">
        <v>5608370000000</v>
      </c>
      <c r="DX56" s="6">
        <v>55914.86851</v>
      </c>
      <c r="DY56" s="7">
        <v>3133.3910230000001</v>
      </c>
      <c r="DZ56" s="6">
        <v>5453300000000</v>
      </c>
      <c r="EA56" s="7">
        <v>2130000000000</v>
      </c>
      <c r="EB56" s="6">
        <v>52.32099109</v>
      </c>
      <c r="EC56" s="7">
        <v>1114440000000</v>
      </c>
      <c r="ED56" s="6">
        <v>55.03035234</v>
      </c>
      <c r="EE56" s="7">
        <v>142.05280070000001</v>
      </c>
      <c r="EF56" s="6">
        <v>1606930000000</v>
      </c>
      <c r="EG56" s="7">
        <v>1854290000000</v>
      </c>
      <c r="EH56" s="6">
        <v>25.606680539999999</v>
      </c>
      <c r="EI56" s="7">
        <v>44.085700680000002</v>
      </c>
      <c r="EJ56" s="6">
        <v>66786000000</v>
      </c>
      <c r="EK56" s="7">
        <v>41780300</v>
      </c>
      <c r="EL56" s="6">
        <v>55748354</v>
      </c>
      <c r="EM56" s="7">
        <v>49290447</v>
      </c>
      <c r="EN56" s="6">
        <v>6.6855012870000001</v>
      </c>
      <c r="EO56" s="7">
        <v>0.70382486700000002</v>
      </c>
      <c r="EP56" s="6">
        <v>1.23171969</v>
      </c>
      <c r="EQ56" s="7">
        <v>1706639</v>
      </c>
      <c r="ER56" s="6">
        <v>2.0317908789999999</v>
      </c>
      <c r="ES56" s="7">
        <v>3.5901137080000001</v>
      </c>
      <c r="ET56" s="6">
        <v>4.8416568959999999</v>
      </c>
      <c r="EU56" s="7">
        <v>6.4518390319999996</v>
      </c>
      <c r="EV56" s="6">
        <v>8.6837596529999992</v>
      </c>
      <c r="EW56" s="7">
        <v>60373573</v>
      </c>
      <c r="EX56" s="6">
        <v>29741077</v>
      </c>
      <c r="EY56" s="7">
        <v>9.8884053680000008</v>
      </c>
      <c r="EZ56" s="6">
        <v>33118805</v>
      </c>
      <c r="FA56" s="7">
        <v>16167493</v>
      </c>
      <c r="FB56" s="6">
        <v>14.24413146</v>
      </c>
      <c r="FC56" s="7">
        <v>303400000000</v>
      </c>
      <c r="FD56" s="6">
        <v>343388000000</v>
      </c>
      <c r="FE56" s="7">
        <v>94.788732390000007</v>
      </c>
      <c r="FF56" s="6">
        <v>2019000000000</v>
      </c>
      <c r="FG56" s="7">
        <v>253458000000</v>
      </c>
      <c r="FH56" s="6">
        <v>36185838129</v>
      </c>
      <c r="FI56" s="7">
        <v>2.1504651030000002</v>
      </c>
      <c r="FJ56" s="6">
        <v>-85791336617</v>
      </c>
      <c r="FK56" s="7">
        <v>2029610000000</v>
      </c>
      <c r="FL56" s="6">
        <v>1.708706265</v>
      </c>
      <c r="FM56" s="7">
        <v>2.0461010869999998</v>
      </c>
      <c r="FN56" s="6">
        <v>2.3709545840000001</v>
      </c>
      <c r="FO56" s="7">
        <v>0.59955856399999996</v>
      </c>
      <c r="FP56" s="6">
        <v>2.9159118799999999</v>
      </c>
      <c r="FQ56" s="7">
        <v>322431000000</v>
      </c>
      <c r="FR56" s="6">
        <v>11.247624500000001</v>
      </c>
      <c r="FS56" s="7">
        <v>2847320000000</v>
      </c>
      <c r="FT56" s="6">
        <v>9.765625E-2</v>
      </c>
      <c r="FU56" s="7">
        <v>8.4161003660000002</v>
      </c>
      <c r="FV56" s="6">
        <v>2.2764395660000001</v>
      </c>
      <c r="FW56" s="7">
        <v>166938000000</v>
      </c>
      <c r="FX56" s="6">
        <v>36409927019</v>
      </c>
      <c r="FY56" s="7">
        <v>18.695574199999999</v>
      </c>
      <c r="FZ56" s="6">
        <v>658019000000</v>
      </c>
      <c r="GA56" s="7">
        <v>-10.940766549999999</v>
      </c>
      <c r="GB56" s="6">
        <v>4.7020714950000002</v>
      </c>
      <c r="GC56" s="7">
        <v>15.766385209999999</v>
      </c>
      <c r="GD56" s="6">
        <v>4.1481823450000004</v>
      </c>
      <c r="GE56" s="7">
        <v>5539090000000</v>
      </c>
      <c r="GF56" s="6">
        <v>118023000000</v>
      </c>
      <c r="GG56" s="7">
        <v>4.3957617410000003</v>
      </c>
      <c r="GH56" s="6">
        <v>78.564971</v>
      </c>
      <c r="GI56" s="7">
        <v>73.162999999999997</v>
      </c>
      <c r="GJ56" s="6">
        <v>208.01499999999999</v>
      </c>
      <c r="GK56" s="7">
        <v>24.2</v>
      </c>
      <c r="GL56" s="6">
        <v>22.7</v>
      </c>
      <c r="GM56" s="7">
        <v>34519</v>
      </c>
      <c r="GN56" s="6">
        <v>54853</v>
      </c>
      <c r="GO56" s="7">
        <v>3537600098</v>
      </c>
      <c r="GP56" s="6">
        <v>3537600098</v>
      </c>
      <c r="GQ56" s="7">
        <v>67.772999999999996</v>
      </c>
      <c r="GR56" s="6">
        <v>20.5</v>
      </c>
      <c r="GS56" s="7">
        <v>5.8230000000000004</v>
      </c>
      <c r="GT56" s="6">
        <v>57.09</v>
      </c>
      <c r="GU56" s="7">
        <v>1.05</v>
      </c>
      <c r="GV56" s="6">
        <v>3.4409999999999998</v>
      </c>
      <c r="GW56" s="7">
        <v>21.8</v>
      </c>
      <c r="GX56" s="6">
        <v>114.976</v>
      </c>
      <c r="GY56" s="7">
        <v>144080001.80000001</v>
      </c>
      <c r="GZ56" s="6">
        <v>187380000</v>
      </c>
      <c r="HA56" s="7">
        <v>1481883.08</v>
      </c>
      <c r="HB56" s="6">
        <v>8670000.0759999994</v>
      </c>
      <c r="HC56" s="7">
        <v>3546390000</v>
      </c>
      <c r="HD56" s="6">
        <v>1137091</v>
      </c>
      <c r="HE56" s="7">
        <v>344792.08</v>
      </c>
      <c r="HF56" s="6">
        <v>66.831618000000006</v>
      </c>
      <c r="HG56" s="7">
        <v>70.415000000000006</v>
      </c>
      <c r="HH56" s="6">
        <v>19</v>
      </c>
      <c r="HI56" s="7">
        <v>28.416</v>
      </c>
      <c r="HJ56" s="6">
        <v>63927</v>
      </c>
      <c r="HK56" s="7">
        <v>36.272417930000003</v>
      </c>
      <c r="HL56" s="6">
        <v>8.4848839229999999</v>
      </c>
      <c r="HM56" s="7">
        <v>3575070068</v>
      </c>
      <c r="HN56" s="6">
        <v>12.7</v>
      </c>
      <c r="HO56" s="7">
        <v>25.6</v>
      </c>
      <c r="HP56" s="6">
        <v>3575070068</v>
      </c>
      <c r="HQ56" s="7">
        <v>307580022.30000001</v>
      </c>
      <c r="HR56" s="6">
        <v>-58520000.460000001</v>
      </c>
      <c r="HS56" s="7">
        <v>-173179992.69999999</v>
      </c>
      <c r="HT56" s="6">
        <v>3.5218500349999999</v>
      </c>
      <c r="HU56" s="7">
        <v>1.6896948359999999</v>
      </c>
      <c r="HV56" s="6">
        <v>3.006372072</v>
      </c>
      <c r="HW56" s="7">
        <v>5085121576</v>
      </c>
      <c r="HX56" s="6">
        <v>2.695842571</v>
      </c>
      <c r="HY56" s="7">
        <v>35990500000</v>
      </c>
      <c r="HZ56" s="6">
        <v>6.48</v>
      </c>
      <c r="IA56" s="7">
        <v>6315920</v>
      </c>
      <c r="IB56" s="6">
        <v>1001450</v>
      </c>
      <c r="IC56" s="7">
        <v>23323608.719999999</v>
      </c>
      <c r="ID56" s="6">
        <v>546.96821060000002</v>
      </c>
      <c r="IE56" s="7">
        <v>102.59</v>
      </c>
      <c r="IF56" s="6">
        <v>1.0799136069999999</v>
      </c>
      <c r="IG56" s="7">
        <v>44.08482995</v>
      </c>
      <c r="IH56" s="6">
        <v>97.974437690000002</v>
      </c>
      <c r="II56" s="7">
        <v>99.73</v>
      </c>
      <c r="IJ56" s="6">
        <v>3291950</v>
      </c>
      <c r="IK56" s="7">
        <v>3.73217138</v>
      </c>
      <c r="IL56" s="6">
        <v>7085</v>
      </c>
      <c r="IM56" s="7">
        <v>99.07</v>
      </c>
      <c r="IN56" s="6">
        <v>995450</v>
      </c>
      <c r="IO56" s="7">
        <v>2.6522577730000001</v>
      </c>
      <c r="IP56" s="6">
        <v>26692508624</v>
      </c>
      <c r="IQ56" s="7">
        <v>18.741729400000001</v>
      </c>
      <c r="IR56" s="6">
        <v>24.220647570000001</v>
      </c>
      <c r="IS56" s="7">
        <v>2.2400316029999998</v>
      </c>
      <c r="IT56" s="6">
        <v>3.7126036679999999</v>
      </c>
      <c r="IU56" s="7">
        <v>14.249729650000001</v>
      </c>
      <c r="IV56" s="6">
        <v>13.651017619999999</v>
      </c>
      <c r="IW56" s="7">
        <v>18.100000000000001</v>
      </c>
      <c r="IX56" s="6">
        <v>2.7070916E-2</v>
      </c>
      <c r="IY56" s="7">
        <v>5.9942477849999998</v>
      </c>
      <c r="IZ56" s="6">
        <v>7.3023558160000004</v>
      </c>
      <c r="JA56" s="7">
        <v>4.6786660000000001E-2</v>
      </c>
      <c r="JB56" s="6">
        <v>5.0587022739999998</v>
      </c>
      <c r="JC56" s="7">
        <v>60.258007159999998</v>
      </c>
      <c r="JD56" s="6">
        <v>2640190</v>
      </c>
      <c r="JE56" s="7">
        <v>3.2268914180000001</v>
      </c>
      <c r="JF56" s="6">
        <v>53.810731609999998</v>
      </c>
      <c r="JG56" s="7">
        <v>68189919566</v>
      </c>
      <c r="JH56" s="6">
        <v>2.2400316029999998</v>
      </c>
      <c r="JI56" s="7">
        <v>37.455174579999998</v>
      </c>
      <c r="JJ56" s="6">
        <v>10.253396909999999</v>
      </c>
      <c r="JK56" s="7">
        <v>1</v>
      </c>
      <c r="JL56" s="6">
        <v>18.741729400000001</v>
      </c>
      <c r="JM56" s="7">
        <v>8.1063724530000005</v>
      </c>
      <c r="JN56" s="6">
        <v>1.9483089259999999</v>
      </c>
      <c r="JO56" s="7">
        <v>35.345640000000003</v>
      </c>
      <c r="JP56" s="6">
        <v>1.095132945</v>
      </c>
      <c r="JQ56" s="7">
        <v>13.339006039999999</v>
      </c>
      <c r="JR56" s="6">
        <v>37151.9</v>
      </c>
      <c r="JS56" s="7">
        <v>0.86936259299999996</v>
      </c>
      <c r="JT56" s="6">
        <v>-50621019000</v>
      </c>
      <c r="JU56" s="7">
        <v>54548.897010000001</v>
      </c>
      <c r="JV56" s="6">
        <v>3000</v>
      </c>
      <c r="JW56" s="7">
        <v>298333000000</v>
      </c>
      <c r="JX56" s="6">
        <v>21320.69803</v>
      </c>
      <c r="JY56" s="7">
        <v>5320080000000</v>
      </c>
      <c r="JZ56" s="6">
        <v>2079380000000</v>
      </c>
      <c r="KA56" s="7">
        <v>-7262700000</v>
      </c>
      <c r="KB56" s="6">
        <v>307998000000</v>
      </c>
      <c r="KC56" s="7">
        <v>292268000000</v>
      </c>
      <c r="KD56" s="6">
        <v>3158.024038</v>
      </c>
      <c r="KE56" s="7">
        <v>-39520000.460000001</v>
      </c>
      <c r="KF56" s="6">
        <v>3.142128166</v>
      </c>
      <c r="KG56" s="7">
        <v>0.82068334499999995</v>
      </c>
      <c r="KH56" s="6">
        <v>1.185790224</v>
      </c>
      <c r="KI56" s="7">
        <v>2559999.943</v>
      </c>
      <c r="KJ56" s="6">
        <v>3029999.9709999999</v>
      </c>
      <c r="KK56" s="7">
        <v>236085</v>
      </c>
      <c r="KL56" s="6">
        <v>-529999.97140000004</v>
      </c>
      <c r="KM56" s="7">
        <v>3049999.952</v>
      </c>
      <c r="KN56" s="6">
        <v>24000000</v>
      </c>
      <c r="KO56" s="7">
        <v>1702993.6310000001</v>
      </c>
      <c r="KP56" s="6">
        <v>56299999.240000002</v>
      </c>
      <c r="KQ56" s="7">
        <v>6</v>
      </c>
      <c r="KR56" s="6">
        <v>4.6399999999999997E-2</v>
      </c>
      <c r="KS56" s="7">
        <v>21.265999999999998</v>
      </c>
      <c r="KT56" s="6">
        <v>17.749246280000001</v>
      </c>
      <c r="KU56" s="7">
        <v>5853124288</v>
      </c>
      <c r="KV56" s="6">
        <v>1.5092504229999999</v>
      </c>
      <c r="KW56" s="7">
        <v>4612200000</v>
      </c>
      <c r="KX56" s="6">
        <v>20.210699999999999</v>
      </c>
      <c r="KY56" s="7">
        <v>0.31069999999999998</v>
      </c>
      <c r="KZ56" s="6">
        <v>4.0000000000000002E-4</v>
      </c>
      <c r="LA56" s="7">
        <v>80.374899999999997</v>
      </c>
      <c r="LB56" s="6">
        <v>1.6918</v>
      </c>
      <c r="LC56" s="7">
        <v>5.9813999999999998</v>
      </c>
      <c r="LD56" s="6">
        <v>11.352399999999999</v>
      </c>
      <c r="LE56" s="7">
        <v>53.595199999999998</v>
      </c>
      <c r="LF56" s="6">
        <v>2.3899950470000002</v>
      </c>
      <c r="LG56" s="7">
        <v>28.816299999999998</v>
      </c>
      <c r="LH56" s="6">
        <v>55.432600000000001</v>
      </c>
      <c r="LI56" s="7">
        <v>0.45829999999999999</v>
      </c>
      <c r="LJ56" s="6">
        <v>-1348753469</v>
      </c>
      <c r="LK56" s="7">
        <v>4909321000</v>
      </c>
      <c r="LL56" s="6">
        <v>41772774971</v>
      </c>
      <c r="LM56" s="7">
        <v>6.6000000000000003E-2</v>
      </c>
      <c r="LN56" s="6">
        <v>8.0100000000000005E-2</v>
      </c>
      <c r="LO56" s="7">
        <v>0.73864164600000004</v>
      </c>
      <c r="LP56" s="6">
        <v>18.7593</v>
      </c>
      <c r="LQ56" s="7">
        <v>0.81330000000000002</v>
      </c>
      <c r="LR56" s="6">
        <v>2.69E-2</v>
      </c>
      <c r="LS56" s="7">
        <v>3.2382924100000001</v>
      </c>
      <c r="LT56" s="6">
        <v>31.8445</v>
      </c>
      <c r="LU56" s="7">
        <v>2.2650000000000001</v>
      </c>
      <c r="LV56" s="6">
        <v>8.0199999999999994E-2</v>
      </c>
      <c r="LW56" s="7">
        <v>21.368300000000001</v>
      </c>
      <c r="LX56" s="6">
        <v>315.8263</v>
      </c>
      <c r="LY56" s="7">
        <v>0.67620000000000002</v>
      </c>
      <c r="LZ56" s="6">
        <v>5.21E-2</v>
      </c>
      <c r="MA56" s="7">
        <v>233.09299999999999</v>
      </c>
      <c r="MB56" s="6">
        <v>17.4375</v>
      </c>
      <c r="MC56" s="7">
        <v>11.373200000000001</v>
      </c>
      <c r="MD56" s="6">
        <v>-908098636.10000002</v>
      </c>
      <c r="ME56" s="7">
        <v>1044373000</v>
      </c>
      <c r="MF56" s="6">
        <v>22.247138970000002</v>
      </c>
      <c r="MG56" s="7">
        <v>37150263198</v>
      </c>
      <c r="MH56" s="6">
        <v>6</v>
      </c>
      <c r="MI56" s="7">
        <v>6</v>
      </c>
      <c r="MJ56" s="6">
        <v>1.961945209</v>
      </c>
      <c r="MK56" s="7">
        <v>2.0121640790000002</v>
      </c>
      <c r="ML56" s="6">
        <v>440655000</v>
      </c>
      <c r="MM56" s="7">
        <v>38.75</v>
      </c>
      <c r="MN56" s="6">
        <v>12</v>
      </c>
      <c r="MO56" s="7">
        <v>1038885445</v>
      </c>
      <c r="MP56" s="6">
        <v>6002943603</v>
      </c>
      <c r="MQ56" s="7">
        <v>-21418000</v>
      </c>
      <c r="MR56" s="6">
        <v>7.9497</v>
      </c>
      <c r="MS56" s="7">
        <v>37128907198</v>
      </c>
      <c r="MT56" s="6">
        <v>14.002076779999999</v>
      </c>
      <c r="MU56" s="7">
        <v>-2553330000</v>
      </c>
      <c r="MV56" s="6">
        <v>-39473930</v>
      </c>
      <c r="MW56" s="7">
        <v>424576000</v>
      </c>
      <c r="MX56" s="6">
        <v>3864948000</v>
      </c>
      <c r="MY56" s="7">
        <v>3320830000</v>
      </c>
      <c r="MZ56" s="6">
        <v>1301681773</v>
      </c>
      <c r="NA56" s="7">
        <v>4496099.949</v>
      </c>
      <c r="NB56" s="6">
        <v>35.733795669999999</v>
      </c>
      <c r="NC56" s="7">
        <v>-77321000</v>
      </c>
      <c r="ND56" s="6">
        <v>305890014.60000002</v>
      </c>
      <c r="NE56" s="7">
        <v>682314.7</v>
      </c>
      <c r="NF56" s="6">
        <v>3673329.1150000002</v>
      </c>
      <c r="NG56" s="7">
        <v>879999.9952</v>
      </c>
      <c r="NH56" s="6">
        <v>4.1035346669999999</v>
      </c>
      <c r="NI56" s="7">
        <v>23.355175790000001</v>
      </c>
      <c r="NJ56" s="6">
        <v>2.1399289449999999</v>
      </c>
      <c r="NK56" s="7">
        <v>56.144455520000001</v>
      </c>
      <c r="NL56" s="6">
        <v>20.884035969999999</v>
      </c>
      <c r="NM56" s="7">
        <v>50.136828919999999</v>
      </c>
      <c r="NN56" s="6">
        <v>16.752627950000001</v>
      </c>
      <c r="NO56" s="7">
        <v>4.3521422540000003</v>
      </c>
      <c r="NP56" s="6">
        <v>13.749726900000001</v>
      </c>
      <c r="NQ56" s="7">
        <v>3.2738808650000002</v>
      </c>
      <c r="NR56" s="6">
        <v>0.182287319</v>
      </c>
      <c r="NS56" s="7">
        <v>2704.0376449999999</v>
      </c>
      <c r="NT56" s="6">
        <v>6.1647524000000002E-2</v>
      </c>
      <c r="NU56" s="7">
        <v>0.28121649399999998</v>
      </c>
      <c r="NV56" s="6">
        <v>4.4111256000000001</v>
      </c>
      <c r="NW56" s="7">
        <v>418.69160740000001</v>
      </c>
      <c r="NX56" s="6">
        <v>6.8234001360000001</v>
      </c>
      <c r="NY56" s="7">
        <v>1.152007343</v>
      </c>
      <c r="NZ56" s="6">
        <v>2799.4615760000002</v>
      </c>
      <c r="OA56" s="7">
        <v>263721000000</v>
      </c>
      <c r="OB56" s="6">
        <v>6.2760546570000004</v>
      </c>
      <c r="OC56" s="7">
        <v>17700648357</v>
      </c>
      <c r="OD56" s="6">
        <v>15888033141</v>
      </c>
      <c r="OE56" s="7">
        <v>0.27453317700000002</v>
      </c>
      <c r="OF56" s="6">
        <v>183914729.5</v>
      </c>
      <c r="OG56" s="7">
        <v>838960783.70000005</v>
      </c>
      <c r="OH56" s="6">
        <v>13159830495</v>
      </c>
      <c r="OI56" s="7">
        <v>101725.7674</v>
      </c>
      <c r="OJ56" s="6">
        <v>8.4322279739999999</v>
      </c>
      <c r="OK56" s="7">
        <v>273028000000</v>
      </c>
      <c r="OL56" s="6">
        <v>5.9331906390000002</v>
      </c>
      <c r="OM56" s="7">
        <v>5.3256088479999999</v>
      </c>
      <c r="ON56" s="6">
        <v>10278013.109999999</v>
      </c>
      <c r="OO56" s="7">
        <v>95300000</v>
      </c>
      <c r="OP56" s="6">
        <v>0</v>
      </c>
      <c r="OQ56" s="7">
        <v>3.321048711</v>
      </c>
      <c r="OR56" s="6">
        <v>0.99557688200000005</v>
      </c>
      <c r="OS56" s="7"/>
      <c r="OT56" s="6">
        <v>99.710970520000004</v>
      </c>
      <c r="OU56" s="7">
        <v>-31911000</v>
      </c>
      <c r="OV56" s="6">
        <v>-44261000</v>
      </c>
      <c r="OW56" s="7">
        <v>93.130386349999995</v>
      </c>
      <c r="OX56" s="6">
        <v>11128030</v>
      </c>
      <c r="OY56" s="7">
        <v>94.914901729999997</v>
      </c>
      <c r="OZ56" s="6">
        <v>51261937965</v>
      </c>
      <c r="PA56" s="7">
        <v>16.77444637</v>
      </c>
      <c r="PB56" s="6">
        <v>357296000000</v>
      </c>
      <c r="PC56" s="7">
        <v>94.042373659999996</v>
      </c>
      <c r="PD56" s="6">
        <v>2839999.9139999999</v>
      </c>
      <c r="PE56" s="7">
        <v>2240000.0099999998</v>
      </c>
      <c r="PF56" s="6">
        <v>60372154.399999999</v>
      </c>
      <c r="PG56" s="7">
        <v>13.105</v>
      </c>
      <c r="PH56" s="6">
        <v>7789999.9620000003</v>
      </c>
      <c r="PI56" s="7">
        <v>0.41412913899999998</v>
      </c>
      <c r="PJ56" s="6">
        <v>4.7916666670000003</v>
      </c>
      <c r="PK56" s="7">
        <v>21356000</v>
      </c>
      <c r="PL56" s="6">
        <v>6.9166666670000003</v>
      </c>
      <c r="PM56" s="7">
        <v>11.70833333</v>
      </c>
      <c r="PN56" s="6">
        <v>10340000.15</v>
      </c>
      <c r="PO56" s="7">
        <v>35.572390990000002</v>
      </c>
      <c r="PP56" s="6">
        <v>20261500000</v>
      </c>
      <c r="PQ56" s="7">
        <v>48.435291739999997</v>
      </c>
      <c r="PR56" s="6">
        <v>253150000000</v>
      </c>
      <c r="PS56" s="7">
        <v>12.67384979</v>
      </c>
      <c r="PT56" s="6">
        <v>19570400000</v>
      </c>
      <c r="PU56" s="7">
        <v>47364800000</v>
      </c>
      <c r="PV56" s="6">
        <v>1.1704479029999999</v>
      </c>
      <c r="PW56" s="7">
        <v>-4359500000</v>
      </c>
      <c r="PX56" s="6">
        <v>-6782000000</v>
      </c>
      <c r="PY56" s="7">
        <v>17.889866439999999</v>
      </c>
      <c r="PZ56" s="6">
        <v>17549600000</v>
      </c>
      <c r="QA56" s="7">
        <v>6980500000</v>
      </c>
      <c r="QB56" s="6">
        <v>1.26496064</v>
      </c>
      <c r="QC56" s="7">
        <v>22.417192190000002</v>
      </c>
      <c r="QD56" s="6">
        <v>12.17429181</v>
      </c>
      <c r="QE56" s="7">
        <v>19570400000</v>
      </c>
      <c r="QF56" s="6">
        <v>47166300000</v>
      </c>
      <c r="QG56" s="7">
        <v>27657200000</v>
      </c>
      <c r="QH56" s="6">
        <v>1638300000</v>
      </c>
      <c r="QI56" s="7">
        <v>-4456700000</v>
      </c>
      <c r="QJ56" s="6">
        <v>46.47741259</v>
      </c>
      <c r="QK56" s="7">
        <v>56446400000</v>
      </c>
      <c r="QL56" s="6">
        <v>25.55328896</v>
      </c>
      <c r="QM56" s="7">
        <v>48.295535870000002</v>
      </c>
      <c r="QN56" s="6">
        <v>14.867112499999999</v>
      </c>
      <c r="QO56" s="7">
        <v>16840200000</v>
      </c>
      <c r="QP56" s="6">
        <v>36319894548</v>
      </c>
      <c r="QQ56" s="7">
        <v>28075200000</v>
      </c>
      <c r="QR56" s="6">
        <v>32.914565979999999</v>
      </c>
      <c r="QS56" s="7">
        <v>21897600000</v>
      </c>
      <c r="QT56" s="6">
        <v>198500000</v>
      </c>
      <c r="QU56" s="7">
        <v>-3208763814</v>
      </c>
      <c r="QV56" s="6">
        <v>-31177700000</v>
      </c>
      <c r="QW56" s="7">
        <v>-1.9484913150000001</v>
      </c>
      <c r="QX56" s="6">
        <v>8.2691032999999997E-2</v>
      </c>
      <c r="QY56" s="7">
        <v>80976500000</v>
      </c>
      <c r="QZ56" s="6">
        <v>10.07943201</v>
      </c>
      <c r="RA56" s="7">
        <v>12.908309109999999</v>
      </c>
      <c r="RB56" s="6">
        <v>7.0111770770000001</v>
      </c>
      <c r="RC56" s="7">
        <v>6.4040229110000002</v>
      </c>
      <c r="RD56" s="6">
        <v>44.687089</v>
      </c>
      <c r="RE56" s="7">
        <v>25268700000</v>
      </c>
      <c r="RF56" s="6">
        <v>21.227897120000002</v>
      </c>
      <c r="RG56" s="7">
        <v>-26829700000</v>
      </c>
      <c r="RH56" s="6">
        <v>-5954500000</v>
      </c>
      <c r="RI56" s="7">
        <v>12.35754039</v>
      </c>
      <c r="RJ56" s="6">
        <v>11.8849608</v>
      </c>
      <c r="RK56" s="7">
        <v>2.2120488859999998</v>
      </c>
      <c r="RL56" s="6">
        <v>18.643484040000001</v>
      </c>
      <c r="RM56" s="7">
        <v>10.50403202</v>
      </c>
      <c r="RN56" s="6">
        <v>252700000</v>
      </c>
      <c r="RO56" s="7">
        <v>73996000000</v>
      </c>
      <c r="RP56" s="6">
        <v>12.35898094</v>
      </c>
      <c r="RQ56" s="7">
        <v>9068000</v>
      </c>
      <c r="RR56" s="6">
        <v>40271762.799999997</v>
      </c>
      <c r="RS56" s="7">
        <v>110.564663</v>
      </c>
      <c r="RT56" s="6">
        <v>5.1988435710000003</v>
      </c>
      <c r="RU56" s="7">
        <v>60.7</v>
      </c>
      <c r="RV56" s="6">
        <v>6070</v>
      </c>
      <c r="RW56" s="7">
        <v>126.77675170000001</v>
      </c>
      <c r="RX56" s="6">
        <v>4.368674983</v>
      </c>
      <c r="RY56" s="7">
        <v>484900000</v>
      </c>
      <c r="RZ56" s="6">
        <v>9068000</v>
      </c>
      <c r="SA56" s="7">
        <v>0.99712997699999995</v>
      </c>
      <c r="SB56" s="6">
        <v>48.116999999999997</v>
      </c>
      <c r="SC56" s="7">
        <v>31.79480817</v>
      </c>
      <c r="SD56" s="6">
        <v>72.537000000000006</v>
      </c>
      <c r="SE56" s="7">
        <v>23.062999999999999</v>
      </c>
      <c r="SF56" s="6">
        <v>6.8486829629999999</v>
      </c>
      <c r="SG56" s="7">
        <v>20431861407</v>
      </c>
      <c r="SH56" s="6">
        <v>12.17429181</v>
      </c>
      <c r="SI56" s="7">
        <v>8208329</v>
      </c>
      <c r="SJ56" s="6">
        <v>30.19659996</v>
      </c>
      <c r="SK56" s="7">
        <v>75.667808530000002</v>
      </c>
      <c r="SL56" s="6">
        <v>48.42062</v>
      </c>
      <c r="SM56" s="7">
        <v>1691000000</v>
      </c>
      <c r="SN56" s="6">
        <v>71.662044320000007</v>
      </c>
      <c r="SO56" s="7">
        <v>0</v>
      </c>
      <c r="SP56" s="6">
        <v>19.46704789</v>
      </c>
      <c r="SQ56" s="7">
        <v>7.9039313800000004</v>
      </c>
      <c r="SR56" s="6">
        <v>29.62553024</v>
      </c>
      <c r="SS56" s="7">
        <v>0.96697641199999995</v>
      </c>
      <c r="ST56" s="6">
        <v>91.129092209999996</v>
      </c>
      <c r="SU56" s="7">
        <v>29.91974068</v>
      </c>
      <c r="SV56" s="6">
        <v>15899</v>
      </c>
      <c r="SW56" s="7">
        <v>114.4</v>
      </c>
      <c r="SX56" s="6">
        <v>93</v>
      </c>
      <c r="SY56" s="7">
        <v>-7244084.7999999998</v>
      </c>
      <c r="SZ56" s="6">
        <v>119.7</v>
      </c>
      <c r="TA56" s="7">
        <v>94</v>
      </c>
      <c r="TB56" s="6">
        <v>2111600000</v>
      </c>
      <c r="TC56" s="7">
        <v>2582554.34</v>
      </c>
      <c r="TD56" s="6">
        <v>2.2887107169999998</v>
      </c>
      <c r="TE56" s="7">
        <v>1560.6080239999999</v>
      </c>
      <c r="TF56" s="6">
        <v>1.499717728</v>
      </c>
      <c r="TG56" s="7">
        <v>75.807548519999997</v>
      </c>
      <c r="TH56" s="6">
        <v>-7.3914939759999996</v>
      </c>
      <c r="TI56" s="7">
        <v>0</v>
      </c>
      <c r="TJ56" s="6">
        <v>75.520378109999996</v>
      </c>
      <c r="TK56" s="7">
        <v>767.22216430000003</v>
      </c>
      <c r="TL56" s="6">
        <v>97.928929789999998</v>
      </c>
      <c r="TM56" s="7">
        <v>10.952966399999999</v>
      </c>
      <c r="TN56" s="6">
        <v>86</v>
      </c>
      <c r="TO56" s="7">
        <v>9.73</v>
      </c>
      <c r="TP56" s="6">
        <v>23.997</v>
      </c>
      <c r="TQ56" s="7">
        <v>29.168870930000001</v>
      </c>
      <c r="TR56" s="6">
        <v>282090000000</v>
      </c>
      <c r="TS56" s="7">
        <v>602192000000</v>
      </c>
      <c r="TT56" s="6">
        <v>36101544012</v>
      </c>
      <c r="TU56" s="7">
        <v>154626000000</v>
      </c>
      <c r="TV56" s="6">
        <v>7.2594553990000001</v>
      </c>
      <c r="TW56" s="7">
        <v>3279999.9709999999</v>
      </c>
      <c r="TX56" s="6">
        <v>106.5354249</v>
      </c>
      <c r="TY56" s="7">
        <v>125.78106699999999</v>
      </c>
      <c r="TZ56" s="6">
        <v>103.0074582</v>
      </c>
      <c r="UA56" s="7">
        <v>91.654403200000004</v>
      </c>
      <c r="UB56" s="6">
        <v>105.05237990000001</v>
      </c>
      <c r="UC56" s="7">
        <v>27.805799480000001</v>
      </c>
      <c r="UD56" s="6">
        <v>30.450550079999999</v>
      </c>
      <c r="UE56" s="7">
        <v>0.91315001200000001</v>
      </c>
      <c r="UF56" s="6">
        <v>0.99601000500000003</v>
      </c>
      <c r="UG56" s="7">
        <v>0.99558001799999996</v>
      </c>
      <c r="UH56" s="6">
        <v>0.124940732</v>
      </c>
      <c r="UI56" s="7">
        <v>46.183999999999997</v>
      </c>
      <c r="UJ56" s="6">
        <v>33.786999999999999</v>
      </c>
      <c r="UK56" s="7">
        <v>18.077000000000002</v>
      </c>
      <c r="UL56" s="6">
        <v>48.56597</v>
      </c>
      <c r="UM56" s="7">
        <v>1384</v>
      </c>
      <c r="UN56" s="6">
        <v>752</v>
      </c>
      <c r="UO56" s="7"/>
      <c r="UP56" s="6">
        <v>6481368</v>
      </c>
      <c r="UQ56" s="7"/>
      <c r="UR56" s="6"/>
      <c r="US56" s="7"/>
      <c r="UT56" s="6">
        <v>65.478999999999999</v>
      </c>
      <c r="UU56" s="7">
        <v>41.811</v>
      </c>
      <c r="UV56" s="6">
        <v>17.529</v>
      </c>
      <c r="UW56" s="7">
        <v>50.163699999999999</v>
      </c>
      <c r="UX56" s="6">
        <v>30367900000</v>
      </c>
      <c r="UY56" s="7">
        <v>211664000000</v>
      </c>
      <c r="UZ56" s="6">
        <v>1726961</v>
      </c>
      <c r="VA56" s="7"/>
      <c r="VB56" s="6"/>
      <c r="VC56" s="7">
        <v>159330000000</v>
      </c>
      <c r="VD56" s="6">
        <v>180829000000</v>
      </c>
      <c r="VE56" s="7">
        <v>12.22014085</v>
      </c>
      <c r="VF56" s="6">
        <v>3.4036283799999998</v>
      </c>
      <c r="VG56" s="7">
        <v>5.4334776050000002</v>
      </c>
      <c r="VH56" s="6">
        <v>-234890000000</v>
      </c>
      <c r="VI56" s="7">
        <v>3.9297818879999999</v>
      </c>
      <c r="VJ56" s="6">
        <v>46.45835975</v>
      </c>
      <c r="VK56" s="7">
        <v>260289000000</v>
      </c>
      <c r="VL56" s="6">
        <v>17673000000</v>
      </c>
      <c r="VM56" s="7">
        <v>20.552923499999999</v>
      </c>
      <c r="VN56" s="6">
        <v>19.87671362</v>
      </c>
      <c r="VO56" s="7">
        <v>49.91333487</v>
      </c>
      <c r="VP56" s="6">
        <v>2.4845539909999999</v>
      </c>
      <c r="VQ56" s="7">
        <v>701209000000</v>
      </c>
      <c r="VR56" s="6">
        <v>30.685232259999999</v>
      </c>
      <c r="VS56" s="7">
        <v>25.788159709999999</v>
      </c>
      <c r="VT56" s="6">
        <v>120926000000</v>
      </c>
      <c r="VU56" s="7">
        <v>14971000000</v>
      </c>
      <c r="VV56" s="6">
        <v>-11.027718309999999</v>
      </c>
      <c r="VW56" s="7">
        <v>3.5163636829999998</v>
      </c>
      <c r="VX56" s="6">
        <v>32.92062911</v>
      </c>
      <c r="VY56" s="7">
        <v>22.722171150000001</v>
      </c>
      <c r="VZ56" s="6">
        <v>27556000000</v>
      </c>
      <c r="WA56" s="7">
        <v>23.289037820000001</v>
      </c>
      <c r="WB56" s="6">
        <v>2.8832524460000002</v>
      </c>
      <c r="WC56" s="7">
        <v>106719000000</v>
      </c>
      <c r="WD56" s="6">
        <v>423374000000</v>
      </c>
      <c r="WE56" s="7">
        <v>259170000000</v>
      </c>
      <c r="WF56" s="6">
        <v>52921000000</v>
      </c>
      <c r="WG56" s="7">
        <v>7000000</v>
      </c>
      <c r="WH56" s="6">
        <v>351400000</v>
      </c>
      <c r="WI56" s="7">
        <v>1710000.0379999999</v>
      </c>
      <c r="WJ56" s="6">
        <v>819999.99280000001</v>
      </c>
      <c r="WK56" s="7"/>
      <c r="WL56" s="6">
        <v>42.56964</v>
      </c>
      <c r="WM56" s="7">
        <v>1.37</v>
      </c>
      <c r="WN56" s="6"/>
      <c r="WO56" s="7">
        <v>0.30550483499999997</v>
      </c>
      <c r="WP56" s="6">
        <v>13136.36563</v>
      </c>
      <c r="WQ56" s="7">
        <v>1281170000000</v>
      </c>
      <c r="WR56" s="6">
        <v>39.058905099999997</v>
      </c>
      <c r="WS56" s="7">
        <v>2.158161094</v>
      </c>
      <c r="WT56" s="6">
        <v>10010</v>
      </c>
      <c r="WU56" s="7">
        <v>1058160000000</v>
      </c>
      <c r="WV56" s="6">
        <v>2.1293687029999999</v>
      </c>
      <c r="WW56" s="7">
        <v>1249830000000</v>
      </c>
      <c r="WX56" s="6">
        <v>10256.436760000001</v>
      </c>
      <c r="WY56" s="7">
        <v>1000300000000</v>
      </c>
      <c r="WZ56" s="6">
        <v>2130000000000</v>
      </c>
      <c r="XA56" s="7">
        <v>23.972251369999999</v>
      </c>
      <c r="XB56" s="6">
        <v>33.848999999999997</v>
      </c>
      <c r="XC56" s="7">
        <v>19.463000000000001</v>
      </c>
      <c r="XD56" s="6">
        <v>1766600000000</v>
      </c>
      <c r="XE56" s="7">
        <v>75.683000000000007</v>
      </c>
      <c r="XF56" s="6">
        <v>47.494999999999997</v>
      </c>
      <c r="XG56" s="7">
        <v>12815.013070000001</v>
      </c>
      <c r="XH56" s="6">
        <v>976524000000</v>
      </c>
      <c r="XI56" s="7">
        <v>2079380000000</v>
      </c>
      <c r="XJ56" s="6">
        <v>11.247624500000001</v>
      </c>
      <c r="XK56" s="7">
        <v>7.8524000000000003</v>
      </c>
      <c r="XL56" s="6">
        <v>0.18193731199999999</v>
      </c>
      <c r="XM56" s="7">
        <v>30992087</v>
      </c>
      <c r="XN56" s="6">
        <v>48.116999999999997</v>
      </c>
      <c r="XO56" s="7">
        <v>31.794787329999998</v>
      </c>
      <c r="XP56" s="6">
        <v>24.844999999999999</v>
      </c>
      <c r="XQ56" s="7">
        <v>72.861000000000004</v>
      </c>
      <c r="XR56" s="6">
        <v>23.166</v>
      </c>
      <c r="XS56" s="7">
        <v>50.639000000000003</v>
      </c>
      <c r="XT56" s="6">
        <v>818567000000</v>
      </c>
      <c r="XU56" s="7">
        <v>3640000.105</v>
      </c>
      <c r="XV56" s="6"/>
      <c r="XW56" s="7">
        <v>13.105</v>
      </c>
      <c r="XX56" s="6">
        <v>23.914999999999999</v>
      </c>
      <c r="XY56" s="7">
        <v>12902.21788</v>
      </c>
      <c r="XZ56" s="6">
        <v>9.6969999999999992</v>
      </c>
      <c r="YA56" s="7">
        <v>17955.955620000001</v>
      </c>
      <c r="YB56" s="6">
        <v>4907.8431549999996</v>
      </c>
      <c r="YC56" s="7">
        <v>105.3160905</v>
      </c>
      <c r="YD56" s="6">
        <v>47573.447229999998</v>
      </c>
      <c r="YE56" s="7">
        <v>62.604017380000002</v>
      </c>
      <c r="YF56" s="6">
        <v>43.687948429999999</v>
      </c>
      <c r="YG56" s="7">
        <v>39.17056874</v>
      </c>
      <c r="YH56" s="6">
        <v>16.78539361</v>
      </c>
      <c r="YI56" s="7">
        <v>34.609000000000002</v>
      </c>
      <c r="YJ56" s="6">
        <v>27.547760400000001</v>
      </c>
      <c r="YK56" s="7">
        <v>22.075382359999999</v>
      </c>
      <c r="YL56" s="6">
        <v>47.060480599999998</v>
      </c>
      <c r="YM56" s="7">
        <v>29.551789029999998</v>
      </c>
      <c r="YN56" s="6">
        <v>5.9382366089999996</v>
      </c>
      <c r="YO56" s="7">
        <v>25.454552140000001</v>
      </c>
      <c r="YP56" s="6">
        <v>45.850379580000002</v>
      </c>
      <c r="YQ56" s="7">
        <v>22.95</v>
      </c>
      <c r="YR56" s="6">
        <v>10.659000000000001</v>
      </c>
      <c r="YS56" s="7">
        <v>43.206749700000003</v>
      </c>
      <c r="YT56" s="6">
        <v>113.8846149</v>
      </c>
      <c r="YU56" s="7">
        <v>154.74394240000001</v>
      </c>
      <c r="YV56" s="6">
        <v>27.13</v>
      </c>
      <c r="YW56" s="7">
        <v>51.751304410000003</v>
      </c>
      <c r="YX56" s="6">
        <v>5.0419635869999997</v>
      </c>
      <c r="YY56" s="7">
        <v>33.985410309999999</v>
      </c>
      <c r="YZ56" s="6">
        <v>60.82943126</v>
      </c>
      <c r="ZA56" s="7">
        <v>20.610589010000002</v>
      </c>
      <c r="ZB56" s="6">
        <v>65.796000000000006</v>
      </c>
      <c r="ZC56" s="7">
        <v>13.7160166</v>
      </c>
      <c r="ZD56" s="6">
        <v>32.198</v>
      </c>
      <c r="ZE56" s="7">
        <v>45.235999999999997</v>
      </c>
      <c r="ZF56" s="6">
        <v>48.045091800000002</v>
      </c>
      <c r="ZG56" s="7">
        <v>24.407147800000001</v>
      </c>
      <c r="ZH56" s="6">
        <v>11.82537364</v>
      </c>
      <c r="ZI56" s="7">
        <v>54.149620419999998</v>
      </c>
      <c r="ZJ56" s="6">
        <v>41.811</v>
      </c>
      <c r="ZK56" s="7">
        <v>17.626000000000001</v>
      </c>
      <c r="ZL56" s="6">
        <v>37.395982619999998</v>
      </c>
      <c r="ZM56" s="7">
        <v>2.162431153</v>
      </c>
      <c r="ZN56" s="6">
        <v>23.38773037</v>
      </c>
      <c r="ZO56" s="7">
        <v>0.04</v>
      </c>
      <c r="ZP56" s="6">
        <v>2000</v>
      </c>
      <c r="ZQ56" s="7">
        <v>0.1</v>
      </c>
      <c r="ZR56" s="6">
        <v>3.5</v>
      </c>
      <c r="ZS56" s="7">
        <v>5227</v>
      </c>
      <c r="ZT56" s="6">
        <v>0.02</v>
      </c>
      <c r="ZU56" s="7">
        <v>4</v>
      </c>
      <c r="ZV56" s="6">
        <v>4475</v>
      </c>
      <c r="ZW56" s="7">
        <v>34.361877100000001</v>
      </c>
      <c r="ZX56" s="6">
        <v>5.2101059999999998E-2</v>
      </c>
      <c r="ZY56" s="7">
        <v>13.845056939999999</v>
      </c>
      <c r="ZZ56" s="6">
        <v>0.02</v>
      </c>
      <c r="AAA56" s="7">
        <v>200</v>
      </c>
      <c r="AAB56" s="6">
        <v>0.1</v>
      </c>
      <c r="AAC56" s="7">
        <v>0.1</v>
      </c>
      <c r="AAD56" s="6">
        <v>2.4</v>
      </c>
      <c r="AAE56" s="7">
        <v>6912</v>
      </c>
      <c r="AAF56" s="6">
        <v>518.64</v>
      </c>
      <c r="AAG56" s="7">
        <v>500</v>
      </c>
      <c r="AAH56" s="6">
        <v>1800</v>
      </c>
      <c r="AAI56" s="7">
        <v>500</v>
      </c>
      <c r="AAJ56" s="6">
        <v>29.796366540000001</v>
      </c>
      <c r="AAK56" s="7">
        <v>2.5</v>
      </c>
      <c r="AAL56" s="6">
        <v>6125</v>
      </c>
      <c r="AAM56" s="7">
        <v>835500</v>
      </c>
      <c r="AAN56" s="6">
        <v>-2500000000</v>
      </c>
      <c r="AAO56" s="7">
        <v>-2500000000</v>
      </c>
      <c r="AAP56" s="6"/>
      <c r="AAQ56" s="7"/>
      <c r="AAR56" s="6">
        <v>1.780111301</v>
      </c>
      <c r="AAS56" s="7">
        <v>0.73058622200000001</v>
      </c>
      <c r="AAT56" s="6">
        <v>7490231932</v>
      </c>
      <c r="AAU56" s="7">
        <v>7377936100</v>
      </c>
      <c r="AAV56" s="6">
        <v>5310654265</v>
      </c>
      <c r="AAW56" s="7">
        <v>2179577667</v>
      </c>
      <c r="AAX56" s="6">
        <v>5.4</v>
      </c>
      <c r="AAY56" s="7">
        <v>2.5106975230000002</v>
      </c>
      <c r="AAZ56" s="6">
        <v>2.4730563829999999</v>
      </c>
      <c r="ABA56" s="7">
        <v>33.9</v>
      </c>
      <c r="ABB56" s="6"/>
      <c r="ABC56" s="7">
        <v>99.9</v>
      </c>
      <c r="ABD56" s="6">
        <v>99.7</v>
      </c>
      <c r="ABE56" s="7">
        <v>99.8</v>
      </c>
      <c r="ABF56" s="6">
        <v>66.12149608</v>
      </c>
      <c r="ABG56" s="7">
        <v>2.6958494279999998</v>
      </c>
      <c r="ABH56" s="6">
        <v>353500000</v>
      </c>
      <c r="ABI56" s="7"/>
      <c r="ABJ56" s="6"/>
      <c r="ABK56" s="7"/>
      <c r="ABL56" s="6">
        <v>4.2513856890000001</v>
      </c>
      <c r="ABM56" s="7"/>
      <c r="ABN56" s="6">
        <v>4.6237943880000003</v>
      </c>
      <c r="ABO56" s="7">
        <v>1012500000</v>
      </c>
      <c r="ABP56" s="6">
        <v>241500000</v>
      </c>
      <c r="ABQ56" s="7">
        <v>94</v>
      </c>
      <c r="ABR56" s="6"/>
      <c r="ABS56" s="7"/>
    </row>
    <row r="57" spans="1:747" x14ac:dyDescent="0.25">
      <c r="A57" s="5">
        <v>2015</v>
      </c>
      <c r="B57" s="6">
        <v>49.483003269999998</v>
      </c>
      <c r="C57" s="7">
        <v>61.977865620000003</v>
      </c>
      <c r="D57" s="6">
        <v>0.53858812599999994</v>
      </c>
      <c r="E57" s="7">
        <v>4.2012943480000002</v>
      </c>
      <c r="F57" s="6">
        <v>4.8909746250000001</v>
      </c>
      <c r="G57" s="7">
        <v>2.4790967990000001</v>
      </c>
      <c r="H57" s="6">
        <v>4.2155363360000004</v>
      </c>
      <c r="I57" s="7">
        <v>5.679533556</v>
      </c>
      <c r="J57" s="6">
        <v>7.7541640540000003</v>
      </c>
      <c r="K57" s="7">
        <v>8.8654921160000004</v>
      </c>
      <c r="L57" s="6">
        <v>61.971863820000003</v>
      </c>
      <c r="M57" s="7">
        <v>9.3201864010000008</v>
      </c>
      <c r="N57" s="6">
        <v>11.26382544</v>
      </c>
      <c r="O57" s="7">
        <v>34.502405570000001</v>
      </c>
      <c r="P57" s="6">
        <v>13.16904643</v>
      </c>
      <c r="Q57" s="7">
        <v>-193298</v>
      </c>
      <c r="R57" s="6">
        <v>139523000000</v>
      </c>
      <c r="S57" s="7">
        <v>142000000000</v>
      </c>
      <c r="T57" s="6">
        <v>3306.9815939999999</v>
      </c>
      <c r="U57" s="7">
        <v>329367000000</v>
      </c>
      <c r="V57" s="6">
        <v>2473100000000</v>
      </c>
      <c r="W57" s="7">
        <v>120648000000</v>
      </c>
      <c r="X57" s="6">
        <v>11.394061069999999</v>
      </c>
      <c r="Y57" s="7">
        <v>278459000000</v>
      </c>
      <c r="Z57" s="6">
        <v>-8.4782519740000009</v>
      </c>
      <c r="AA57" s="7">
        <v>21.662097469999999</v>
      </c>
      <c r="AB57" s="6">
        <v>529400000000</v>
      </c>
      <c r="AC57" s="7">
        <v>44973045822</v>
      </c>
      <c r="AD57" s="6">
        <v>564801000000</v>
      </c>
      <c r="AE57" s="7">
        <v>43423180593</v>
      </c>
      <c r="AF57" s="6">
        <v>2651100000000</v>
      </c>
      <c r="AG57" s="7">
        <v>5370140000000</v>
      </c>
      <c r="AH57" s="6">
        <v>310229000000</v>
      </c>
      <c r="AI57" s="7">
        <v>271496000000</v>
      </c>
      <c r="AJ57" s="6">
        <v>11.759891980000001</v>
      </c>
      <c r="AK57" s="7">
        <v>287400000000</v>
      </c>
      <c r="AL57" s="6">
        <v>21349000000</v>
      </c>
      <c r="AM57" s="7">
        <v>25.783733380000001</v>
      </c>
      <c r="AN57" s="6">
        <v>42.784999999999997</v>
      </c>
      <c r="AO57" s="7">
        <v>50.516996730000002</v>
      </c>
      <c r="AP57" s="6">
        <v>99597342</v>
      </c>
      <c r="AQ57" s="7">
        <v>55.172699520000002</v>
      </c>
      <c r="AR57" s="6">
        <v>0.378529966</v>
      </c>
      <c r="AS57" s="7">
        <v>0.921069311</v>
      </c>
      <c r="AT57" s="6">
        <v>3.5257306050000001</v>
      </c>
      <c r="AU57" s="7">
        <v>1.6875432020000001</v>
      </c>
      <c r="AV57" s="6">
        <v>3.3620203499999999</v>
      </c>
      <c r="AW57" s="7">
        <v>4.9397771009999998</v>
      </c>
      <c r="AX57" s="6">
        <v>6.6605280330000003</v>
      </c>
      <c r="AY57" s="7">
        <v>8.6955290759999997</v>
      </c>
      <c r="AZ57" s="6">
        <v>61.73683029</v>
      </c>
      <c r="BA57" s="7">
        <v>61.496885509999998</v>
      </c>
      <c r="BB57" s="6">
        <v>10.069533699999999</v>
      </c>
      <c r="BC57" s="7">
        <v>34.061875370000003</v>
      </c>
      <c r="BD57" s="6">
        <v>33.61213987</v>
      </c>
      <c r="BE57" s="7">
        <v>7.42</v>
      </c>
      <c r="BF57" s="6">
        <v>5.8103850399999999</v>
      </c>
      <c r="BG57" s="7">
        <v>329367000000</v>
      </c>
      <c r="BH57" s="6">
        <v>0</v>
      </c>
      <c r="BI57" s="7">
        <v>175126000000</v>
      </c>
      <c r="BJ57" s="6">
        <v>36.630201540000002</v>
      </c>
      <c r="BK57" s="7">
        <v>895205000000</v>
      </c>
      <c r="BL57" s="6">
        <v>-207200000000</v>
      </c>
      <c r="BM57" s="7">
        <v>14.28863701</v>
      </c>
      <c r="BN57" s="6">
        <v>349200000000</v>
      </c>
      <c r="BO57" s="7">
        <v>2088948787</v>
      </c>
      <c r="BP57" s="6">
        <v>43423180593</v>
      </c>
      <c r="BQ57" s="7">
        <v>6330470000000</v>
      </c>
      <c r="BR57" s="6">
        <v>41.878384410000002</v>
      </c>
      <c r="BS57" s="7">
        <v>310229000000</v>
      </c>
      <c r="BT57" s="6">
        <v>4931530000000</v>
      </c>
      <c r="BU57" s="7">
        <v>2014500000000</v>
      </c>
      <c r="BV57" s="6">
        <v>57.215000000000003</v>
      </c>
      <c r="BW57" s="7">
        <v>49283756</v>
      </c>
      <c r="BX57" s="6">
        <v>0.83907464399999998</v>
      </c>
      <c r="BY57" s="7">
        <v>4184377</v>
      </c>
      <c r="BZ57" s="6">
        <v>2410456</v>
      </c>
      <c r="CA57" s="7">
        <v>2.858854751</v>
      </c>
      <c r="CB57" s="6">
        <v>4.2771303789999999</v>
      </c>
      <c r="CC57" s="7">
        <v>5.5111830360000003</v>
      </c>
      <c r="CD57" s="6">
        <v>7.6631354959999998</v>
      </c>
      <c r="CE57" s="7">
        <v>8.5977690090000003</v>
      </c>
      <c r="CF57" s="6">
        <v>31180267</v>
      </c>
      <c r="CG57" s="7">
        <v>9.0331457289999992</v>
      </c>
      <c r="CH57" s="6">
        <v>10.95408698</v>
      </c>
      <c r="CI57" s="7">
        <v>17359398</v>
      </c>
      <c r="CJ57" s="6">
        <v>12.823682720000001</v>
      </c>
      <c r="CK57" s="7">
        <v>-29199951882</v>
      </c>
      <c r="CL57" s="6">
        <v>19137466307</v>
      </c>
      <c r="CM57" s="7">
        <v>24537.80343</v>
      </c>
      <c r="CN57" s="6">
        <v>333302000000</v>
      </c>
      <c r="CO57" s="7">
        <v>42.937801890000003</v>
      </c>
      <c r="CP57" s="6">
        <v>704324000000</v>
      </c>
      <c r="CQ57" s="7">
        <v>34.845942960000002</v>
      </c>
      <c r="CR57" s="6">
        <v>-27924528302</v>
      </c>
      <c r="CS57" s="7">
        <v>71347708895</v>
      </c>
      <c r="CT57" s="6">
        <v>960330000000</v>
      </c>
      <c r="CU57" s="7">
        <v>47061994609</v>
      </c>
      <c r="CV57" s="6">
        <v>13.65440484</v>
      </c>
      <c r="CW57" s="7">
        <v>333700000000</v>
      </c>
      <c r="CX57" s="6">
        <v>16.19655977</v>
      </c>
      <c r="CY57" s="7">
        <v>26.31639376</v>
      </c>
      <c r="CZ57" s="6">
        <v>15858887326</v>
      </c>
      <c r="DA57" s="7">
        <v>23.70488361</v>
      </c>
      <c r="DB57" s="6">
        <v>37528228896</v>
      </c>
      <c r="DC57" s="7">
        <v>1157260000000</v>
      </c>
      <c r="DD57" s="6">
        <v>71347708895</v>
      </c>
      <c r="DE57" s="7">
        <v>47061994609</v>
      </c>
      <c r="DF57" s="6">
        <v>15500000000</v>
      </c>
      <c r="DG57" s="7">
        <v>108.478252</v>
      </c>
      <c r="DH57" s="6">
        <v>357291000000</v>
      </c>
      <c r="DI57" s="7">
        <v>82.429722979999994</v>
      </c>
      <c r="DJ57" s="6">
        <v>2725.9357669999999</v>
      </c>
      <c r="DK57" s="7">
        <v>438613000000</v>
      </c>
      <c r="DL57" s="6">
        <v>38733153639</v>
      </c>
      <c r="DM57" s="7">
        <v>1443000000</v>
      </c>
      <c r="DN57" s="6">
        <v>10.37049034</v>
      </c>
      <c r="DO57" s="7">
        <v>77.985877889999998</v>
      </c>
      <c r="DP57" s="6">
        <v>-17215118026</v>
      </c>
      <c r="DQ57" s="7">
        <v>13282027326</v>
      </c>
      <c r="DR57" s="6">
        <v>23609434</v>
      </c>
      <c r="DS57" s="7">
        <v>26.31639376</v>
      </c>
      <c r="DT57" s="6">
        <v>18820072</v>
      </c>
      <c r="DU57" s="7">
        <v>7.6912583330000004</v>
      </c>
      <c r="DV57" s="6">
        <v>-3935303488</v>
      </c>
      <c r="DW57" s="7">
        <v>5831240000000</v>
      </c>
      <c r="DX57" s="6">
        <v>57147.320890000003</v>
      </c>
      <c r="DY57" s="7">
        <v>3306.9815939999999</v>
      </c>
      <c r="DZ57" s="6">
        <v>5691720000000</v>
      </c>
      <c r="EA57" s="7">
        <v>2443900000000</v>
      </c>
      <c r="EB57" s="6">
        <v>53.170546999999999</v>
      </c>
      <c r="EC57" s="7">
        <v>1299430000000</v>
      </c>
      <c r="ED57" s="6">
        <v>60.642976169999997</v>
      </c>
      <c r="EE57" s="7">
        <v>156.78437260000001</v>
      </c>
      <c r="EF57" s="6">
        <v>1905900000000</v>
      </c>
      <c r="EG57" s="7">
        <v>2328230000000</v>
      </c>
      <c r="EH57" s="6">
        <v>26.31639376</v>
      </c>
      <c r="EI57" s="7">
        <v>44.16538225</v>
      </c>
      <c r="EJ57" s="6">
        <v>63574000000</v>
      </c>
      <c r="EK57" s="7">
        <v>42612723</v>
      </c>
      <c r="EL57" s="6">
        <v>56984619</v>
      </c>
      <c r="EM57" s="7">
        <v>50313586</v>
      </c>
      <c r="EN57" s="6">
        <v>6.8051661000000001</v>
      </c>
      <c r="EO57" s="7">
        <v>0.70047015099999999</v>
      </c>
      <c r="EP57" s="6">
        <v>1.269186951</v>
      </c>
      <c r="EQ57" s="7">
        <v>1773921</v>
      </c>
      <c r="ER57" s="6">
        <v>2.0822428789999998</v>
      </c>
      <c r="ES57" s="7">
        <v>3.6113603030000001</v>
      </c>
      <c r="ET57" s="6">
        <v>4.8343677380000001</v>
      </c>
      <c r="EU57" s="7">
        <v>6.5211659190000004</v>
      </c>
      <c r="EV57" s="6">
        <v>8.5887731449999993</v>
      </c>
      <c r="EW57" s="7">
        <v>61488242</v>
      </c>
      <c r="EX57" s="6">
        <v>30307975</v>
      </c>
      <c r="EY57" s="7">
        <v>9.8343701729999999</v>
      </c>
      <c r="EZ57" s="6">
        <v>33924723</v>
      </c>
      <c r="FA57" s="7">
        <v>16565325</v>
      </c>
      <c r="FB57" s="6">
        <v>13.18384549</v>
      </c>
      <c r="FC57" s="7">
        <v>322200000000</v>
      </c>
      <c r="FD57" s="6">
        <v>357291000000</v>
      </c>
      <c r="FE57" s="7">
        <v>94.18961496</v>
      </c>
      <c r="FF57" s="6">
        <v>2301900000000</v>
      </c>
      <c r="FG57" s="7">
        <v>271496000000</v>
      </c>
      <c r="FH57" s="6">
        <v>38733153639</v>
      </c>
      <c r="FI57" s="7">
        <v>1.972793408</v>
      </c>
      <c r="FJ57" s="6">
        <v>-34124644708</v>
      </c>
      <c r="FK57" s="7">
        <v>2074730000000</v>
      </c>
      <c r="FL57" s="6">
        <v>8.6</v>
      </c>
      <c r="FM57" s="7">
        <v>0.93813195699999996</v>
      </c>
      <c r="FN57" s="6">
        <v>2.1933504070000001</v>
      </c>
      <c r="FO57" s="7">
        <v>2.2041585800000001</v>
      </c>
      <c r="FP57" s="6">
        <v>4.3720190780000001</v>
      </c>
      <c r="FQ57" s="7">
        <v>333302000000</v>
      </c>
      <c r="FR57" s="6">
        <v>9.9308897300000005</v>
      </c>
      <c r="FS57" s="7">
        <v>2986970000000</v>
      </c>
      <c r="FT57" s="6">
        <v>0.95121951199999999</v>
      </c>
      <c r="FU57" s="7">
        <v>7.0395371259999999</v>
      </c>
      <c r="FV57" s="6">
        <v>2.098925548</v>
      </c>
      <c r="FW57" s="7">
        <v>175126000000</v>
      </c>
      <c r="FX57" s="6">
        <v>37528228896</v>
      </c>
      <c r="FY57" s="7">
        <v>19.2856874</v>
      </c>
      <c r="FZ57" s="6">
        <v>678229000000</v>
      </c>
      <c r="GA57" s="7">
        <v>-3.9123630999999999E-2</v>
      </c>
      <c r="GB57" s="6">
        <v>3.391585106</v>
      </c>
      <c r="GC57" s="7">
        <v>18.60496444</v>
      </c>
      <c r="GD57" s="6">
        <v>6.0814191219999998</v>
      </c>
      <c r="GE57" s="7">
        <v>5725850000000</v>
      </c>
      <c r="GF57" s="6">
        <v>120648000000</v>
      </c>
      <c r="GG57" s="7">
        <v>3.0791386639999998</v>
      </c>
      <c r="GH57" s="6">
        <v>79.063576999999995</v>
      </c>
      <c r="GI57" s="7">
        <v>73.081000000000003</v>
      </c>
      <c r="GJ57" s="6">
        <v>204.21600000000001</v>
      </c>
      <c r="GK57" s="7">
        <v>23.2</v>
      </c>
      <c r="GL57" s="6">
        <v>21.8</v>
      </c>
      <c r="GM57" s="7">
        <v>33514</v>
      </c>
      <c r="GN57" s="6">
        <v>53740</v>
      </c>
      <c r="GO57" s="7">
        <v>2524530029</v>
      </c>
      <c r="GP57" s="6">
        <v>2524530029</v>
      </c>
      <c r="GQ57" s="7">
        <v>67.966999999999999</v>
      </c>
      <c r="GR57" s="6">
        <v>19.7</v>
      </c>
      <c r="GS57" s="7">
        <v>5.8230000000000004</v>
      </c>
      <c r="GT57" s="6">
        <v>57.09</v>
      </c>
      <c r="GU57" s="7">
        <v>1.05</v>
      </c>
      <c r="GV57" s="6">
        <v>3.4359999999999999</v>
      </c>
      <c r="GW57" s="7">
        <v>21.1</v>
      </c>
      <c r="GX57" s="6">
        <v>114.943</v>
      </c>
      <c r="GY57" s="7">
        <v>140750000</v>
      </c>
      <c r="GZ57" s="6">
        <v>165570000</v>
      </c>
      <c r="HA57" s="7">
        <v>1518944</v>
      </c>
      <c r="HB57" s="6">
        <v>13220000.27</v>
      </c>
      <c r="HC57" s="7">
        <v>747560000</v>
      </c>
      <c r="HD57" s="6">
        <v>1174831</v>
      </c>
      <c r="HE57" s="7">
        <v>344113</v>
      </c>
      <c r="HF57" s="6">
        <v>67.561899999999994</v>
      </c>
      <c r="HG57" s="7">
        <v>70.483000000000004</v>
      </c>
      <c r="HH57" s="6">
        <v>18.3</v>
      </c>
      <c r="HI57" s="7">
        <v>28.077999999999999</v>
      </c>
      <c r="HJ57" s="6">
        <v>62664</v>
      </c>
      <c r="HK57" s="7">
        <v>25.347363479999999</v>
      </c>
      <c r="HL57" s="6">
        <v>5.3642648389999996</v>
      </c>
      <c r="HM57" s="7">
        <v>2956889893</v>
      </c>
      <c r="HN57" s="6">
        <v>12.2</v>
      </c>
      <c r="HO57" s="7">
        <v>24.7</v>
      </c>
      <c r="HP57" s="6">
        <v>2956889893</v>
      </c>
      <c r="HQ57" s="7">
        <v>255029991.5</v>
      </c>
      <c r="HR57" s="6">
        <v>-41599998.469999999</v>
      </c>
      <c r="HS57" s="7">
        <v>-154500000</v>
      </c>
      <c r="HT57" s="6">
        <v>4.9045726710000004</v>
      </c>
      <c r="HU57" s="7">
        <v>1.7231474280000001</v>
      </c>
      <c r="HV57" s="6">
        <v>3.0714202670000001</v>
      </c>
      <c r="HW57" s="7">
        <v>5475490833</v>
      </c>
      <c r="HX57" s="6">
        <v>2.2234286609999998</v>
      </c>
      <c r="HY57" s="7">
        <v>42112000000</v>
      </c>
      <c r="HZ57" s="6">
        <v>6.26</v>
      </c>
      <c r="IA57" s="7">
        <v>6235130</v>
      </c>
      <c r="IB57" s="6">
        <v>1001450</v>
      </c>
      <c r="IC57" s="7">
        <v>23141275.32</v>
      </c>
      <c r="ID57" s="6">
        <v>569.4591719</v>
      </c>
      <c r="IE57" s="7">
        <v>99.65</v>
      </c>
      <c r="IF57" s="6">
        <v>0.928223417</v>
      </c>
      <c r="IG57" s="7">
        <v>62.291103900000003</v>
      </c>
      <c r="IH57" s="6">
        <v>100.05258120000001</v>
      </c>
      <c r="II57" s="7">
        <v>101.5</v>
      </c>
      <c r="IJ57" s="6">
        <v>3251394</v>
      </c>
      <c r="IK57" s="7">
        <v>3.8071998589999998</v>
      </c>
      <c r="IL57" s="6">
        <v>7117.3</v>
      </c>
      <c r="IM57" s="7">
        <v>101.99</v>
      </c>
      <c r="IN57" s="6">
        <v>995450</v>
      </c>
      <c r="IO57" s="7">
        <v>2.878976443</v>
      </c>
      <c r="IP57" s="6">
        <v>21119712539</v>
      </c>
      <c r="IQ57" s="7">
        <v>16.55285769</v>
      </c>
      <c r="IR57" s="6">
        <v>24.52050844</v>
      </c>
      <c r="IS57" s="7">
        <v>2.9988907120000001</v>
      </c>
      <c r="IT57" s="6">
        <v>3.369655045</v>
      </c>
      <c r="IU57" s="7">
        <v>16.40490484</v>
      </c>
      <c r="IV57" s="6">
        <v>12.963776299999999</v>
      </c>
      <c r="IW57" s="7">
        <v>18.100000000000001</v>
      </c>
      <c r="IX57" s="6">
        <v>2.8774634E-2</v>
      </c>
      <c r="IY57" s="7">
        <v>7.8547312229999999</v>
      </c>
      <c r="IZ57" s="6">
        <v>7.9925543440000002</v>
      </c>
      <c r="JA57" s="7">
        <v>9.4716443999999997E-2</v>
      </c>
      <c r="JB57" s="6">
        <v>5.5805500720000003</v>
      </c>
      <c r="JC57" s="7">
        <v>57.72714714</v>
      </c>
      <c r="JD57" s="6">
        <v>2865877.1</v>
      </c>
      <c r="JE57" s="7">
        <v>2.5940509129999998</v>
      </c>
      <c r="JF57" s="6">
        <v>56.332582960000003</v>
      </c>
      <c r="JG57" s="7">
        <v>69787447021</v>
      </c>
      <c r="JH57" s="6">
        <v>2.9988907120000001</v>
      </c>
      <c r="JI57" s="7">
        <v>39.179245700000003</v>
      </c>
      <c r="JJ57" s="6">
        <v>10.040428589999999</v>
      </c>
      <c r="JK57" s="7">
        <v>1</v>
      </c>
      <c r="JL57" s="6">
        <v>16.55285769</v>
      </c>
      <c r="JM57" s="7">
        <v>5.1140730159999999</v>
      </c>
      <c r="JN57" s="6">
        <v>2.8922033709999999</v>
      </c>
      <c r="JO57" s="7">
        <v>37.92480853</v>
      </c>
      <c r="JP57" s="6">
        <v>1.072241336</v>
      </c>
      <c r="JQ57" s="7">
        <v>12.751894399999999</v>
      </c>
      <c r="JR57" s="6">
        <v>37898.771000000001</v>
      </c>
      <c r="JS57" s="7">
        <v>0.66694648300000003</v>
      </c>
      <c r="JT57" s="6">
        <v>-42300678000</v>
      </c>
      <c r="JU57" s="7">
        <v>56133.153449999998</v>
      </c>
      <c r="JV57" s="6">
        <v>3100</v>
      </c>
      <c r="JW57" s="7">
        <v>323666000000</v>
      </c>
      <c r="JX57" s="6">
        <v>24113.086490000002</v>
      </c>
      <c r="JY57" s="7">
        <v>5590710000000</v>
      </c>
      <c r="JZ57" s="6">
        <v>2401600000000</v>
      </c>
      <c r="KA57" s="7">
        <v>-5700900000</v>
      </c>
      <c r="KB57" s="6">
        <v>323666000000</v>
      </c>
      <c r="KC57" s="7">
        <v>309136000000</v>
      </c>
      <c r="KD57" s="6">
        <v>3249.742115</v>
      </c>
      <c r="KE57" s="7">
        <v>18530000.690000001</v>
      </c>
      <c r="KF57" s="6">
        <v>5.0869978150000001</v>
      </c>
      <c r="KG57" s="7">
        <v>2.9042868409999998</v>
      </c>
      <c r="KH57" s="6">
        <v>0.77998076699999996</v>
      </c>
      <c r="KI57" s="7">
        <v>4409999.8470000001</v>
      </c>
      <c r="KJ57" s="6">
        <v>-2680000.0669999998</v>
      </c>
      <c r="KK57" s="7">
        <v>212492</v>
      </c>
      <c r="KL57" s="6">
        <v>-740000.00950000004</v>
      </c>
      <c r="KM57" s="7">
        <v>3539999.9619999998</v>
      </c>
      <c r="KN57" s="6">
        <v>19739999.77</v>
      </c>
      <c r="KO57" s="7">
        <v>1711433.0530000001</v>
      </c>
      <c r="KP57" s="6">
        <v>82839996.340000004</v>
      </c>
      <c r="KQ57" s="7">
        <v>6</v>
      </c>
      <c r="KR57" s="6">
        <v>1.0699999999999999E-2</v>
      </c>
      <c r="KS57" s="7">
        <v>20.587700000000002</v>
      </c>
      <c r="KT57" s="6">
        <v>29.31831833</v>
      </c>
      <c r="KU57" s="7">
        <v>3576366523</v>
      </c>
      <c r="KV57" s="6">
        <v>2.1025812840000002</v>
      </c>
      <c r="KW57" s="7">
        <v>6925200000</v>
      </c>
      <c r="KX57" s="6">
        <v>20.764099999999999</v>
      </c>
      <c r="KY57" s="7">
        <v>0.31230000000000002</v>
      </c>
      <c r="KZ57" s="6">
        <v>4.0000000000000002E-4</v>
      </c>
      <c r="LA57" s="7">
        <v>86.000299999999996</v>
      </c>
      <c r="LB57" s="6">
        <v>1.7168000000000001</v>
      </c>
      <c r="LC57" s="7">
        <v>6.0457000000000001</v>
      </c>
      <c r="LD57" s="6">
        <v>11.8118</v>
      </c>
      <c r="LE57" s="7">
        <v>54.979100000000003</v>
      </c>
      <c r="LF57" s="6">
        <v>2.403603301</v>
      </c>
      <c r="LG57" s="7">
        <v>28.605899999999998</v>
      </c>
      <c r="LH57" s="6">
        <v>54.306899999999999</v>
      </c>
      <c r="LI57" s="7">
        <v>0.46289999999999998</v>
      </c>
      <c r="LJ57" s="6">
        <v>4485723607</v>
      </c>
      <c r="LK57" s="7">
        <v>5597458000</v>
      </c>
      <c r="LL57" s="6">
        <v>49873938936</v>
      </c>
      <c r="LM57" s="7">
        <v>7.9000000000000001E-2</v>
      </c>
      <c r="LN57" s="6">
        <v>8.0299999999999996E-2</v>
      </c>
      <c r="LO57" s="7">
        <v>0.72682693600000003</v>
      </c>
      <c r="LP57" s="6">
        <v>19.168900000000001</v>
      </c>
      <c r="LQ57" s="7">
        <v>0.70399999999999996</v>
      </c>
      <c r="LR57" s="6">
        <v>2.5700000000000001E-2</v>
      </c>
      <c r="LS57" s="7">
        <v>3.2350019940000001</v>
      </c>
      <c r="LT57" s="6">
        <v>31.650200000000002</v>
      </c>
      <c r="LU57" s="7">
        <v>2.4841000000000002</v>
      </c>
      <c r="LV57" s="6">
        <v>9.0800000000000006E-2</v>
      </c>
      <c r="LW57" s="7">
        <v>20.908000000000001</v>
      </c>
      <c r="LX57" s="6">
        <v>322.19760000000002</v>
      </c>
      <c r="LY57" s="7">
        <v>0.66930000000000001</v>
      </c>
      <c r="LZ57" s="6">
        <v>4.9000000000000002E-2</v>
      </c>
      <c r="MA57" s="7">
        <v>239.39250000000001</v>
      </c>
      <c r="MB57" s="6">
        <v>16.503699999999998</v>
      </c>
      <c r="MC57" s="7">
        <v>11.517300000000001</v>
      </c>
      <c r="MD57" s="6">
        <v>5670609434</v>
      </c>
      <c r="ME57" s="7">
        <v>924257000</v>
      </c>
      <c r="MF57" s="6">
        <v>27.89722828</v>
      </c>
      <c r="MG57" s="7">
        <v>44204736526</v>
      </c>
      <c r="MH57" s="6">
        <v>6</v>
      </c>
      <c r="MI57" s="7">
        <v>6</v>
      </c>
      <c r="MJ57" s="6">
        <v>1.1049569910000001</v>
      </c>
      <c r="MK57" s="7">
        <v>1.1686426459999999</v>
      </c>
      <c r="ML57" s="6">
        <v>1184886000</v>
      </c>
      <c r="MM57" s="7">
        <v>45</v>
      </c>
      <c r="MN57" s="6">
        <v>12</v>
      </c>
      <c r="MO57" s="7">
        <v>1048530522</v>
      </c>
      <c r="MP57" s="6">
        <v>3782495129</v>
      </c>
      <c r="MQ57" s="7">
        <v>-9946000</v>
      </c>
      <c r="MR57" s="6">
        <v>8.8706999999999994</v>
      </c>
      <c r="MS57" s="7">
        <v>44182236526</v>
      </c>
      <c r="MT57" s="6">
        <v>15.40909108</v>
      </c>
      <c r="MU57" s="7">
        <v>2401064000</v>
      </c>
      <c r="MV57" s="6">
        <v>6796653</v>
      </c>
      <c r="MW57" s="7">
        <v>810363000</v>
      </c>
      <c r="MX57" s="6">
        <v>4673201000</v>
      </c>
      <c r="MY57" s="7">
        <v>4424190000</v>
      </c>
      <c r="MZ57" s="6">
        <v>1245012409</v>
      </c>
      <c r="NA57" s="7">
        <v>997209.01249999995</v>
      </c>
      <c r="NB57" s="6">
        <v>31.797944309999998</v>
      </c>
      <c r="NC57" s="7">
        <v>-87545000</v>
      </c>
      <c r="ND57" s="6">
        <v>147539993.30000001</v>
      </c>
      <c r="NE57" s="7">
        <v>629606.1</v>
      </c>
      <c r="NF57" s="6">
        <v>3925297.9759999998</v>
      </c>
      <c r="NG57" s="7">
        <v>779999.97140000004</v>
      </c>
      <c r="NH57" s="6">
        <v>4.4395949139999997</v>
      </c>
      <c r="NI57" s="7">
        <v>17.87138328</v>
      </c>
      <c r="NJ57" s="6">
        <v>2.539124369</v>
      </c>
      <c r="NK57" s="7">
        <v>58.806912799999999</v>
      </c>
      <c r="NL57" s="6">
        <v>19.45661741</v>
      </c>
      <c r="NM57" s="7">
        <v>51.65947645</v>
      </c>
      <c r="NN57" s="6">
        <v>20.610543710000002</v>
      </c>
      <c r="NO57" s="7">
        <v>3.0020301190000001</v>
      </c>
      <c r="NP57" s="6">
        <v>15.69459724</v>
      </c>
      <c r="NQ57" s="7">
        <v>2.8228020659999999</v>
      </c>
      <c r="NR57" s="6">
        <v>0.12598688999999999</v>
      </c>
      <c r="NS57" s="7">
        <v>2983.2785060000001</v>
      </c>
      <c r="NT57" s="6">
        <v>4.0429266999999998E-2</v>
      </c>
      <c r="NU57" s="7">
        <v>0.23428541999999999</v>
      </c>
      <c r="NV57" s="6">
        <v>4.4111256000000001</v>
      </c>
      <c r="NW57" s="7">
        <v>377.36001449999998</v>
      </c>
      <c r="NX57" s="6">
        <v>3.0552643370000001</v>
      </c>
      <c r="NY57" s="7">
        <v>0.71758747099999998</v>
      </c>
      <c r="NZ57" s="6">
        <v>2983.2785060000001</v>
      </c>
      <c r="OA57" s="7">
        <v>297127000000</v>
      </c>
      <c r="OB57" s="6">
        <v>3.030027407</v>
      </c>
      <c r="OC57" s="7">
        <v>8918001563</v>
      </c>
      <c r="OD57" s="6">
        <v>16731908438</v>
      </c>
      <c r="OE57" s="7">
        <v>0.230230249</v>
      </c>
      <c r="OF57" s="6">
        <v>130855660.59999999</v>
      </c>
      <c r="OG57" s="7">
        <v>758301490</v>
      </c>
      <c r="OH57" s="6">
        <v>14277299529</v>
      </c>
      <c r="OI57" s="7">
        <v>108206</v>
      </c>
      <c r="OJ57" s="6">
        <v>4.1290689470000004</v>
      </c>
      <c r="OK57" s="7">
        <v>297127000000</v>
      </c>
      <c r="OL57" s="6">
        <v>2.75531272</v>
      </c>
      <c r="OM57" s="7">
        <v>5.1695034839999998</v>
      </c>
      <c r="ON57" s="6">
        <v>11109554</v>
      </c>
      <c r="OO57" s="7">
        <v>94000000</v>
      </c>
      <c r="OP57" s="6">
        <v>0</v>
      </c>
      <c r="OQ57" s="7">
        <v>8.8265361149999997</v>
      </c>
      <c r="OR57" s="6">
        <v>6.5661530079999997</v>
      </c>
      <c r="OS57" s="7">
        <v>6641771.3169999998</v>
      </c>
      <c r="OT57" s="6">
        <v>96.205993789999994</v>
      </c>
      <c r="OU57" s="7">
        <v>911010000</v>
      </c>
      <c r="OV57" s="6">
        <v>902208000</v>
      </c>
      <c r="OW57" s="7"/>
      <c r="OX57" s="6"/>
      <c r="OY57" s="7"/>
      <c r="OZ57" s="6">
        <v>54995802706</v>
      </c>
      <c r="PA57" s="7">
        <v>16.697444910000002</v>
      </c>
      <c r="PB57" s="6">
        <v>408069000000</v>
      </c>
      <c r="PC57" s="7"/>
      <c r="PD57" s="6">
        <v>1529999.9709999999</v>
      </c>
      <c r="PE57" s="7">
        <v>1950000.048</v>
      </c>
      <c r="PF57" s="6">
        <v>461680270.5</v>
      </c>
      <c r="PG57" s="7">
        <v>13.052</v>
      </c>
      <c r="PH57" s="6">
        <v>13989999.77</v>
      </c>
      <c r="PI57" s="7">
        <v>1.54106846</v>
      </c>
      <c r="PJ57" s="6">
        <v>4.7166666670000001</v>
      </c>
      <c r="PK57" s="7">
        <v>22500000</v>
      </c>
      <c r="PL57" s="6">
        <v>6.9083333329999999</v>
      </c>
      <c r="PM57" s="7">
        <v>11.625</v>
      </c>
      <c r="PN57" s="6">
        <v>5730000.0190000003</v>
      </c>
      <c r="PO57" s="7">
        <v>33.522915699999999</v>
      </c>
      <c r="PP57" s="6">
        <v>18092400000</v>
      </c>
      <c r="PQ57" s="7">
        <v>42.924968309999997</v>
      </c>
      <c r="PR57" s="6">
        <v>234455000000</v>
      </c>
      <c r="PS57" s="7">
        <v>9.9873395719999998</v>
      </c>
      <c r="PT57" s="6">
        <v>18325400000</v>
      </c>
      <c r="PU57" s="7">
        <v>37872900000</v>
      </c>
      <c r="PV57" s="6">
        <v>2.1139790170000001</v>
      </c>
      <c r="PW57" s="7">
        <v>-6743500000</v>
      </c>
      <c r="PX57" s="6">
        <v>-5035000000</v>
      </c>
      <c r="PY57" s="7">
        <v>19.645639849999998</v>
      </c>
      <c r="PZ57" s="6">
        <v>17518900000</v>
      </c>
      <c r="QA57" s="7">
        <v>5338500000</v>
      </c>
      <c r="QB57" s="6">
        <v>2.1661028939999998</v>
      </c>
      <c r="QC57" s="7">
        <v>26.181563780000001</v>
      </c>
      <c r="QD57" s="6">
        <v>9.7624396309999995</v>
      </c>
      <c r="QE57" s="7">
        <v>18325400000</v>
      </c>
      <c r="QF57" s="6">
        <v>37569400000</v>
      </c>
      <c r="QG57" s="7">
        <v>18161100000</v>
      </c>
      <c r="QH57" s="6">
        <v>-4771500000</v>
      </c>
      <c r="QI57" s="7">
        <v>-22162300000</v>
      </c>
      <c r="QJ57" s="6">
        <v>40.976317010000002</v>
      </c>
      <c r="QK57" s="7">
        <v>50419900000</v>
      </c>
      <c r="QL57" s="6">
        <v>29.53267614</v>
      </c>
      <c r="QM57" s="7">
        <v>53.764564129999997</v>
      </c>
      <c r="QN57" s="6">
        <v>10.54641728</v>
      </c>
      <c r="QO57" s="7">
        <v>16723600000</v>
      </c>
      <c r="QP57" s="6">
        <v>31597666307</v>
      </c>
      <c r="QQ57" s="7">
        <v>18915400000</v>
      </c>
      <c r="QR57" s="6">
        <v>32.716239180000002</v>
      </c>
      <c r="QS57" s="7">
        <v>18538500000</v>
      </c>
      <c r="QT57" s="6">
        <v>303500000</v>
      </c>
      <c r="QU57" s="7">
        <v>-673808463.29999995</v>
      </c>
      <c r="QV57" s="6">
        <v>-31389000000</v>
      </c>
      <c r="QW57" s="7">
        <v>-5.2352913790000004</v>
      </c>
      <c r="QX57" s="6">
        <v>5.5166496000000002E-2</v>
      </c>
      <c r="QY57" s="7">
        <v>73277300000</v>
      </c>
      <c r="QZ57" s="6">
        <v>9.8453670039999999</v>
      </c>
      <c r="RA57" s="7">
        <v>10.94749818</v>
      </c>
      <c r="RB57" s="6">
        <v>11.6816774</v>
      </c>
      <c r="RC57" s="7">
        <v>5.5638310899999999</v>
      </c>
      <c r="RD57" s="6">
        <v>52.470804000000001</v>
      </c>
      <c r="RE57" s="7">
        <v>19030900000</v>
      </c>
      <c r="RF57" s="6">
        <v>12.6989778</v>
      </c>
      <c r="RG57" s="7">
        <v>-30369400000</v>
      </c>
      <c r="RH57" s="6">
        <v>-17243300000</v>
      </c>
      <c r="RI57" s="7">
        <v>9.4430754510000003</v>
      </c>
      <c r="RJ57" s="6">
        <v>9.5934647080000008</v>
      </c>
      <c r="RK57" s="7">
        <v>2.5970750549999999</v>
      </c>
      <c r="RL57" s="6">
        <v>20.579899059999999</v>
      </c>
      <c r="RM57" s="7">
        <v>10.313568849999999</v>
      </c>
      <c r="RN57" s="6">
        <v>181700000</v>
      </c>
      <c r="RO57" s="7">
        <v>67938800000</v>
      </c>
      <c r="RP57" s="6">
        <v>9.4447378700000009</v>
      </c>
      <c r="RQ57" s="7">
        <v>1144000</v>
      </c>
      <c r="RR57" s="6">
        <v>6883693.2000000002</v>
      </c>
      <c r="RS57" s="7">
        <v>110.9289617</v>
      </c>
      <c r="RT57" s="6">
        <v>5.4083181739999997</v>
      </c>
      <c r="RU57" s="7">
        <v>60.9</v>
      </c>
      <c r="RV57" s="6">
        <v>6090</v>
      </c>
      <c r="RW57" s="7">
        <v>122.80666530000001</v>
      </c>
      <c r="RX57" s="6">
        <v>3.445173375</v>
      </c>
      <c r="RY57" s="7">
        <v>13500000</v>
      </c>
      <c r="RZ57" s="6">
        <v>1144000</v>
      </c>
      <c r="SA57" s="7"/>
      <c r="SB57" s="6">
        <v>46.978000000000002</v>
      </c>
      <c r="SC57" s="7">
        <v>32.144427270000001</v>
      </c>
      <c r="SD57" s="6">
        <v>70.513000000000005</v>
      </c>
      <c r="SE57" s="7">
        <v>22.666</v>
      </c>
      <c r="SF57" s="6">
        <v>4.5929361479999997</v>
      </c>
      <c r="SG57" s="7">
        <v>14865757869</v>
      </c>
      <c r="SH57" s="6">
        <v>9.7624396309999995</v>
      </c>
      <c r="SI57" s="7"/>
      <c r="SJ57" s="6"/>
      <c r="SK57" s="7"/>
      <c r="SL57" s="6"/>
      <c r="SM57" s="7">
        <v>1598000000</v>
      </c>
      <c r="SN57" s="6">
        <v>70.728718459999996</v>
      </c>
      <c r="SO57" s="7">
        <v>0</v>
      </c>
      <c r="SP57" s="6">
        <v>21.011996020000002</v>
      </c>
      <c r="SQ57" s="7">
        <v>7.3811525629999997</v>
      </c>
      <c r="SR57" s="6"/>
      <c r="SS57" s="7">
        <v>0.87813295099999999</v>
      </c>
      <c r="ST57" s="6">
        <v>91.740714490000002</v>
      </c>
      <c r="SU57" s="7"/>
      <c r="SV57" s="6">
        <v>17929</v>
      </c>
      <c r="SW57" s="7">
        <v>100</v>
      </c>
      <c r="SX57" s="6">
        <v>92</v>
      </c>
      <c r="SY57" s="7">
        <v>-6496135.7999999998</v>
      </c>
      <c r="SZ57" s="6">
        <v>100</v>
      </c>
      <c r="TA57" s="7">
        <v>93</v>
      </c>
      <c r="TB57" s="6">
        <v>-71300000</v>
      </c>
      <c r="TC57" s="7">
        <v>2043157.101</v>
      </c>
      <c r="TD57" s="6"/>
      <c r="TE57" s="7"/>
      <c r="TF57" s="6"/>
      <c r="TG57" s="7"/>
      <c r="TH57" s="6"/>
      <c r="TI57" s="7"/>
      <c r="TJ57" s="6"/>
      <c r="TK57" s="7"/>
      <c r="TL57" s="6"/>
      <c r="TM57" s="7"/>
      <c r="TN57" s="6">
        <v>86</v>
      </c>
      <c r="TO57" s="7">
        <v>9.3919999999999995</v>
      </c>
      <c r="TP57" s="6">
        <v>24.814</v>
      </c>
      <c r="TQ57" s="7">
        <v>32.813110350000002</v>
      </c>
      <c r="TR57" s="6">
        <v>210157000000</v>
      </c>
      <c r="TS57" s="7">
        <v>750173000000</v>
      </c>
      <c r="TT57" s="6">
        <v>44973045822</v>
      </c>
      <c r="TU57" s="7">
        <v>185907000000</v>
      </c>
      <c r="TV57" s="6">
        <v>7.6069683699999997</v>
      </c>
      <c r="TW57" s="7">
        <v>7506408.2149999999</v>
      </c>
      <c r="TX57" s="6">
        <v>100</v>
      </c>
      <c r="TY57" s="7">
        <v>100</v>
      </c>
      <c r="TZ57" s="6">
        <v>100</v>
      </c>
      <c r="UA57" s="7">
        <v>100</v>
      </c>
      <c r="UB57" s="6">
        <v>100</v>
      </c>
      <c r="UC57" s="7">
        <v>32.489479060000001</v>
      </c>
      <c r="UD57" s="6">
        <v>33.117748259999999</v>
      </c>
      <c r="UE57" s="7">
        <v>0.98102998699999999</v>
      </c>
      <c r="UF57" s="6"/>
      <c r="UG57" s="7"/>
      <c r="UH57" s="6">
        <v>24.573746230000001</v>
      </c>
      <c r="UI57" s="7">
        <v>42.915999999999997</v>
      </c>
      <c r="UJ57" s="6">
        <v>32.033000000000001</v>
      </c>
      <c r="UK57" s="7">
        <v>20.649000000000001</v>
      </c>
      <c r="UL57" s="6"/>
      <c r="UM57" s="7">
        <v>1337</v>
      </c>
      <c r="UN57" s="6">
        <v>718</v>
      </c>
      <c r="UO57" s="7"/>
      <c r="UP57" s="6"/>
      <c r="UQ57" s="7"/>
      <c r="UR57" s="6"/>
      <c r="US57" s="7"/>
      <c r="UT57" s="6">
        <v>63.89</v>
      </c>
      <c r="UU57" s="7">
        <v>40.845999999999997</v>
      </c>
      <c r="UV57" s="6">
        <v>17.042000000000002</v>
      </c>
      <c r="UW57" s="7"/>
      <c r="UX57" s="6">
        <v>21875800000</v>
      </c>
      <c r="UY57" s="7">
        <v>162318000000</v>
      </c>
      <c r="UZ57" s="6"/>
      <c r="VA57" s="7"/>
      <c r="VB57" s="6"/>
      <c r="VC57" s="7">
        <v>179035000000</v>
      </c>
      <c r="VD57" s="6">
        <v>200933000000</v>
      </c>
      <c r="VE57" s="7">
        <v>12.5192111</v>
      </c>
      <c r="VF57" s="6">
        <v>4.0616368769999998</v>
      </c>
      <c r="VG57" s="7">
        <v>6.4046480700000004</v>
      </c>
      <c r="VH57" s="6">
        <v>-262171000000</v>
      </c>
      <c r="VI57" s="7">
        <v>4.2744991880000001</v>
      </c>
      <c r="VJ57" s="6">
        <v>42.430145410000002</v>
      </c>
      <c r="VK57" s="7">
        <v>305957000000</v>
      </c>
      <c r="VL57" s="6">
        <v>21867000000</v>
      </c>
      <c r="VM57" s="7">
        <v>26.107816239999998</v>
      </c>
      <c r="VN57" s="6">
        <v>20.988624739999999</v>
      </c>
      <c r="VO57" s="7">
        <v>43.170703170000003</v>
      </c>
      <c r="VP57" s="6">
        <v>2.5266991280000002</v>
      </c>
      <c r="VQ57" s="7">
        <v>738800000000</v>
      </c>
      <c r="VR57" s="6">
        <v>33.254454580000001</v>
      </c>
      <c r="VS57" s="7">
        <v>27.19721169</v>
      </c>
      <c r="VT57" s="6">
        <v>129818000000</v>
      </c>
      <c r="VU57" s="7">
        <v>13713000000</v>
      </c>
      <c r="VV57" s="6">
        <v>-10.72756659</v>
      </c>
      <c r="VW57" s="7">
        <v>2.535464648</v>
      </c>
      <c r="VX57" s="6">
        <v>30.230369490000001</v>
      </c>
      <c r="VY57" s="7">
        <v>24.233216030000001</v>
      </c>
      <c r="VZ57" s="6">
        <v>31580000000</v>
      </c>
      <c r="WA57" s="7">
        <v>24.11275328</v>
      </c>
      <c r="WB57" s="6">
        <v>2.5470904330000002</v>
      </c>
      <c r="WC57" s="7">
        <v>140559000000</v>
      </c>
      <c r="WD57" s="6">
        <v>512941000000</v>
      </c>
      <c r="WE57" s="7">
        <v>232422000000</v>
      </c>
      <c r="WF57" s="6">
        <v>61750000000</v>
      </c>
      <c r="WG57" s="7">
        <v>21000000</v>
      </c>
      <c r="WH57" s="6">
        <v>622700000</v>
      </c>
      <c r="WI57" s="7">
        <v>-2829999.9240000001</v>
      </c>
      <c r="WJ57" s="6">
        <v>90000.003580000004</v>
      </c>
      <c r="WK57" s="7"/>
      <c r="WL57" s="6"/>
      <c r="WM57" s="7">
        <v>1.27</v>
      </c>
      <c r="WN57" s="6"/>
      <c r="WO57" s="7">
        <v>0.30329995700000001</v>
      </c>
      <c r="WP57" s="6">
        <v>13425.911959999999</v>
      </c>
      <c r="WQ57" s="7">
        <v>1337190000000</v>
      </c>
      <c r="WR57" s="6">
        <v>42.937801890000003</v>
      </c>
      <c r="WS57" s="7">
        <v>2.3467449600000001</v>
      </c>
      <c r="WT57" s="6">
        <v>10710</v>
      </c>
      <c r="WU57" s="7">
        <v>1090740000000</v>
      </c>
      <c r="WV57" s="6">
        <v>2.250485684</v>
      </c>
      <c r="WW57" s="7">
        <v>1313410000000</v>
      </c>
      <c r="WX57" s="6">
        <v>10903.33682</v>
      </c>
      <c r="WY57" s="7">
        <v>1085940000000</v>
      </c>
      <c r="WZ57" s="6">
        <v>2443900000000</v>
      </c>
      <c r="XA57" s="7">
        <v>24.193351140000001</v>
      </c>
      <c r="XB57" s="6">
        <v>32.168999999999997</v>
      </c>
      <c r="XC57" s="7">
        <v>21.452999999999999</v>
      </c>
      <c r="XD57" s="6">
        <v>2014500000000</v>
      </c>
      <c r="XE57" s="7">
        <v>73.733999999999995</v>
      </c>
      <c r="XF57" s="6">
        <v>42.344999999999999</v>
      </c>
      <c r="XG57" s="7">
        <v>13187.19781</v>
      </c>
      <c r="XH57" s="6">
        <v>1067150000000</v>
      </c>
      <c r="XI57" s="7">
        <v>2401600000000</v>
      </c>
      <c r="XJ57" s="6">
        <v>9.9308897300000005</v>
      </c>
      <c r="XK57" s="7">
        <v>8.5037000000000003</v>
      </c>
      <c r="XL57" s="6">
        <v>0.179027191</v>
      </c>
      <c r="XM57" s="7">
        <v>30851683</v>
      </c>
      <c r="XN57" s="6">
        <v>46.978000000000002</v>
      </c>
      <c r="XO57" s="7">
        <v>32.144568130000003</v>
      </c>
      <c r="XP57" s="6">
        <v>24.439</v>
      </c>
      <c r="XQ57" s="7">
        <v>70.97</v>
      </c>
      <c r="XR57" s="6">
        <v>22.812999999999999</v>
      </c>
      <c r="XS57" s="7">
        <v>49.436</v>
      </c>
      <c r="XT57" s="6">
        <v>858423000000</v>
      </c>
      <c r="XU57" s="7">
        <v>1750000</v>
      </c>
      <c r="XV57" s="6"/>
      <c r="XW57" s="7">
        <v>13.052</v>
      </c>
      <c r="XX57" s="6">
        <v>24.68</v>
      </c>
      <c r="XY57" s="7">
        <v>13295.97423</v>
      </c>
      <c r="XZ57" s="6">
        <v>9.3409999999999993</v>
      </c>
      <c r="YA57" s="7">
        <v>17930.888210000001</v>
      </c>
      <c r="YB57" s="6">
        <v>5419.3938260000004</v>
      </c>
      <c r="YC57" s="7">
        <v>110.9379603</v>
      </c>
      <c r="YD57" s="6">
        <v>49849.140370000001</v>
      </c>
      <c r="YE57" s="7">
        <v>64.558143369999996</v>
      </c>
      <c r="YF57" s="6">
        <v>43.021234460000002</v>
      </c>
      <c r="YG57" s="7">
        <v>37.419741139999999</v>
      </c>
      <c r="YH57" s="6">
        <v>14.629876230000001</v>
      </c>
      <c r="YI57" s="7">
        <v>29.044</v>
      </c>
      <c r="YJ57" s="6">
        <v>25.815080689999998</v>
      </c>
      <c r="YK57" s="7">
        <v>19.596331079999999</v>
      </c>
      <c r="YL57" s="6">
        <v>47.764839600000002</v>
      </c>
      <c r="YM57" s="7">
        <v>30.224008659999999</v>
      </c>
      <c r="YN57" s="6">
        <v>6.193046023</v>
      </c>
      <c r="YO57" s="7">
        <v>25.466580130000001</v>
      </c>
      <c r="YP57" s="6">
        <v>44.879274029999998</v>
      </c>
      <c r="YQ57" s="7">
        <v>21.18</v>
      </c>
      <c r="YR57" s="6">
        <v>12.898999999999999</v>
      </c>
      <c r="YS57" s="7">
        <v>40.161460079999998</v>
      </c>
      <c r="YT57" s="6">
        <v>118.19940130000001</v>
      </c>
      <c r="YU57" s="7">
        <v>161.62857410000001</v>
      </c>
      <c r="YV57" s="6">
        <v>31.411999999999999</v>
      </c>
      <c r="YW57" s="7">
        <v>54.143662329999998</v>
      </c>
      <c r="YX57" s="6">
        <v>5.6948775930000002</v>
      </c>
      <c r="YY57" s="7">
        <v>36.980480249999999</v>
      </c>
      <c r="YZ57" s="6">
        <v>62.580258860000001</v>
      </c>
      <c r="ZA57" s="7">
        <v>20.811980389999999</v>
      </c>
      <c r="ZB57" s="6">
        <v>64.340999999999994</v>
      </c>
      <c r="ZC57" s="7">
        <v>11.95316102</v>
      </c>
      <c r="ZD57" s="6">
        <v>34.159999999999997</v>
      </c>
      <c r="ZE57" s="7">
        <v>39.872</v>
      </c>
      <c r="ZF57" s="6">
        <v>49.101710310000001</v>
      </c>
      <c r="ZG57" s="7">
        <v>25.08321273</v>
      </c>
      <c r="ZH57" s="6">
        <v>12.645453829999999</v>
      </c>
      <c r="ZI57" s="7">
        <v>55.120725970000002</v>
      </c>
      <c r="ZJ57" s="6">
        <v>40.845999999999997</v>
      </c>
      <c r="ZK57" s="7">
        <v>17.183</v>
      </c>
      <c r="ZL57" s="6">
        <v>35.441856629999997</v>
      </c>
      <c r="ZM57" s="7">
        <v>1.858021785</v>
      </c>
      <c r="ZN57" s="6">
        <v>22.011151739999999</v>
      </c>
      <c r="ZO57" s="7">
        <v>0.04</v>
      </c>
      <c r="ZP57" s="6">
        <v>2300</v>
      </c>
      <c r="ZQ57" s="7">
        <v>0.1</v>
      </c>
      <c r="ZR57" s="6">
        <v>3.4</v>
      </c>
      <c r="ZS57" s="7">
        <v>5182</v>
      </c>
      <c r="ZT57" s="6">
        <v>0.02</v>
      </c>
      <c r="ZU57" s="7">
        <v>3.8</v>
      </c>
      <c r="ZV57" s="6">
        <v>4409</v>
      </c>
      <c r="ZW57" s="7">
        <v>32.645153380000004</v>
      </c>
      <c r="ZX57" s="6">
        <v>4.8641318000000003E-2</v>
      </c>
      <c r="ZY57" s="7">
        <v>18.211513660000001</v>
      </c>
      <c r="ZZ57" s="6">
        <v>0.03</v>
      </c>
      <c r="AAA57" s="7">
        <v>200</v>
      </c>
      <c r="AAB57" s="6">
        <v>0.1</v>
      </c>
      <c r="AAC57" s="7">
        <v>0.1</v>
      </c>
      <c r="AAD57" s="6">
        <v>2.2999999999999998</v>
      </c>
      <c r="AAE57" s="7">
        <v>6636</v>
      </c>
      <c r="AAF57" s="6">
        <v>484.2</v>
      </c>
      <c r="AAG57" s="7">
        <v>500</v>
      </c>
      <c r="AAH57" s="6">
        <v>2100</v>
      </c>
      <c r="AAI57" s="7">
        <v>520</v>
      </c>
      <c r="AAJ57" s="6">
        <v>27.563124890000001</v>
      </c>
      <c r="AAK57" s="7">
        <v>2.5</v>
      </c>
      <c r="AAL57" s="6">
        <v>6021</v>
      </c>
      <c r="AAM57" s="7">
        <v>835500</v>
      </c>
      <c r="AAN57" s="6">
        <v>1500000000</v>
      </c>
      <c r="AAO57" s="7">
        <v>1500000000</v>
      </c>
      <c r="AAP57" s="6">
        <v>20955000000</v>
      </c>
      <c r="AAQ57" s="7">
        <v>6.8490016569999996</v>
      </c>
      <c r="AAR57" s="6">
        <v>2.8048805200000002</v>
      </c>
      <c r="AAS57" s="7">
        <v>0.73812884899999998</v>
      </c>
      <c r="AAT57" s="6">
        <v>11467505253</v>
      </c>
      <c r="AAU57" s="7">
        <v>7868393430</v>
      </c>
      <c r="AAV57" s="6">
        <v>9078435518</v>
      </c>
      <c r="AAW57" s="7">
        <v>2389069736</v>
      </c>
      <c r="AAX57" s="6">
        <v>5.3</v>
      </c>
      <c r="AAY57" s="7">
        <v>3.543009369</v>
      </c>
      <c r="AAZ57" s="6">
        <v>2.4310249719999999</v>
      </c>
      <c r="ABA57" s="7">
        <v>37.799999999999997</v>
      </c>
      <c r="ABB57" s="6"/>
      <c r="ABC57" s="7">
        <v>99.1</v>
      </c>
      <c r="ABD57" s="6">
        <v>99.4</v>
      </c>
      <c r="ABE57" s="7">
        <v>99.3</v>
      </c>
      <c r="ABF57" s="6">
        <v>67.648963159999994</v>
      </c>
      <c r="ABG57" s="7">
        <v>2.7081180630000001</v>
      </c>
      <c r="ABH57" s="6">
        <v>626100000</v>
      </c>
      <c r="ABI57" s="7"/>
      <c r="ABJ57" s="6"/>
      <c r="ABK57" s="7"/>
      <c r="ABL57" s="6">
        <v>3.930848122</v>
      </c>
      <c r="ABM57" s="7"/>
      <c r="ABN57" s="6">
        <v>4.3687461230000002</v>
      </c>
      <c r="ABO57" s="7">
        <v>809900000</v>
      </c>
      <c r="ABP57" s="6">
        <v>213800000</v>
      </c>
      <c r="ABQ57" s="7">
        <v>93</v>
      </c>
      <c r="ABR57" s="6"/>
      <c r="ABS57" s="7"/>
    </row>
    <row r="58" spans="1:747" x14ac:dyDescent="0.25">
      <c r="A58" s="5">
        <v>2016</v>
      </c>
      <c r="B58" s="6">
        <v>49.50316145</v>
      </c>
      <c r="C58" s="7">
        <v>62.335350210000001</v>
      </c>
      <c r="D58" s="6">
        <v>0.52745513899999996</v>
      </c>
      <c r="E58" s="7">
        <v>4.2770048489999999</v>
      </c>
      <c r="F58" s="6">
        <v>4.9718898290000002</v>
      </c>
      <c r="G58" s="7">
        <v>2.5424187730000001</v>
      </c>
      <c r="H58" s="6">
        <v>4.234927323</v>
      </c>
      <c r="I58" s="7">
        <v>5.7112906780000001</v>
      </c>
      <c r="J58" s="6">
        <v>7.7863276020000001</v>
      </c>
      <c r="K58" s="7">
        <v>8.650628802</v>
      </c>
      <c r="L58" s="6">
        <v>61.833710009999997</v>
      </c>
      <c r="M58" s="7">
        <v>9.2724479479999999</v>
      </c>
      <c r="N58" s="6">
        <v>11.358503369999999</v>
      </c>
      <c r="O58" s="7">
        <v>34.57049619</v>
      </c>
      <c r="P58" s="6">
        <v>13.183571000000001</v>
      </c>
      <c r="Q58" s="7">
        <v>-71604</v>
      </c>
      <c r="R58" s="6">
        <v>108308000000</v>
      </c>
      <c r="S58" s="7">
        <v>148600000000</v>
      </c>
      <c r="T58" s="6">
        <v>3381.2224630000001</v>
      </c>
      <c r="U58" s="7">
        <v>343683000000</v>
      </c>
      <c r="V58" s="6">
        <v>2674410000000</v>
      </c>
      <c r="W58" s="7">
        <v>107897000000</v>
      </c>
      <c r="X58" s="6">
        <v>11.769317600000001</v>
      </c>
      <c r="Y58" s="7">
        <v>318878000000</v>
      </c>
      <c r="Z58" s="6">
        <v>-9.5556211710000003</v>
      </c>
      <c r="AA58" s="7">
        <v>19.90108511</v>
      </c>
      <c r="AB58" s="6">
        <v>539200000000</v>
      </c>
      <c r="AC58" s="7">
        <v>48098159509</v>
      </c>
      <c r="AD58" s="6">
        <v>479915000000</v>
      </c>
      <c r="AE58" s="7">
        <v>34392638037</v>
      </c>
      <c r="AF58" s="6">
        <v>2968300000000</v>
      </c>
      <c r="AG58" s="7">
        <v>5616670000000</v>
      </c>
      <c r="AH58" s="6">
        <v>314209000000</v>
      </c>
      <c r="AI58" s="7">
        <v>284122000000</v>
      </c>
      <c r="AJ58" s="6">
        <v>11.42688418</v>
      </c>
      <c r="AK58" s="7">
        <v>309600000000</v>
      </c>
      <c r="AL58" s="6">
        <v>25468000000</v>
      </c>
      <c r="AM58" s="7">
        <v>24.44247988</v>
      </c>
      <c r="AN58" s="6">
        <v>42.731999999999999</v>
      </c>
      <c r="AO58" s="7">
        <v>50.49683855</v>
      </c>
      <c r="AP58" s="6">
        <v>101644589</v>
      </c>
      <c r="AQ58" s="7">
        <v>55.392259340000003</v>
      </c>
      <c r="AR58" s="6">
        <v>0.37612827300000001</v>
      </c>
      <c r="AS58" s="7">
        <v>0.96621479399999999</v>
      </c>
      <c r="AT58" s="6">
        <v>3.5957938060000001</v>
      </c>
      <c r="AU58" s="7">
        <v>1.7259956000000001</v>
      </c>
      <c r="AV58" s="6">
        <v>3.4030523349999999</v>
      </c>
      <c r="AW58" s="7">
        <v>4.9538994389999997</v>
      </c>
      <c r="AX58" s="6">
        <v>6.699195682</v>
      </c>
      <c r="AY58" s="7">
        <v>8.5795214239999993</v>
      </c>
      <c r="AZ58" s="6">
        <v>61.600877250000003</v>
      </c>
      <c r="BA58" s="7">
        <v>61.363370840000002</v>
      </c>
      <c r="BB58" s="6">
        <v>10.028421809999999</v>
      </c>
      <c r="BC58" s="7">
        <v>34.122117899999999</v>
      </c>
      <c r="BD58" s="6">
        <v>33.664739330000003</v>
      </c>
      <c r="BE58" s="7">
        <v>8.15</v>
      </c>
      <c r="BF58" s="6">
        <v>5.4846091389999998</v>
      </c>
      <c r="BG58" s="7">
        <v>332442000000</v>
      </c>
      <c r="BH58" s="6">
        <v>0</v>
      </c>
      <c r="BI58" s="7">
        <v>181125000000</v>
      </c>
      <c r="BJ58" s="6">
        <v>32.455953600000001</v>
      </c>
      <c r="BK58" s="7">
        <v>879362000000</v>
      </c>
      <c r="BL58" s="6">
        <v>-258900000000</v>
      </c>
      <c r="BM58" s="7">
        <v>15.04023031</v>
      </c>
      <c r="BN58" s="6">
        <v>407500000000</v>
      </c>
      <c r="BO58" s="7">
        <v>1901840491</v>
      </c>
      <c r="BP58" s="6">
        <v>36896956974</v>
      </c>
      <c r="BQ58" s="7">
        <v>6684880000000</v>
      </c>
      <c r="BR58" s="6">
        <v>44.403189939999997</v>
      </c>
      <c r="BS58" s="7">
        <v>324471000000</v>
      </c>
      <c r="BT58" s="6">
        <v>5160870000000</v>
      </c>
      <c r="BU58" s="7">
        <v>2251200000000</v>
      </c>
      <c r="BV58" s="6">
        <v>57.268000000000001</v>
      </c>
      <c r="BW58" s="7">
        <v>50317285</v>
      </c>
      <c r="BX58" s="6">
        <v>0.819294992</v>
      </c>
      <c r="BY58" s="7">
        <v>4347344</v>
      </c>
      <c r="BZ58" s="6">
        <v>2501720</v>
      </c>
      <c r="CA58" s="7">
        <v>2.9167769790000002</v>
      </c>
      <c r="CB58" s="6">
        <v>4.2761398570000004</v>
      </c>
      <c r="CC58" s="7">
        <v>5.5551069030000004</v>
      </c>
      <c r="CD58" s="6">
        <v>7.7194804159999997</v>
      </c>
      <c r="CE58" s="7">
        <v>8.3894877440000002</v>
      </c>
      <c r="CF58" s="6">
        <v>31737576</v>
      </c>
      <c r="CG58" s="7">
        <v>8.9967273769999991</v>
      </c>
      <c r="CH58" s="6">
        <v>11.025890889999999</v>
      </c>
      <c r="CI58" s="7">
        <v>17744104</v>
      </c>
      <c r="CJ58" s="6">
        <v>12.83712036</v>
      </c>
      <c r="CK58" s="7">
        <v>34990478567</v>
      </c>
      <c r="CL58" s="6">
        <v>18233128834</v>
      </c>
      <c r="CM58" s="7">
        <v>26655.624530000001</v>
      </c>
      <c r="CN58" s="6">
        <v>328148000000</v>
      </c>
      <c r="CO58" s="7">
        <v>45.619552349999999</v>
      </c>
      <c r="CP58" s="6">
        <v>588223000000</v>
      </c>
      <c r="CQ58" s="7">
        <v>30.246549049999999</v>
      </c>
      <c r="CR58" s="6">
        <v>-31766871166</v>
      </c>
      <c r="CS58" s="7">
        <v>69761821188</v>
      </c>
      <c r="CT58" s="6">
        <v>1068210000000</v>
      </c>
      <c r="CU58" s="7">
        <v>50000000000</v>
      </c>
      <c r="CV58" s="6">
        <v>14.468147930000001</v>
      </c>
      <c r="CW58" s="7">
        <v>392000000000</v>
      </c>
      <c r="CX58" s="6">
        <v>13.79899752</v>
      </c>
      <c r="CY58" s="7">
        <v>34.134862630000001</v>
      </c>
      <c r="CZ58" s="6">
        <v>23642691706</v>
      </c>
      <c r="DA58" s="7">
        <v>23.72588373</v>
      </c>
      <c r="DB58" s="6">
        <v>39126121615</v>
      </c>
      <c r="DC58" s="7">
        <v>1131540000000</v>
      </c>
      <c r="DD58" s="6">
        <v>66159509202</v>
      </c>
      <c r="DE58" s="7">
        <v>52348885348</v>
      </c>
      <c r="DF58" s="6">
        <v>15500000000</v>
      </c>
      <c r="DG58" s="7">
        <v>109.5556212</v>
      </c>
      <c r="DH58" s="6">
        <v>364209000000</v>
      </c>
      <c r="DI58" s="7">
        <v>83.088506679999995</v>
      </c>
      <c r="DJ58" s="6">
        <v>2795.2454560000001</v>
      </c>
      <c r="DK58" s="7">
        <v>455802000000</v>
      </c>
      <c r="DL58" s="6">
        <v>37987730061</v>
      </c>
      <c r="DM58" s="7">
        <v>1641000000</v>
      </c>
      <c r="DN58" s="6">
        <v>13.81360621</v>
      </c>
      <c r="DO58" s="7">
        <v>98.136132369999999</v>
      </c>
      <c r="DP58" s="6">
        <v>-204238000000</v>
      </c>
      <c r="DQ58" s="7">
        <v>20858154706</v>
      </c>
      <c r="DR58" s="6">
        <v>24116077</v>
      </c>
      <c r="DS58" s="7">
        <v>34.134862630000001</v>
      </c>
      <c r="DT58" s="6">
        <v>19229733</v>
      </c>
      <c r="DU58" s="7">
        <v>10.025400790000001</v>
      </c>
      <c r="DV58" s="6">
        <v>4293310254</v>
      </c>
      <c r="DW58" s="7">
        <v>6047430000000</v>
      </c>
      <c r="DX58" s="6">
        <v>58430.26324</v>
      </c>
      <c r="DY58" s="7">
        <v>3270.6287769999999</v>
      </c>
      <c r="DZ58" s="6">
        <v>5939120000000</v>
      </c>
      <c r="EA58" s="7">
        <v>2709400000000</v>
      </c>
      <c r="EB58" s="6">
        <v>54.483281300000002</v>
      </c>
      <c r="EC58" s="7">
        <v>1476170000000</v>
      </c>
      <c r="ED58" s="6">
        <v>69.338377230000006</v>
      </c>
      <c r="EE58" s="7">
        <v>178.4419485</v>
      </c>
      <c r="EF58" s="6">
        <v>2658900000000</v>
      </c>
      <c r="EG58" s="7">
        <v>3240450000000</v>
      </c>
      <c r="EH58" s="6">
        <v>34.134862630000001</v>
      </c>
      <c r="EI58" s="7">
        <v>44.272675489999997</v>
      </c>
      <c r="EJ58" s="6">
        <v>55789000000</v>
      </c>
      <c r="EK58" s="7">
        <v>43434766</v>
      </c>
      <c r="EL58" s="6">
        <v>58209823</v>
      </c>
      <c r="EM58" s="7">
        <v>51327304</v>
      </c>
      <c r="EN58" s="6">
        <v>6.9430908679999996</v>
      </c>
      <c r="EO58" s="7">
        <v>0.69568339499999998</v>
      </c>
      <c r="EP58" s="6">
        <v>1.330762368</v>
      </c>
      <c r="EQ58" s="7">
        <v>1845624</v>
      </c>
      <c r="ER58" s="6">
        <v>2.1261490749999998</v>
      </c>
      <c r="ES58" s="7">
        <v>3.6337184759999999</v>
      </c>
      <c r="ET58" s="6">
        <v>4.8372273579999998</v>
      </c>
      <c r="EU58" s="7">
        <v>6.5822956609999999</v>
      </c>
      <c r="EV58" s="6">
        <v>8.4564100740000008</v>
      </c>
      <c r="EW58" s="7">
        <v>62613958</v>
      </c>
      <c r="EX58" s="6">
        <v>30876382</v>
      </c>
      <c r="EY58" s="7">
        <v>9.8017280759999998</v>
      </c>
      <c r="EZ58" s="6">
        <v>34683286</v>
      </c>
      <c r="FA58" s="7">
        <v>16939183</v>
      </c>
      <c r="FB58" s="6">
        <v>10.34546394</v>
      </c>
      <c r="FC58" s="7">
        <v>280300000000</v>
      </c>
      <c r="FD58" s="6">
        <v>376820000000</v>
      </c>
      <c r="FE58" s="7">
        <v>94.515390859999997</v>
      </c>
      <c r="FF58" s="6">
        <v>2560800000000</v>
      </c>
      <c r="FG58" s="7">
        <v>276221000000</v>
      </c>
      <c r="FH58" s="6">
        <v>40251074525</v>
      </c>
      <c r="FI58" s="7">
        <v>1.910730968</v>
      </c>
      <c r="FJ58" s="6">
        <v>81234611683</v>
      </c>
      <c r="FK58" s="7">
        <v>2101110000000</v>
      </c>
      <c r="FL58" s="6">
        <v>11.233885819999999</v>
      </c>
      <c r="FM58" s="7">
        <v>2.5426016840000001</v>
      </c>
      <c r="FN58" s="6">
        <v>2.1272731249999999</v>
      </c>
      <c r="FO58" s="7">
        <v>2.2449737559999998</v>
      </c>
      <c r="FP58" s="6">
        <v>4.3466434559999998</v>
      </c>
      <c r="FQ58" s="7">
        <v>340988000000</v>
      </c>
      <c r="FR58" s="6">
        <v>6.2456631339999999</v>
      </c>
      <c r="FS58" s="7">
        <v>3080410000000</v>
      </c>
      <c r="FT58" s="6">
        <v>-2.2227591210000002</v>
      </c>
      <c r="FU58" s="7">
        <v>3.9189189190000002</v>
      </c>
      <c r="FV58" s="6">
        <v>2.034682949</v>
      </c>
      <c r="FW58" s="7">
        <v>180604000000</v>
      </c>
      <c r="FX58" s="6">
        <v>38690421883</v>
      </c>
      <c r="FY58" s="7">
        <v>20.80911639</v>
      </c>
      <c r="FZ58" s="6">
        <v>699233000000</v>
      </c>
      <c r="GA58" s="7">
        <v>-15.029354209999999</v>
      </c>
      <c r="GB58" s="6">
        <v>4.5906454549999998</v>
      </c>
      <c r="GC58" s="7">
        <v>39.509141990000003</v>
      </c>
      <c r="GD58" s="6">
        <v>14.78063296</v>
      </c>
      <c r="GE58" s="7">
        <v>5857890000000</v>
      </c>
      <c r="GF58" s="6">
        <v>122182000000</v>
      </c>
      <c r="GG58" s="7">
        <v>4.6503891959999999</v>
      </c>
      <c r="GH58" s="6">
        <v>79.602052</v>
      </c>
      <c r="GI58" s="7">
        <v>73.552000000000007</v>
      </c>
      <c r="GJ58" s="6">
        <v>198.62200000000001</v>
      </c>
      <c r="GK58" s="7">
        <v>22.4</v>
      </c>
      <c r="GL58" s="6">
        <v>20.9</v>
      </c>
      <c r="GM58" s="7">
        <v>30435</v>
      </c>
      <c r="GN58" s="6">
        <v>50635</v>
      </c>
      <c r="GO58" s="7">
        <v>2437350098</v>
      </c>
      <c r="GP58" s="6">
        <v>2437350098</v>
      </c>
      <c r="GQ58" s="7">
        <v>68.233000000000004</v>
      </c>
      <c r="GR58" s="6">
        <v>19.100000000000001</v>
      </c>
      <c r="GS58" s="7">
        <v>5.6619999999999999</v>
      </c>
      <c r="GT58" s="6">
        <v>54.024999999999999</v>
      </c>
      <c r="GU58" s="7">
        <v>1.05</v>
      </c>
      <c r="GV58" s="6">
        <v>3.2029999999999998</v>
      </c>
      <c r="GW58" s="7">
        <v>20.3</v>
      </c>
      <c r="GX58" s="6">
        <v>108.622</v>
      </c>
      <c r="GY58" s="7">
        <v>13319999.689999999</v>
      </c>
      <c r="GZ58" s="6">
        <v>156320000</v>
      </c>
      <c r="HA58" s="7">
        <v>1706274.33</v>
      </c>
      <c r="HB58" s="6">
        <v>4619999.8859999999</v>
      </c>
      <c r="HC58" s="7">
        <v>769050000</v>
      </c>
      <c r="HD58" s="6">
        <v>1370660</v>
      </c>
      <c r="HE58" s="7">
        <v>335614.33</v>
      </c>
      <c r="HF58" s="6">
        <v>68.528650999999996</v>
      </c>
      <c r="HG58" s="7">
        <v>70.843999999999994</v>
      </c>
      <c r="HH58" s="6">
        <v>17.7</v>
      </c>
      <c r="HI58" s="7">
        <v>25.913</v>
      </c>
      <c r="HJ58" s="6">
        <v>59387</v>
      </c>
      <c r="HK58" s="7">
        <v>23.979142629999998</v>
      </c>
      <c r="HL58" s="6">
        <v>4.874700195</v>
      </c>
      <c r="HM58" s="7">
        <v>2945629883</v>
      </c>
      <c r="HN58" s="6">
        <v>11.8</v>
      </c>
      <c r="HO58" s="7">
        <v>23.8</v>
      </c>
      <c r="HP58" s="6">
        <v>2945629883</v>
      </c>
      <c r="HQ58" s="7">
        <v>481649997.39999998</v>
      </c>
      <c r="HR58" s="6">
        <v>28770000.460000001</v>
      </c>
      <c r="HS58" s="7">
        <v>-129940002.40000001</v>
      </c>
      <c r="HT58" s="6">
        <v>3.1282498150000002</v>
      </c>
      <c r="HU58" s="7">
        <v>1.666605152</v>
      </c>
      <c r="HV58" s="6">
        <v>3.0968500809999999</v>
      </c>
      <c r="HW58" s="7">
        <v>4513022527</v>
      </c>
      <c r="HX58" s="6">
        <v>1.271416434</v>
      </c>
      <c r="HY58" s="7">
        <v>45155000000</v>
      </c>
      <c r="HZ58" s="6">
        <v>6.02</v>
      </c>
      <c r="IA58" s="7">
        <v>6118250</v>
      </c>
      <c r="IB58" s="6">
        <v>1001450</v>
      </c>
      <c r="IC58" s="7">
        <v>23385497.399999999</v>
      </c>
      <c r="ID58" s="6">
        <v>568.04207489999999</v>
      </c>
      <c r="IE58" s="7">
        <v>97.76</v>
      </c>
      <c r="IF58" s="6">
        <v>0.95132854499999997</v>
      </c>
      <c r="IG58" s="7">
        <v>53.138637129999999</v>
      </c>
      <c r="IH58" s="6">
        <v>102.10918580000001</v>
      </c>
      <c r="II58" s="7">
        <v>98.77</v>
      </c>
      <c r="IJ58" s="6">
        <v>3224925</v>
      </c>
      <c r="IK58" s="7">
        <v>3.750831684</v>
      </c>
      <c r="IL58" s="6">
        <v>7251.5</v>
      </c>
      <c r="IM58" s="7">
        <v>98.94</v>
      </c>
      <c r="IN58" s="6">
        <v>995450</v>
      </c>
      <c r="IO58" s="7">
        <v>2.799503139</v>
      </c>
      <c r="IP58" s="6">
        <v>20020899998</v>
      </c>
      <c r="IQ58" s="7">
        <v>9.0300635939999996</v>
      </c>
      <c r="IR58" s="6">
        <v>13.74163998</v>
      </c>
      <c r="IS58" s="7">
        <v>2.66868645</v>
      </c>
      <c r="IT58" s="6">
        <v>2.4678251609999999</v>
      </c>
      <c r="IU58" s="7">
        <v>10.42556493</v>
      </c>
      <c r="IV58" s="6">
        <v>17.87877078</v>
      </c>
      <c r="IW58" s="7">
        <v>18.100000000000001</v>
      </c>
      <c r="IX58" s="6">
        <v>2.7416761000000001E-2</v>
      </c>
      <c r="IY58" s="7">
        <v>2.1757263660000001</v>
      </c>
      <c r="IZ58" s="6">
        <v>4.9713049920000003</v>
      </c>
      <c r="JA58" s="7">
        <v>8.3257797290000006</v>
      </c>
      <c r="JB58" s="6">
        <v>3.589756247</v>
      </c>
      <c r="JC58" s="7">
        <v>60.978947480000002</v>
      </c>
      <c r="JD58" s="6">
        <v>2786765.4</v>
      </c>
      <c r="JE58" s="7">
        <v>7.4961664969999999</v>
      </c>
      <c r="JF58" s="6">
        <v>69.732129929999999</v>
      </c>
      <c r="JG58" s="7">
        <v>56705799995</v>
      </c>
      <c r="JH58" s="6">
        <v>2.66868645</v>
      </c>
      <c r="JI58" s="7">
        <v>28.026586340000001</v>
      </c>
      <c r="JJ58" s="6">
        <v>9.838202012</v>
      </c>
      <c r="JK58" s="7">
        <v>1</v>
      </c>
      <c r="JL58" s="6">
        <v>9.0300635939999996</v>
      </c>
      <c r="JM58" s="7">
        <v>4.1087063969999997</v>
      </c>
      <c r="JN58" s="6">
        <v>2.1427608</v>
      </c>
      <c r="JO58" s="7">
        <v>32.195855330000001</v>
      </c>
      <c r="JP58" s="6">
        <v>1.346775813</v>
      </c>
      <c r="JQ58" s="7">
        <v>10.19666419</v>
      </c>
      <c r="JR58" s="6">
        <v>37337.654000000002</v>
      </c>
      <c r="JS58" s="7">
        <v>0.343141427</v>
      </c>
      <c r="JT58" s="6">
        <v>-36444355000</v>
      </c>
      <c r="JU58" s="7">
        <v>57622.783130000003</v>
      </c>
      <c r="JV58" s="6">
        <v>3200</v>
      </c>
      <c r="JW58" s="7">
        <v>327970000000</v>
      </c>
      <c r="JX58" s="6">
        <v>26297.077600000001</v>
      </c>
      <c r="JY58" s="7">
        <v>5857040000000</v>
      </c>
      <c r="JZ58" s="6">
        <v>2672960000000</v>
      </c>
      <c r="KA58" s="7">
        <v>-4471700000</v>
      </c>
      <c r="KB58" s="6">
        <v>339085000000</v>
      </c>
      <c r="KC58" s="7">
        <v>325199000000</v>
      </c>
      <c r="KD58" s="6">
        <v>3335.9819219999999</v>
      </c>
      <c r="KE58" s="7">
        <v>15489999.77</v>
      </c>
      <c r="KF58" s="6">
        <v>4.7638151410000003</v>
      </c>
      <c r="KG58" s="7">
        <v>2.6537430909999999</v>
      </c>
      <c r="KH58" s="6">
        <v>0.74316247400000002</v>
      </c>
      <c r="KI58" s="7">
        <v>3880000.1140000001</v>
      </c>
      <c r="KJ58" s="6">
        <v>1789999.9620000001</v>
      </c>
      <c r="KK58" s="7">
        <v>213515</v>
      </c>
      <c r="KL58" s="6">
        <v>-959999.97849999997</v>
      </c>
      <c r="KM58" s="7">
        <v>4010000.2289999998</v>
      </c>
      <c r="KN58" s="6">
        <v>10739999.77</v>
      </c>
      <c r="KO58" s="7">
        <v>639418.9</v>
      </c>
      <c r="KP58" s="6">
        <v>206690002.40000001</v>
      </c>
      <c r="KQ58" s="7">
        <v>6</v>
      </c>
      <c r="KR58" s="6">
        <v>2.7799999999999998E-2</v>
      </c>
      <c r="KS58" s="7">
        <v>20.9434</v>
      </c>
      <c r="KT58" s="6">
        <v>17.894183869999999</v>
      </c>
      <c r="KU58" s="7">
        <v>6130732288</v>
      </c>
      <c r="KV58" s="6">
        <v>2.4385627809999999</v>
      </c>
      <c r="KW58" s="7">
        <v>8106800000</v>
      </c>
      <c r="KX58" s="6">
        <v>21.306699999999999</v>
      </c>
      <c r="KY58" s="7">
        <v>0.3251</v>
      </c>
      <c r="KZ58" s="6">
        <v>4.0000000000000002E-4</v>
      </c>
      <c r="LA58" s="7">
        <v>84.524199999999993</v>
      </c>
      <c r="LB58" s="6">
        <v>1.7470000000000001</v>
      </c>
      <c r="LC58" s="7">
        <v>6.1554000000000002</v>
      </c>
      <c r="LD58" s="6">
        <v>12.1106</v>
      </c>
      <c r="LE58" s="7">
        <v>57.3964</v>
      </c>
      <c r="LF58" s="6">
        <v>2.4605087440000002</v>
      </c>
      <c r="LG58" s="7">
        <v>31.232600000000001</v>
      </c>
      <c r="LH58" s="6">
        <v>54.798900000000003</v>
      </c>
      <c r="LI58" s="7">
        <v>0.46700000000000003</v>
      </c>
      <c r="LJ58" s="6">
        <v>5714011601</v>
      </c>
      <c r="LK58" s="7">
        <v>7114448000</v>
      </c>
      <c r="LL58" s="6">
        <v>69188517055</v>
      </c>
      <c r="LM58" s="7">
        <v>7.1300000000000002E-2</v>
      </c>
      <c r="LN58" s="6">
        <v>8.2299999999999998E-2</v>
      </c>
      <c r="LO58" s="7">
        <v>0.72769797599999997</v>
      </c>
      <c r="LP58" s="6">
        <v>19.698899999999998</v>
      </c>
      <c r="LQ58" s="7">
        <v>0.54959999999999998</v>
      </c>
      <c r="LR58" s="6">
        <v>3.5499999999999997E-2</v>
      </c>
      <c r="LS58" s="7">
        <v>3.2952142690000001</v>
      </c>
      <c r="LT58" s="6">
        <v>34.231699999999996</v>
      </c>
      <c r="LU58" s="7">
        <v>2.7014</v>
      </c>
      <c r="LV58" s="6">
        <v>9.4700000000000006E-2</v>
      </c>
      <c r="LW58" s="7">
        <v>20.262499999999999</v>
      </c>
      <c r="LX58" s="6">
        <v>334.94069999999999</v>
      </c>
      <c r="LY58" s="7">
        <v>0.75139999999999996</v>
      </c>
      <c r="LZ58" s="6">
        <v>6.3600000000000004E-2</v>
      </c>
      <c r="MA58" s="7">
        <v>250.09739999999999</v>
      </c>
      <c r="MB58" s="6">
        <v>20.311699999999998</v>
      </c>
      <c r="MC58" s="7">
        <v>12.4183</v>
      </c>
      <c r="MD58" s="6">
        <v>10017742548</v>
      </c>
      <c r="ME58" s="7">
        <v>803954000</v>
      </c>
      <c r="MF58" s="6">
        <v>50.52406955</v>
      </c>
      <c r="MG58" s="7">
        <v>53387048714</v>
      </c>
      <c r="MH58" s="6">
        <v>6</v>
      </c>
      <c r="MI58" s="7">
        <v>6</v>
      </c>
      <c r="MJ58" s="6">
        <v>1.8692965690000001</v>
      </c>
      <c r="MK58" s="7">
        <v>2.023150588</v>
      </c>
      <c r="ML58" s="6">
        <v>4303731000</v>
      </c>
      <c r="MM58" s="7">
        <v>45</v>
      </c>
      <c r="MN58" s="6">
        <v>12</v>
      </c>
      <c r="MO58" s="7">
        <v>1097044508</v>
      </c>
      <c r="MP58" s="6">
        <v>6635327343</v>
      </c>
      <c r="MQ58" s="7">
        <v>-7751000</v>
      </c>
      <c r="MR58" s="6">
        <v>17.264700000000001</v>
      </c>
      <c r="MS58" s="7">
        <v>53230429714</v>
      </c>
      <c r="MT58" s="6">
        <v>21.095988439999999</v>
      </c>
      <c r="MU58" s="7">
        <v>-606932000</v>
      </c>
      <c r="MV58" s="6">
        <v>77244772</v>
      </c>
      <c r="MW58" s="7">
        <v>1648066000</v>
      </c>
      <c r="MX58" s="6">
        <v>6310494000</v>
      </c>
      <c r="MY58" s="7">
        <v>11945250000</v>
      </c>
      <c r="MZ58" s="6">
        <v>3856218341</v>
      </c>
      <c r="NA58" s="7">
        <v>1708904.9820000001</v>
      </c>
      <c r="NB58" s="6">
        <v>34.17140981</v>
      </c>
      <c r="NC58" s="7">
        <v>-103038000</v>
      </c>
      <c r="ND58" s="6">
        <v>309559997.60000002</v>
      </c>
      <c r="NE58" s="7">
        <v>1055054.3999999999</v>
      </c>
      <c r="NF58" s="6">
        <v>2913362.98</v>
      </c>
      <c r="NG58" s="7">
        <v>-1230000.0190000001</v>
      </c>
      <c r="NH58" s="6">
        <v>3.6634169339999998</v>
      </c>
      <c r="NI58" s="7">
        <v>13.76579343</v>
      </c>
      <c r="NJ58" s="6">
        <v>2.30860537</v>
      </c>
      <c r="NK58" s="7">
        <v>58.748324289999999</v>
      </c>
      <c r="NL58" s="6">
        <v>20.375315610000001</v>
      </c>
      <c r="NM58" s="7">
        <v>48.411852250000003</v>
      </c>
      <c r="NN58" s="6">
        <v>20.248801650000001</v>
      </c>
      <c r="NO58" s="7">
        <v>3.0260187190000001</v>
      </c>
      <c r="NP58" s="6">
        <v>15.1702855</v>
      </c>
      <c r="NQ58" s="7">
        <v>2.5837588130000002</v>
      </c>
      <c r="NR58" s="6">
        <v>0.17606333399999999</v>
      </c>
      <c r="NS58" s="7">
        <v>2957.1272309999999</v>
      </c>
      <c r="NT58" s="6">
        <v>7.9730646000000002E-2</v>
      </c>
      <c r="NU58" s="7">
        <v>0.17866838500000001</v>
      </c>
      <c r="NV58" s="6">
        <v>4.4111256000000001</v>
      </c>
      <c r="NW58" s="7">
        <v>374.35716230000003</v>
      </c>
      <c r="NX58" s="6">
        <v>2.3500651700000001</v>
      </c>
      <c r="NY58" s="7">
        <v>0.50668700200000005</v>
      </c>
      <c r="NZ58" s="6">
        <v>3063.3700490000001</v>
      </c>
      <c r="OA58" s="7">
        <v>300576000000</v>
      </c>
      <c r="OB58" s="6">
        <v>2.327198868</v>
      </c>
      <c r="OC58" s="7">
        <v>6785043192</v>
      </c>
      <c r="OD58" s="6">
        <v>19761521259</v>
      </c>
      <c r="OE58" s="7">
        <v>0.17626510300000001</v>
      </c>
      <c r="OF58" s="6">
        <v>261492614.40000001</v>
      </c>
      <c r="OG58" s="7">
        <v>585978734.89999998</v>
      </c>
      <c r="OH58" s="6">
        <v>14467169415</v>
      </c>
      <c r="OI58" s="7">
        <v>115856</v>
      </c>
      <c r="OJ58" s="6">
        <v>3.2090806079999998</v>
      </c>
      <c r="OK58" s="7">
        <v>311375000000</v>
      </c>
      <c r="OL58" s="6">
        <v>2.0687998369999998</v>
      </c>
      <c r="OM58" s="7">
        <v>6.0254048200000003</v>
      </c>
      <c r="ON58" s="6">
        <v>11844962</v>
      </c>
      <c r="OO58" s="7">
        <v>97800000</v>
      </c>
      <c r="OP58" s="6">
        <v>0</v>
      </c>
      <c r="OQ58" s="7">
        <v>4.795390072</v>
      </c>
      <c r="OR58" s="6">
        <v>2.6846820650000001</v>
      </c>
      <c r="OS58" s="7">
        <v>6514026.642</v>
      </c>
      <c r="OT58" s="6">
        <v>98.003098289999997</v>
      </c>
      <c r="OU58" s="7">
        <v>650820000</v>
      </c>
      <c r="OV58" s="6">
        <v>799688000</v>
      </c>
      <c r="OW58" s="7">
        <v>94.81076813</v>
      </c>
      <c r="OX58" s="6">
        <v>11764161</v>
      </c>
      <c r="OY58" s="7">
        <v>96.012641909999999</v>
      </c>
      <c r="OZ58" s="6">
        <v>55987596543</v>
      </c>
      <c r="PA58" s="7">
        <v>16.841326930000001</v>
      </c>
      <c r="PB58" s="6">
        <v>456299000000</v>
      </c>
      <c r="PC58" s="7">
        <v>95.425758360000003</v>
      </c>
      <c r="PD58" s="6">
        <v>430000.00719999999</v>
      </c>
      <c r="PE58" s="7">
        <v>1360000.014</v>
      </c>
      <c r="PF58" s="6">
        <v>2141976215</v>
      </c>
      <c r="PG58" s="7">
        <v>12.45</v>
      </c>
      <c r="PH58" s="6">
        <v>6840000.1529999999</v>
      </c>
      <c r="PI58" s="7">
        <v>6.9220113550000004</v>
      </c>
      <c r="PJ58" s="6">
        <v>5.7416666669999996</v>
      </c>
      <c r="PK58" s="7">
        <v>156619000</v>
      </c>
      <c r="PL58" s="6">
        <v>7.858333333</v>
      </c>
      <c r="PM58" s="7">
        <v>13.6</v>
      </c>
      <c r="PN58" s="6">
        <v>4869999.8859999999</v>
      </c>
      <c r="PO58" s="7">
        <v>19.87316758</v>
      </c>
      <c r="PP58" s="6">
        <v>13308900000</v>
      </c>
      <c r="PQ58" s="7">
        <v>42.863942010000002</v>
      </c>
      <c r="PR58" s="6">
        <v>263084000000</v>
      </c>
      <c r="PS58" s="7">
        <v>19.511536799999998</v>
      </c>
      <c r="PT58" s="6">
        <v>18590400000</v>
      </c>
      <c r="PU58" s="7">
        <v>34007200000</v>
      </c>
      <c r="PV58" s="6">
        <v>3.0317506980000002</v>
      </c>
      <c r="PW58" s="7">
        <v>-7900200000</v>
      </c>
      <c r="PX58" s="6">
        <v>-4335600000</v>
      </c>
      <c r="PY58" s="7">
        <v>23.84872906</v>
      </c>
      <c r="PZ58" s="6">
        <v>17235300000</v>
      </c>
      <c r="QA58" s="7">
        <v>4718500000</v>
      </c>
      <c r="QB58" s="6">
        <v>3.0994297049999999</v>
      </c>
      <c r="QC58" s="7">
        <v>20.970064560000001</v>
      </c>
      <c r="QD58" s="6">
        <v>9.8424328699999997</v>
      </c>
      <c r="QE58" s="7">
        <v>18590400000</v>
      </c>
      <c r="QF58" s="6">
        <v>33624300000</v>
      </c>
      <c r="QG58" s="7">
        <v>18518800000</v>
      </c>
      <c r="QH58" s="6">
        <v>-4533500000</v>
      </c>
      <c r="QI58" s="7">
        <v>-25130300000</v>
      </c>
      <c r="QJ58" s="6">
        <v>40.758211350000003</v>
      </c>
      <c r="QK58" s="7">
        <v>51066100000</v>
      </c>
      <c r="QL58" s="6">
        <v>24.852482989999999</v>
      </c>
      <c r="QM58" s="7">
        <v>61.546784479999999</v>
      </c>
      <c r="QN58" s="6">
        <v>15.480618229999999</v>
      </c>
      <c r="QO58" s="7">
        <v>16388600000</v>
      </c>
      <c r="QP58" s="6">
        <v>32280228834</v>
      </c>
      <c r="QQ58" s="7">
        <v>18915000000</v>
      </c>
      <c r="QR58" s="6">
        <v>19.43921799</v>
      </c>
      <c r="QS58" s="7">
        <v>13606000000</v>
      </c>
      <c r="QT58" s="6">
        <v>382900000</v>
      </c>
      <c r="QU58" s="7">
        <v>4686315122</v>
      </c>
      <c r="QV58" s="6">
        <v>-31047800000</v>
      </c>
      <c r="QW58" s="7">
        <v>-6.1646595189999998</v>
      </c>
      <c r="QX58" s="6">
        <v>6.2146232000000003E-2</v>
      </c>
      <c r="QY58" s="7">
        <v>73019900000</v>
      </c>
      <c r="QZ58" s="6">
        <v>10.54057661</v>
      </c>
      <c r="RA58" s="7">
        <v>9.2772051009999998</v>
      </c>
      <c r="RB58" s="6">
        <v>35.125649860000003</v>
      </c>
      <c r="RC58" s="7">
        <v>5.5920779510000003</v>
      </c>
      <c r="RD58" s="6">
        <v>60.202851680000002</v>
      </c>
      <c r="RE58" s="7">
        <v>20018300000</v>
      </c>
      <c r="RF58" s="6">
        <v>17.326179629999999</v>
      </c>
      <c r="RG58" s="7">
        <v>-34677100000</v>
      </c>
      <c r="RH58" s="6">
        <v>-20493900000</v>
      </c>
      <c r="RI58" s="7">
        <v>18.027747909999999</v>
      </c>
      <c r="RJ58" s="6">
        <v>9.7100415219999991</v>
      </c>
      <c r="RK58" s="7">
        <v>3.8854106960000001</v>
      </c>
      <c r="RL58" s="6">
        <v>25.080848880000001</v>
      </c>
      <c r="RM58" s="7">
        <v>11.085144550000001</v>
      </c>
      <c r="RN58" s="6">
        <v>206600000</v>
      </c>
      <c r="RO58" s="7">
        <v>68301400000</v>
      </c>
      <c r="RP58" s="6">
        <v>18.030850359999999</v>
      </c>
      <c r="RQ58" s="7">
        <v>156619000</v>
      </c>
      <c r="RR58" s="6">
        <v>623332290.10000002</v>
      </c>
      <c r="RS58" s="7">
        <v>110.4735883</v>
      </c>
      <c r="RT58" s="6">
        <v>5.6666606359999996</v>
      </c>
      <c r="RU58" s="7">
        <v>60.65</v>
      </c>
      <c r="RV58" s="6">
        <v>6065</v>
      </c>
      <c r="RW58" s="7">
        <v>111.4836378</v>
      </c>
      <c r="RX58" s="6">
        <v>3.3379258219999999</v>
      </c>
      <c r="RY58" s="7">
        <v>609500000</v>
      </c>
      <c r="RZ58" s="6">
        <v>156619000</v>
      </c>
      <c r="SA58" s="7">
        <v>1.0006699560000001</v>
      </c>
      <c r="SB58" s="6">
        <v>46.63</v>
      </c>
      <c r="SC58" s="7">
        <v>32.939638199999997</v>
      </c>
      <c r="SD58" s="6">
        <v>69.596999999999994</v>
      </c>
      <c r="SE58" s="7">
        <v>22.925000000000001</v>
      </c>
      <c r="SF58" s="6">
        <v>3.8170280499999998</v>
      </c>
      <c r="SG58" s="7">
        <v>12518707576</v>
      </c>
      <c r="SH58" s="6">
        <v>9.8424328699999997</v>
      </c>
      <c r="SI58" s="7">
        <v>8744802</v>
      </c>
      <c r="SJ58" s="6">
        <v>30.155120849999999</v>
      </c>
      <c r="SK58" s="7">
        <v>78.573402400000006</v>
      </c>
      <c r="SL58" s="6">
        <v>48.51585</v>
      </c>
      <c r="SM58" s="7"/>
      <c r="SN58" s="6"/>
      <c r="SO58" s="7"/>
      <c r="SP58" s="6"/>
      <c r="SQ58" s="7"/>
      <c r="SR58" s="6">
        <v>29.62921906</v>
      </c>
      <c r="SS58" s="7"/>
      <c r="ST58" s="6"/>
      <c r="SU58" s="7">
        <v>29.9001503</v>
      </c>
      <c r="SV58" s="6">
        <v>19792</v>
      </c>
      <c r="SW58" s="7">
        <v>96.7</v>
      </c>
      <c r="SX58" s="6">
        <v>95</v>
      </c>
      <c r="SY58" s="7">
        <v>-6605558.0999999996</v>
      </c>
      <c r="SZ58" s="6">
        <v>96.7</v>
      </c>
      <c r="TA58" s="7">
        <v>95</v>
      </c>
      <c r="TB58" s="6">
        <v>-736100000</v>
      </c>
      <c r="TC58" s="7">
        <v>1571140.17</v>
      </c>
      <c r="TD58" s="6"/>
      <c r="TE58" s="7"/>
      <c r="TF58" s="6"/>
      <c r="TG58" s="7">
        <v>79.471649170000006</v>
      </c>
      <c r="TH58" s="6"/>
      <c r="TI58" s="7"/>
      <c r="TJ58" s="6">
        <v>77.629913329999994</v>
      </c>
      <c r="TK58" s="7"/>
      <c r="TL58" s="6"/>
      <c r="TM58" s="7"/>
      <c r="TN58" s="6">
        <v>80</v>
      </c>
      <c r="TO58" s="7">
        <v>8.8800000000000008</v>
      </c>
      <c r="TP58" s="6">
        <v>23.638999999999999</v>
      </c>
      <c r="TQ58" s="7">
        <v>31.930479049999999</v>
      </c>
      <c r="TR58" s="6">
        <v>169254000000</v>
      </c>
      <c r="TS58" s="7">
        <v>898959000000</v>
      </c>
      <c r="TT58" s="6">
        <v>53892763604</v>
      </c>
      <c r="TU58" s="7">
        <v>210578000000</v>
      </c>
      <c r="TV58" s="6">
        <v>7.7721266699999996</v>
      </c>
      <c r="TW58" s="7">
        <v>16161891.939999999</v>
      </c>
      <c r="TX58" s="6">
        <v>123.3397508</v>
      </c>
      <c r="TY58" s="7">
        <v>119.2936437</v>
      </c>
      <c r="TZ58" s="6">
        <v>101.7960698</v>
      </c>
      <c r="UA58" s="7">
        <v>92.36040165</v>
      </c>
      <c r="UB58" s="6">
        <v>87.754427910000004</v>
      </c>
      <c r="UC58" s="7">
        <v>32.584770200000001</v>
      </c>
      <c r="UD58" s="6">
        <v>31.313529970000001</v>
      </c>
      <c r="UE58" s="7">
        <v>1.039010048</v>
      </c>
      <c r="UF58" s="6">
        <v>0.99318999100000005</v>
      </c>
      <c r="UG58" s="7">
        <v>0.98369002299999997</v>
      </c>
      <c r="UH58" s="6">
        <v>19.83347496</v>
      </c>
      <c r="UI58" s="7">
        <v>41.933</v>
      </c>
      <c r="UJ58" s="6">
        <v>31.356000000000002</v>
      </c>
      <c r="UK58" s="7">
        <v>20.3</v>
      </c>
      <c r="UL58" s="6">
        <v>48.186450000000001</v>
      </c>
      <c r="UM58" s="7">
        <v>1258</v>
      </c>
      <c r="UN58" s="6">
        <v>920</v>
      </c>
      <c r="UO58" s="7">
        <v>509764</v>
      </c>
      <c r="UP58" s="6">
        <v>6893137</v>
      </c>
      <c r="UQ58" s="7"/>
      <c r="UR58" s="6">
        <v>59.868289949999998</v>
      </c>
      <c r="US58" s="7">
        <v>591205</v>
      </c>
      <c r="UT58" s="6">
        <v>63.417000000000002</v>
      </c>
      <c r="UU58" s="7">
        <v>40.825000000000003</v>
      </c>
      <c r="UV58" s="6">
        <v>17.504999999999999</v>
      </c>
      <c r="UW58" s="7">
        <v>50.032359999999997</v>
      </c>
      <c r="UX58" s="6">
        <v>16790700000</v>
      </c>
      <c r="UY58" s="7">
        <v>136844000000</v>
      </c>
      <c r="UZ58" s="6">
        <v>1851665</v>
      </c>
      <c r="VA58" s="7">
        <v>273901</v>
      </c>
      <c r="VB58" s="6">
        <v>46.329280850000004</v>
      </c>
      <c r="VC58" s="7"/>
      <c r="VD58" s="6"/>
      <c r="VE58" s="7"/>
      <c r="VF58" s="6"/>
      <c r="VG58" s="7"/>
      <c r="VH58" s="6"/>
      <c r="VI58" s="7"/>
      <c r="VJ58" s="6"/>
      <c r="VK58" s="7"/>
      <c r="VL58" s="6"/>
      <c r="VM58" s="7"/>
      <c r="VN58" s="6"/>
      <c r="VO58" s="7"/>
      <c r="VP58" s="6"/>
      <c r="VQ58" s="7"/>
      <c r="VR58" s="6"/>
      <c r="VS58" s="7"/>
      <c r="VT58" s="6"/>
      <c r="VU58" s="7"/>
      <c r="VV58" s="6"/>
      <c r="VW58" s="7"/>
      <c r="VX58" s="6"/>
      <c r="VY58" s="7"/>
      <c r="VZ58" s="6"/>
      <c r="WA58" s="7"/>
      <c r="WB58" s="6"/>
      <c r="WC58" s="7"/>
      <c r="WD58" s="6"/>
      <c r="WE58" s="7"/>
      <c r="WF58" s="6"/>
      <c r="WG58" s="7"/>
      <c r="WH58" s="6">
        <v>352200000</v>
      </c>
      <c r="WI58" s="7">
        <v>-2470000.0290000001</v>
      </c>
      <c r="WJ58" s="6">
        <v>59999.998659999997</v>
      </c>
      <c r="WK58" s="7">
        <v>23.077660000000002</v>
      </c>
      <c r="WL58" s="6">
        <v>41.31476</v>
      </c>
      <c r="WM58" s="7">
        <v>1.27</v>
      </c>
      <c r="WN58" s="6">
        <v>2738484795</v>
      </c>
      <c r="WO58" s="7">
        <v>0.306650168</v>
      </c>
      <c r="WP58" s="6">
        <v>13727.320159999999</v>
      </c>
      <c r="WQ58" s="7">
        <v>1395310000000</v>
      </c>
      <c r="WR58" s="6">
        <v>45.619552349999999</v>
      </c>
      <c r="WS58" s="7">
        <v>2.6525789799999999</v>
      </c>
      <c r="WT58" s="6">
        <v>10520</v>
      </c>
      <c r="WU58" s="7">
        <v>1141470000000</v>
      </c>
      <c r="WV58" s="6">
        <v>2.4991988690000002</v>
      </c>
      <c r="WW58" s="7">
        <v>1375980000000</v>
      </c>
      <c r="WX58" s="6">
        <v>10665.667649999999</v>
      </c>
      <c r="WY58" s="7">
        <v>1084110000000</v>
      </c>
      <c r="WZ58" s="6">
        <v>2709400000000</v>
      </c>
      <c r="XA58" s="7">
        <v>24.663663960000001</v>
      </c>
      <c r="XB58" s="6">
        <v>31.475999999999999</v>
      </c>
      <c r="XC58" s="7">
        <v>21.042000000000002</v>
      </c>
      <c r="XD58" s="6">
        <v>2251200000000</v>
      </c>
      <c r="XE58" s="7">
        <v>72.585999999999999</v>
      </c>
      <c r="XF58" s="6">
        <v>41.398000000000003</v>
      </c>
      <c r="XG58" s="7">
        <v>13537.15216</v>
      </c>
      <c r="XH58" s="6">
        <v>1069520000000</v>
      </c>
      <c r="XI58" s="7">
        <v>2672960000000</v>
      </c>
      <c r="XJ58" s="6">
        <v>6.2456631339999999</v>
      </c>
      <c r="XK58" s="7">
        <v>9.5688999999999993</v>
      </c>
      <c r="XL58" s="6">
        <v>0.17924173900000001</v>
      </c>
      <c r="XM58" s="7">
        <v>31224055</v>
      </c>
      <c r="XN58" s="6">
        <v>46.63</v>
      </c>
      <c r="XO58" s="7">
        <v>32.939295299999998</v>
      </c>
      <c r="XP58" s="6">
        <v>24.652000000000001</v>
      </c>
      <c r="XQ58" s="7">
        <v>70.043999999999997</v>
      </c>
      <c r="XR58" s="6">
        <v>23.071999999999999</v>
      </c>
      <c r="XS58" s="7">
        <v>48.948999999999998</v>
      </c>
      <c r="XT58" s="6">
        <v>848683000000</v>
      </c>
      <c r="XU58" s="7">
        <v>2809999.943</v>
      </c>
      <c r="XV58" s="6">
        <v>14.79149</v>
      </c>
      <c r="XW58" s="7">
        <v>12.45</v>
      </c>
      <c r="XX58" s="6">
        <v>23.507000000000001</v>
      </c>
      <c r="XY58" s="7">
        <v>13503.936760000001</v>
      </c>
      <c r="XZ58" s="6">
        <v>8.83</v>
      </c>
      <c r="YA58" s="7">
        <v>17525.502830000001</v>
      </c>
      <c r="YB58" s="6">
        <v>5534.235815</v>
      </c>
      <c r="YC58" s="7">
        <v>116.45011529999999</v>
      </c>
      <c r="YD58" s="6">
        <v>51041.08958</v>
      </c>
      <c r="YE58" s="7">
        <v>70.781190769999995</v>
      </c>
      <c r="YF58" s="6">
        <v>31.369381910000001</v>
      </c>
      <c r="YG58" s="7">
        <v>30.169633009999998</v>
      </c>
      <c r="YH58" s="6">
        <v>12.66336377</v>
      </c>
      <c r="YI58" s="7">
        <v>28.846</v>
      </c>
      <c r="YJ58" s="6">
        <v>25.573826499999999</v>
      </c>
      <c r="YK58" s="7">
        <v>20.679828669999999</v>
      </c>
      <c r="YL58" s="6">
        <v>47.161697949999997</v>
      </c>
      <c r="YM58" s="7">
        <v>30.779717290000001</v>
      </c>
      <c r="YN58" s="6">
        <v>3.5723741420000001</v>
      </c>
      <c r="YO58" s="7">
        <v>19.74771973</v>
      </c>
      <c r="YP58" s="6">
        <v>33.631158769999999</v>
      </c>
      <c r="YQ58" s="7">
        <v>20.882999999999999</v>
      </c>
      <c r="YR58" s="6">
        <v>12.509</v>
      </c>
      <c r="YS58" s="7">
        <v>38.371270099999997</v>
      </c>
      <c r="YT58" s="6">
        <v>126.82931290000001</v>
      </c>
      <c r="YU58" s="7">
        <v>173.3278033</v>
      </c>
      <c r="YV58" s="6">
        <v>30.321000000000002</v>
      </c>
      <c r="YW58" s="7">
        <v>55.337592739999998</v>
      </c>
      <c r="YX58" s="6">
        <v>6.2911201869999998</v>
      </c>
      <c r="YY58" s="7">
        <v>22.952476319999999</v>
      </c>
      <c r="YZ58" s="6">
        <v>69.830370650000006</v>
      </c>
      <c r="ZA58" s="7">
        <v>16.555445460000001</v>
      </c>
      <c r="ZB58" s="6">
        <v>63.859000000000002</v>
      </c>
      <c r="ZC58" s="7">
        <v>10.42191328</v>
      </c>
      <c r="ZD58" s="6">
        <v>33.655000000000001</v>
      </c>
      <c r="ZE58" s="7">
        <v>40.554000000000002</v>
      </c>
      <c r="ZF58" s="6">
        <v>48.923533450000001</v>
      </c>
      <c r="ZG58" s="7">
        <v>25.502640039999999</v>
      </c>
      <c r="ZH58" s="6">
        <v>7.7486166929999998</v>
      </c>
      <c r="ZI58" s="7">
        <v>66.368841230000001</v>
      </c>
      <c r="ZJ58" s="6">
        <v>40.825000000000003</v>
      </c>
      <c r="ZK58" s="7">
        <v>17.649000000000001</v>
      </c>
      <c r="ZL58" s="6">
        <v>29.218809230000002</v>
      </c>
      <c r="ZM58" s="7">
        <v>2.2617938340000001</v>
      </c>
      <c r="ZN58" s="6">
        <v>22.058584759999999</v>
      </c>
      <c r="ZO58" s="7">
        <v>0.05</v>
      </c>
      <c r="ZP58" s="6">
        <v>2700</v>
      </c>
      <c r="ZQ58" s="7">
        <v>0.1</v>
      </c>
      <c r="ZR58" s="6">
        <v>3.4</v>
      </c>
      <c r="ZS58" s="7">
        <v>5149</v>
      </c>
      <c r="ZT58" s="6">
        <v>0.03</v>
      </c>
      <c r="ZU58" s="7">
        <v>3.8</v>
      </c>
      <c r="ZV58" s="6">
        <v>4337</v>
      </c>
      <c r="ZW58" s="7">
        <v>34.686267309999998</v>
      </c>
      <c r="ZX58" s="6">
        <v>4.5185594000000003E-2</v>
      </c>
      <c r="ZY58" s="7">
        <v>19.842587030000001</v>
      </c>
      <c r="ZZ58" s="6">
        <v>0.03</v>
      </c>
      <c r="AAA58" s="7">
        <v>200</v>
      </c>
      <c r="AAB58" s="6">
        <v>0.1</v>
      </c>
      <c r="AAC58" s="7">
        <v>0.1</v>
      </c>
      <c r="AAD58" s="6">
        <v>2.2000000000000002</v>
      </c>
      <c r="AAE58" s="7">
        <v>6548</v>
      </c>
      <c r="AAF58" s="6">
        <v>449.8</v>
      </c>
      <c r="AAG58" s="7">
        <v>1000</v>
      </c>
      <c r="AAH58" s="6">
        <v>2400</v>
      </c>
      <c r="AAI58" s="7">
        <v>560</v>
      </c>
      <c r="AAJ58" s="6">
        <v>25.480457779999998</v>
      </c>
      <c r="AAK58" s="7">
        <v>2.4</v>
      </c>
      <c r="AAL58" s="6">
        <v>6068</v>
      </c>
      <c r="AAM58" s="7">
        <v>835500</v>
      </c>
      <c r="AAN58" s="6">
        <v>-1250000000</v>
      </c>
      <c r="AAO58" s="7">
        <v>-1250000000</v>
      </c>
      <c r="AAP58" s="6"/>
      <c r="AAQ58" s="7"/>
      <c r="AAR58" s="6">
        <v>2.6475992220000002</v>
      </c>
      <c r="AAS58" s="7">
        <v>0.72146907900000001</v>
      </c>
      <c r="AAT58" s="6">
        <v>11049533906</v>
      </c>
      <c r="AAU58" s="7">
        <v>8303828544</v>
      </c>
      <c r="AAV58" s="6">
        <v>8683331640</v>
      </c>
      <c r="AAW58" s="7">
        <v>2366202266</v>
      </c>
      <c r="AAX58" s="6">
        <v>5.0999999999999996</v>
      </c>
      <c r="AAY58" s="7">
        <v>3.369068301</v>
      </c>
      <c r="AAZ58" s="6">
        <v>2.5318864809999999</v>
      </c>
      <c r="ABA58" s="7">
        <v>41.2</v>
      </c>
      <c r="ABB58" s="6">
        <v>88.033920289999998</v>
      </c>
      <c r="ABC58" s="7">
        <v>100</v>
      </c>
      <c r="ABD58" s="6">
        <v>100</v>
      </c>
      <c r="ABE58" s="7">
        <v>100</v>
      </c>
      <c r="ABF58" s="6">
        <v>61.457755300000002</v>
      </c>
      <c r="ABG58" s="7">
        <v>2.675821574</v>
      </c>
      <c r="ABH58" s="6">
        <v>354200000</v>
      </c>
      <c r="ABI58" s="7">
        <v>26.935009999999998</v>
      </c>
      <c r="ABJ58" s="6">
        <v>87.863922119999998</v>
      </c>
      <c r="ABK58" s="7">
        <v>3.13096</v>
      </c>
      <c r="ABL58" s="6"/>
      <c r="ABM58" s="7">
        <v>88.197151180000006</v>
      </c>
      <c r="ABN58" s="6">
        <v>6.541966779</v>
      </c>
      <c r="ABO58" s="7">
        <v>890100000</v>
      </c>
      <c r="ABP58" s="6">
        <v>187700000</v>
      </c>
      <c r="ABQ58" s="7">
        <v>95</v>
      </c>
      <c r="ABR58" s="6">
        <v>2.22472</v>
      </c>
      <c r="ABS58" s="7">
        <v>3.9763000000000002</v>
      </c>
    </row>
    <row r="59" spans="1:747" x14ac:dyDescent="0.25">
      <c r="A59" s="5">
        <v>2017</v>
      </c>
      <c r="B59" s="6">
        <v>49.508030959999999</v>
      </c>
      <c r="C59" s="7">
        <v>62.525039919999998</v>
      </c>
      <c r="D59" s="6">
        <v>0.52003812000000005</v>
      </c>
      <c r="E59" s="7">
        <v>4.36669398</v>
      </c>
      <c r="F59" s="6">
        <v>5.0695318489999996</v>
      </c>
      <c r="G59" s="7">
        <v>2.5992031689999999</v>
      </c>
      <c r="H59" s="6">
        <v>4.2550169950000001</v>
      </c>
      <c r="I59" s="7">
        <v>5.7563038720000002</v>
      </c>
      <c r="J59" s="6">
        <v>7.8158521209999998</v>
      </c>
      <c r="K59" s="7">
        <v>8.4983977960000008</v>
      </c>
      <c r="L59" s="6">
        <v>61.768530499999997</v>
      </c>
      <c r="M59" s="7">
        <v>9.2358002280000004</v>
      </c>
      <c r="N59" s="6">
        <v>11.46938623</v>
      </c>
      <c r="O59" s="7">
        <v>34.553917179999999</v>
      </c>
      <c r="P59" s="6">
        <v>13.06951916</v>
      </c>
      <c r="Q59" s="7">
        <v>-80000</v>
      </c>
      <c r="R59" s="6">
        <v>38545186429</v>
      </c>
      <c r="S59" s="7">
        <v>158700000000</v>
      </c>
      <c r="T59" s="6">
        <v>3452.9096119999999</v>
      </c>
      <c r="U59" s="7">
        <v>358053000000</v>
      </c>
      <c r="V59" s="6">
        <v>3602970000000</v>
      </c>
      <c r="W59" s="7">
        <v>85426531360</v>
      </c>
      <c r="X59" s="6">
        <v>10.986380560000001</v>
      </c>
      <c r="Y59" s="7">
        <v>401651000000</v>
      </c>
      <c r="Z59" s="6">
        <v>-12.803960719999999</v>
      </c>
      <c r="AA59" s="7">
        <v>27.818047539999998</v>
      </c>
      <c r="AB59" s="6">
        <v>1017000000000</v>
      </c>
      <c r="AC59" s="7">
        <v>36569293478</v>
      </c>
      <c r="AD59" s="6">
        <v>892849000000</v>
      </c>
      <c r="AE59" s="7">
        <v>37289402174</v>
      </c>
      <c r="AF59" s="6">
        <v>4124000000000</v>
      </c>
      <c r="AG59" s="7">
        <v>5844340000000</v>
      </c>
      <c r="AH59" s="6">
        <v>237582000000</v>
      </c>
      <c r="AI59" s="7">
        <v>296025000000</v>
      </c>
      <c r="AJ59" s="6">
        <v>9.5790366260000006</v>
      </c>
      <c r="AK59" s="7">
        <v>350200000000</v>
      </c>
      <c r="AL59" s="6">
        <v>25604000000</v>
      </c>
      <c r="AM59" s="7">
        <v>35.122413629999997</v>
      </c>
      <c r="AN59" s="6">
        <v>42.704999999999998</v>
      </c>
      <c r="AO59" s="7">
        <v>50.491969040000001</v>
      </c>
      <c r="AP59" s="6">
        <v>103696057</v>
      </c>
      <c r="AQ59" s="7">
        <v>55.428069460000003</v>
      </c>
      <c r="AR59" s="6">
        <v>0.37347076699999998</v>
      </c>
      <c r="AS59" s="7">
        <v>1.0237626479999999</v>
      </c>
      <c r="AT59" s="6">
        <v>3.6775523200000002</v>
      </c>
      <c r="AU59" s="7">
        <v>1.760280786</v>
      </c>
      <c r="AV59" s="6">
        <v>3.4470448849999999</v>
      </c>
      <c r="AW59" s="7">
        <v>4.9721522980000001</v>
      </c>
      <c r="AX59" s="6">
        <v>6.7425146030000001</v>
      </c>
      <c r="AY59" s="7">
        <v>8.4462445319999997</v>
      </c>
      <c r="AZ59" s="6">
        <v>61.528980019999999</v>
      </c>
      <c r="BA59" s="7">
        <v>61.28466864</v>
      </c>
      <c r="BB59" s="6">
        <v>10.015011790000001</v>
      </c>
      <c r="BC59" s="7">
        <v>34.104326</v>
      </c>
      <c r="BD59" s="6">
        <v>33.645799510000003</v>
      </c>
      <c r="BE59" s="7">
        <v>14.72</v>
      </c>
      <c r="BF59" s="6">
        <v>4.3409283619999997</v>
      </c>
      <c r="BG59" s="7">
        <v>248363000000</v>
      </c>
      <c r="BH59" s="6">
        <v>0</v>
      </c>
      <c r="BI59" s="7">
        <v>132054000000</v>
      </c>
      <c r="BJ59" s="6">
        <v>34.39586809</v>
      </c>
      <c r="BK59" s="7">
        <v>1257480000000</v>
      </c>
      <c r="BL59" s="6">
        <v>-468100000000</v>
      </c>
      <c r="BM59" s="7">
        <v>17.144889079999999</v>
      </c>
      <c r="BN59" s="6">
        <v>626800000000</v>
      </c>
      <c r="BO59" s="7">
        <v>6012228261</v>
      </c>
      <c r="BP59" s="6">
        <v>68644315622</v>
      </c>
      <c r="BQ59" s="7">
        <v>7033520000000</v>
      </c>
      <c r="BR59" s="6">
        <v>58.633507860000002</v>
      </c>
      <c r="BS59" s="7">
        <v>337623000000</v>
      </c>
      <c r="BT59" s="6">
        <v>5377080000000</v>
      </c>
      <c r="BU59" s="7">
        <v>3147000000000</v>
      </c>
      <c r="BV59" s="6">
        <v>57.295000000000002</v>
      </c>
      <c r="BW59" s="7">
        <v>51337876</v>
      </c>
      <c r="BX59" s="6">
        <v>0.80546475299999998</v>
      </c>
      <c r="BY59" s="7">
        <v>4528089</v>
      </c>
      <c r="BZ59" s="6">
        <v>2602590</v>
      </c>
      <c r="CA59" s="7">
        <v>2.966579656</v>
      </c>
      <c r="CB59" s="6">
        <v>4.2764078879999996</v>
      </c>
      <c r="CC59" s="7">
        <v>5.6126513139999998</v>
      </c>
      <c r="CD59" s="6">
        <v>7.7637648300000004</v>
      </c>
      <c r="CE59" s="7">
        <v>8.2442297740000008</v>
      </c>
      <c r="CF59" s="6">
        <v>32340879</v>
      </c>
      <c r="CG59" s="7">
        <v>8.9711569979999997</v>
      </c>
      <c r="CH59" s="6">
        <v>11.130300650000001</v>
      </c>
      <c r="CI59" s="7">
        <v>18091803</v>
      </c>
      <c r="CJ59" s="6">
        <v>12.727373910000001</v>
      </c>
      <c r="CK59" s="7">
        <v>52930150313</v>
      </c>
      <c r="CL59" s="6">
        <v>10781250000</v>
      </c>
      <c r="CM59" s="7">
        <v>35255.921060000001</v>
      </c>
      <c r="CN59" s="6">
        <v>244767000000</v>
      </c>
      <c r="CO59" s="7">
        <v>59.08575072</v>
      </c>
      <c r="CP59" s="6">
        <v>931394000000</v>
      </c>
      <c r="CQ59" s="7">
        <v>42.832134359999998</v>
      </c>
      <c r="CR59" s="6">
        <v>-31800271739</v>
      </c>
      <c r="CS59" s="7">
        <v>106392000000</v>
      </c>
      <c r="CT59" s="6">
        <v>1189180000000</v>
      </c>
      <c r="CU59" s="7">
        <v>42581521739</v>
      </c>
      <c r="CV59" s="6">
        <v>14.72414453</v>
      </c>
      <c r="CW59" s="7">
        <v>538300000000</v>
      </c>
      <c r="CX59" s="6">
        <v>5.9772106459999996</v>
      </c>
      <c r="CY59" s="7">
        <v>27.069824669999999</v>
      </c>
      <c r="CZ59" s="6">
        <v>36400242556</v>
      </c>
      <c r="DA59" s="7">
        <v>23.755582140000001</v>
      </c>
      <c r="DB59" s="6">
        <v>27286079280</v>
      </c>
      <c r="DC59" s="7">
        <v>1725680000000</v>
      </c>
      <c r="DD59" s="6">
        <v>69089673913</v>
      </c>
      <c r="DE59" s="7">
        <v>58277136603</v>
      </c>
      <c r="DF59" s="6">
        <v>88500000000</v>
      </c>
      <c r="DG59" s="7">
        <v>112.8039607</v>
      </c>
      <c r="DH59" s="6">
        <v>280163000000</v>
      </c>
      <c r="DI59" s="7">
        <v>86.080035010000003</v>
      </c>
      <c r="DJ59" s="6">
        <v>2854.734371</v>
      </c>
      <c r="DK59" s="7">
        <v>467261000000</v>
      </c>
      <c r="DL59" s="6">
        <v>23790760870</v>
      </c>
      <c r="DM59" s="7">
        <v>2462000000</v>
      </c>
      <c r="DN59" s="6">
        <v>29.50660839</v>
      </c>
      <c r="DO59" s="7">
        <v>87.602467869999998</v>
      </c>
      <c r="DP59" s="6">
        <v>213713000000</v>
      </c>
      <c r="DQ59" s="7">
        <v>33213917119</v>
      </c>
      <c r="DR59" s="6">
        <v>24633602</v>
      </c>
      <c r="DS59" s="7">
        <v>27.069824669999999</v>
      </c>
      <c r="DT59" s="6">
        <v>19648312</v>
      </c>
      <c r="DU59" s="7">
        <v>17.782533520000001</v>
      </c>
      <c r="DV59" s="6">
        <v>3595798255</v>
      </c>
      <c r="DW59" s="7">
        <v>6225990000000</v>
      </c>
      <c r="DX59" s="6">
        <v>59669.075259999998</v>
      </c>
      <c r="DY59" s="7">
        <v>2395.103333</v>
      </c>
      <c r="DZ59" s="6">
        <v>6187450000000</v>
      </c>
      <c r="EA59" s="7">
        <v>3655900000000</v>
      </c>
      <c r="EB59" s="6">
        <v>53.16995052</v>
      </c>
      <c r="EC59" s="7">
        <v>1943840000000</v>
      </c>
      <c r="ED59" s="6">
        <v>52.433899850000003</v>
      </c>
      <c r="EE59" s="7">
        <v>231.09411539999999</v>
      </c>
      <c r="EF59" s="6">
        <v>3202660000000</v>
      </c>
      <c r="EG59" s="7">
        <v>3436960000000</v>
      </c>
      <c r="EH59" s="6">
        <v>27.069824669999999</v>
      </c>
      <c r="EI59" s="7">
        <v>44.369473790000001</v>
      </c>
      <c r="EJ59" s="6">
        <v>61627000000</v>
      </c>
      <c r="EK59" s="7">
        <v>44283401</v>
      </c>
      <c r="EL59" s="6">
        <v>59412656</v>
      </c>
      <c r="EM59" s="7">
        <v>52358181</v>
      </c>
      <c r="EN59" s="6">
        <v>7.096970453</v>
      </c>
      <c r="EO59" s="7">
        <v>0.69109110900000004</v>
      </c>
      <c r="EP59" s="6">
        <v>1.4085652719999999</v>
      </c>
      <c r="EQ59" s="7">
        <v>1925499</v>
      </c>
      <c r="ER59" s="6">
        <v>2.1644107149999998</v>
      </c>
      <c r="ES59" s="7">
        <v>3.658592112</v>
      </c>
      <c r="ET59" s="6">
        <v>4.8485332269999999</v>
      </c>
      <c r="EU59" s="7">
        <v>6.6460725150000002</v>
      </c>
      <c r="EV59" s="6">
        <v>8.2966803270000007</v>
      </c>
      <c r="EW59" s="7">
        <v>63803126</v>
      </c>
      <c r="EX59" s="6">
        <v>31462247</v>
      </c>
      <c r="EY59" s="7">
        <v>9.7881249530000005</v>
      </c>
      <c r="EZ59" s="6">
        <v>35364841</v>
      </c>
      <c r="FA59" s="7">
        <v>17273039</v>
      </c>
      <c r="FB59" s="6">
        <v>15.014086819999999</v>
      </c>
      <c r="FC59" s="7">
        <v>548900000000</v>
      </c>
      <c r="FD59" s="6">
        <v>395900000000</v>
      </c>
      <c r="FE59" s="7">
        <v>95.659071639999993</v>
      </c>
      <c r="FF59" s="6">
        <v>3497200000000</v>
      </c>
      <c r="FG59" s="7">
        <v>213791000000</v>
      </c>
      <c r="FH59" s="6">
        <v>41263021782</v>
      </c>
      <c r="FI59" s="7">
        <v>1.9349731240000001</v>
      </c>
      <c r="FJ59" s="6">
        <v>120427000000</v>
      </c>
      <c r="FK59" s="7">
        <v>2153120000000</v>
      </c>
      <c r="FL59" s="6">
        <v>11.324503310000001</v>
      </c>
      <c r="FM59" s="7">
        <v>2.1282179509999999</v>
      </c>
      <c r="FN59" s="6">
        <v>2.0453147079999998</v>
      </c>
      <c r="FO59" s="7">
        <v>2.1201547719999998</v>
      </c>
      <c r="FP59" s="6">
        <v>4.1812209999999999</v>
      </c>
      <c r="FQ59" s="7">
        <v>353162000000</v>
      </c>
      <c r="FR59" s="6">
        <v>29.51847983</v>
      </c>
      <c r="FS59" s="7">
        <v>3225340000000</v>
      </c>
      <c r="FT59" s="6">
        <v>52.508030640000001</v>
      </c>
      <c r="FU59" s="7">
        <v>2.5140875600000001</v>
      </c>
      <c r="FV59" s="6">
        <v>1.9981784389999999</v>
      </c>
      <c r="FW59" s="7">
        <v>189101000000</v>
      </c>
      <c r="FX59" s="6">
        <v>39944452352</v>
      </c>
      <c r="FY59" s="7">
        <v>1.439578274</v>
      </c>
      <c r="FZ59" s="6">
        <v>721897000000</v>
      </c>
      <c r="GA59" s="7">
        <v>86.043298019999995</v>
      </c>
      <c r="GB59" s="6">
        <v>4.0534886930000003</v>
      </c>
      <c r="GC59" s="7">
        <v>20.450493699999999</v>
      </c>
      <c r="GD59" s="6">
        <v>2.4369379539999998</v>
      </c>
      <c r="GE59" s="7">
        <v>6067020000000</v>
      </c>
      <c r="GF59" s="6">
        <v>125206000000</v>
      </c>
      <c r="GG59" s="7">
        <v>4.1894469169999997</v>
      </c>
      <c r="GH59" s="6">
        <v>80.098057999999995</v>
      </c>
      <c r="GI59" s="7">
        <v>73.974000000000004</v>
      </c>
      <c r="GJ59" s="6">
        <v>189.703</v>
      </c>
      <c r="GK59" s="7">
        <v>21.6</v>
      </c>
      <c r="GL59" s="6">
        <v>20.2</v>
      </c>
      <c r="GM59" s="7">
        <v>29144</v>
      </c>
      <c r="GN59" s="6">
        <v>47302</v>
      </c>
      <c r="GO59" s="7">
        <v>33110000.609999999</v>
      </c>
      <c r="GP59" s="6">
        <v>33110000.609999999</v>
      </c>
      <c r="GQ59" s="7">
        <v>68.712000000000003</v>
      </c>
      <c r="GR59" s="6">
        <v>18.399999999999999</v>
      </c>
      <c r="GS59" s="7">
        <v>5.4820000000000002</v>
      </c>
      <c r="GT59" s="6">
        <v>53.207000000000001</v>
      </c>
      <c r="GU59" s="7">
        <v>1.0509999999999999</v>
      </c>
      <c r="GV59" s="6">
        <v>3.1509999999999998</v>
      </c>
      <c r="GW59" s="7">
        <v>19.7</v>
      </c>
      <c r="GX59" s="6">
        <v>102.976</v>
      </c>
      <c r="GY59" s="7">
        <v>-14079999.92</v>
      </c>
      <c r="GZ59" s="6">
        <v>186790000</v>
      </c>
      <c r="HA59" s="7">
        <v>1777824.17</v>
      </c>
      <c r="HB59" s="6">
        <v>9460000.0380000006</v>
      </c>
      <c r="HC59" s="7">
        <v>301920000</v>
      </c>
      <c r="HD59" s="6">
        <v>1406864.5</v>
      </c>
      <c r="HE59" s="7">
        <v>370959.67</v>
      </c>
      <c r="HF59" s="6">
        <v>69.383514000000005</v>
      </c>
      <c r="HG59" s="7">
        <v>71.302000000000007</v>
      </c>
      <c r="HH59" s="6">
        <v>17.100000000000001</v>
      </c>
      <c r="HI59" s="7">
        <v>25.231000000000002</v>
      </c>
      <c r="HJ59" s="6">
        <v>55812</v>
      </c>
      <c r="HK59" s="7">
        <v>0.31929855000000001</v>
      </c>
      <c r="HL59" s="6">
        <v>7.7756733999999994E-2</v>
      </c>
      <c r="HM59" s="7">
        <v>168600006.09999999</v>
      </c>
      <c r="HN59" s="6">
        <v>11.3</v>
      </c>
      <c r="HO59" s="7">
        <v>22.9</v>
      </c>
      <c r="HP59" s="6">
        <v>168600006.09999999</v>
      </c>
      <c r="HQ59" s="7">
        <v>150729993.09999999</v>
      </c>
      <c r="HR59" s="6">
        <v>-43240001.68</v>
      </c>
      <c r="HS59" s="7">
        <v>-177110000.59999999</v>
      </c>
      <c r="HT59" s="6">
        <v>4.7047435469999996</v>
      </c>
      <c r="HU59" s="7">
        <v>1.4220317</v>
      </c>
      <c r="HV59" s="6">
        <v>3.2411909909999999</v>
      </c>
      <c r="HW59" s="7">
        <v>2765588434</v>
      </c>
      <c r="HX59" s="6">
        <v>2.4753451919999998</v>
      </c>
      <c r="HY59" s="7">
        <v>49344500000</v>
      </c>
      <c r="HZ59" s="6">
        <v>6.37</v>
      </c>
      <c r="IA59" s="7">
        <v>6604850</v>
      </c>
      <c r="IB59" s="6">
        <v>1001450</v>
      </c>
      <c r="IC59" s="7">
        <v>22923640</v>
      </c>
      <c r="ID59" s="6">
        <v>574.18197610000004</v>
      </c>
      <c r="IE59" s="7">
        <v>102.48</v>
      </c>
      <c r="IF59" s="6">
        <v>0.92922798699999998</v>
      </c>
      <c r="IG59" s="7">
        <v>43.300357380000001</v>
      </c>
      <c r="IH59" s="6">
        <v>104.1700306</v>
      </c>
      <c r="II59" s="7">
        <v>100.98</v>
      </c>
      <c r="IJ59" s="6">
        <v>3097555</v>
      </c>
      <c r="IK59" s="7">
        <v>3.8545068059999998</v>
      </c>
      <c r="IL59" s="6">
        <v>7400.6</v>
      </c>
      <c r="IM59" s="7">
        <v>100.63</v>
      </c>
      <c r="IN59" s="6">
        <v>995450</v>
      </c>
      <c r="IO59" s="7">
        <v>2.9252788189999999</v>
      </c>
      <c r="IP59" s="6">
        <v>23295600004</v>
      </c>
      <c r="IQ59" s="7">
        <v>7.7860196720000001</v>
      </c>
      <c r="IR59" s="6">
        <v>13.912927789999999</v>
      </c>
      <c r="IS59" s="7">
        <v>3.3533138249999999</v>
      </c>
      <c r="IT59" s="6">
        <v>2.8377698809999998</v>
      </c>
      <c r="IU59" s="7">
        <v>10.07361057</v>
      </c>
      <c r="IV59" s="6">
        <v>19.602820220000002</v>
      </c>
      <c r="IW59" s="7">
        <v>18.100000000000001</v>
      </c>
      <c r="IX59" s="6">
        <v>2.8081769999999999E-2</v>
      </c>
      <c r="IY59" s="7">
        <v>1.932553795</v>
      </c>
      <c r="IZ59" s="6">
        <v>5.8251343589999998</v>
      </c>
      <c r="JA59" s="7">
        <v>9.5384911270000003</v>
      </c>
      <c r="JB59" s="6">
        <v>3.8379757630000002</v>
      </c>
      <c r="JC59" s="7">
        <v>57.386031879999997</v>
      </c>
      <c r="JD59" s="6">
        <v>2911968.8</v>
      </c>
      <c r="JE59" s="7">
        <v>10.377066900000001</v>
      </c>
      <c r="JF59" s="6">
        <v>67.923985639999998</v>
      </c>
      <c r="JG59" s="7">
        <v>59257800007</v>
      </c>
      <c r="JH59" s="6">
        <v>3.3533138249999999</v>
      </c>
      <c r="JI59" s="7">
        <v>29.722163160000001</v>
      </c>
      <c r="JJ59" s="6">
        <v>9.6435682220000007</v>
      </c>
      <c r="JK59" s="7">
        <v>1</v>
      </c>
      <c r="JL59" s="6">
        <v>7.7860196720000001</v>
      </c>
      <c r="JM59" s="7">
        <v>4.2493003050000002</v>
      </c>
      <c r="JN59" s="6">
        <v>1.436752013</v>
      </c>
      <c r="JO59" s="7">
        <v>25.582084170000002</v>
      </c>
      <c r="JP59" s="6">
        <v>1.3350141259999999</v>
      </c>
      <c r="JQ59" s="7">
        <v>11.63779283</v>
      </c>
      <c r="JR59" s="6">
        <v>38369.688000000002</v>
      </c>
      <c r="JS59" s="7">
        <v>0.46918731400000002</v>
      </c>
      <c r="JT59" s="6">
        <v>-67248320000</v>
      </c>
      <c r="JU59" s="7">
        <v>58563.02893</v>
      </c>
      <c r="JV59" s="6">
        <v>2880</v>
      </c>
      <c r="JW59" s="7">
        <v>243794000000</v>
      </c>
      <c r="JX59" s="6">
        <v>34607.407299999999</v>
      </c>
      <c r="JY59" s="7">
        <v>6072760000000</v>
      </c>
      <c r="JZ59" s="6">
        <v>3588650000000</v>
      </c>
      <c r="KA59" s="7">
        <v>-4568500000</v>
      </c>
      <c r="KB59" s="6">
        <v>351573000000</v>
      </c>
      <c r="KC59" s="7">
        <v>299136000000</v>
      </c>
      <c r="KD59" s="6">
        <v>3390.4159979999999</v>
      </c>
      <c r="KE59" s="7">
        <v>29780000.690000001</v>
      </c>
      <c r="KF59" s="6">
        <v>3.68293414</v>
      </c>
      <c r="KG59" s="7">
        <v>1.631725756</v>
      </c>
      <c r="KH59" s="6">
        <v>1.3581123000000001E-2</v>
      </c>
      <c r="KI59" s="7">
        <v>4139999.8659999999</v>
      </c>
      <c r="KJ59" s="6">
        <v>-10310000.42</v>
      </c>
      <c r="KK59" s="7">
        <v>232647</v>
      </c>
      <c r="KL59" s="6">
        <v>-1000000</v>
      </c>
      <c r="KM59" s="7">
        <v>2779999.9709999999</v>
      </c>
      <c r="KN59" s="6">
        <v>8689999.5800000001</v>
      </c>
      <c r="KO59" s="7">
        <v>535605.4902</v>
      </c>
      <c r="KP59" s="6">
        <v>220559997.59999999</v>
      </c>
      <c r="KQ59" s="7">
        <v>6</v>
      </c>
      <c r="KR59" s="6">
        <v>4.87E-2</v>
      </c>
      <c r="KS59" s="7">
        <v>19.6328</v>
      </c>
      <c r="KT59" s="6">
        <v>25.287938570000001</v>
      </c>
      <c r="KU59" s="7">
        <v>6150118592</v>
      </c>
      <c r="KV59" s="6">
        <v>2.9830155089999999</v>
      </c>
      <c r="KW59" s="7">
        <v>7408700000</v>
      </c>
      <c r="KX59" s="6">
        <v>21.152899999999999</v>
      </c>
      <c r="KY59" s="7">
        <v>0.316</v>
      </c>
      <c r="KZ59" s="6">
        <v>4.0000000000000002E-4</v>
      </c>
      <c r="LA59" s="7">
        <v>91.447999999999993</v>
      </c>
      <c r="LB59" s="6">
        <v>1.7762</v>
      </c>
      <c r="LC59" s="7">
        <v>6.1618000000000004</v>
      </c>
      <c r="LD59" s="6">
        <v>11.931699999999999</v>
      </c>
      <c r="LE59" s="7">
        <v>55.712699999999998</v>
      </c>
      <c r="LF59" s="6">
        <v>2.5273535709999999</v>
      </c>
      <c r="LG59" s="7">
        <v>37.058700000000002</v>
      </c>
      <c r="LH59" s="6">
        <v>54.7669</v>
      </c>
      <c r="LI59" s="7">
        <v>0.47439999999999999</v>
      </c>
      <c r="LJ59" s="6">
        <v>1208161876</v>
      </c>
      <c r="LK59" s="7">
        <v>8435002000</v>
      </c>
      <c r="LL59" s="6">
        <v>84587108845</v>
      </c>
      <c r="LM59" s="7">
        <v>6.6500000000000004E-2</v>
      </c>
      <c r="LN59" s="6">
        <v>7.9299999999999995E-2</v>
      </c>
      <c r="LO59" s="7">
        <v>0.73194895199999999</v>
      </c>
      <c r="LP59" s="6">
        <v>19.641200000000001</v>
      </c>
      <c r="LQ59" s="7">
        <v>0.48139999999999999</v>
      </c>
      <c r="LR59" s="6">
        <v>4.6399999999999997E-2</v>
      </c>
      <c r="LS59" s="7">
        <v>3.3521563890000001</v>
      </c>
      <c r="LT59" s="6">
        <v>35.974400000000003</v>
      </c>
      <c r="LU59" s="7">
        <v>2.7936999999999999</v>
      </c>
      <c r="LV59" s="6">
        <v>0.1154</v>
      </c>
      <c r="LW59" s="7">
        <v>20.812000000000001</v>
      </c>
      <c r="LX59" s="6">
        <v>347.60539999999997</v>
      </c>
      <c r="LY59" s="7">
        <v>0.74419999999999997</v>
      </c>
      <c r="LZ59" s="6">
        <v>7.7200000000000005E-2</v>
      </c>
      <c r="MA59" s="7">
        <v>262.07659999999998</v>
      </c>
      <c r="MB59" s="6">
        <v>19.447500000000002</v>
      </c>
      <c r="MC59" s="7">
        <v>13.155799999999999</v>
      </c>
      <c r="MD59" s="6">
        <v>3780804989</v>
      </c>
      <c r="ME59" s="7">
        <v>725254000</v>
      </c>
      <c r="MF59" s="6">
        <v>30.57243364</v>
      </c>
      <c r="MG59" s="7">
        <v>66057810662</v>
      </c>
      <c r="MH59" s="6">
        <v>6</v>
      </c>
      <c r="MI59" s="7">
        <v>6</v>
      </c>
      <c r="MJ59" s="6">
        <v>2.5226673900000001</v>
      </c>
      <c r="MK59" s="7">
        <v>2.750697363</v>
      </c>
      <c r="ML59" s="6">
        <v>2572643000</v>
      </c>
      <c r="MM59" s="7">
        <v>45</v>
      </c>
      <c r="MN59" s="6">
        <v>12</v>
      </c>
      <c r="MO59" s="7">
        <v>1555238212</v>
      </c>
      <c r="MP59" s="6">
        <v>6706042603</v>
      </c>
      <c r="MQ59" s="7">
        <v>7514000</v>
      </c>
      <c r="MR59" s="6">
        <v>13.1561</v>
      </c>
      <c r="MS59" s="7">
        <v>65651311662</v>
      </c>
      <c r="MT59" s="6">
        <v>34.696101859999999</v>
      </c>
      <c r="MU59" s="7">
        <v>7035690000</v>
      </c>
      <c r="MV59" s="6">
        <v>57308948</v>
      </c>
      <c r="MW59" s="7">
        <v>1399096000</v>
      </c>
      <c r="MX59" s="6">
        <v>7709748000</v>
      </c>
      <c r="MY59" s="7">
        <v>11128440000</v>
      </c>
      <c r="MZ59" s="6">
        <v>7400858183</v>
      </c>
      <c r="NA59" s="7">
        <v>2275300.0260000001</v>
      </c>
      <c r="NB59" s="6">
        <v>43.032848680000001</v>
      </c>
      <c r="NC59" s="7">
        <v>-110052000</v>
      </c>
      <c r="ND59" s="6">
        <v>109919998.2</v>
      </c>
      <c r="NE59" s="7">
        <v>45026011.100000001</v>
      </c>
      <c r="NF59" s="6">
        <v>2411000.0129999998</v>
      </c>
      <c r="NG59" s="7">
        <v>2039999.9620000001</v>
      </c>
      <c r="NH59" s="6">
        <v>3.8587541769999998</v>
      </c>
      <c r="NI59" s="7">
        <v>19.35283935</v>
      </c>
      <c r="NJ59" s="6">
        <v>1.7796238900000001</v>
      </c>
      <c r="NK59" s="7">
        <v>54.839740470000002</v>
      </c>
      <c r="NL59" s="6">
        <v>20.284907440000001</v>
      </c>
      <c r="NM59" s="7">
        <v>49.423650080000002</v>
      </c>
      <c r="NN59" s="6">
        <v>17.605475160000001</v>
      </c>
      <c r="NO59" s="7">
        <v>4.4319184969999998</v>
      </c>
      <c r="NP59" s="6">
        <v>17.320888929999999</v>
      </c>
      <c r="NQ59" s="7">
        <v>2.8771730010000001</v>
      </c>
      <c r="NR59" s="6">
        <v>0.21384452800000001</v>
      </c>
      <c r="NS59" s="7">
        <v>1999.859373</v>
      </c>
      <c r="NT59" s="6">
        <v>0.11914868100000001</v>
      </c>
      <c r="NU59" s="7">
        <v>0.31602857200000001</v>
      </c>
      <c r="NV59" s="6">
        <v>4.4111256000000001</v>
      </c>
      <c r="NW59" s="7">
        <v>403.82873899999998</v>
      </c>
      <c r="NX59" s="6">
        <v>4.126832694</v>
      </c>
      <c r="NY59" s="7">
        <v>1.048283101</v>
      </c>
      <c r="NZ59" s="6">
        <v>2833.657811</v>
      </c>
      <c r="OA59" s="7">
        <v>207378000000</v>
      </c>
      <c r="OB59" s="6">
        <v>4.1817809969999997</v>
      </c>
      <c r="OC59" s="7">
        <v>8660843873</v>
      </c>
      <c r="OD59" s="6">
        <v>14120841879</v>
      </c>
      <c r="OE59" s="7">
        <v>0.30990396399999998</v>
      </c>
      <c r="OF59" s="6">
        <v>275430282.60000002</v>
      </c>
      <c r="OG59" s="7">
        <v>730548067.70000005</v>
      </c>
      <c r="OH59" s="6">
        <v>10196987124</v>
      </c>
      <c r="OI59" s="7">
        <v>105464</v>
      </c>
      <c r="OJ59" s="6">
        <v>5.6988642870000001</v>
      </c>
      <c r="OK59" s="7">
        <v>293839000000</v>
      </c>
      <c r="OL59" s="6">
        <v>3.7466037430000001</v>
      </c>
      <c r="OM59" s="7">
        <v>6.1085501390000001</v>
      </c>
      <c r="ON59" s="6">
        <v>11748510</v>
      </c>
      <c r="OO59" s="7">
        <v>103000000</v>
      </c>
      <c r="OP59" s="6">
        <v>0</v>
      </c>
      <c r="OQ59" s="7">
        <v>-5.6317457480000002</v>
      </c>
      <c r="OR59" s="6">
        <v>-7.4986774269999996</v>
      </c>
      <c r="OS59" s="7">
        <v>5229279.9950000001</v>
      </c>
      <c r="OT59" s="6">
        <v>101.14826119999999</v>
      </c>
      <c r="OU59" s="7">
        <v>810308000</v>
      </c>
      <c r="OV59" s="6">
        <v>1067702000</v>
      </c>
      <c r="OW59" s="7">
        <v>95.358398440000002</v>
      </c>
      <c r="OX59" s="6">
        <v>12161376</v>
      </c>
      <c r="OY59" s="7">
        <v>96.203826899999996</v>
      </c>
      <c r="OZ59" s="6">
        <v>41212127835</v>
      </c>
      <c r="PA59" s="7">
        <v>16.593520659999999</v>
      </c>
      <c r="PB59" s="6">
        <v>606643000000</v>
      </c>
      <c r="PC59" s="7">
        <v>95.791328429999993</v>
      </c>
      <c r="PD59" s="6">
        <v>159999.9964</v>
      </c>
      <c r="PE59" s="7">
        <v>910000.02619999996</v>
      </c>
      <c r="PF59" s="6">
        <v>771158346.60000002</v>
      </c>
      <c r="PG59" s="7">
        <v>11.766999999999999</v>
      </c>
      <c r="PH59" s="6">
        <v>4059999.943</v>
      </c>
      <c r="PI59" s="7">
        <v>-8.7581940809999992</v>
      </c>
      <c r="PJ59" s="6">
        <v>6.0833333329999997</v>
      </c>
      <c r="PK59" s="7">
        <v>406499000</v>
      </c>
      <c r="PL59" s="6">
        <v>12.09166667</v>
      </c>
      <c r="PM59" s="7">
        <v>18.175000000000001</v>
      </c>
      <c r="PN59" s="6">
        <v>2190000.057</v>
      </c>
      <c r="PO59" s="7">
        <v>41.772240310000001</v>
      </c>
      <c r="PP59" s="6">
        <v>18612600000</v>
      </c>
      <c r="PQ59" s="7">
        <v>46.196895830000003</v>
      </c>
      <c r="PR59" s="6">
        <v>456129000000</v>
      </c>
      <c r="PS59" s="7">
        <v>15.377551589999999</v>
      </c>
      <c r="PT59" s="6">
        <v>24737400000</v>
      </c>
      <c r="PU59" s="7">
        <v>43609300000</v>
      </c>
      <c r="PV59" s="6">
        <v>1.954922627</v>
      </c>
      <c r="PW59" s="7">
        <v>-7209700000</v>
      </c>
      <c r="PX59" s="6">
        <v>-5364600000</v>
      </c>
      <c r="PY59" s="7">
        <v>12.119528620000001</v>
      </c>
      <c r="PZ59" s="6">
        <v>17820000000</v>
      </c>
      <c r="QA59" s="7">
        <v>6099200000</v>
      </c>
      <c r="QB59" s="6">
        <v>2.051835853</v>
      </c>
      <c r="QC59" s="7">
        <v>29.275693960000002</v>
      </c>
      <c r="QD59" s="6">
        <v>12.71032735</v>
      </c>
      <c r="QE59" s="7">
        <v>24737400000</v>
      </c>
      <c r="QF59" s="6">
        <v>42874700000</v>
      </c>
      <c r="QG59" s="7">
        <v>24774300000</v>
      </c>
      <c r="QH59" s="6">
        <v>-3634400000</v>
      </c>
      <c r="QI59" s="7">
        <v>-11729700000</v>
      </c>
      <c r="QJ59" s="6">
        <v>41.690235690000002</v>
      </c>
      <c r="QK59" s="7">
        <v>52404100000</v>
      </c>
      <c r="QL59" s="6">
        <v>36.175084179999999</v>
      </c>
      <c r="QM59" s="7">
        <v>46.204184259999998</v>
      </c>
      <c r="QN59" s="6">
        <v>9.9717395740000008</v>
      </c>
      <c r="QO59" s="7">
        <v>16081600000</v>
      </c>
      <c r="QP59" s="6">
        <v>30987050000</v>
      </c>
      <c r="QQ59" s="7">
        <v>25122400000</v>
      </c>
      <c r="QR59" s="6">
        <v>39.799235230000001</v>
      </c>
      <c r="QS59" s="7">
        <v>19535300000</v>
      </c>
      <c r="QT59" s="6">
        <v>734600000</v>
      </c>
      <c r="QU59" s="7">
        <v>8810734334</v>
      </c>
      <c r="QV59" s="6">
        <v>-29064700000</v>
      </c>
      <c r="QW59" s="7">
        <v>-3.1968156680000002</v>
      </c>
      <c r="QX59" s="6">
        <v>8.0124730000000005E-2</v>
      </c>
      <c r="QY59" s="7">
        <v>76323300000</v>
      </c>
      <c r="QZ59" s="6">
        <v>10.01515152</v>
      </c>
      <c r="RA59" s="7">
        <v>15.04061971</v>
      </c>
      <c r="RB59" s="6">
        <v>25.518501789999998</v>
      </c>
      <c r="RC59" s="7">
        <v>9.9601884080000005</v>
      </c>
      <c r="RD59" s="6">
        <v>44.021847630000003</v>
      </c>
      <c r="RE59" s="7">
        <v>23339400000</v>
      </c>
      <c r="RF59" s="6">
        <v>14.223994510000001</v>
      </c>
      <c r="RG59" s="7">
        <v>-27349400000</v>
      </c>
      <c r="RH59" s="6">
        <v>-7939700000</v>
      </c>
      <c r="RI59" s="7">
        <v>14.102768429999999</v>
      </c>
      <c r="RJ59" s="6">
        <v>12.476527689999999</v>
      </c>
      <c r="RK59" s="7">
        <v>5.7230611189999996</v>
      </c>
      <c r="RL59" s="6">
        <v>13.42963387</v>
      </c>
      <c r="RM59" s="7">
        <v>11.097776339999999</v>
      </c>
      <c r="RN59" s="6">
        <v>199000000</v>
      </c>
      <c r="RO59" s="7">
        <v>70224100000</v>
      </c>
      <c r="RP59" s="6">
        <v>14.20601707</v>
      </c>
      <c r="RQ59" s="7">
        <v>249880000</v>
      </c>
      <c r="RR59" s="6">
        <v>519532546.89999998</v>
      </c>
      <c r="RS59" s="7">
        <v>141.16575589999999</v>
      </c>
      <c r="RT59" s="6">
        <v>4.6200401549999999</v>
      </c>
      <c r="RU59" s="7">
        <v>77.5</v>
      </c>
      <c r="RV59" s="6">
        <v>7750</v>
      </c>
      <c r="RW59" s="7"/>
      <c r="RX59" s="6">
        <v>4.3381248999999997E-2</v>
      </c>
      <c r="RY59" s="7">
        <v>224300000</v>
      </c>
      <c r="RZ59" s="6">
        <v>249880000</v>
      </c>
      <c r="SA59" s="7">
        <v>1.002679944</v>
      </c>
      <c r="SB59" s="6">
        <v>44.95</v>
      </c>
      <c r="SC59" s="7">
        <v>32.826347310000003</v>
      </c>
      <c r="SD59" s="6">
        <v>66.8</v>
      </c>
      <c r="SE59" s="7">
        <v>21.928000000000001</v>
      </c>
      <c r="SF59" s="6">
        <v>4.4514145540000003</v>
      </c>
      <c r="SG59" s="7">
        <v>10290121164</v>
      </c>
      <c r="SH59" s="6">
        <v>10.559964689999999</v>
      </c>
      <c r="SI59" s="7">
        <v>8938257</v>
      </c>
      <c r="SJ59" s="6">
        <v>29.06418991</v>
      </c>
      <c r="SK59" s="7">
        <v>79.361198430000002</v>
      </c>
      <c r="SL59" s="6">
        <v>48.570920000000001</v>
      </c>
      <c r="SM59" s="7"/>
      <c r="SN59" s="6"/>
      <c r="SO59" s="7"/>
      <c r="SP59" s="6"/>
      <c r="SQ59" s="7"/>
      <c r="SR59" s="6">
        <v>28.70859909</v>
      </c>
      <c r="SS59" s="7"/>
      <c r="ST59" s="6"/>
      <c r="SU59" s="7">
        <v>28.891809460000001</v>
      </c>
      <c r="SV59" s="6">
        <v>22106</v>
      </c>
      <c r="SW59" s="7">
        <v>101.5</v>
      </c>
      <c r="SX59" s="6">
        <v>94</v>
      </c>
      <c r="SY59" s="7">
        <v>-7091780.4000000004</v>
      </c>
      <c r="SZ59" s="6">
        <v>101.7</v>
      </c>
      <c r="TA59" s="7">
        <v>94</v>
      </c>
      <c r="TB59" s="6">
        <v>-23889900000</v>
      </c>
      <c r="TC59" s="7">
        <v>1094693.0649999999</v>
      </c>
      <c r="TD59" s="6"/>
      <c r="TE59" s="7"/>
      <c r="TF59" s="6"/>
      <c r="TG59" s="7">
        <v>80.421897889999997</v>
      </c>
      <c r="TH59" s="6"/>
      <c r="TI59" s="7"/>
      <c r="TJ59" s="6">
        <v>78.249732969999997</v>
      </c>
      <c r="TK59" s="7"/>
      <c r="TL59" s="6"/>
      <c r="TM59" s="7"/>
      <c r="TN59" s="6">
        <v>86</v>
      </c>
      <c r="TO59" s="7">
        <v>8.2460000000000004</v>
      </c>
      <c r="TP59" s="6">
        <v>23.068999999999999</v>
      </c>
      <c r="TQ59" s="7">
        <v>33.162101749999998</v>
      </c>
      <c r="TR59" s="6">
        <v>153739000000</v>
      </c>
      <c r="TS59" s="7">
        <v>1035440000000</v>
      </c>
      <c r="TT59" s="6">
        <v>62075051010</v>
      </c>
      <c r="TU59" s="7">
        <v>226264000000</v>
      </c>
      <c r="TV59" s="6">
        <v>6.1890204869999996</v>
      </c>
      <c r="TW59" s="7">
        <v>22626783.370000001</v>
      </c>
      <c r="TX59" s="6">
        <v>115.71119179999999</v>
      </c>
      <c r="TY59" s="7">
        <v>119.9306759</v>
      </c>
      <c r="TZ59" s="6">
        <v>102.85734429999999</v>
      </c>
      <c r="UA59" s="7">
        <v>96.199293269999998</v>
      </c>
      <c r="UB59" s="6">
        <v>96.937427240000005</v>
      </c>
      <c r="UC59" s="7">
        <v>33.95838165</v>
      </c>
      <c r="UD59" s="6">
        <v>32.40954971</v>
      </c>
      <c r="UE59" s="7">
        <v>1.0456099510000001</v>
      </c>
      <c r="UF59" s="6">
        <v>0.99414002899999998</v>
      </c>
      <c r="UG59" s="7">
        <v>0.98296999900000004</v>
      </c>
      <c r="UH59" s="6">
        <v>15.182534459999999</v>
      </c>
      <c r="UI59" s="7">
        <v>38.22</v>
      </c>
      <c r="UJ59" s="6">
        <v>28.956</v>
      </c>
      <c r="UK59" s="7">
        <v>18.712</v>
      </c>
      <c r="UL59" s="6">
        <v>48.147350000000003</v>
      </c>
      <c r="UM59" s="7">
        <v>1254</v>
      </c>
      <c r="UN59" s="6">
        <v>1025</v>
      </c>
      <c r="UO59" s="7">
        <v>511478</v>
      </c>
      <c r="UP59" s="6">
        <v>6990960</v>
      </c>
      <c r="UQ59" s="7"/>
      <c r="UR59" s="6">
        <v>60.506221770000003</v>
      </c>
      <c r="US59" s="7">
        <v>587512</v>
      </c>
      <c r="UT59" s="6">
        <v>61.292000000000002</v>
      </c>
      <c r="UU59" s="7">
        <v>39.661000000000001</v>
      </c>
      <c r="UV59" s="6">
        <v>16.869</v>
      </c>
      <c r="UW59" s="7">
        <v>50.14725</v>
      </c>
      <c r="UX59" s="6">
        <v>21835100000</v>
      </c>
      <c r="UY59" s="7">
        <v>321413000000</v>
      </c>
      <c r="UZ59" s="6">
        <v>1947297</v>
      </c>
      <c r="VA59" s="7">
        <v>274307</v>
      </c>
      <c r="VB59" s="6">
        <v>46.6896019</v>
      </c>
      <c r="VC59" s="7"/>
      <c r="VD59" s="6"/>
      <c r="VE59" s="7"/>
      <c r="VF59" s="6"/>
      <c r="VG59" s="7"/>
      <c r="VH59" s="6"/>
      <c r="VI59" s="7"/>
      <c r="VJ59" s="6"/>
      <c r="VK59" s="7"/>
      <c r="VL59" s="6"/>
      <c r="VM59" s="7"/>
      <c r="VN59" s="6"/>
      <c r="VO59" s="7"/>
      <c r="VP59" s="6"/>
      <c r="VQ59" s="7"/>
      <c r="VR59" s="6"/>
      <c r="VS59" s="7"/>
      <c r="VT59" s="6"/>
      <c r="VU59" s="7"/>
      <c r="VV59" s="6"/>
      <c r="VW59" s="7"/>
      <c r="VX59" s="6"/>
      <c r="VY59" s="7"/>
      <c r="VZ59" s="6"/>
      <c r="WA59" s="7"/>
      <c r="WB59" s="6"/>
      <c r="WC59" s="7"/>
      <c r="WD59" s="6"/>
      <c r="WE59" s="7"/>
      <c r="WF59" s="6"/>
      <c r="WG59" s="7"/>
      <c r="WH59" s="6">
        <v>270800000</v>
      </c>
      <c r="WI59" s="7">
        <v>-2140000.105</v>
      </c>
      <c r="WJ59" s="6">
        <v>90000.003580000004</v>
      </c>
      <c r="WK59" s="7">
        <v>23.77693</v>
      </c>
      <c r="WL59" s="6">
        <v>40.967559999999999</v>
      </c>
      <c r="WM59" s="7">
        <v>1.3</v>
      </c>
      <c r="WN59" s="6">
        <v>3228659951</v>
      </c>
      <c r="WO59" s="7">
        <v>0.21529531299999999</v>
      </c>
      <c r="WP59" s="6">
        <v>14018.36059</v>
      </c>
      <c r="WQ59" s="7">
        <v>1453650000000</v>
      </c>
      <c r="WR59" s="6">
        <v>59.08575072</v>
      </c>
      <c r="WS59" s="7">
        <v>3.4218599799999998</v>
      </c>
      <c r="WT59" s="6">
        <v>10920</v>
      </c>
      <c r="WU59" s="7">
        <v>1189290000000</v>
      </c>
      <c r="WV59" s="6">
        <v>3.1691470150000001</v>
      </c>
      <c r="WW59" s="7">
        <v>1426650000000</v>
      </c>
      <c r="WX59" s="6">
        <v>11124.73511</v>
      </c>
      <c r="WY59" s="7">
        <v>1153590000000</v>
      </c>
      <c r="WZ59" s="6">
        <v>3655900000000</v>
      </c>
      <c r="XA59" s="7">
        <v>24.604633830000001</v>
      </c>
      <c r="XB59" s="6">
        <v>29.103000000000002</v>
      </c>
      <c r="XC59" s="7">
        <v>19.760999999999999</v>
      </c>
      <c r="XD59" s="6">
        <v>3147000000000</v>
      </c>
      <c r="XE59" s="7">
        <v>70.129000000000005</v>
      </c>
      <c r="XF59" s="6">
        <v>37.994999999999997</v>
      </c>
      <c r="XG59" s="7">
        <v>13758.041359999999</v>
      </c>
      <c r="XH59" s="6">
        <v>1132370000000</v>
      </c>
      <c r="XI59" s="7">
        <v>3588650000000</v>
      </c>
      <c r="XJ59" s="6">
        <v>29.51847983</v>
      </c>
      <c r="XK59" s="7">
        <v>10.4909</v>
      </c>
      <c r="XL59" s="6">
        <v>0.18028881199999999</v>
      </c>
      <c r="XM59" s="7">
        <v>30714881</v>
      </c>
      <c r="XN59" s="6">
        <v>44.95</v>
      </c>
      <c r="XO59" s="7">
        <v>32.826788200000003</v>
      </c>
      <c r="XP59" s="6">
        <v>23.754000000000001</v>
      </c>
      <c r="XQ59" s="7">
        <v>67.581999999999994</v>
      </c>
      <c r="XR59" s="6">
        <v>22.184999999999999</v>
      </c>
      <c r="XS59" s="7">
        <v>47.261000000000003</v>
      </c>
      <c r="XT59" s="6">
        <v>919675000000</v>
      </c>
      <c r="XU59" s="7">
        <v>2789999.9619999998</v>
      </c>
      <c r="XV59" s="6">
        <v>15.21374</v>
      </c>
      <c r="XW59" s="7">
        <v>11.766999999999999</v>
      </c>
      <c r="XX59" s="6">
        <v>22.824000000000002</v>
      </c>
      <c r="XY59" s="7">
        <v>14422.37707</v>
      </c>
      <c r="XZ59" s="6">
        <v>8.1590000000000007</v>
      </c>
      <c r="YA59" s="7">
        <v>17396.432229999999</v>
      </c>
      <c r="YB59" s="6">
        <v>5881.1406829999996</v>
      </c>
      <c r="YC59" s="7">
        <v>114.8876947</v>
      </c>
      <c r="YD59" s="6">
        <v>53638.505599999997</v>
      </c>
      <c r="YE59" s="7">
        <v>69.342829129999998</v>
      </c>
      <c r="YF59" s="6">
        <v>34.558733889999999</v>
      </c>
      <c r="YG59" s="7">
        <v>31.942682139999999</v>
      </c>
      <c r="YH59" s="6">
        <v>12.6559752</v>
      </c>
      <c r="YI59" s="7">
        <v>26.978000000000002</v>
      </c>
      <c r="YJ59" s="6">
        <v>25.061790930000001</v>
      </c>
      <c r="YK59" s="7">
        <v>20.609357280000001</v>
      </c>
      <c r="YL59" s="6">
        <v>46.269795539999997</v>
      </c>
      <c r="YM59" s="7">
        <v>31.935891640000001</v>
      </c>
      <c r="YN59" s="6">
        <v>4.0470623860000003</v>
      </c>
      <c r="YO59" s="7">
        <v>21.564525679999999</v>
      </c>
      <c r="YP59" s="6">
        <v>36.630490530000003</v>
      </c>
      <c r="YQ59" s="7">
        <v>19.603000000000002</v>
      </c>
      <c r="YR59" s="6">
        <v>11.853999999999999</v>
      </c>
      <c r="YS59" s="7">
        <v>36.977163539999999</v>
      </c>
      <c r="YT59" s="6">
        <v>135.40613020000001</v>
      </c>
      <c r="YU59" s="7">
        <v>186.41969639999999</v>
      </c>
      <c r="YV59" s="6">
        <v>28.995999999999999</v>
      </c>
      <c r="YW59" s="7">
        <v>56.07991157</v>
      </c>
      <c r="YX59" s="6">
        <v>6.9429248890000004</v>
      </c>
      <c r="YY59" s="7">
        <v>25.860754350000001</v>
      </c>
      <c r="YZ59" s="6">
        <v>68.057317859999998</v>
      </c>
      <c r="ZA59" s="7">
        <v>18.001195670000001</v>
      </c>
      <c r="ZB59" s="6">
        <v>62.067999999999998</v>
      </c>
      <c r="ZC59" s="7">
        <v>10.378160149999999</v>
      </c>
      <c r="ZD59" s="6">
        <v>32.643999999999998</v>
      </c>
      <c r="ZE59" s="7">
        <v>40.012</v>
      </c>
      <c r="ZF59" s="6">
        <v>48.381019190000004</v>
      </c>
      <c r="ZG59" s="7">
        <v>26.557189879999999</v>
      </c>
      <c r="ZH59" s="6">
        <v>8.7415616909999994</v>
      </c>
      <c r="ZI59" s="7">
        <v>63.36949233</v>
      </c>
      <c r="ZJ59" s="6">
        <v>39.661000000000001</v>
      </c>
      <c r="ZK59" s="7">
        <v>17.120999999999999</v>
      </c>
      <c r="ZL59" s="6">
        <v>30.657170870000002</v>
      </c>
      <c r="ZM59" s="7">
        <v>2.0717566340000002</v>
      </c>
      <c r="ZN59" s="6">
        <v>21.79430812</v>
      </c>
      <c r="ZO59" s="7">
        <v>0.05</v>
      </c>
      <c r="ZP59" s="6">
        <v>3000</v>
      </c>
      <c r="ZQ59" s="7">
        <v>0.1</v>
      </c>
      <c r="ZR59" s="6">
        <v>3.4</v>
      </c>
      <c r="ZS59" s="7">
        <v>5121</v>
      </c>
      <c r="ZT59" s="6">
        <v>0.03</v>
      </c>
      <c r="ZU59" s="7">
        <v>3.8</v>
      </c>
      <c r="ZV59" s="6">
        <v>4274</v>
      </c>
      <c r="ZW59" s="7">
        <v>33.740586020000002</v>
      </c>
      <c r="ZX59" s="6">
        <v>4.5185594000000003E-2</v>
      </c>
      <c r="ZY59" s="7">
        <v>21.60866768</v>
      </c>
      <c r="ZZ59" s="6">
        <v>0.03</v>
      </c>
      <c r="AAA59" s="7">
        <v>200</v>
      </c>
      <c r="AAB59" s="6">
        <v>0.1</v>
      </c>
      <c r="AAC59" s="7">
        <v>0.1</v>
      </c>
      <c r="AAD59" s="6">
        <v>2.2000000000000002</v>
      </c>
      <c r="AAE59" s="7">
        <v>6609</v>
      </c>
      <c r="AAF59" s="6">
        <v>449.8</v>
      </c>
      <c r="AAG59" s="7">
        <v>1000</v>
      </c>
      <c r="AAH59" s="6">
        <v>2800</v>
      </c>
      <c r="AAI59" s="7">
        <v>600</v>
      </c>
      <c r="AAJ59" s="6">
        <v>23.588264179999999</v>
      </c>
      <c r="AAK59" s="7">
        <v>2.2999999999999998</v>
      </c>
      <c r="AAL59" s="6">
        <v>6220</v>
      </c>
      <c r="AAM59" s="7">
        <v>836000</v>
      </c>
      <c r="AAN59" s="6">
        <v>6217868000</v>
      </c>
      <c r="AAO59" s="7">
        <v>6217868000</v>
      </c>
      <c r="AAP59" s="6"/>
      <c r="AAQ59" s="7"/>
      <c r="AAR59" s="6">
        <v>5.9051764E-2</v>
      </c>
      <c r="AAS59" s="7">
        <v>0.70089993399999995</v>
      </c>
      <c r="AAT59" s="6">
        <v>1756743830</v>
      </c>
      <c r="AAU59" s="7">
        <v>9063542234</v>
      </c>
      <c r="AAV59" s="6">
        <v>136507126.19999999</v>
      </c>
      <c r="AAW59" s="7">
        <v>1620236704</v>
      </c>
      <c r="AAX59" s="6">
        <v>4.9000000000000004</v>
      </c>
      <c r="AAY59" s="7">
        <v>0.75995169799999995</v>
      </c>
      <c r="AAZ59" s="6">
        <v>3.9208074590000002</v>
      </c>
      <c r="ABA59" s="7">
        <v>45</v>
      </c>
      <c r="ABB59" s="6">
        <v>87.416496280000004</v>
      </c>
      <c r="ABC59" s="7">
        <v>100</v>
      </c>
      <c r="ABD59" s="6">
        <v>100</v>
      </c>
      <c r="ABE59" s="7">
        <v>100</v>
      </c>
      <c r="ABF59" s="6">
        <v>58.93533841</v>
      </c>
      <c r="ABG59" s="7">
        <v>2.721807713</v>
      </c>
      <c r="ABH59" s="6">
        <v>272600000</v>
      </c>
      <c r="ABI59" s="7">
        <v>26.304369999999999</v>
      </c>
      <c r="ABJ59" s="6">
        <v>87.048492429999996</v>
      </c>
      <c r="ABK59" s="7">
        <v>2.3460999999999999</v>
      </c>
      <c r="ABL59" s="6"/>
      <c r="ABM59" s="7">
        <v>87.769187930000001</v>
      </c>
      <c r="ABN59" s="6">
        <v>3.4906041879999998</v>
      </c>
      <c r="ABO59" s="7">
        <v>681900000</v>
      </c>
      <c r="ABP59" s="6">
        <v>254500000</v>
      </c>
      <c r="ABQ59" s="7">
        <v>94</v>
      </c>
      <c r="ABR59" s="6">
        <v>1.68374</v>
      </c>
      <c r="ABS59" s="7">
        <v>2.96557</v>
      </c>
    </row>
    <row r="60" spans="1:747" x14ac:dyDescent="0.25">
      <c r="A60" s="5">
        <v>2018</v>
      </c>
      <c r="B60" s="6">
        <v>49.507816339999998</v>
      </c>
      <c r="C60" s="7">
        <v>62.483602439999999</v>
      </c>
      <c r="D60" s="6">
        <v>0.52007172899999998</v>
      </c>
      <c r="E60" s="7">
        <v>4.4722571660000003</v>
      </c>
      <c r="F60" s="6">
        <v>5.1850583260000001</v>
      </c>
      <c r="G60" s="7">
        <v>2.6513947949999999</v>
      </c>
      <c r="H60" s="6">
        <v>4.2777001419999996</v>
      </c>
      <c r="I60" s="7">
        <v>5.8190683019999998</v>
      </c>
      <c r="J60" s="6">
        <v>7.8360470439999999</v>
      </c>
      <c r="K60" s="7">
        <v>8.4237240779999993</v>
      </c>
      <c r="L60" s="6">
        <v>61.792203610000001</v>
      </c>
      <c r="M60" s="7">
        <v>9.1920792179999999</v>
      </c>
      <c r="N60" s="6">
        <v>11.62466427</v>
      </c>
      <c r="O60" s="7">
        <v>34.434443999999999</v>
      </c>
      <c r="P60" s="6">
        <v>12.765406110000001</v>
      </c>
      <c r="Q60" s="7">
        <v>20788</v>
      </c>
      <c r="R60" s="6">
        <v>16978149365</v>
      </c>
      <c r="S60" s="7">
        <v>409100000000</v>
      </c>
      <c r="T60" s="6">
        <v>3568.6396629999999</v>
      </c>
      <c r="U60" s="7">
        <v>377141000000</v>
      </c>
      <c r="V60" s="6">
        <v>4563650000000</v>
      </c>
      <c r="W60" s="7">
        <v>92772235706</v>
      </c>
      <c r="X60" s="6">
        <v>10.830249090000001</v>
      </c>
      <c r="Y60" s="7">
        <v>505361000000</v>
      </c>
      <c r="Z60" s="6">
        <v>-9.9417084570000007</v>
      </c>
      <c r="AA60" s="7">
        <v>27.926364060000001</v>
      </c>
      <c r="AB60" s="6">
        <v>1303100000000</v>
      </c>
      <c r="AC60" s="7">
        <v>43308947665</v>
      </c>
      <c r="AD60" s="6">
        <v>1174900000000</v>
      </c>
      <c r="AE60" s="7">
        <v>47225661227</v>
      </c>
      <c r="AF60" s="6">
        <v>5130100000000</v>
      </c>
      <c r="AG60" s="7">
        <v>5913420000000</v>
      </c>
      <c r="AH60" s="6">
        <v>239567000000</v>
      </c>
      <c r="AI60" s="7">
        <v>299402000000</v>
      </c>
      <c r="AJ60" s="6">
        <v>7.9422227940000001</v>
      </c>
      <c r="AK60" s="7">
        <v>370600000000</v>
      </c>
      <c r="AL60" s="6">
        <v>27624000000</v>
      </c>
      <c r="AM60" s="7">
        <v>37.939189919999997</v>
      </c>
      <c r="AN60" s="6">
        <v>42.704000000000001</v>
      </c>
      <c r="AO60" s="7">
        <v>50.492183660000002</v>
      </c>
      <c r="AP60" s="6">
        <v>105682094</v>
      </c>
      <c r="AQ60" s="7">
        <v>55.21691792</v>
      </c>
      <c r="AR60" s="6">
        <v>0.37011913400000002</v>
      </c>
      <c r="AS60" s="7">
        <v>1.084879149</v>
      </c>
      <c r="AT60" s="6">
        <v>3.773352386</v>
      </c>
      <c r="AU60" s="7">
        <v>1.798282374</v>
      </c>
      <c r="AV60" s="6">
        <v>3.4964264389999999</v>
      </c>
      <c r="AW60" s="7">
        <v>4.9951634330000001</v>
      </c>
      <c r="AX60" s="6">
        <v>6.8100177740000003</v>
      </c>
      <c r="AY60" s="7">
        <v>8.2905823870000006</v>
      </c>
      <c r="AZ60" s="6">
        <v>61.544671710000003</v>
      </c>
      <c r="BA60" s="7">
        <v>61.29221811</v>
      </c>
      <c r="BB60" s="6">
        <v>10.044373630000001</v>
      </c>
      <c r="BC60" s="7">
        <v>33.983071119999998</v>
      </c>
      <c r="BD60" s="6">
        <v>33.522723560000003</v>
      </c>
      <c r="BE60" s="7">
        <v>17.77</v>
      </c>
      <c r="BF60" s="6">
        <v>8.7673053020000005</v>
      </c>
      <c r="BG60" s="7">
        <v>262589000000</v>
      </c>
      <c r="BH60" s="6">
        <v>0</v>
      </c>
      <c r="BI60" s="7">
        <v>135607000000</v>
      </c>
      <c r="BJ60" s="6">
        <v>35.329875029999997</v>
      </c>
      <c r="BK60" s="7">
        <v>1648560000000</v>
      </c>
      <c r="BL60" s="6">
        <v>-463900000000</v>
      </c>
      <c r="BM60" s="7">
        <v>18.709013760000001</v>
      </c>
      <c r="BN60" s="6">
        <v>873000000000</v>
      </c>
      <c r="BO60" s="7">
        <v>5818795723</v>
      </c>
      <c r="BP60" s="6">
        <v>90329366322</v>
      </c>
      <c r="BQ60" s="7">
        <v>7204100000000</v>
      </c>
      <c r="BR60" s="6">
        <v>71.210824959999997</v>
      </c>
      <c r="BS60" s="7">
        <v>341614000000</v>
      </c>
      <c r="BT60" s="6">
        <v>5438420000000</v>
      </c>
      <c r="BU60" s="7">
        <v>3886500000000</v>
      </c>
      <c r="BV60" s="6">
        <v>57.295999999999999</v>
      </c>
      <c r="BW60" s="7">
        <v>52320897</v>
      </c>
      <c r="BX60" s="6">
        <v>0.80345240299999998</v>
      </c>
      <c r="BY60" s="7">
        <v>4726375</v>
      </c>
      <c r="BZ60" s="6">
        <v>2712869</v>
      </c>
      <c r="CA60" s="7">
        <v>3.0094811159999999</v>
      </c>
      <c r="CB60" s="6">
        <v>4.2793322549999999</v>
      </c>
      <c r="CC60" s="7">
        <v>5.6889592860000002</v>
      </c>
      <c r="CD60" s="6">
        <v>7.7886452119999996</v>
      </c>
      <c r="CE60" s="7">
        <v>8.1776695089999993</v>
      </c>
      <c r="CF60" s="6">
        <v>32973059</v>
      </c>
      <c r="CG60" s="7">
        <v>8.9451114430000001</v>
      </c>
      <c r="CH60" s="6">
        <v>11.28855179</v>
      </c>
      <c r="CI60" s="7">
        <v>18374632</v>
      </c>
      <c r="CJ60" s="6">
        <v>12.429477390000001</v>
      </c>
      <c r="CK60" s="7">
        <v>102546000000</v>
      </c>
      <c r="CL60" s="6">
        <v>23021947102</v>
      </c>
      <c r="CM60" s="7">
        <v>44153.175089999997</v>
      </c>
      <c r="CN60" s="6">
        <v>256818000000</v>
      </c>
      <c r="CO60" s="7">
        <v>71.597052559999995</v>
      </c>
      <c r="CP60" s="6">
        <v>1191880000000</v>
      </c>
      <c r="CQ60" s="7">
        <v>45.911019670000002</v>
      </c>
      <c r="CR60" s="6">
        <v>-26105796286</v>
      </c>
      <c r="CS60" s="7">
        <v>114102000000</v>
      </c>
      <c r="CT60" s="6">
        <v>1290680000000</v>
      </c>
      <c r="CU60" s="7">
        <v>49127743388</v>
      </c>
      <c r="CV60" s="6">
        <v>16.493077880000001</v>
      </c>
      <c r="CW60" s="7">
        <v>769600000000</v>
      </c>
      <c r="CX60" s="6">
        <v>4.8806483170000003</v>
      </c>
      <c r="CY60" s="7">
        <v>24.295279069999999</v>
      </c>
      <c r="CZ60" s="6">
        <v>41839242991</v>
      </c>
      <c r="DA60" s="7">
        <v>23.80937115</v>
      </c>
      <c r="DB60" s="6">
        <v>28439002983</v>
      </c>
      <c r="DC60" s="7">
        <v>1850740000000</v>
      </c>
      <c r="DD60" s="6">
        <v>73331457513</v>
      </c>
      <c r="DE60" s="7">
        <v>63251333808</v>
      </c>
      <c r="DF60" s="6">
        <v>103400000000</v>
      </c>
      <c r="DG60" s="7">
        <v>109.9417085</v>
      </c>
      <c r="DH60" s="6">
        <v>288694000000</v>
      </c>
      <c r="DI60" s="7">
        <v>83.2904719</v>
      </c>
      <c r="DJ60" s="6">
        <v>2833.0405340000002</v>
      </c>
      <c r="DK60" s="7">
        <v>475000000000</v>
      </c>
      <c r="DL60" s="6">
        <v>20855374226</v>
      </c>
      <c r="DM60" s="7">
        <v>1630000000</v>
      </c>
      <c r="DN60" s="6">
        <v>14.401465780000001</v>
      </c>
      <c r="DO60" s="7">
        <v>77.765221190000005</v>
      </c>
      <c r="DP60" s="6">
        <v>127573000000</v>
      </c>
      <c r="DQ60" s="7">
        <v>38609411065</v>
      </c>
      <c r="DR60" s="6">
        <v>25162242</v>
      </c>
      <c r="DS60" s="7">
        <v>24.295279069999999</v>
      </c>
      <c r="DT60" s="6">
        <v>20076002</v>
      </c>
      <c r="DU60" s="7">
        <v>17.767290419999998</v>
      </c>
      <c r="DV60" s="6">
        <v>5770726294</v>
      </c>
      <c r="DW60" s="7">
        <v>6534290000000</v>
      </c>
      <c r="DX60" s="6">
        <v>61668.984279999997</v>
      </c>
      <c r="DY60" s="7">
        <v>2484.703156</v>
      </c>
      <c r="DZ60" s="6">
        <v>6517310000000</v>
      </c>
      <c r="EA60" s="7">
        <v>4666200000000</v>
      </c>
      <c r="EB60" s="6">
        <v>51.642245989999999</v>
      </c>
      <c r="EC60" s="7">
        <v>2409730000000</v>
      </c>
      <c r="ED60" s="6">
        <v>48.063892889999998</v>
      </c>
      <c r="EE60" s="7">
        <v>264.37505540000001</v>
      </c>
      <c r="EF60" s="6">
        <v>3628680000000</v>
      </c>
      <c r="EG60" s="7">
        <v>4073980000000</v>
      </c>
      <c r="EH60" s="6">
        <v>24.295279069999999</v>
      </c>
      <c r="EI60" s="7">
        <v>44.484351940000003</v>
      </c>
      <c r="EJ60" s="6">
        <v>72000000000</v>
      </c>
      <c r="EK60" s="7">
        <v>45130481</v>
      </c>
      <c r="EL60" s="6">
        <v>60551613</v>
      </c>
      <c r="EM60" s="7">
        <v>53361197</v>
      </c>
      <c r="EN60" s="6">
        <v>7.2666845200000001</v>
      </c>
      <c r="EO60" s="7">
        <v>0.68559222799999997</v>
      </c>
      <c r="EP60" s="6">
        <v>1.4849506640000001</v>
      </c>
      <c r="EQ60" s="7">
        <v>2013506</v>
      </c>
      <c r="ER60" s="6">
        <v>2.2110630310000001</v>
      </c>
      <c r="ES60" s="7">
        <v>3.688467953</v>
      </c>
      <c r="ET60" s="6">
        <v>4.8694664469999998</v>
      </c>
      <c r="EU60" s="7">
        <v>6.7301016139999996</v>
      </c>
      <c r="EV60" s="6">
        <v>8.1149832740000001</v>
      </c>
      <c r="EW60" s="7">
        <v>65041698</v>
      </c>
      <c r="EX60" s="6">
        <v>32068638</v>
      </c>
      <c r="EY60" s="7">
        <v>9.8046943819999992</v>
      </c>
      <c r="EZ60" s="6">
        <v>35914021</v>
      </c>
      <c r="FA60" s="7">
        <v>17539390</v>
      </c>
      <c r="FB60" s="6">
        <v>17.984655610000001</v>
      </c>
      <c r="FC60" s="7">
        <v>839200000000</v>
      </c>
      <c r="FD60" s="6">
        <v>404865000000</v>
      </c>
      <c r="FE60" s="7">
        <v>91.232694699999996</v>
      </c>
      <c r="FF60" s="6">
        <v>4257100000000</v>
      </c>
      <c r="FG60" s="7">
        <v>218711000000</v>
      </c>
      <c r="FH60" s="6">
        <v>41946418488</v>
      </c>
      <c r="FI60" s="7">
        <v>1.894796031</v>
      </c>
      <c r="FJ60" s="6">
        <v>126459000000</v>
      </c>
      <c r="FK60" s="7">
        <v>2289350000000</v>
      </c>
      <c r="FL60" s="6">
        <v>8.5354179959999996</v>
      </c>
      <c r="FM60" s="7">
        <v>-0.75992489500000004</v>
      </c>
      <c r="FN60" s="6">
        <v>1.8988841139999999</v>
      </c>
      <c r="FO60" s="7">
        <v>3.351667532</v>
      </c>
      <c r="FP60" s="6">
        <v>5.3311086190000001</v>
      </c>
      <c r="FQ60" s="7">
        <v>372012000000</v>
      </c>
      <c r="FR60" s="6">
        <v>21.174820820000001</v>
      </c>
      <c r="FS60" s="7">
        <v>3387470000000</v>
      </c>
      <c r="FT60" s="6">
        <v>7.2468043260000004</v>
      </c>
      <c r="FU60" s="7">
        <v>1.656196459</v>
      </c>
      <c r="FV60" s="6">
        <v>1.8971383180000001</v>
      </c>
      <c r="FW60" s="7">
        <v>198608000000</v>
      </c>
      <c r="FX60" s="6">
        <v>41172293714</v>
      </c>
      <c r="FY60" s="7">
        <v>10.173623340000001</v>
      </c>
      <c r="FZ60" s="6">
        <v>744087000000</v>
      </c>
      <c r="GA60" s="7">
        <v>31.590453629999999</v>
      </c>
      <c r="GB60" s="6">
        <v>1.1819779770000001</v>
      </c>
      <c r="GC60" s="7">
        <v>13.302139820000001</v>
      </c>
      <c r="GD60" s="6">
        <v>4.496907373</v>
      </c>
      <c r="GE60" s="7">
        <v>6390850000000</v>
      </c>
      <c r="GF60" s="6">
        <v>133128000000</v>
      </c>
      <c r="GG60" s="7">
        <v>1.1407689860000001</v>
      </c>
      <c r="GH60" s="6">
        <v>80.573770999999994</v>
      </c>
      <c r="GI60" s="7">
        <v>73.927000000000007</v>
      </c>
      <c r="GJ60" s="6">
        <v>185.95</v>
      </c>
      <c r="GK60" s="7">
        <v>20.9</v>
      </c>
      <c r="GL60" s="6">
        <v>19.5</v>
      </c>
      <c r="GM60" s="7">
        <v>27906</v>
      </c>
      <c r="GN60" s="6">
        <v>45412</v>
      </c>
      <c r="GO60" s="7">
        <v>2080899902</v>
      </c>
      <c r="GP60" s="6">
        <v>2080899902</v>
      </c>
      <c r="GQ60" s="7">
        <v>68.875</v>
      </c>
      <c r="GR60" s="6">
        <v>17.8</v>
      </c>
      <c r="GS60" s="7">
        <v>5.5110000000000001</v>
      </c>
      <c r="GT60" s="6">
        <v>47.174999999999997</v>
      </c>
      <c r="GU60" s="7">
        <v>1.052</v>
      </c>
      <c r="GV60" s="6">
        <v>3.0979999999999999</v>
      </c>
      <c r="GW60" s="7">
        <v>19</v>
      </c>
      <c r="GX60" s="6">
        <v>102.131</v>
      </c>
      <c r="GY60" s="7">
        <v>269290008.5</v>
      </c>
      <c r="GZ60" s="6">
        <v>224700000</v>
      </c>
      <c r="HA60" s="7">
        <v>1967517</v>
      </c>
      <c r="HB60" s="6">
        <v>8050000.1909999996</v>
      </c>
      <c r="HC60" s="7">
        <v>362340000</v>
      </c>
      <c r="HD60" s="6">
        <v>1594231</v>
      </c>
      <c r="HE60" s="7">
        <v>373286</v>
      </c>
      <c r="HF60" s="6">
        <v>70.177616</v>
      </c>
      <c r="HG60" s="7">
        <v>71.367000000000004</v>
      </c>
      <c r="HH60" s="6">
        <v>16.5</v>
      </c>
      <c r="HI60" s="7">
        <v>24.562000000000001</v>
      </c>
      <c r="HJ60" s="6">
        <v>53546</v>
      </c>
      <c r="HK60" s="7">
        <v>19.690184250000001</v>
      </c>
      <c r="HL60" s="6">
        <v>4.2356920120000003</v>
      </c>
      <c r="HM60" s="7">
        <v>2218429932</v>
      </c>
      <c r="HN60" s="6">
        <v>10.9</v>
      </c>
      <c r="HO60" s="7">
        <v>22.2</v>
      </c>
      <c r="HP60" s="6">
        <v>2218429932</v>
      </c>
      <c r="HQ60" s="7">
        <v>799590008.5</v>
      </c>
      <c r="HR60" s="6">
        <v>104250000</v>
      </c>
      <c r="HS60" s="7">
        <v>-68160003.659999996</v>
      </c>
      <c r="HT60" s="6">
        <v>5.0270096530000004</v>
      </c>
      <c r="HU60" s="7">
        <v>1.2499661959999999</v>
      </c>
      <c r="HV60" s="6">
        <v>3.0738720650000002</v>
      </c>
      <c r="HW60" s="7">
        <v>3119587364</v>
      </c>
      <c r="HX60" s="6">
        <v>6.3271672150000002</v>
      </c>
      <c r="HY60" s="7">
        <v>55466000000</v>
      </c>
      <c r="HZ60" s="6">
        <v>7.44</v>
      </c>
      <c r="IA60" s="7">
        <v>7865290</v>
      </c>
      <c r="IB60" s="6">
        <v>1001450</v>
      </c>
      <c r="IC60" s="7">
        <v>17565644.010000002</v>
      </c>
      <c r="ID60" s="6">
        <v>535.29025909999996</v>
      </c>
      <c r="IE60" s="7">
        <v>98.94</v>
      </c>
      <c r="IF60" s="6">
        <v>0.81772062899999998</v>
      </c>
      <c r="IG60" s="7">
        <v>42.473845830000002</v>
      </c>
      <c r="IH60" s="6">
        <v>106.1651454</v>
      </c>
      <c r="II60" s="7">
        <v>96.36</v>
      </c>
      <c r="IJ60" s="6">
        <v>2592349</v>
      </c>
      <c r="IK60" s="7">
        <v>3.8806569889999998</v>
      </c>
      <c r="IL60" s="6">
        <v>6776</v>
      </c>
      <c r="IM60" s="7">
        <v>96.26</v>
      </c>
      <c r="IN60" s="6">
        <v>995450</v>
      </c>
      <c r="IO60" s="7">
        <v>3.0629363600000001</v>
      </c>
      <c r="IP60" s="6">
        <v>26030175289</v>
      </c>
      <c r="IQ60" s="7">
        <v>7.8774340900000004</v>
      </c>
      <c r="IR60" s="6">
        <v>18.96584013</v>
      </c>
      <c r="IS60" s="7">
        <v>3.035200627</v>
      </c>
      <c r="IT60" s="6">
        <v>2.8868537330000001</v>
      </c>
      <c r="IU60" s="7">
        <v>12.82511513</v>
      </c>
      <c r="IV60" s="6">
        <v>17.92219897</v>
      </c>
      <c r="IW60" s="7">
        <v>18.100000000000001</v>
      </c>
      <c r="IX60" s="6">
        <v>2.8850677000000002E-2</v>
      </c>
      <c r="IY60" s="7">
        <v>4.1726530759999996</v>
      </c>
      <c r="IZ60" s="6">
        <v>5.9613483150000004</v>
      </c>
      <c r="JA60" s="7">
        <v>6.0896325459999998</v>
      </c>
      <c r="JB60" s="6">
        <v>4.0744437580000001</v>
      </c>
      <c r="JC60" s="7">
        <v>58.601376909999999</v>
      </c>
      <c r="JD60" s="6">
        <v>3049000</v>
      </c>
      <c r="JE60" s="7">
        <v>7.6762347770000003</v>
      </c>
      <c r="JF60" s="6">
        <v>65.480491000000001</v>
      </c>
      <c r="JG60" s="7">
        <v>68490034753</v>
      </c>
      <c r="JH60" s="6">
        <v>3.035200627</v>
      </c>
      <c r="JI60" s="7">
        <v>32.273789919999999</v>
      </c>
      <c r="JJ60" s="6">
        <v>9.4623408960000006</v>
      </c>
      <c r="JK60" s="7">
        <v>1</v>
      </c>
      <c r="JL60" s="6">
        <v>7.8774340900000004</v>
      </c>
      <c r="JM60" s="7">
        <v>5.9430359599999996</v>
      </c>
      <c r="JN60" s="6">
        <v>1.9340701680000001</v>
      </c>
      <c r="JO60" s="7">
        <v>22.90328293</v>
      </c>
      <c r="JP60" s="6">
        <v>1.1310619959999999</v>
      </c>
      <c r="JQ60" s="7">
        <v>11.3563153</v>
      </c>
      <c r="JR60" s="6">
        <v>38630</v>
      </c>
      <c r="JS60" s="7">
        <v>0.95473261399999998</v>
      </c>
      <c r="JT60" s="6">
        <v>-111588000000</v>
      </c>
      <c r="JU60" s="7">
        <v>60186.220459999997</v>
      </c>
      <c r="JV60" s="6">
        <v>2710</v>
      </c>
      <c r="JW60" s="7">
        <v>256309000000</v>
      </c>
      <c r="JX60" s="6">
        <v>43097.286740000003</v>
      </c>
      <c r="JY60" s="7">
        <v>6360610000000</v>
      </c>
      <c r="JZ60" s="6">
        <v>4554610000000</v>
      </c>
      <c r="KA60" s="7">
        <v>-6279600000</v>
      </c>
      <c r="KB60" s="6">
        <v>368237000000</v>
      </c>
      <c r="KC60" s="7">
        <v>285957000000</v>
      </c>
      <c r="KD60" s="6">
        <v>3484.3881609999999</v>
      </c>
      <c r="KE60" s="7">
        <v>30030000.690000001</v>
      </c>
      <c r="KF60" s="6">
        <v>4.7400333640000003</v>
      </c>
      <c r="KG60" s="7">
        <v>2.7717000949999999</v>
      </c>
      <c r="KH60" s="6">
        <v>0.81187146700000001</v>
      </c>
      <c r="KI60" s="7">
        <v>4300000.1909999996</v>
      </c>
      <c r="KJ60" s="6">
        <v>-4769999.9809999997</v>
      </c>
      <c r="KK60" s="7">
        <v>246746</v>
      </c>
      <c r="KL60" s="6">
        <v>289999.99170000001</v>
      </c>
      <c r="KM60" s="7">
        <v>5820000.1720000003</v>
      </c>
      <c r="KN60" s="6">
        <v>11020000.460000001</v>
      </c>
      <c r="KO60" s="7">
        <v>350000.02380000002</v>
      </c>
      <c r="KP60" s="6">
        <v>73620002.75</v>
      </c>
      <c r="KQ60" s="7">
        <v>6</v>
      </c>
      <c r="KR60" s="6">
        <v>3.2000000000000001E-2</v>
      </c>
      <c r="KS60" s="7">
        <v>17.689399999999999</v>
      </c>
      <c r="KT60" s="6">
        <v>40.054339329999998</v>
      </c>
      <c r="KU60" s="7">
        <v>7902497221</v>
      </c>
      <c r="KV60" s="6">
        <v>3.1004007759999999</v>
      </c>
      <c r="KW60" s="7">
        <v>8141300000</v>
      </c>
      <c r="KX60" s="6">
        <v>21.1388</v>
      </c>
      <c r="KY60" s="7">
        <v>0.3155</v>
      </c>
      <c r="KZ60" s="6">
        <v>4.0000000000000002E-4</v>
      </c>
      <c r="LA60" s="7">
        <v>82.412099999999995</v>
      </c>
      <c r="LB60" s="6">
        <v>1.8092999999999999</v>
      </c>
      <c r="LC60" s="7">
        <v>6.1449999999999996</v>
      </c>
      <c r="LD60" s="6">
        <v>11.8744</v>
      </c>
      <c r="LE60" s="7">
        <v>56.164700000000003</v>
      </c>
      <c r="LF60" s="6">
        <v>2.427799169</v>
      </c>
      <c r="LG60" s="7">
        <v>40.135399999999997</v>
      </c>
      <c r="LH60" s="6">
        <v>53.834400000000002</v>
      </c>
      <c r="LI60" s="7">
        <v>0.4743</v>
      </c>
      <c r="LJ60" s="6">
        <v>2361784882</v>
      </c>
      <c r="LK60" s="7">
        <v>9930165000</v>
      </c>
      <c r="LL60" s="6">
        <v>99457163486</v>
      </c>
      <c r="LM60" s="7">
        <v>4.8599999999999997E-2</v>
      </c>
      <c r="LN60" s="6">
        <v>7.9299999999999995E-2</v>
      </c>
      <c r="LO60" s="7">
        <v>0.68031502200000005</v>
      </c>
      <c r="LP60" s="6">
        <v>19.638500000000001</v>
      </c>
      <c r="LQ60" s="7">
        <v>0.47749999999999998</v>
      </c>
      <c r="LR60" s="6">
        <v>5.5399999999999998E-2</v>
      </c>
      <c r="LS60" s="7">
        <v>3.2390491809999999</v>
      </c>
      <c r="LT60" s="6">
        <v>35.828899999999997</v>
      </c>
      <c r="LU60" s="7">
        <v>2.9487000000000001</v>
      </c>
      <c r="LV60" s="6">
        <v>0.11260000000000001</v>
      </c>
      <c r="LW60" s="7">
        <v>21.302499999999998</v>
      </c>
      <c r="LX60" s="6">
        <v>342.30950000000001</v>
      </c>
      <c r="LY60" s="7">
        <v>0.77649999999999997</v>
      </c>
      <c r="LZ60" s="6">
        <v>9.0200000000000002E-2</v>
      </c>
      <c r="MA60" s="7">
        <v>256.57490000000001</v>
      </c>
      <c r="MB60" s="6">
        <v>19.446200000000001</v>
      </c>
      <c r="MC60" s="7">
        <v>13.690799999999999</v>
      </c>
      <c r="MD60" s="6">
        <v>3794491298</v>
      </c>
      <c r="ME60" s="7">
        <v>597049000</v>
      </c>
      <c r="MF60" s="6">
        <v>24.716078159999999</v>
      </c>
      <c r="MG60" s="7">
        <v>79895887998</v>
      </c>
      <c r="MH60" s="6">
        <v>6</v>
      </c>
      <c r="MI60" s="7">
        <v>6</v>
      </c>
      <c r="MJ60" s="6">
        <v>3.0831910769999999</v>
      </c>
      <c r="MK60" s="7">
        <v>3.3451796260000002</v>
      </c>
      <c r="ML60" s="6">
        <v>1432706000</v>
      </c>
      <c r="MM60" s="7">
        <v>45</v>
      </c>
      <c r="MN60" s="6">
        <v>12</v>
      </c>
      <c r="MO60" s="7">
        <v>3165293053</v>
      </c>
      <c r="MP60" s="6">
        <v>8573997536</v>
      </c>
      <c r="MQ60" s="7">
        <v>1156000</v>
      </c>
      <c r="MR60" s="6">
        <v>10.397399999999999</v>
      </c>
      <c r="MS60" s="7">
        <v>79450202998</v>
      </c>
      <c r="MT60" s="6">
        <v>38.803612379999997</v>
      </c>
      <c r="MU60" s="7">
        <v>10743552000</v>
      </c>
      <c r="MV60" s="6">
        <v>96220773</v>
      </c>
      <c r="MW60" s="7">
        <v>1625286000</v>
      </c>
      <c r="MX60" s="6">
        <v>9333116000</v>
      </c>
      <c r="MY60" s="7">
        <v>10341020000</v>
      </c>
      <c r="MZ60" s="6">
        <v>9220255488</v>
      </c>
      <c r="NA60" s="7">
        <v>1167397.1410000001</v>
      </c>
      <c r="NB60" s="6">
        <v>42.067601289999999</v>
      </c>
      <c r="NC60" s="7">
        <v>-117841000</v>
      </c>
      <c r="ND60" s="6">
        <v>276809997.60000002</v>
      </c>
      <c r="NE60" s="7">
        <v>149456314.30000001</v>
      </c>
      <c r="NF60" s="6">
        <v>3446333.17</v>
      </c>
      <c r="NG60" s="7">
        <v>3950000.048</v>
      </c>
      <c r="NH60" s="6">
        <v>3.9376029300000002</v>
      </c>
      <c r="NI60" s="7">
        <v>24.543633209999999</v>
      </c>
      <c r="NJ60" s="6">
        <v>1.6752565340000001</v>
      </c>
      <c r="NK60" s="7">
        <v>55.688086869999999</v>
      </c>
      <c r="NL60" s="6">
        <v>18.33097879</v>
      </c>
      <c r="NM60" s="7">
        <v>49.088864149999999</v>
      </c>
      <c r="NN60" s="6">
        <v>15.808497040000001</v>
      </c>
      <c r="NO60" s="7">
        <v>5.0883799820000002</v>
      </c>
      <c r="NP60" s="6">
        <v>17.178673979999999</v>
      </c>
      <c r="NQ60" s="7">
        <v>2.6549474649999998</v>
      </c>
      <c r="NR60" s="6">
        <v>7.3788826000000002E-2</v>
      </c>
      <c r="NS60" s="7">
        <v>2043.8115029999999</v>
      </c>
      <c r="NT60" s="6">
        <v>7.568946E-3</v>
      </c>
      <c r="NU60" s="7">
        <v>0.15865723800000001</v>
      </c>
      <c r="NV60" s="6">
        <v>4.4111256000000001</v>
      </c>
      <c r="NW60" s="7">
        <v>437.62532800000002</v>
      </c>
      <c r="NX60" s="6">
        <v>5.4765882289999999</v>
      </c>
      <c r="NY60" s="7">
        <v>1.891519062</v>
      </c>
      <c r="NZ60" s="6">
        <v>2878.5134539999999</v>
      </c>
      <c r="OA60" s="7">
        <v>215994000000</v>
      </c>
      <c r="OB60" s="6">
        <v>5.5839544749999996</v>
      </c>
      <c r="OC60" s="7">
        <v>13188560152</v>
      </c>
      <c r="OD60" s="6">
        <v>13845909877</v>
      </c>
      <c r="OE60" s="7">
        <v>0.15466744199999999</v>
      </c>
      <c r="OF60" s="6">
        <v>18425342.329999998</v>
      </c>
      <c r="OG60" s="7">
        <v>386224708.5</v>
      </c>
      <c r="OH60" s="6">
        <v>10738153002</v>
      </c>
      <c r="OI60" s="7">
        <v>105097</v>
      </c>
      <c r="OJ60" s="6">
        <v>7.5965635589999998</v>
      </c>
      <c r="OK60" s="7">
        <v>304207000000</v>
      </c>
      <c r="OL60" s="6">
        <v>5.4177282910000004</v>
      </c>
      <c r="OM60" s="7">
        <v>5.6877609680000001</v>
      </c>
      <c r="ON60" s="6">
        <v>12386010</v>
      </c>
      <c r="OO60" s="7">
        <v>93800000</v>
      </c>
      <c r="OP60" s="6">
        <v>0</v>
      </c>
      <c r="OQ60" s="7">
        <v>3.528524982</v>
      </c>
      <c r="OR60" s="6">
        <v>1.582959056</v>
      </c>
      <c r="OS60" s="7">
        <v>6090872.2879999997</v>
      </c>
      <c r="OT60" s="6">
        <v>90.402742840000002</v>
      </c>
      <c r="OU60" s="7">
        <v>5522372000</v>
      </c>
      <c r="OV60" s="6">
        <v>5562713000</v>
      </c>
      <c r="OW60" s="7">
        <v>96.249008180000004</v>
      </c>
      <c r="OX60" s="6">
        <v>12643289</v>
      </c>
      <c r="OY60" s="7">
        <v>96.901000980000006</v>
      </c>
      <c r="OZ60" s="6">
        <v>42935577353</v>
      </c>
      <c r="PA60" s="7">
        <v>16.35088958</v>
      </c>
      <c r="PB60" s="6">
        <v>762965000000</v>
      </c>
      <c r="PC60" s="7">
        <v>96.583038329999994</v>
      </c>
      <c r="PD60" s="6">
        <v>180000.00719999999</v>
      </c>
      <c r="PE60" s="7">
        <v>540000.02150000003</v>
      </c>
      <c r="PF60" s="6">
        <v>-610637468</v>
      </c>
      <c r="PG60" s="7">
        <v>9.8550000000000004</v>
      </c>
      <c r="PH60" s="6">
        <v>1090000.0330000001</v>
      </c>
      <c r="PI60" s="7">
        <v>-2.358703013</v>
      </c>
      <c r="PJ60" s="6">
        <v>6</v>
      </c>
      <c r="PK60" s="7">
        <v>445685000</v>
      </c>
      <c r="PL60" s="6">
        <v>12.31666667</v>
      </c>
      <c r="PM60" s="7">
        <v>18.31666667</v>
      </c>
      <c r="PN60" s="6">
        <v>3049999.952</v>
      </c>
      <c r="PO60" s="7">
        <v>50.692183479999997</v>
      </c>
      <c r="PP60" s="6">
        <v>22913000000</v>
      </c>
      <c r="PQ60" s="7">
        <v>45.782557820000001</v>
      </c>
      <c r="PR60" s="6">
        <v>750455000000</v>
      </c>
      <c r="PS60" s="7">
        <v>16.322366079999998</v>
      </c>
      <c r="PT60" s="6">
        <v>25515700000</v>
      </c>
      <c r="PU60" s="7">
        <v>52529133912</v>
      </c>
      <c r="PV60" s="6">
        <v>1.4656163440000001</v>
      </c>
      <c r="PW60" s="7">
        <v>-7817811000</v>
      </c>
      <c r="PX60" s="6">
        <v>-8478773088</v>
      </c>
      <c r="PY60" s="7">
        <v>14.266522309999999</v>
      </c>
      <c r="PZ60" s="6">
        <v>18692712500</v>
      </c>
      <c r="QA60" s="7">
        <v>9388400000</v>
      </c>
      <c r="QB60" s="6">
        <v>1.507877624</v>
      </c>
      <c r="QC60" s="7">
        <v>28.092678530000001</v>
      </c>
      <c r="QD60" s="6">
        <v>16.476807969999999</v>
      </c>
      <c r="QE60" s="7">
        <v>25515700000</v>
      </c>
      <c r="QF60" s="6">
        <v>51619507000</v>
      </c>
      <c r="QG60" s="7">
        <v>25489200000</v>
      </c>
      <c r="QH60" s="6">
        <v>-1595857912</v>
      </c>
      <c r="QI60" s="7">
        <v>-9427099000</v>
      </c>
      <c r="QJ60" s="6">
        <v>43.669371150000003</v>
      </c>
      <c r="QK60" s="7">
        <v>57635387500</v>
      </c>
      <c r="QL60" s="6">
        <v>31.41170657</v>
      </c>
      <c r="QM60" s="7">
        <v>38.595557110000001</v>
      </c>
      <c r="QN60" s="6">
        <v>9.2043817919999995</v>
      </c>
      <c r="QO60" s="7">
        <v>17829912500</v>
      </c>
      <c r="QP60" s="6">
        <v>42231547102</v>
      </c>
      <c r="QQ60" s="7">
        <v>26098900000</v>
      </c>
      <c r="QR60" s="6">
        <v>49.27143384</v>
      </c>
      <c r="QS60" s="7">
        <v>23573700000</v>
      </c>
      <c r="QT60" s="6">
        <v>909626911.70000005</v>
      </c>
      <c r="QU60" s="7">
        <v>3236904717</v>
      </c>
      <c r="QV60" s="6">
        <v>-29589580500</v>
      </c>
      <c r="QW60" s="7">
        <v>-2.9316448369999999</v>
      </c>
      <c r="QX60" s="6">
        <v>0.123192309</v>
      </c>
      <c r="QY60" s="7">
        <v>85716500000</v>
      </c>
      <c r="QZ60" s="6">
        <v>10.652399969999999</v>
      </c>
      <c r="RA60" s="7">
        <v>16.096055679999999</v>
      </c>
      <c r="RB60" s="6">
        <v>19.68625643</v>
      </c>
      <c r="RC60" s="7">
        <v>9.7169857489999991</v>
      </c>
      <c r="RD60" s="6">
        <v>37.513839580000003</v>
      </c>
      <c r="RE60" s="7">
        <v>28045807000</v>
      </c>
      <c r="RF60" s="6">
        <v>11.74911024</v>
      </c>
      <c r="RG60" s="7">
        <v>-24708593000</v>
      </c>
      <c r="RH60" s="6">
        <v>-7698166088</v>
      </c>
      <c r="RI60" s="7">
        <v>15.044027249999999</v>
      </c>
      <c r="RJ60" s="6">
        <v>16.08277811</v>
      </c>
      <c r="RK60" s="7">
        <v>5.8573427039999997</v>
      </c>
      <c r="RL60" s="6">
        <v>14.956887760000001</v>
      </c>
      <c r="RM60" s="7">
        <v>11.167875889999999</v>
      </c>
      <c r="RN60" s="6">
        <v>323489000</v>
      </c>
      <c r="RO60" s="7">
        <v>76328100000</v>
      </c>
      <c r="RP60" s="6">
        <v>15.328548059999999</v>
      </c>
      <c r="RQ60" s="7">
        <v>39185000</v>
      </c>
      <c r="RR60" s="6">
        <v>543235335.89999998</v>
      </c>
      <c r="RS60" s="7">
        <v>141.16575589999999</v>
      </c>
      <c r="RT60" s="6">
        <v>4.8663395139999999</v>
      </c>
      <c r="RU60" s="7">
        <v>77.5</v>
      </c>
      <c r="RV60" s="6">
        <v>7750</v>
      </c>
      <c r="RW60" s="7"/>
      <c r="RX60" s="6">
        <v>2.4276538379999999</v>
      </c>
      <c r="RY60" s="7">
        <v>220300000</v>
      </c>
      <c r="RZ60" s="6">
        <v>39185000</v>
      </c>
      <c r="SA60" s="7">
        <v>1.0039199590000001</v>
      </c>
      <c r="SB60" s="6">
        <v>43.298999999999999</v>
      </c>
      <c r="SC60" s="7">
        <v>27.066024070000001</v>
      </c>
      <c r="SD60" s="6">
        <v>67.641999999999996</v>
      </c>
      <c r="SE60" s="7">
        <v>18.308</v>
      </c>
      <c r="SF60" s="6">
        <v>8.5651622310000004</v>
      </c>
      <c r="SG60" s="7">
        <v>20850465587</v>
      </c>
      <c r="SH60" s="6">
        <v>14.2529232</v>
      </c>
      <c r="SI60" s="7">
        <v>9136789</v>
      </c>
      <c r="SJ60" s="6">
        <v>28.76635933</v>
      </c>
      <c r="SK60" s="7">
        <v>79.986839290000006</v>
      </c>
      <c r="SL60" s="6">
        <v>48.59901</v>
      </c>
      <c r="SM60" s="7"/>
      <c r="SN60" s="6"/>
      <c r="SO60" s="7"/>
      <c r="SP60" s="6"/>
      <c r="SQ60" s="7"/>
      <c r="SR60" s="6">
        <v>28.645149230000001</v>
      </c>
      <c r="SS60" s="7"/>
      <c r="ST60" s="6"/>
      <c r="SU60" s="7">
        <v>28.70762062</v>
      </c>
      <c r="SV60" s="6">
        <v>24850</v>
      </c>
      <c r="SW60" s="7">
        <v>107.1</v>
      </c>
      <c r="SX60" s="6">
        <v>94</v>
      </c>
      <c r="SY60" s="7">
        <v>-7336451.9000000004</v>
      </c>
      <c r="SZ60" s="6">
        <v>109.2</v>
      </c>
      <c r="TA60" s="7">
        <v>95</v>
      </c>
      <c r="TB60" s="6">
        <v>1910701000</v>
      </c>
      <c r="TC60" s="7">
        <v>1157850.027</v>
      </c>
      <c r="TD60" s="6"/>
      <c r="TE60" s="7"/>
      <c r="TF60" s="6"/>
      <c r="TG60" s="7">
        <v>81.0146637</v>
      </c>
      <c r="TH60" s="6"/>
      <c r="TI60" s="7"/>
      <c r="TJ60" s="6">
        <v>78.911857600000005</v>
      </c>
      <c r="TK60" s="7"/>
      <c r="TL60" s="6"/>
      <c r="TM60" s="7"/>
      <c r="TN60" s="6">
        <v>86</v>
      </c>
      <c r="TO60" s="7">
        <v>6.8010000000000002</v>
      </c>
      <c r="TP60" s="6">
        <v>21.442</v>
      </c>
      <c r="TQ60" s="7">
        <v>36.717151639999997</v>
      </c>
      <c r="TR60" s="6">
        <v>141926000000</v>
      </c>
      <c r="TS60" s="7">
        <v>1148760000000</v>
      </c>
      <c r="TT60" s="6">
        <v>68868273120</v>
      </c>
      <c r="TU60" s="7">
        <v>274391000000</v>
      </c>
      <c r="TV60" s="6">
        <v>5.8803908959999998</v>
      </c>
      <c r="TW60" s="7">
        <v>15402657.51</v>
      </c>
      <c r="TX60" s="6">
        <v>113.7271898</v>
      </c>
      <c r="TY60" s="7">
        <v>129.39247739999999</v>
      </c>
      <c r="TZ60" s="6">
        <v>105.5526002</v>
      </c>
      <c r="UA60" s="7">
        <v>105.0696231</v>
      </c>
      <c r="UB60" s="6">
        <v>113.2538459</v>
      </c>
      <c r="UC60" s="7">
        <v>37.717079159999997</v>
      </c>
      <c r="UD60" s="6">
        <v>35.770168300000002</v>
      </c>
      <c r="UE60" s="7">
        <v>1.0516200069999999</v>
      </c>
      <c r="UF60" s="6">
        <v>0.99651002899999996</v>
      </c>
      <c r="UG60" s="7">
        <v>0.98659002799999995</v>
      </c>
      <c r="UH60" s="6">
        <v>10.94356267</v>
      </c>
      <c r="UI60" s="7">
        <v>36.146000000000001</v>
      </c>
      <c r="UJ60" s="6">
        <v>24.457999999999998</v>
      </c>
      <c r="UK60" s="7">
        <v>11.38</v>
      </c>
      <c r="UL60" s="6">
        <v>48.222000000000001</v>
      </c>
      <c r="UM60" s="7">
        <v>1258</v>
      </c>
      <c r="UN60" s="6">
        <v>997</v>
      </c>
      <c r="UO60" s="7">
        <v>533935</v>
      </c>
      <c r="UP60" s="6">
        <v>7118450</v>
      </c>
      <c r="UQ60" s="7"/>
      <c r="UR60" s="6">
        <v>61.37731934</v>
      </c>
      <c r="US60" s="7">
        <v>602579</v>
      </c>
      <c r="UT60" s="6">
        <v>63.042000000000002</v>
      </c>
      <c r="UU60" s="7">
        <v>39.030999999999999</v>
      </c>
      <c r="UV60" s="6">
        <v>14.382</v>
      </c>
      <c r="UW60" s="7">
        <v>50.259929999999997</v>
      </c>
      <c r="UX60" s="6">
        <v>26470900000</v>
      </c>
      <c r="UY60" s="7">
        <v>470388000000</v>
      </c>
      <c r="UZ60" s="6">
        <v>2018339</v>
      </c>
      <c r="VA60" s="7">
        <v>287553</v>
      </c>
      <c r="VB60" s="6">
        <v>47.720378879999998</v>
      </c>
      <c r="VC60" s="7"/>
      <c r="VD60" s="6"/>
      <c r="VE60" s="7"/>
      <c r="VF60" s="6"/>
      <c r="VG60" s="7"/>
      <c r="VH60" s="6"/>
      <c r="VI60" s="7"/>
      <c r="VJ60" s="6"/>
      <c r="VK60" s="7"/>
      <c r="VL60" s="6"/>
      <c r="VM60" s="7"/>
      <c r="VN60" s="6"/>
      <c r="VO60" s="7"/>
      <c r="VP60" s="6"/>
      <c r="VQ60" s="7"/>
      <c r="VR60" s="6"/>
      <c r="VS60" s="7"/>
      <c r="VT60" s="6"/>
      <c r="VU60" s="7"/>
      <c r="VV60" s="6"/>
      <c r="VW60" s="7"/>
      <c r="VX60" s="6"/>
      <c r="VY60" s="7"/>
      <c r="VZ60" s="6"/>
      <c r="WA60" s="7"/>
      <c r="WB60" s="6"/>
      <c r="WC60" s="7"/>
      <c r="WD60" s="6"/>
      <c r="WE60" s="7"/>
      <c r="WF60" s="6"/>
      <c r="WG60" s="7"/>
      <c r="WH60" s="6">
        <v>514500000</v>
      </c>
      <c r="WI60" s="7">
        <v>-370000.0048</v>
      </c>
      <c r="WJ60" s="6">
        <v>39999.999109999997</v>
      </c>
      <c r="WK60" s="7">
        <v>23.679449999999999</v>
      </c>
      <c r="WL60" s="6">
        <v>41.03443</v>
      </c>
      <c r="WM60" s="7">
        <v>1.26</v>
      </c>
      <c r="WN60" s="6">
        <v>2028831304</v>
      </c>
      <c r="WO60" s="7">
        <v>0.201529228</v>
      </c>
      <c r="WP60" s="6">
        <v>14488.209430000001</v>
      </c>
      <c r="WQ60" s="7">
        <v>1531140000000</v>
      </c>
      <c r="WR60" s="6">
        <v>71.597052559999995</v>
      </c>
      <c r="WS60" s="7">
        <v>3.667584658</v>
      </c>
      <c r="WT60" s="6">
        <v>12030</v>
      </c>
      <c r="WU60" s="7">
        <v>1202860000000</v>
      </c>
      <c r="WV60" s="6">
        <v>3.5811743740000002</v>
      </c>
      <c r="WW60" s="7">
        <v>1494280000000</v>
      </c>
      <c r="WX60" s="6">
        <v>12329.24468</v>
      </c>
      <c r="WY60" s="7">
        <v>1302980000000</v>
      </c>
      <c r="WZ60" s="6">
        <v>4666200000000</v>
      </c>
      <c r="XA60" s="7">
        <v>21.202425989999998</v>
      </c>
      <c r="XB60" s="6">
        <v>24.492000000000001</v>
      </c>
      <c r="XC60" s="7">
        <v>12.042999999999999</v>
      </c>
      <c r="XD60" s="6">
        <v>3886500000000</v>
      </c>
      <c r="XE60" s="7">
        <v>70.855000000000004</v>
      </c>
      <c r="XF60" s="6">
        <v>36.356999999999999</v>
      </c>
      <c r="XG60" s="7">
        <v>14139.373</v>
      </c>
      <c r="XH60" s="6">
        <v>1271820000000</v>
      </c>
      <c r="XI60" s="7">
        <v>4554610000000</v>
      </c>
      <c r="XJ60" s="6">
        <v>21.174820820000001</v>
      </c>
      <c r="XK60" s="7">
        <v>11.6777</v>
      </c>
      <c r="XL60" s="6">
        <v>0.167570684</v>
      </c>
      <c r="XM60" s="7">
        <v>30208878</v>
      </c>
      <c r="XN60" s="6">
        <v>43.298999999999999</v>
      </c>
      <c r="XO60" s="7">
        <v>27.066155179999999</v>
      </c>
      <c r="XP60" s="6">
        <v>19.728000000000002</v>
      </c>
      <c r="XQ60" s="7">
        <v>68.037000000000006</v>
      </c>
      <c r="XR60" s="6">
        <v>18.414999999999999</v>
      </c>
      <c r="XS60" s="7">
        <v>45.646999999999998</v>
      </c>
      <c r="XT60" s="6">
        <v>1059690000000</v>
      </c>
      <c r="XU60" s="7">
        <v>77900001.530000001</v>
      </c>
      <c r="XV60" s="6">
        <v>15.16281</v>
      </c>
      <c r="XW60" s="7">
        <v>9.8550000000000004</v>
      </c>
      <c r="XX60" s="6">
        <v>21.332999999999998</v>
      </c>
      <c r="XY60" s="7">
        <v>14172.71687</v>
      </c>
      <c r="XZ60" s="6">
        <v>6.7670000000000003</v>
      </c>
      <c r="YA60" s="7">
        <v>18201.03657</v>
      </c>
      <c r="YB60" s="6">
        <v>6973.3948190000001</v>
      </c>
      <c r="YC60" s="7">
        <v>114.7444558</v>
      </c>
      <c r="YD60" s="6">
        <v>56226.182280000001</v>
      </c>
      <c r="YE60" s="7">
        <v>69.739225360000006</v>
      </c>
      <c r="YF60" s="6">
        <v>31.98604297</v>
      </c>
      <c r="YG60" s="7">
        <v>31.263428009999998</v>
      </c>
      <c r="YH60" s="6">
        <v>14.33128168</v>
      </c>
      <c r="YI60" s="7">
        <v>29.859000000000002</v>
      </c>
      <c r="YJ60" s="6">
        <v>21.68119815</v>
      </c>
      <c r="YK60" s="7">
        <v>18.555776999999999</v>
      </c>
      <c r="YL60" s="6">
        <v>47.10850439</v>
      </c>
      <c r="YM60" s="7">
        <v>31.144090800000001</v>
      </c>
      <c r="YN60" s="6">
        <v>3.5904804289999999</v>
      </c>
      <c r="YO60" s="7">
        <v>18.900382359999998</v>
      </c>
      <c r="YP60" s="6">
        <v>35.679762279999998</v>
      </c>
      <c r="YQ60" s="7">
        <v>18.062000000000001</v>
      </c>
      <c r="YR60" s="6">
        <v>5.6840000000000002</v>
      </c>
      <c r="YS60" s="7">
        <v>21.389582480000001</v>
      </c>
      <c r="YT60" s="6">
        <v>131.81962859999999</v>
      </c>
      <c r="YU60" s="7">
        <v>180.40696869999999</v>
      </c>
      <c r="YV60" s="6">
        <v>17.873000000000001</v>
      </c>
      <c r="YW60" s="7">
        <v>70.623666420000006</v>
      </c>
      <c r="YX60" s="6">
        <v>7.9867312530000003</v>
      </c>
      <c r="YY60" s="7">
        <v>23.65764982</v>
      </c>
      <c r="YZ60" s="6">
        <v>68.736568320000003</v>
      </c>
      <c r="ZA60" s="7">
        <v>15.92949295</v>
      </c>
      <c r="ZB60" s="6">
        <v>63.433</v>
      </c>
      <c r="ZC60" s="7">
        <v>12.36304565</v>
      </c>
      <c r="ZD60" s="6">
        <v>26.251999999999999</v>
      </c>
      <c r="ZE60" s="7">
        <v>52.798000000000002</v>
      </c>
      <c r="ZF60" s="6">
        <v>51.459435669999998</v>
      </c>
      <c r="ZG60" s="7">
        <v>26.85936251</v>
      </c>
      <c r="ZH60" s="6">
        <v>7.3034412389999996</v>
      </c>
      <c r="ZI60" s="7">
        <v>64.320237719999994</v>
      </c>
      <c r="ZJ60" s="6">
        <v>39.031999999999996</v>
      </c>
      <c r="ZK60" s="7">
        <v>14.486000000000001</v>
      </c>
      <c r="ZL60" s="6">
        <v>30.260774640000001</v>
      </c>
      <c r="ZM60" s="7">
        <v>3.6936994689999998</v>
      </c>
      <c r="ZN60" s="6">
        <v>21.747404809999999</v>
      </c>
      <c r="ZO60" s="7">
        <v>0.06</v>
      </c>
      <c r="ZP60" s="6">
        <v>3400</v>
      </c>
      <c r="ZQ60" s="7">
        <v>0.1</v>
      </c>
      <c r="ZR60" s="6">
        <v>3.4</v>
      </c>
      <c r="ZS60" s="7">
        <v>5102</v>
      </c>
      <c r="ZT60" s="6">
        <v>0.03</v>
      </c>
      <c r="ZU60" s="7">
        <v>3.8</v>
      </c>
      <c r="ZV60" s="6">
        <v>4216</v>
      </c>
      <c r="ZW60" s="7">
        <v>31.898262649999999</v>
      </c>
      <c r="ZX60" s="6">
        <v>4.5185594000000003E-2</v>
      </c>
      <c r="ZY60" s="7">
        <v>31.70296299</v>
      </c>
      <c r="ZZ60" s="6">
        <v>0.03</v>
      </c>
      <c r="AAA60" s="7">
        <v>200</v>
      </c>
      <c r="AAB60" s="6">
        <v>0.1</v>
      </c>
      <c r="AAC60" s="7">
        <v>0.1</v>
      </c>
      <c r="AAD60" s="6">
        <v>2.1</v>
      </c>
      <c r="AAE60" s="7">
        <v>6742</v>
      </c>
      <c r="AAF60" s="6">
        <v>449.8</v>
      </c>
      <c r="AAG60" s="7">
        <v>1000</v>
      </c>
      <c r="AAH60" s="6">
        <v>3100</v>
      </c>
      <c r="AAI60" s="7">
        <v>640</v>
      </c>
      <c r="AAJ60" s="6">
        <v>21.91043831</v>
      </c>
      <c r="AAK60" s="7">
        <v>2.2000000000000002</v>
      </c>
      <c r="AAL60" s="6">
        <v>6391</v>
      </c>
      <c r="AAM60" s="7">
        <v>835500</v>
      </c>
      <c r="AAN60" s="6">
        <v>5220025000</v>
      </c>
      <c r="AAO60" s="7">
        <v>5220025000</v>
      </c>
      <c r="AAP60" s="6"/>
      <c r="AAQ60" s="7"/>
      <c r="AAR60" s="6">
        <v>2.7164583790000001</v>
      </c>
      <c r="AAS60" s="7">
        <v>0.68595288799999998</v>
      </c>
      <c r="AAT60" s="6">
        <v>8282605410</v>
      </c>
      <c r="AAU60" s="7">
        <v>9712802976</v>
      </c>
      <c r="AAV60" s="6">
        <v>6612766977</v>
      </c>
      <c r="AAW60" s="7">
        <v>1669838433</v>
      </c>
      <c r="AAX60" s="6">
        <v>5</v>
      </c>
      <c r="AAY60" s="7">
        <v>3.4024112670000002</v>
      </c>
      <c r="AAZ60" s="6">
        <v>3.9899220889999998</v>
      </c>
      <c r="ABA60" s="7">
        <v>46.9</v>
      </c>
      <c r="ABB60" s="6">
        <v>90.623588560000002</v>
      </c>
      <c r="ABC60" s="7">
        <v>100</v>
      </c>
      <c r="ABD60" s="6">
        <v>100</v>
      </c>
      <c r="ABE60" s="7">
        <v>100</v>
      </c>
      <c r="ABF60" s="6">
        <v>65.463130160000006</v>
      </c>
      <c r="ABG60" s="7">
        <v>2.765743236</v>
      </c>
      <c r="ABH60" s="6">
        <v>515700000</v>
      </c>
      <c r="ABI60" s="7">
        <v>26.044589999999999</v>
      </c>
      <c r="ABJ60" s="6">
        <v>90.824882509999995</v>
      </c>
      <c r="ABK60" s="7">
        <v>2.1122700000000001</v>
      </c>
      <c r="ABL60" s="6"/>
      <c r="ABM60" s="7">
        <v>90.431259159999996</v>
      </c>
      <c r="ABN60" s="6">
        <v>3.1916924369999999</v>
      </c>
      <c r="ABO60" s="7">
        <v>752400000</v>
      </c>
      <c r="ABP60" s="6">
        <v>298000000</v>
      </c>
      <c r="ABQ60" s="7">
        <v>95</v>
      </c>
      <c r="ABR60" s="6">
        <v>1.5048999999999999</v>
      </c>
      <c r="ABS60" s="7">
        <v>2.6865399999999999</v>
      </c>
    </row>
    <row r="61" spans="1:747" x14ac:dyDescent="0.25">
      <c r="A61" s="5">
        <v>2019</v>
      </c>
      <c r="B61" s="6">
        <v>49.508424939999998</v>
      </c>
      <c r="C61" s="7">
        <v>62.16820594</v>
      </c>
      <c r="D61" s="6">
        <v>0.53062056099999999</v>
      </c>
      <c r="E61" s="7">
        <v>4.5935289969999999</v>
      </c>
      <c r="F61" s="6">
        <v>5.3177127290000001</v>
      </c>
      <c r="G61" s="7">
        <v>2.7021551229999998</v>
      </c>
      <c r="H61" s="6">
        <v>4.30714168</v>
      </c>
      <c r="I61" s="7">
        <v>5.8998053109999997</v>
      </c>
      <c r="J61" s="6">
        <v>7.844860068</v>
      </c>
      <c r="K61" s="7">
        <v>8.4091136360000007</v>
      </c>
      <c r="L61" s="6">
        <v>61.919271629999997</v>
      </c>
      <c r="M61" s="7">
        <v>9.1520063599999997</v>
      </c>
      <c r="N61" s="6">
        <v>11.79721859</v>
      </c>
      <c r="O61" s="7">
        <v>34.197282110000003</v>
      </c>
      <c r="P61" s="6">
        <v>12.27788821</v>
      </c>
      <c r="Q61" s="7">
        <v>7050</v>
      </c>
      <c r="R61" s="6">
        <v>6992685100</v>
      </c>
      <c r="S61" s="7">
        <v>683700000000</v>
      </c>
      <c r="T61" s="6">
        <v>3701.244635</v>
      </c>
      <c r="U61" s="7">
        <v>398081000000</v>
      </c>
      <c r="V61" s="6">
        <v>5444030000000</v>
      </c>
      <c r="W61" s="7">
        <v>114168000000</v>
      </c>
      <c r="X61" s="6">
        <v>10.69713544</v>
      </c>
      <c r="Y61" s="7">
        <v>598612000000</v>
      </c>
      <c r="Z61" s="6">
        <v>-7.8359542529999997</v>
      </c>
      <c r="AA61" s="7">
        <v>24.4799857</v>
      </c>
      <c r="AB61" s="6">
        <v>1369900000000</v>
      </c>
      <c r="AC61" s="7">
        <v>57910022779</v>
      </c>
      <c r="AD61" s="6">
        <v>1143350000000</v>
      </c>
      <c r="AE61" s="7">
        <v>53041002278</v>
      </c>
      <c r="AF61" s="6">
        <v>6034500000000</v>
      </c>
      <c r="AG61" s="7">
        <v>6009830000000</v>
      </c>
      <c r="AH61" s="6">
        <v>279744000000</v>
      </c>
      <c r="AI61" s="7">
        <v>304049000000</v>
      </c>
      <c r="AJ61" s="6">
        <v>7.2855611150000001</v>
      </c>
      <c r="AK61" s="7">
        <v>407700000000</v>
      </c>
      <c r="AL61" s="6">
        <v>29000000000</v>
      </c>
      <c r="AM61" s="7">
        <v>31.376732669999999</v>
      </c>
      <c r="AN61" s="6">
        <v>42.73</v>
      </c>
      <c r="AO61" s="7">
        <v>50.491575060000002</v>
      </c>
      <c r="AP61" s="6">
        <v>107553158</v>
      </c>
      <c r="AQ61" s="7">
        <v>54.71896306</v>
      </c>
      <c r="AR61" s="6">
        <v>0.36584377699999998</v>
      </c>
      <c r="AS61" s="7">
        <v>1.1389379820000001</v>
      </c>
      <c r="AT61" s="6">
        <v>3.8834462580000002</v>
      </c>
      <c r="AU61" s="7">
        <v>1.848043938</v>
      </c>
      <c r="AV61" s="6">
        <v>3.5500505210000002</v>
      </c>
      <c r="AW61" s="7">
        <v>5.0276369519999999</v>
      </c>
      <c r="AX61" s="6">
        <v>6.8942555099999998</v>
      </c>
      <c r="AY61" s="7">
        <v>8.132246469</v>
      </c>
      <c r="AZ61" s="6">
        <v>61.664368330000002</v>
      </c>
      <c r="BA61" s="7">
        <v>61.404403100000003</v>
      </c>
      <c r="BB61" s="6">
        <v>10.122175309999999</v>
      </c>
      <c r="BC61" s="7">
        <v>33.742102670000001</v>
      </c>
      <c r="BD61" s="6">
        <v>33.27788417</v>
      </c>
      <c r="BE61" s="7">
        <v>17.559999999999999</v>
      </c>
      <c r="BF61" s="6">
        <v>12.21765547</v>
      </c>
      <c r="BG61" s="7">
        <v>318679000000</v>
      </c>
      <c r="BH61" s="6">
        <v>0</v>
      </c>
      <c r="BI61" s="7">
        <v>161767000000</v>
      </c>
      <c r="BJ61" s="6">
        <v>35.825424380000001</v>
      </c>
      <c r="BK61" s="7">
        <v>2004790000000</v>
      </c>
      <c r="BL61" s="6">
        <v>-438500000000</v>
      </c>
      <c r="BM61" s="7">
        <v>20.053609720000001</v>
      </c>
      <c r="BN61" s="6">
        <v>1122200000000</v>
      </c>
      <c r="BO61" s="7">
        <v>5996583144</v>
      </c>
      <c r="BP61" s="6">
        <v>87903241849</v>
      </c>
      <c r="BQ61" s="7">
        <v>7454570000000</v>
      </c>
      <c r="BR61" s="6">
        <v>80.950328990000003</v>
      </c>
      <c r="BS61" s="7">
        <v>347183000000</v>
      </c>
      <c r="BT61" s="6">
        <v>5522820000000</v>
      </c>
      <c r="BU61" s="7">
        <v>4504600000000</v>
      </c>
      <c r="BV61" s="6">
        <v>57.27</v>
      </c>
      <c r="BW61" s="7">
        <v>53247874</v>
      </c>
      <c r="BX61" s="6">
        <v>0.81825144000000005</v>
      </c>
      <c r="BY61" s="7">
        <v>4940485</v>
      </c>
      <c r="BZ61" s="6">
        <v>2831569</v>
      </c>
      <c r="CA61" s="7">
        <v>3.0484766109999999</v>
      </c>
      <c r="CB61" s="6">
        <v>4.2896209880000002</v>
      </c>
      <c r="CC61" s="7">
        <v>5.7849135370000004</v>
      </c>
      <c r="CD61" s="6">
        <v>7.7943092360000001</v>
      </c>
      <c r="CE61" s="7">
        <v>8.1704857529999995</v>
      </c>
      <c r="CF61" s="6">
        <v>33625436</v>
      </c>
      <c r="CG61" s="7">
        <v>8.9271206500000009</v>
      </c>
      <c r="CH61" s="6">
        <v>11.46794789</v>
      </c>
      <c r="CI61" s="7">
        <v>18570931</v>
      </c>
      <c r="CJ61" s="6">
        <v>11.950020650000001</v>
      </c>
      <c r="CK61" s="7">
        <v>151970000000</v>
      </c>
      <c r="CL61" s="6">
        <v>38935079727</v>
      </c>
      <c r="CM61" s="7">
        <v>52030.085440000003</v>
      </c>
      <c r="CN61" s="6">
        <v>310024000000</v>
      </c>
      <c r="CO61" s="7">
        <v>81.347207850000004</v>
      </c>
      <c r="CP61" s="6">
        <v>1150340000000</v>
      </c>
      <c r="CQ61" s="7">
        <v>41.124017160000001</v>
      </c>
      <c r="CR61" s="6">
        <v>-24971526196</v>
      </c>
      <c r="CS61" s="7">
        <v>104311000000</v>
      </c>
      <c r="CT61" s="6">
        <v>1444740000000</v>
      </c>
      <c r="CU61" s="7">
        <v>63906605923</v>
      </c>
      <c r="CV61" s="6">
        <v>18.171908510000002</v>
      </c>
      <c r="CW61" s="7">
        <v>1016900000000</v>
      </c>
      <c r="CX61" s="6">
        <v>5.2521905980000003</v>
      </c>
      <c r="CY61" s="7">
        <v>22.8487309</v>
      </c>
      <c r="CZ61" s="6">
        <v>44568837112</v>
      </c>
      <c r="DA61" s="7">
        <v>23.864864109999999</v>
      </c>
      <c r="DB61" s="6">
        <v>34089504499</v>
      </c>
      <c r="DC61" s="7">
        <v>1691920000000</v>
      </c>
      <c r="DD61" s="6">
        <v>78012528474</v>
      </c>
      <c r="DE61" s="7">
        <v>70800956482</v>
      </c>
      <c r="DF61" s="6">
        <v>105300000000</v>
      </c>
      <c r="DG61" s="7">
        <v>107.8359543</v>
      </c>
      <c r="DH61" s="6">
        <v>343650000000</v>
      </c>
      <c r="DI61" s="7">
        <v>80.49678342</v>
      </c>
      <c r="DJ61" s="6">
        <v>2826.9602340000001</v>
      </c>
      <c r="DK61" s="7">
        <v>487008000000</v>
      </c>
      <c r="DL61" s="6">
        <v>23217539863</v>
      </c>
      <c r="DM61" s="7">
        <v>1091000000</v>
      </c>
      <c r="DN61" s="6">
        <v>9.1527995929999992</v>
      </c>
      <c r="DO61" s="7">
        <v>73.454530340000005</v>
      </c>
      <c r="DP61" s="6">
        <v>348503000000</v>
      </c>
      <c r="DQ61" s="7">
        <v>40685367786</v>
      </c>
      <c r="DR61" s="6">
        <v>25667415</v>
      </c>
      <c r="DS61" s="7">
        <v>22.8487309</v>
      </c>
      <c r="DT61" s="6">
        <v>20484965</v>
      </c>
      <c r="DU61" s="7">
        <v>16.770581839999998</v>
      </c>
      <c r="DV61" s="6">
        <v>8654322579</v>
      </c>
      <c r="DW61" s="7">
        <v>6886150000000</v>
      </c>
      <c r="DX61" s="6">
        <v>63960.50561</v>
      </c>
      <c r="DY61" s="7">
        <v>2962.9889199999998</v>
      </c>
      <c r="DZ61" s="6">
        <v>6879150000000</v>
      </c>
      <c r="EA61" s="7">
        <v>5596000000000</v>
      </c>
      <c r="EB61" s="6">
        <v>50.761752110000003</v>
      </c>
      <c r="EC61" s="7">
        <v>2840630000000</v>
      </c>
      <c r="ED61" s="6">
        <v>44.174067489999999</v>
      </c>
      <c r="EE61" s="7">
        <v>288.57277440000001</v>
      </c>
      <c r="EF61" s="6">
        <v>4110520000000</v>
      </c>
      <c r="EG61" s="7">
        <v>4371210000000</v>
      </c>
      <c r="EH61" s="6">
        <v>22.8487309</v>
      </c>
      <c r="EI61" s="7">
        <v>44.573749759999998</v>
      </c>
      <c r="EJ61" s="6">
        <v>70991000000</v>
      </c>
      <c r="EK61" s="7">
        <v>45957464</v>
      </c>
      <c r="EL61" s="6">
        <v>61595694</v>
      </c>
      <c r="EM61" s="7">
        <v>54305284</v>
      </c>
      <c r="EN61" s="6">
        <v>7.4492428789999998</v>
      </c>
      <c r="EO61" s="7">
        <v>0.67849468800000001</v>
      </c>
      <c r="EP61" s="6">
        <v>1.5446532049999999</v>
      </c>
      <c r="EQ61" s="7">
        <v>2108917</v>
      </c>
      <c r="ER61" s="6">
        <v>2.2763133949999999</v>
      </c>
      <c r="ES61" s="7">
        <v>3.7219297830000002</v>
      </c>
      <c r="ET61" s="6">
        <v>4.9042314359999999</v>
      </c>
      <c r="EU61" s="7">
        <v>6.8268743760000001</v>
      </c>
      <c r="EV61" s="6">
        <v>7.9364407310000002</v>
      </c>
      <c r="EW61" s="7">
        <v>66321975</v>
      </c>
      <c r="EX61" s="6">
        <v>32696539</v>
      </c>
      <c r="EY61" s="7">
        <v>9.8599156289999996</v>
      </c>
      <c r="EZ61" s="6">
        <v>36290697</v>
      </c>
      <c r="FA61" s="7">
        <v>17719766</v>
      </c>
      <c r="FB61" s="6">
        <v>16.64403145</v>
      </c>
      <c r="FC61" s="7">
        <v>931400000000</v>
      </c>
      <c r="FD61" s="6">
        <v>417984000000</v>
      </c>
      <c r="FE61" s="7">
        <v>87.782344530000003</v>
      </c>
      <c r="FF61" s="6">
        <v>4912300000000</v>
      </c>
      <c r="FG61" s="7">
        <v>256526000000</v>
      </c>
      <c r="FH61" s="6">
        <v>43006861652</v>
      </c>
      <c r="FI61" s="7">
        <v>1.8158401159999999</v>
      </c>
      <c r="FJ61" s="6">
        <v>160176000000</v>
      </c>
      <c r="FK61" s="7">
        <v>2414310000000</v>
      </c>
      <c r="FL61" s="6">
        <v>11.93591063</v>
      </c>
      <c r="FM61" s="7">
        <v>-0.214621018</v>
      </c>
      <c r="FN61" s="6">
        <v>1.7095856709999999</v>
      </c>
      <c r="FO61" s="7">
        <v>3.7158408860000001</v>
      </c>
      <c r="FP61" s="6">
        <v>5.5520930719999999</v>
      </c>
      <c r="FQ61" s="7">
        <v>391112000000</v>
      </c>
      <c r="FR61" s="6">
        <v>13.618095909999999</v>
      </c>
      <c r="FS61" s="7">
        <v>3556340000000</v>
      </c>
      <c r="FT61" s="6">
        <v>-8.5816448150000006</v>
      </c>
      <c r="FU61" s="7">
        <v>2.5280898879999998</v>
      </c>
      <c r="FV61" s="6">
        <v>1.7549743820000001</v>
      </c>
      <c r="FW61" s="7">
        <v>208508000000</v>
      </c>
      <c r="FX61" s="6">
        <v>42547813158</v>
      </c>
      <c r="FY61" s="7">
        <v>6.3169912889999997</v>
      </c>
      <c r="FZ61" s="6">
        <v>768946000000</v>
      </c>
      <c r="GA61" s="7">
        <v>-2.6858645989999999</v>
      </c>
      <c r="GB61" s="6">
        <v>1.6304454289999999</v>
      </c>
      <c r="GC61" s="7">
        <v>13.27851085</v>
      </c>
      <c r="GD61" s="6">
        <v>3.9945280109999999</v>
      </c>
      <c r="GE61" s="7">
        <v>6718980000000</v>
      </c>
      <c r="GF61" s="6">
        <v>140394000000</v>
      </c>
      <c r="GG61" s="7">
        <v>1.552043734</v>
      </c>
      <c r="GH61" s="6">
        <v>80.987706000000003</v>
      </c>
      <c r="GI61" s="7">
        <v>73.710999999999999</v>
      </c>
      <c r="GJ61" s="6">
        <v>182.01499999999999</v>
      </c>
      <c r="GK61" s="7">
        <v>20.100000000000001</v>
      </c>
      <c r="GL61" s="6">
        <v>18.8</v>
      </c>
      <c r="GM61" s="7">
        <v>26291</v>
      </c>
      <c r="GN61" s="6">
        <v>43174</v>
      </c>
      <c r="GO61" s="7">
        <v>1706400024</v>
      </c>
      <c r="GP61" s="6">
        <v>1706400024</v>
      </c>
      <c r="GQ61" s="7">
        <v>69.049000000000007</v>
      </c>
      <c r="GR61" s="6">
        <v>17.2</v>
      </c>
      <c r="GS61" s="7">
        <v>5.5810000000000004</v>
      </c>
      <c r="GT61" s="6">
        <v>43.988999999999997</v>
      </c>
      <c r="GU61" s="7">
        <v>1.0529999999999999</v>
      </c>
      <c r="GV61" s="6">
        <v>3.0009999999999999</v>
      </c>
      <c r="GW61" s="7">
        <v>18.399999999999999</v>
      </c>
      <c r="GX61" s="6">
        <v>103.044</v>
      </c>
      <c r="GY61" s="7">
        <v>183830001.80000001</v>
      </c>
      <c r="GZ61" s="6">
        <v>216870000</v>
      </c>
      <c r="HA61" s="7">
        <v>2038992.34</v>
      </c>
      <c r="HB61" s="6">
        <v>10590000.15</v>
      </c>
      <c r="HC61" s="7">
        <v>466500000</v>
      </c>
      <c r="HD61" s="6">
        <v>1641949</v>
      </c>
      <c r="HE61" s="7">
        <v>397043.34</v>
      </c>
      <c r="HF61" s="6">
        <v>70.868483999999995</v>
      </c>
      <c r="HG61" s="7">
        <v>71.358000000000004</v>
      </c>
      <c r="HH61" s="6">
        <v>15.9</v>
      </c>
      <c r="HI61" s="7">
        <v>23.568000000000001</v>
      </c>
      <c r="HJ61" s="6">
        <v>50865</v>
      </c>
      <c r="HK61" s="7">
        <v>15.86564315</v>
      </c>
      <c r="HL61" s="6">
        <v>2.6701465359999998</v>
      </c>
      <c r="HM61" s="7">
        <v>1858619995</v>
      </c>
      <c r="HN61" s="6">
        <v>10.6</v>
      </c>
      <c r="HO61" s="7">
        <v>21.4</v>
      </c>
      <c r="HP61" s="6">
        <v>1858619995</v>
      </c>
      <c r="HQ61" s="7">
        <v>1028140020</v>
      </c>
      <c r="HR61" s="6">
        <v>161130004.90000001</v>
      </c>
      <c r="HS61" s="7">
        <v>-73760002.140000001</v>
      </c>
      <c r="HT61" s="6">
        <v>4.9851541580000003</v>
      </c>
      <c r="HU61" s="7">
        <v>1.180971797</v>
      </c>
      <c r="HV61" s="6">
        <v>3.340886115</v>
      </c>
      <c r="HW61" s="7">
        <v>3743671452</v>
      </c>
      <c r="HX61" s="6">
        <v>5.4579953349999997</v>
      </c>
      <c r="HY61" s="7">
        <v>62852500000</v>
      </c>
      <c r="HZ61" s="6">
        <v>8.15</v>
      </c>
      <c r="IA61" s="7">
        <v>8760440</v>
      </c>
      <c r="IB61" s="6">
        <v>1001450</v>
      </c>
      <c r="IC61" s="7">
        <v>21910886.309999999</v>
      </c>
      <c r="ID61" s="6">
        <v>504.72196330000003</v>
      </c>
      <c r="IE61" s="7">
        <v>99.76</v>
      </c>
      <c r="IF61" s="6">
        <v>0.70621327</v>
      </c>
      <c r="IG61" s="7">
        <v>42.291173180000001</v>
      </c>
      <c r="IH61" s="6">
        <v>108.0447617</v>
      </c>
      <c r="II61" s="7">
        <v>100.63</v>
      </c>
      <c r="IJ61" s="6">
        <v>3623430</v>
      </c>
      <c r="IK61" s="7">
        <v>3.9399266659999999</v>
      </c>
      <c r="IL61" s="6">
        <v>6047</v>
      </c>
      <c r="IM61" s="7">
        <v>101.22</v>
      </c>
      <c r="IN61" s="6">
        <v>995450</v>
      </c>
      <c r="IO61" s="7">
        <v>3.2337133960000002</v>
      </c>
      <c r="IP61" s="6">
        <v>30611734061</v>
      </c>
      <c r="IQ61" s="7">
        <v>17.339741960000001</v>
      </c>
      <c r="IR61" s="6">
        <v>24.59483264</v>
      </c>
      <c r="IS61" s="7">
        <v>1.871287785</v>
      </c>
      <c r="IT61" s="6">
        <v>4.0061585790000001</v>
      </c>
      <c r="IU61" s="7">
        <v>20.070471139999999</v>
      </c>
      <c r="IV61" s="6">
        <v>14.60415197</v>
      </c>
      <c r="IW61" s="7">
        <v>18.100000000000001</v>
      </c>
      <c r="IX61" s="6">
        <v>2.9929385999999999E-2</v>
      </c>
      <c r="IY61" s="7">
        <v>6.4338337320000001</v>
      </c>
      <c r="IZ61" s="6">
        <v>7.8936454960000004</v>
      </c>
      <c r="JA61" s="7">
        <v>0.56445896200000001</v>
      </c>
      <c r="JB61" s="6">
        <v>5.3556786699999996</v>
      </c>
      <c r="JC61" s="7">
        <v>53.721233470000001</v>
      </c>
      <c r="JD61" s="6">
        <v>3219000</v>
      </c>
      <c r="JE61" s="7">
        <v>1.936601392</v>
      </c>
      <c r="JF61" s="6">
        <v>56.128824010000002</v>
      </c>
      <c r="JG61" s="7">
        <v>78568916473</v>
      </c>
      <c r="JH61" s="6">
        <v>1.871287785</v>
      </c>
      <c r="JI61" s="7">
        <v>43.843019779999999</v>
      </c>
      <c r="JJ61" s="6">
        <v>9.2977279199999998</v>
      </c>
      <c r="JK61" s="7">
        <v>1</v>
      </c>
      <c r="JL61" s="6">
        <v>17.339741960000001</v>
      </c>
      <c r="JM61" s="7">
        <v>6.1180641749999998</v>
      </c>
      <c r="JN61" s="6">
        <v>2.886688184</v>
      </c>
      <c r="JO61" s="7">
        <v>33.250674740000001</v>
      </c>
      <c r="JP61" s="6">
        <v>1.500958161</v>
      </c>
      <c r="JQ61" s="7">
        <v>12.90975323</v>
      </c>
      <c r="JR61" s="6">
        <v>39220</v>
      </c>
      <c r="JS61" s="7">
        <v>1.262601058</v>
      </c>
      <c r="JT61" s="6">
        <v>-193329000000</v>
      </c>
      <c r="JU61" s="7">
        <v>61739.98777</v>
      </c>
      <c r="JV61" s="6">
        <v>2640</v>
      </c>
      <c r="JW61" s="7">
        <v>307669000000</v>
      </c>
      <c r="JX61" s="6">
        <v>50232.568939999997</v>
      </c>
      <c r="JY61" s="7">
        <v>6640330000000</v>
      </c>
      <c r="JZ61" s="6">
        <v>5402670000000</v>
      </c>
      <c r="KA61" s="7">
        <v>-11009600000</v>
      </c>
      <c r="KB61" s="6">
        <v>384432000000</v>
      </c>
      <c r="KC61" s="7">
        <v>284477000000</v>
      </c>
      <c r="KD61" s="6">
        <v>3574.3411169999999</v>
      </c>
      <c r="KE61" s="7">
        <v>30159999.850000001</v>
      </c>
      <c r="KF61" s="6">
        <v>4.3977705929999997</v>
      </c>
      <c r="KG61" s="7">
        <v>2.581599744</v>
      </c>
      <c r="KH61" s="6">
        <v>0.55462163200000003</v>
      </c>
      <c r="KI61" s="7">
        <v>4400000.0949999997</v>
      </c>
      <c r="KJ61" s="6">
        <v>-4829999.9239999996</v>
      </c>
      <c r="KK61" s="7">
        <v>258391</v>
      </c>
      <c r="KL61" s="6">
        <v>239999.99460000001</v>
      </c>
      <c r="KM61" s="7">
        <v>4420000.0760000004</v>
      </c>
      <c r="KN61" s="6">
        <v>14270000.460000001</v>
      </c>
      <c r="KO61" s="7">
        <v>376560.00260000001</v>
      </c>
      <c r="KP61" s="6">
        <v>76809997.560000002</v>
      </c>
      <c r="KQ61" s="7">
        <v>6</v>
      </c>
      <c r="KR61" s="6">
        <v>4.1700000000000001E-2</v>
      </c>
      <c r="KS61" s="7">
        <v>12.726000000000001</v>
      </c>
      <c r="KT61" s="6">
        <v>36.352813339999997</v>
      </c>
      <c r="KU61" s="7">
        <v>8110274763</v>
      </c>
      <c r="KV61" s="6">
        <v>2.8273294500000001</v>
      </c>
      <c r="KW61" s="7">
        <v>9010100000</v>
      </c>
      <c r="KX61" s="6">
        <v>18.611799999999999</v>
      </c>
      <c r="KY61" s="7">
        <v>0.29480000000000001</v>
      </c>
      <c r="KZ61" s="6">
        <v>4.0000000000000002E-4</v>
      </c>
      <c r="LA61" s="7">
        <v>75.580600000000004</v>
      </c>
      <c r="LB61" s="6">
        <v>1.8420000000000001</v>
      </c>
      <c r="LC61" s="7">
        <v>6.0345000000000004</v>
      </c>
      <c r="LD61" s="6">
        <v>9.4768000000000008</v>
      </c>
      <c r="LE61" s="7">
        <v>51.960599999999999</v>
      </c>
      <c r="LF61" s="6">
        <v>2.2041556419999999</v>
      </c>
      <c r="LG61" s="7">
        <v>31.94</v>
      </c>
      <c r="LH61" s="6">
        <v>49.155700000000003</v>
      </c>
      <c r="LI61" s="7">
        <v>0.47410000000000002</v>
      </c>
      <c r="LJ61" s="6">
        <v>640341416</v>
      </c>
      <c r="LK61" s="7">
        <v>11250068000</v>
      </c>
      <c r="LL61" s="6">
        <v>114910000000</v>
      </c>
      <c r="LM61" s="7">
        <v>4.3099999999999999E-2</v>
      </c>
      <c r="LN61" s="6">
        <v>8.1799999999999998E-2</v>
      </c>
      <c r="LO61" s="7">
        <v>0.59551741599999997</v>
      </c>
      <c r="LP61" s="6">
        <v>18.882300000000001</v>
      </c>
      <c r="LQ61" s="7">
        <v>0.47970000000000002</v>
      </c>
      <c r="LR61" s="6">
        <v>4.1399999999999999E-2</v>
      </c>
      <c r="LS61" s="7">
        <v>2.9435844179999999</v>
      </c>
      <c r="LT61" s="6">
        <v>35.046599999999998</v>
      </c>
      <c r="LU61" s="7">
        <v>2.7370000000000001</v>
      </c>
      <c r="LV61" s="6">
        <v>0.1008</v>
      </c>
      <c r="LW61" s="7">
        <v>21.2684</v>
      </c>
      <c r="LX61" s="6">
        <v>316.59179999999998</v>
      </c>
      <c r="LY61" s="7">
        <v>0.7702</v>
      </c>
      <c r="LZ61" s="6">
        <v>6.8599999999999994E-2</v>
      </c>
      <c r="MA61" s="7">
        <v>237.06389999999999</v>
      </c>
      <c r="MB61" s="6">
        <v>20.9163</v>
      </c>
      <c r="MC61" s="7">
        <v>14.0236</v>
      </c>
      <c r="MD61" s="6">
        <v>2137365599</v>
      </c>
      <c r="ME61" s="7">
        <v>472348000</v>
      </c>
      <c r="MF61" s="6">
        <v>25.31852014</v>
      </c>
      <c r="MG61" s="7">
        <v>90496131319</v>
      </c>
      <c r="MH61" s="6">
        <v>6</v>
      </c>
      <c r="MI61" s="7">
        <v>6</v>
      </c>
      <c r="MJ61" s="6">
        <v>2.6360371319999998</v>
      </c>
      <c r="MK61" s="7">
        <v>2.9408173899999999</v>
      </c>
      <c r="ML61" s="6">
        <v>1497024000</v>
      </c>
      <c r="MM61" s="7">
        <v>45</v>
      </c>
      <c r="MN61" s="6">
        <v>12</v>
      </c>
      <c r="MO61" s="7">
        <v>2948313046</v>
      </c>
      <c r="MP61" s="6">
        <v>9047989794</v>
      </c>
      <c r="MQ61" s="7">
        <v>105174000</v>
      </c>
      <c r="MR61" s="6">
        <v>9.8199000000000005</v>
      </c>
      <c r="MS61" s="7">
        <v>90135893319</v>
      </c>
      <c r="MT61" s="6">
        <v>37.348637709999998</v>
      </c>
      <c r="MU61" s="7">
        <v>8756009000</v>
      </c>
      <c r="MV61" s="6">
        <v>-72401123</v>
      </c>
      <c r="MW61" s="7">
        <v>1443900000</v>
      </c>
      <c r="MX61" s="6">
        <v>10777720000</v>
      </c>
      <c r="MY61" s="7">
        <v>11284170000</v>
      </c>
      <c r="MZ61" s="6">
        <v>13129959331</v>
      </c>
      <c r="NA61" s="7">
        <v>10333800.32</v>
      </c>
      <c r="NB61" s="6">
        <v>38.78577671</v>
      </c>
      <c r="NC61" s="7">
        <v>-122403000</v>
      </c>
      <c r="ND61" s="6">
        <v>544830017.10000002</v>
      </c>
      <c r="NE61" s="7">
        <v>306029031.10000002</v>
      </c>
      <c r="NF61" s="6">
        <v>3898999.929</v>
      </c>
      <c r="NG61" s="7">
        <v>3750000</v>
      </c>
      <c r="NH61" s="6">
        <v>3.4285889520000001</v>
      </c>
      <c r="NI61" s="7">
        <v>26.465801970000001</v>
      </c>
      <c r="NJ61" s="6">
        <v>1.6852682430000001</v>
      </c>
      <c r="NK61" s="7">
        <v>57.08309113</v>
      </c>
      <c r="NL61" s="6">
        <v>20.93185107</v>
      </c>
      <c r="NM61" s="7">
        <v>45.22986195</v>
      </c>
      <c r="NN61" s="6">
        <v>16.518275089999999</v>
      </c>
      <c r="NO61" s="7">
        <v>4.9858448790000001</v>
      </c>
      <c r="NP61" s="6">
        <v>13.96849849</v>
      </c>
      <c r="NQ61" s="7">
        <v>2.5227535310000002</v>
      </c>
      <c r="NR61" s="6">
        <v>0</v>
      </c>
      <c r="NS61" s="7">
        <v>2431.9680090000002</v>
      </c>
      <c r="NT61" s="6">
        <v>0</v>
      </c>
      <c r="NU61" s="7">
        <v>0.17665175</v>
      </c>
      <c r="NV61" s="6">
        <v>4.4111256000000001</v>
      </c>
      <c r="NW61" s="7">
        <v>483.41387909999997</v>
      </c>
      <c r="NX61" s="6">
        <v>3.8819618629999999</v>
      </c>
      <c r="NY61" s="7">
        <v>1.672764683</v>
      </c>
      <c r="NZ61" s="6">
        <v>2977.4862520000001</v>
      </c>
      <c r="OA61" s="7">
        <v>261566000000</v>
      </c>
      <c r="OB61" s="6">
        <v>4.2881794449999999</v>
      </c>
      <c r="OC61" s="7">
        <v>12008590974</v>
      </c>
      <c r="OD61" s="6">
        <v>17980886127</v>
      </c>
      <c r="OE61" s="7">
        <v>0.17023476600000001</v>
      </c>
      <c r="OF61" s="6">
        <v>0</v>
      </c>
      <c r="OG61" s="7">
        <v>515949001.69999999</v>
      </c>
      <c r="OH61" s="6">
        <v>12883630367</v>
      </c>
      <c r="OI61" s="7">
        <v>111785</v>
      </c>
      <c r="OJ61" s="6">
        <v>5.7249613119999996</v>
      </c>
      <c r="OK61" s="7">
        <v>320238000000</v>
      </c>
      <c r="OL61" s="6">
        <v>4.1115276950000004</v>
      </c>
      <c r="OM61" s="7">
        <v>6.1563351979999998</v>
      </c>
      <c r="ON61" s="6">
        <v>13206889.609999999</v>
      </c>
      <c r="OO61" s="7">
        <v>95300000</v>
      </c>
      <c r="OP61" s="6">
        <v>0</v>
      </c>
      <c r="OQ61" s="7">
        <v>5.2696692030000003</v>
      </c>
      <c r="OR61" s="6">
        <v>3.438330245</v>
      </c>
      <c r="OS61" s="7">
        <v>1189909.4580000001</v>
      </c>
      <c r="OT61" s="6">
        <v>90.268378780000006</v>
      </c>
      <c r="OU61" s="7">
        <v>973532000</v>
      </c>
      <c r="OV61" s="6">
        <v>993259000</v>
      </c>
      <c r="OW61" s="7">
        <v>97.673049930000005</v>
      </c>
      <c r="OX61" s="6">
        <v>13265036</v>
      </c>
      <c r="OY61" s="7">
        <v>97.95423126</v>
      </c>
      <c r="OZ61" s="6">
        <v>50951321845</v>
      </c>
      <c r="PA61" s="7">
        <v>15.988298990000001</v>
      </c>
      <c r="PB61" s="6">
        <v>894705000000</v>
      </c>
      <c r="PC61" s="7">
        <v>97.817108149999996</v>
      </c>
      <c r="PD61" s="6">
        <v>170000.0018</v>
      </c>
      <c r="PE61" s="7">
        <v>330000.01309999998</v>
      </c>
      <c r="PF61" s="6">
        <v>307291600</v>
      </c>
      <c r="PG61" s="7">
        <v>7.851</v>
      </c>
      <c r="PH61" s="6">
        <v>2259999.9900000002</v>
      </c>
      <c r="PI61" s="7">
        <v>2.1990957830000002</v>
      </c>
      <c r="PJ61" s="6">
        <v>5.1666666670000003</v>
      </c>
      <c r="PK61" s="7">
        <v>360238000</v>
      </c>
      <c r="PL61" s="6">
        <v>10.95</v>
      </c>
      <c r="PM61" s="7">
        <v>16.116666670000001</v>
      </c>
      <c r="PN61" s="6">
        <v>2049999.952</v>
      </c>
      <c r="PO61" s="7">
        <v>53.726106250000001</v>
      </c>
      <c r="PP61" s="6">
        <v>24253200000</v>
      </c>
      <c r="PQ61" s="7">
        <v>41.892198540000003</v>
      </c>
      <c r="PR61" s="6">
        <v>960969000000</v>
      </c>
      <c r="PS61" s="7">
        <v>16.580387959999999</v>
      </c>
      <c r="PT61" s="6">
        <v>26781400000</v>
      </c>
      <c r="PU61" s="7">
        <v>54570434741</v>
      </c>
      <c r="PV61" s="6">
        <v>1.938484262</v>
      </c>
      <c r="PW61" s="7">
        <v>-8605068000</v>
      </c>
      <c r="PX61" s="6">
        <v>-11593102259</v>
      </c>
      <c r="PY61" s="7">
        <v>16.59965425</v>
      </c>
      <c r="PZ61" s="6">
        <v>21193212500</v>
      </c>
      <c r="QA61" s="7">
        <v>12640930000</v>
      </c>
      <c r="QB61" s="6">
        <v>2.002210018</v>
      </c>
      <c r="QC61" s="7">
        <v>29.766913280000001</v>
      </c>
      <c r="QD61" s="6">
        <v>17.786920810000002</v>
      </c>
      <c r="QE61" s="7">
        <v>26781400000</v>
      </c>
      <c r="QF61" s="6">
        <v>53522607000</v>
      </c>
      <c r="QG61" s="7">
        <v>26799400000</v>
      </c>
      <c r="QH61" s="6">
        <v>-669312740.89999998</v>
      </c>
      <c r="QI61" s="7">
        <v>-11060708000</v>
      </c>
      <c r="QJ61" s="6">
        <v>40.353155520000001</v>
      </c>
      <c r="QK61" s="7">
        <v>57757587500</v>
      </c>
      <c r="QL61" s="6">
        <v>32.347148879999999</v>
      </c>
      <c r="QM61" s="7">
        <v>35.06217736</v>
      </c>
      <c r="QN61" s="6">
        <v>9.2095063740000001</v>
      </c>
      <c r="QO61" s="7">
        <v>20414612500</v>
      </c>
      <c r="QP61" s="6">
        <v>54724879727</v>
      </c>
      <c r="QQ61" s="7">
        <v>27384000000</v>
      </c>
      <c r="QR61" s="6">
        <v>52.016127419999997</v>
      </c>
      <c r="QS61" s="7">
        <v>25050500000</v>
      </c>
      <c r="QT61" s="6">
        <v>1047827741</v>
      </c>
      <c r="QU61" s="7">
        <v>-2034982946</v>
      </c>
      <c r="QV61" s="6">
        <v>-29285480500</v>
      </c>
      <c r="QW61" s="7">
        <v>-3.2075854320000001</v>
      </c>
      <c r="QX61" s="6">
        <v>0.127097247</v>
      </c>
      <c r="QY61" s="7">
        <v>91591730000</v>
      </c>
      <c r="QZ61" s="6">
        <v>10.700041349999999</v>
      </c>
      <c r="RA61" s="7">
        <v>14.51107204</v>
      </c>
      <c r="RB61" s="6">
        <v>20.67817501</v>
      </c>
      <c r="RC61" s="7">
        <v>8.4038846320000005</v>
      </c>
      <c r="RD61" s="6">
        <v>33.946228619999999</v>
      </c>
      <c r="RE61" s="7">
        <v>28472107000</v>
      </c>
      <c r="RF61" s="6">
        <v>12.0991597</v>
      </c>
      <c r="RG61" s="7">
        <v>-25428193000</v>
      </c>
      <c r="RH61" s="6">
        <v>-10221895259</v>
      </c>
      <c r="RI61" s="7">
        <v>14.8620307</v>
      </c>
      <c r="RJ61" s="6">
        <v>17.172424729999999</v>
      </c>
      <c r="RK61" s="7">
        <v>5.8392394740000002</v>
      </c>
      <c r="RL61" s="6">
        <v>17.232754230000001</v>
      </c>
      <c r="RM61" s="7">
        <v>11.10813394</v>
      </c>
      <c r="RN61" s="6">
        <v>405032000</v>
      </c>
      <c r="RO61" s="7">
        <v>78950800000</v>
      </c>
      <c r="RP61" s="6">
        <v>15.42282709</v>
      </c>
      <c r="RQ61" s="7">
        <v>-85447000</v>
      </c>
      <c r="RR61" s="6">
        <v>-125083724.5</v>
      </c>
      <c r="RS61" s="7">
        <v>141.16575589999999</v>
      </c>
      <c r="RT61" s="6">
        <v>5.1365232130000003</v>
      </c>
      <c r="RU61" s="7">
        <v>77.5</v>
      </c>
      <c r="RV61" s="6">
        <v>7750</v>
      </c>
      <c r="RW61" s="7"/>
      <c r="RX61" s="6">
        <v>1.863050326</v>
      </c>
      <c r="RY61" s="7">
        <v>-12000000</v>
      </c>
      <c r="RZ61" s="6">
        <v>-85447000</v>
      </c>
      <c r="SA61" s="7">
        <v>1.0080900189999999</v>
      </c>
      <c r="SB61" s="6">
        <v>42.198999999999998</v>
      </c>
      <c r="SC61" s="7">
        <v>23.190063739999999</v>
      </c>
      <c r="SD61" s="6">
        <v>67.308999999999997</v>
      </c>
      <c r="SE61" s="7">
        <v>15.609</v>
      </c>
      <c r="SF61" s="6">
        <v>9.5992682640000009</v>
      </c>
      <c r="SG61" s="7">
        <v>28036704306</v>
      </c>
      <c r="SH61" s="6">
        <v>15.75560346</v>
      </c>
      <c r="SI61" s="7">
        <v>9413798</v>
      </c>
      <c r="SJ61" s="6">
        <v>29.25798988</v>
      </c>
      <c r="SK61" s="7">
        <v>81.170516969999994</v>
      </c>
      <c r="SL61" s="6"/>
      <c r="SM61" s="7"/>
      <c r="SN61" s="6"/>
      <c r="SO61" s="7"/>
      <c r="SP61" s="6"/>
      <c r="SQ61" s="7"/>
      <c r="SR61" s="6">
        <v>29.282430649999998</v>
      </c>
      <c r="SS61" s="7"/>
      <c r="ST61" s="6"/>
      <c r="SU61" s="7">
        <v>29.2698307</v>
      </c>
      <c r="SV61" s="6">
        <v>27416</v>
      </c>
      <c r="SW61" s="7">
        <v>103.3</v>
      </c>
      <c r="SX61" s="6">
        <v>95</v>
      </c>
      <c r="SY61" s="7">
        <v>-7430692.9000000004</v>
      </c>
      <c r="SZ61" s="6">
        <v>104.2</v>
      </c>
      <c r="TA61" s="7">
        <v>95</v>
      </c>
      <c r="TB61" s="6">
        <v>-10454410000</v>
      </c>
      <c r="TC61" s="7">
        <v>1724204.0630000001</v>
      </c>
      <c r="TD61" s="6"/>
      <c r="TE61" s="7"/>
      <c r="TF61" s="6"/>
      <c r="TG61" s="7">
        <v>82.135536189999996</v>
      </c>
      <c r="TH61" s="6"/>
      <c r="TI61" s="7"/>
      <c r="TJ61" s="6">
        <v>80.162582400000005</v>
      </c>
      <c r="TK61" s="7"/>
      <c r="TL61" s="6"/>
      <c r="TM61" s="7"/>
      <c r="TN61" s="6">
        <v>86</v>
      </c>
      <c r="TO61" s="7">
        <v>4.8259999999999996</v>
      </c>
      <c r="TP61" s="6">
        <v>21.664999999999999</v>
      </c>
      <c r="TQ61" s="7"/>
      <c r="TR61" s="6">
        <v>130287000000</v>
      </c>
      <c r="TS61" s="7">
        <v>1314450000000</v>
      </c>
      <c r="TT61" s="6">
        <v>78801656919</v>
      </c>
      <c r="TU61" s="7">
        <v>486969000000</v>
      </c>
      <c r="TV61" s="6">
        <v>8.7020818440000003</v>
      </c>
      <c r="TW61" s="7">
        <v>1331964.7309999999</v>
      </c>
      <c r="TX61" s="6">
        <v>124.2361908</v>
      </c>
      <c r="TY61" s="7">
        <v>135.80495569999999</v>
      </c>
      <c r="TZ61" s="6">
        <v>103.5664159</v>
      </c>
      <c r="UA61" s="7">
        <v>105.69015159999999</v>
      </c>
      <c r="UB61" s="6">
        <v>111.55346520000001</v>
      </c>
      <c r="UC61" s="7"/>
      <c r="UD61" s="6"/>
      <c r="UE61" s="7"/>
      <c r="UF61" s="6">
        <v>1.000650048</v>
      </c>
      <c r="UG61" s="7">
        <v>0.99045997900000005</v>
      </c>
      <c r="UH61" s="6">
        <v>14.423744559999999</v>
      </c>
      <c r="UI61" s="7">
        <v>35.655999999999999</v>
      </c>
      <c r="UJ61" s="6">
        <v>22.8</v>
      </c>
      <c r="UK61" s="7">
        <v>8.9809999999999999</v>
      </c>
      <c r="UL61" s="6"/>
      <c r="UM61" s="7">
        <v>1156</v>
      </c>
      <c r="UN61" s="6">
        <v>1027</v>
      </c>
      <c r="UO61" s="7">
        <v>530666</v>
      </c>
      <c r="UP61" s="6"/>
      <c r="UQ61" s="7"/>
      <c r="UR61" s="6">
        <v>62.293991089999999</v>
      </c>
      <c r="US61" s="7">
        <v>594045</v>
      </c>
      <c r="UT61" s="6">
        <v>64.061000000000007</v>
      </c>
      <c r="UU61" s="7">
        <v>38.884999999999998</v>
      </c>
      <c r="UV61" s="6">
        <v>12.227</v>
      </c>
      <c r="UW61" s="7"/>
      <c r="UX61" s="6">
        <v>25113600000</v>
      </c>
      <c r="UY61" s="7">
        <v>440995000000</v>
      </c>
      <c r="UZ61" s="6"/>
      <c r="VA61" s="7">
        <v>286278</v>
      </c>
      <c r="VB61" s="6">
        <v>48.191299440000002</v>
      </c>
      <c r="VC61" s="7"/>
      <c r="VD61" s="6"/>
      <c r="VE61" s="7"/>
      <c r="VF61" s="6"/>
      <c r="VG61" s="7"/>
      <c r="VH61" s="6"/>
      <c r="VI61" s="7"/>
      <c r="VJ61" s="6"/>
      <c r="VK61" s="7"/>
      <c r="VL61" s="6"/>
      <c r="VM61" s="7"/>
      <c r="VN61" s="6"/>
      <c r="VO61" s="7"/>
      <c r="VP61" s="6"/>
      <c r="VQ61" s="7"/>
      <c r="VR61" s="6"/>
      <c r="VS61" s="7"/>
      <c r="VT61" s="6"/>
      <c r="VU61" s="7"/>
      <c r="VV61" s="6"/>
      <c r="VW61" s="7"/>
      <c r="VX61" s="6"/>
      <c r="VY61" s="7"/>
      <c r="VZ61" s="6"/>
      <c r="WA61" s="7"/>
      <c r="WB61" s="6"/>
      <c r="WC61" s="7"/>
      <c r="WD61" s="6"/>
      <c r="WE61" s="7"/>
      <c r="WF61" s="6"/>
      <c r="WG61" s="7">
        <v>8000000</v>
      </c>
      <c r="WH61" s="6">
        <v>471900000</v>
      </c>
      <c r="WI61" s="7">
        <v>-159999.9964</v>
      </c>
      <c r="WJ61" s="6">
        <v>109999.9994</v>
      </c>
      <c r="WK61" s="7"/>
      <c r="WL61" s="6"/>
      <c r="WM61" s="7">
        <v>1.22</v>
      </c>
      <c r="WN61" s="6">
        <v>3959241091</v>
      </c>
      <c r="WO61" s="7">
        <v>0.22171866100000001</v>
      </c>
      <c r="WP61" s="6">
        <v>15026.568240000001</v>
      </c>
      <c r="WQ61" s="7">
        <v>1616150000000</v>
      </c>
      <c r="WR61" s="6">
        <v>81.347207850000004</v>
      </c>
      <c r="WS61" s="7">
        <v>3.9766263959999999</v>
      </c>
      <c r="WT61" s="6">
        <v>12900</v>
      </c>
      <c r="WU61" s="7">
        <v>1221520000000</v>
      </c>
      <c r="WV61" s="6">
        <v>3.893379688</v>
      </c>
      <c r="WW61" s="7">
        <v>1559990000000</v>
      </c>
      <c r="WX61" s="6">
        <v>13363.7327</v>
      </c>
      <c r="WY61" s="7">
        <v>1437310000000</v>
      </c>
      <c r="WZ61" s="6">
        <v>5596000000000</v>
      </c>
      <c r="XA61" s="7">
        <v>18.736347989999999</v>
      </c>
      <c r="XB61" s="6">
        <v>22.809000000000001</v>
      </c>
      <c r="XC61" s="7">
        <v>9.2970000000000006</v>
      </c>
      <c r="XD61" s="6">
        <v>4504600000000</v>
      </c>
      <c r="XE61" s="7">
        <v>71.36</v>
      </c>
      <c r="XF61" s="6">
        <v>35.707999999999998</v>
      </c>
      <c r="XG61" s="7">
        <v>14504.39502</v>
      </c>
      <c r="XH61" s="6">
        <v>1387660000000</v>
      </c>
      <c r="XI61" s="7">
        <v>5402670000000</v>
      </c>
      <c r="XJ61" s="6">
        <v>13.618095909999999</v>
      </c>
      <c r="XK61" s="7">
        <v>12.6998</v>
      </c>
      <c r="XL61" s="6">
        <v>0.14668390100000001</v>
      </c>
      <c r="XM61" s="7">
        <v>30072045</v>
      </c>
      <c r="XN61" s="6">
        <v>42.198999999999998</v>
      </c>
      <c r="XO61" s="7">
        <v>23.190079990000001</v>
      </c>
      <c r="XP61" s="6">
        <v>17.001000000000001</v>
      </c>
      <c r="XQ61" s="7">
        <v>68.387</v>
      </c>
      <c r="XR61" s="6">
        <v>15.859</v>
      </c>
      <c r="XS61" s="7">
        <v>44.561</v>
      </c>
      <c r="XT61" s="6">
        <v>1132770000000</v>
      </c>
      <c r="XU61" s="7">
        <v>63909999.850000001</v>
      </c>
      <c r="XV61" s="6"/>
      <c r="XW61" s="7">
        <v>7.851</v>
      </c>
      <c r="XX61" s="6">
        <v>21.312000000000001</v>
      </c>
      <c r="XY61" s="7">
        <v>14977.89797</v>
      </c>
      <c r="XZ61" s="6">
        <v>4.7469999999999999</v>
      </c>
      <c r="YA61" s="7">
        <v>17711.04969</v>
      </c>
      <c r="YB61" s="6">
        <v>7256.8473949999998</v>
      </c>
      <c r="YC61" s="7">
        <v>89.073214340000007</v>
      </c>
      <c r="YD61" s="6">
        <v>58321.528270000003</v>
      </c>
      <c r="YE61" s="7">
        <v>71.826036810000005</v>
      </c>
      <c r="YF61" s="6">
        <v>29.91159987</v>
      </c>
      <c r="YG61" s="7">
        <v>28.900068529999999</v>
      </c>
      <c r="YH61" s="6">
        <v>10.648721330000001</v>
      </c>
      <c r="YI61" s="7">
        <v>31.11</v>
      </c>
      <c r="YJ61" s="6">
        <v>21.158027350000001</v>
      </c>
      <c r="YK61" s="7">
        <v>8.2521994779999996</v>
      </c>
      <c r="YL61" s="6">
        <v>46.624557899999999</v>
      </c>
      <c r="YM61" s="7">
        <v>32.260652229999998</v>
      </c>
      <c r="YN61" s="6">
        <v>3.495714896</v>
      </c>
      <c r="YO61" s="7">
        <v>19.506973559999999</v>
      </c>
      <c r="YP61" s="6">
        <v>32.712286720000002</v>
      </c>
      <c r="YQ61" s="7">
        <v>18.103000000000002</v>
      </c>
      <c r="YR61" s="6">
        <v>4.4779999999999998</v>
      </c>
      <c r="YS61" s="7">
        <v>21.385012740000001</v>
      </c>
      <c r="YT61" s="6">
        <v>114.4030285</v>
      </c>
      <c r="YU61" s="7">
        <v>159.08368110000001</v>
      </c>
      <c r="YV61" s="6">
        <v>12.875999999999999</v>
      </c>
      <c r="YW61" s="7">
        <v>69.199572090000004</v>
      </c>
      <c r="YX61" s="6">
        <v>9.4153926240000008</v>
      </c>
      <c r="YY61" s="7">
        <v>21.74131534</v>
      </c>
      <c r="YZ61" s="6">
        <v>71.099931470000001</v>
      </c>
      <c r="ZA61" s="7">
        <v>17.525246159999998</v>
      </c>
      <c r="ZB61" s="6">
        <v>65.14</v>
      </c>
      <c r="ZC61" s="7">
        <v>9.3930913579999995</v>
      </c>
      <c r="ZD61" s="6">
        <v>20.631</v>
      </c>
      <c r="ZE61" s="7">
        <v>51.832999999999998</v>
      </c>
      <c r="ZF61" s="6">
        <v>50.236410769999999</v>
      </c>
      <c r="ZG61" s="7">
        <v>28.605561890000001</v>
      </c>
      <c r="ZH61" s="6">
        <v>6.4148866030000002</v>
      </c>
      <c r="ZI61" s="7">
        <v>67.287690720000001</v>
      </c>
      <c r="ZJ61" s="6">
        <v>38.886000000000003</v>
      </c>
      <c r="ZK61" s="7">
        <v>12.478999999999999</v>
      </c>
      <c r="ZL61" s="6">
        <v>28.173963189999998</v>
      </c>
      <c r="ZM61" s="7">
        <v>2.8007094019999998</v>
      </c>
      <c r="ZN61" s="6">
        <v>21.114794159999999</v>
      </c>
      <c r="ZO61" s="7">
        <v>0.06</v>
      </c>
      <c r="ZP61" s="6">
        <v>3700</v>
      </c>
      <c r="ZQ61" s="7">
        <v>0.1</v>
      </c>
      <c r="ZR61" s="6">
        <v>3.5</v>
      </c>
      <c r="ZS61" s="7">
        <v>5079</v>
      </c>
      <c r="ZT61" s="6">
        <v>0.03</v>
      </c>
      <c r="ZU61" s="7">
        <v>3.9</v>
      </c>
      <c r="ZV61" s="6">
        <v>4161</v>
      </c>
      <c r="ZW61" s="7">
        <v>32.044000769999997</v>
      </c>
      <c r="ZX61" s="6">
        <v>4.5185594000000003E-2</v>
      </c>
      <c r="ZY61" s="7">
        <v>29.097337410000002</v>
      </c>
      <c r="ZZ61" s="6">
        <v>0.04</v>
      </c>
      <c r="AAA61" s="7">
        <v>200</v>
      </c>
      <c r="AAB61" s="6">
        <v>0.1</v>
      </c>
      <c r="AAC61" s="7">
        <v>0.1</v>
      </c>
      <c r="AAD61" s="6">
        <v>2</v>
      </c>
      <c r="AAE61" s="7">
        <v>6944</v>
      </c>
      <c r="AAF61" s="6">
        <v>449.8</v>
      </c>
      <c r="AAG61" s="7">
        <v>1000</v>
      </c>
      <c r="AAH61" s="6">
        <v>3400</v>
      </c>
      <c r="AAI61" s="7">
        <v>680</v>
      </c>
      <c r="AAJ61" s="6">
        <v>20.373584220000001</v>
      </c>
      <c r="AAK61" s="7">
        <v>2.1</v>
      </c>
      <c r="AAL61" s="6">
        <v>6573</v>
      </c>
      <c r="AAM61" s="7">
        <v>836000</v>
      </c>
      <c r="AAN61" s="6">
        <v>7677302000</v>
      </c>
      <c r="AAO61" s="7">
        <v>7677302000</v>
      </c>
      <c r="AAP61" s="6"/>
      <c r="AAQ61" s="7"/>
      <c r="AAR61" s="6">
        <v>5.5657092400000003</v>
      </c>
      <c r="AAS61" s="7">
        <v>0.67480722599999998</v>
      </c>
      <c r="AAT61" s="6">
        <v>18226755423</v>
      </c>
      <c r="AAU61" s="7">
        <v>10169039275</v>
      </c>
      <c r="AAV61" s="6">
        <v>16255837418</v>
      </c>
      <c r="AAW61" s="7">
        <v>1970918005</v>
      </c>
      <c r="AAX61" s="6">
        <v>6.2</v>
      </c>
      <c r="AAY61" s="7">
        <v>6.2405164659999999</v>
      </c>
      <c r="AAZ61" s="6">
        <v>3.4816979529999998</v>
      </c>
      <c r="ABA61" s="7">
        <v>57.3</v>
      </c>
      <c r="ABB61" s="6">
        <v>92.850219730000006</v>
      </c>
      <c r="ABC61" s="7">
        <v>100</v>
      </c>
      <c r="ABD61" s="6">
        <v>100</v>
      </c>
      <c r="ABE61" s="7">
        <v>100</v>
      </c>
      <c r="ABF61" s="6">
        <v>67.752902090000006</v>
      </c>
      <c r="ABG61" s="7">
        <v>2.779990519</v>
      </c>
      <c r="ABH61" s="6">
        <v>472800000</v>
      </c>
      <c r="ABI61" s="7"/>
      <c r="ABJ61" s="6">
        <v>93.045837399999996</v>
      </c>
      <c r="ABK61" s="7"/>
      <c r="ABL61" s="6"/>
      <c r="ABM61" s="7">
        <v>92.66377258</v>
      </c>
      <c r="ABN61" s="6">
        <v>3.3388555119999999</v>
      </c>
      <c r="ABO61" s="7">
        <v>836400000</v>
      </c>
      <c r="ABP61" s="6">
        <v>294000000</v>
      </c>
      <c r="ABQ61" s="7">
        <v>95</v>
      </c>
      <c r="ABR61" s="6"/>
      <c r="ABS61" s="7"/>
    </row>
    <row r="62" spans="1:747" x14ac:dyDescent="0.25">
      <c r="A62" s="5">
        <v>2020</v>
      </c>
      <c r="B62" s="6">
        <v>49.509682669999997</v>
      </c>
      <c r="C62" s="7">
        <v>61.721552709999997</v>
      </c>
      <c r="D62" s="6">
        <v>0.54423566499999998</v>
      </c>
      <c r="E62" s="7">
        <v>4.6911816369999997</v>
      </c>
      <c r="F62" s="6">
        <v>5.4271374110000004</v>
      </c>
      <c r="G62" s="7">
        <v>2.7517045329999998</v>
      </c>
      <c r="H62" s="6">
        <v>4.3442365450000002</v>
      </c>
      <c r="I62" s="7">
        <v>5.9830176179999999</v>
      </c>
      <c r="J62" s="6">
        <v>7.8295557450000004</v>
      </c>
      <c r="K62" s="7">
        <v>8.4161704539999995</v>
      </c>
      <c r="L62" s="6">
        <v>62.097411090000001</v>
      </c>
      <c r="M62" s="7">
        <v>9.1376433039999991</v>
      </c>
      <c r="N62" s="6">
        <v>11.948762390000001</v>
      </c>
      <c r="O62" s="7">
        <v>33.933069140000001</v>
      </c>
      <c r="P62" s="6">
        <v>11.7433181</v>
      </c>
      <c r="Q62" s="7">
        <v>6016</v>
      </c>
      <c r="R62" s="6">
        <v>-144846977.59999999</v>
      </c>
      <c r="S62" s="7">
        <v>542300000000</v>
      </c>
      <c r="T62" s="6">
        <v>3770.869479</v>
      </c>
      <c r="U62" s="7">
        <v>412213000000</v>
      </c>
      <c r="V62" s="6">
        <v>5879630000000</v>
      </c>
      <c r="W62" s="7">
        <v>124240000000</v>
      </c>
      <c r="X62" s="6">
        <v>11.166823900000001</v>
      </c>
      <c r="Y62" s="7">
        <v>687050000000</v>
      </c>
      <c r="Z62" s="6">
        <v>-7.1807040930000001</v>
      </c>
      <c r="AA62" s="7">
        <v>19.653479829999998</v>
      </c>
      <c r="AB62" s="6">
        <v>1209200000000</v>
      </c>
      <c r="AC62" s="7">
        <v>54254522770</v>
      </c>
      <c r="AD62" s="6">
        <v>872842000000</v>
      </c>
      <c r="AE62" s="7">
        <v>47872738615</v>
      </c>
      <c r="AF62" s="6">
        <v>6594400000000</v>
      </c>
      <c r="AG62" s="7">
        <v>6455050000000</v>
      </c>
      <c r="AH62" s="6">
        <v>349988000000</v>
      </c>
      <c r="AI62" s="7">
        <v>326436000000</v>
      </c>
      <c r="AJ62" s="6">
        <v>7.5399018299999998</v>
      </c>
      <c r="AK62" s="7">
        <v>463900000000</v>
      </c>
      <c r="AL62" s="6">
        <v>27078000000</v>
      </c>
      <c r="AM62" s="7">
        <v>22.814468349999999</v>
      </c>
      <c r="AN62" s="6">
        <v>42.783000000000001</v>
      </c>
      <c r="AO62" s="7">
        <v>50.490317330000003</v>
      </c>
      <c r="AP62" s="6">
        <v>109315124</v>
      </c>
      <c r="AQ62" s="7">
        <v>54.134900960000003</v>
      </c>
      <c r="AR62" s="6">
        <v>0.35118866100000001</v>
      </c>
      <c r="AS62" s="7">
        <v>1.171627781</v>
      </c>
      <c r="AT62" s="6">
        <v>3.969519773</v>
      </c>
      <c r="AU62" s="7">
        <v>1.902467667</v>
      </c>
      <c r="AV62" s="6">
        <v>3.5970885950000002</v>
      </c>
      <c r="AW62" s="7">
        <v>5.0743154730000004</v>
      </c>
      <c r="AX62" s="6">
        <v>6.9782815029999998</v>
      </c>
      <c r="AY62" s="7">
        <v>7.9853973160000002</v>
      </c>
      <c r="AZ62" s="6">
        <v>61.834677429999999</v>
      </c>
      <c r="BA62" s="7">
        <v>61.566739830000003</v>
      </c>
      <c r="BB62" s="6">
        <v>10.24098865</v>
      </c>
      <c r="BC62" s="7">
        <v>33.474140929999997</v>
      </c>
      <c r="BD62" s="6">
        <v>33.006122759999997</v>
      </c>
      <c r="BE62" s="7">
        <v>16.03</v>
      </c>
      <c r="BF62" s="6">
        <v>8.8141598670000008</v>
      </c>
      <c r="BG62" s="7">
        <v>383818000000</v>
      </c>
      <c r="BH62" s="6">
        <v>0</v>
      </c>
      <c r="BI62" s="7">
        <v>199689000000</v>
      </c>
      <c r="BJ62" s="6">
        <v>32.369444100000003</v>
      </c>
      <c r="BK62" s="7">
        <v>1991560000000</v>
      </c>
      <c r="BL62" s="6">
        <v>-441800000000</v>
      </c>
      <c r="BM62" s="7">
        <v>15.99486396</v>
      </c>
      <c r="BN62" s="6">
        <v>984100000000</v>
      </c>
      <c r="BO62" s="7">
        <v>7136618840</v>
      </c>
      <c r="BP62" s="6">
        <v>67106102683</v>
      </c>
      <c r="BQ62" s="7">
        <v>7628480000000</v>
      </c>
      <c r="BR62" s="6">
        <v>86.444443089999993</v>
      </c>
      <c r="BS62" s="7">
        <v>372903000000</v>
      </c>
      <c r="BT62" s="6">
        <v>5929480000000</v>
      </c>
      <c r="BU62" s="7">
        <v>5146400000000</v>
      </c>
      <c r="BV62" s="6">
        <v>57.216999999999999</v>
      </c>
      <c r="BW62" s="7">
        <v>54121571</v>
      </c>
      <c r="BX62" s="6">
        <v>0.84319060899999998</v>
      </c>
      <c r="BY62" s="7">
        <v>5128171</v>
      </c>
      <c r="BZ62" s="6">
        <v>2937252</v>
      </c>
      <c r="CA62" s="7">
        <v>3.0845825140000001</v>
      </c>
      <c r="CB62" s="6">
        <v>4.3101502390000004</v>
      </c>
      <c r="CC62" s="7">
        <v>5.8848763450000003</v>
      </c>
      <c r="CD62" s="6">
        <v>7.7657955249999997</v>
      </c>
      <c r="CE62" s="7">
        <v>8.1824768920000004</v>
      </c>
      <c r="CF62" s="6">
        <v>34273767</v>
      </c>
      <c r="CG62" s="7">
        <v>8.9314204210000003</v>
      </c>
      <c r="CH62" s="6">
        <v>11.62711917</v>
      </c>
      <c r="CI62" s="7">
        <v>18728866</v>
      </c>
      <c r="CJ62" s="6">
        <v>11.42264155</v>
      </c>
      <c r="CK62" s="7">
        <v>272968000000</v>
      </c>
      <c r="CL62" s="6">
        <v>33830318153</v>
      </c>
      <c r="CM62" s="7">
        <v>56283.15438</v>
      </c>
      <c r="CN62" s="6">
        <v>366789000000</v>
      </c>
      <c r="CO62" s="7">
        <v>86.371971270000003</v>
      </c>
      <c r="CP62" s="6">
        <v>872697000000</v>
      </c>
      <c r="CQ62" s="7">
        <v>32.126255569999998</v>
      </c>
      <c r="CR62" s="6">
        <v>-27560823456</v>
      </c>
      <c r="CS62" s="7">
        <v>84779139090</v>
      </c>
      <c r="CT62" s="6">
        <v>1173440000000</v>
      </c>
      <c r="CU62" s="7">
        <v>61391141609</v>
      </c>
      <c r="CV62" s="6">
        <v>14.13548744</v>
      </c>
      <c r="CW62" s="7">
        <v>869700000000</v>
      </c>
      <c r="CX62" s="6">
        <v>7.8761895759999998</v>
      </c>
      <c r="CY62" s="7">
        <v>25.789474250000001</v>
      </c>
      <c r="CZ62" s="6">
        <v>38972812937</v>
      </c>
      <c r="DA62" s="7">
        <v>23.9502706</v>
      </c>
      <c r="DB62" s="6">
        <v>42860262452</v>
      </c>
      <c r="DC62" s="7">
        <v>1375120000000</v>
      </c>
      <c r="DD62" s="6">
        <v>75433562071</v>
      </c>
      <c r="DE62" s="7">
        <v>57505438718</v>
      </c>
      <c r="DF62" s="6">
        <v>114400000000</v>
      </c>
      <c r="DG62" s="7">
        <v>107.1807041</v>
      </c>
      <c r="DH62" s="6">
        <v>411379000000</v>
      </c>
      <c r="DI62" s="7">
        <v>83.645938299999997</v>
      </c>
      <c r="DJ62" s="6">
        <v>2986.193683</v>
      </c>
      <c r="DK62" s="7">
        <v>525569000000</v>
      </c>
      <c r="DL62" s="6">
        <v>28939488459</v>
      </c>
      <c r="DM62" s="7">
        <v>1360000000</v>
      </c>
      <c r="DN62" s="6">
        <v>5.0449328900000001</v>
      </c>
      <c r="DO62" s="7">
        <v>79.974724929999994</v>
      </c>
      <c r="DP62" s="6">
        <v>270495000000</v>
      </c>
      <c r="DQ62" s="7">
        <v>34094946984</v>
      </c>
      <c r="DR62" s="6">
        <v>26181268</v>
      </c>
      <c r="DS62" s="7">
        <v>25.789474250000001</v>
      </c>
      <c r="DT62" s="6">
        <v>20900604</v>
      </c>
      <c r="DU62" s="7">
        <v>15.759172919999999</v>
      </c>
      <c r="DV62" s="6">
        <v>17028551095</v>
      </c>
      <c r="DW62" s="7">
        <v>7123230000000</v>
      </c>
      <c r="DX62" s="6">
        <v>65163.679320000003</v>
      </c>
      <c r="DY62" s="7">
        <v>3511.1138099999998</v>
      </c>
      <c r="DZ62" s="6">
        <v>7123380000000</v>
      </c>
      <c r="EA62" s="7">
        <v>6152600000000</v>
      </c>
      <c r="EB62" s="6">
        <v>52.027108890000001</v>
      </c>
      <c r="EC62" s="7">
        <v>3201020000000</v>
      </c>
      <c r="ED62" s="6">
        <v>49.265207840000002</v>
      </c>
      <c r="EE62" s="7">
        <v>303.13107719999999</v>
      </c>
      <c r="EF62" s="6">
        <v>4920520000000</v>
      </c>
      <c r="EG62" s="7">
        <v>5371810000000</v>
      </c>
      <c r="EH62" s="6">
        <v>25.789474250000001</v>
      </c>
      <c r="EI62" s="7">
        <v>44.689690390000003</v>
      </c>
      <c r="EJ62" s="6">
        <v>60488000000</v>
      </c>
      <c r="EK62" s="7">
        <v>46768290</v>
      </c>
      <c r="EL62" s="6">
        <v>62546834</v>
      </c>
      <c r="EM62" s="7">
        <v>55193553</v>
      </c>
      <c r="EN62" s="6">
        <v>7.5866517489999996</v>
      </c>
      <c r="EO62" s="7">
        <v>0.65919095999999999</v>
      </c>
      <c r="EP62" s="6">
        <v>1.5841271640000001</v>
      </c>
      <c r="EQ62" s="7">
        <v>2190919</v>
      </c>
      <c r="ER62" s="6">
        <v>2.3406286779999999</v>
      </c>
      <c r="ES62" s="7">
        <v>3.7489941280000001</v>
      </c>
      <c r="ET62" s="6">
        <v>4.9571990890000004</v>
      </c>
      <c r="EU62" s="7">
        <v>6.9252979269999999</v>
      </c>
      <c r="EV62" s="6">
        <v>7.7759467459999998</v>
      </c>
      <c r="EW62" s="7">
        <v>67594654</v>
      </c>
      <c r="EX62" s="6">
        <v>33320887</v>
      </c>
      <c r="EY62" s="7">
        <v>9.9563620390000001</v>
      </c>
      <c r="EZ62" s="6">
        <v>36592299</v>
      </c>
      <c r="FA62" s="7">
        <v>17863432</v>
      </c>
      <c r="FB62" s="6">
        <v>12.472775739999999</v>
      </c>
      <c r="FC62" s="7">
        <v>767400000000</v>
      </c>
      <c r="FD62" s="6">
        <v>430409000000</v>
      </c>
      <c r="FE62" s="7">
        <v>91.185840130000003</v>
      </c>
      <c r="FF62" s="6">
        <v>5610300000000</v>
      </c>
      <c r="FG62" s="7">
        <v>321048000000</v>
      </c>
      <c r="FH62" s="6">
        <v>46412062478</v>
      </c>
      <c r="FI62" s="7">
        <v>1.748913613</v>
      </c>
      <c r="FJ62" s="6">
        <v>235823000000</v>
      </c>
      <c r="FK62" s="7">
        <v>2429090000000</v>
      </c>
      <c r="FL62" s="6">
        <v>-18.778726200000001</v>
      </c>
      <c r="FM62" s="7">
        <v>5.6326738330000001</v>
      </c>
      <c r="FN62" s="6">
        <v>1.5323654630000001</v>
      </c>
      <c r="FO62" s="7">
        <v>1.8811197589999999</v>
      </c>
      <c r="FP62" s="6">
        <v>3.5501648380000002</v>
      </c>
      <c r="FQ62" s="7">
        <v>400925000000</v>
      </c>
      <c r="FR62" s="6">
        <v>6.1769340980000003</v>
      </c>
      <c r="FS62" s="7">
        <v>3678450000000</v>
      </c>
      <c r="FT62" s="6">
        <v>-18.724300469999999</v>
      </c>
      <c r="FU62" s="7">
        <v>7.9178082190000003</v>
      </c>
      <c r="FV62" s="6">
        <v>1.6249538699999999</v>
      </c>
      <c r="FW62" s="7">
        <v>215667000000</v>
      </c>
      <c r="FX62" s="6">
        <v>44004044337</v>
      </c>
      <c r="FY62" s="7">
        <v>13.601952320000001</v>
      </c>
      <c r="FZ62" s="6">
        <v>795264000000</v>
      </c>
      <c r="GA62" s="7">
        <v>-23.659126480000001</v>
      </c>
      <c r="GB62" s="6">
        <v>7.4081225440000003</v>
      </c>
      <c r="GC62" s="7">
        <v>19.705786400000001</v>
      </c>
      <c r="GD62" s="6">
        <v>7.4956099939999996</v>
      </c>
      <c r="GE62" s="7">
        <v>6887550000000</v>
      </c>
      <c r="GF62" s="6">
        <v>141254000000</v>
      </c>
      <c r="GG62" s="7">
        <v>7.3631779230000003</v>
      </c>
      <c r="GH62" s="6">
        <v>79.273573999999996</v>
      </c>
      <c r="GI62" s="7">
        <v>73.39</v>
      </c>
      <c r="GJ62" s="6">
        <v>185.84800000000001</v>
      </c>
      <c r="GK62" s="7">
        <v>19.399999999999999</v>
      </c>
      <c r="GL62" s="6">
        <v>18.100000000000001</v>
      </c>
      <c r="GM62" s="7">
        <v>25194</v>
      </c>
      <c r="GN62" s="6">
        <v>41130</v>
      </c>
      <c r="GO62" s="7">
        <v>1561760010</v>
      </c>
      <c r="GP62" s="6">
        <v>1561760010</v>
      </c>
      <c r="GQ62" s="7">
        <v>68.667000000000002</v>
      </c>
      <c r="GR62" s="6">
        <v>16.600000000000001</v>
      </c>
      <c r="GS62" s="7">
        <v>5.851</v>
      </c>
      <c r="GT62" s="6">
        <v>43.847999999999999</v>
      </c>
      <c r="GU62" s="7">
        <v>1.0529999999999999</v>
      </c>
      <c r="GV62" s="6">
        <v>2.96</v>
      </c>
      <c r="GW62" s="7">
        <v>17.8</v>
      </c>
      <c r="GX62" s="6">
        <v>105.044</v>
      </c>
      <c r="GY62" s="7">
        <v>-25239999.77</v>
      </c>
      <c r="GZ62" s="6">
        <v>230440000</v>
      </c>
      <c r="HA62" s="7">
        <v>2010580</v>
      </c>
      <c r="HB62" s="6">
        <v>9890000.3430000003</v>
      </c>
      <c r="HC62" s="7">
        <v>417950000</v>
      </c>
      <c r="HD62" s="6">
        <v>1591896</v>
      </c>
      <c r="HE62" s="7">
        <v>418684</v>
      </c>
      <c r="HF62" s="6">
        <v>68.979715999999996</v>
      </c>
      <c r="HG62" s="7">
        <v>70.989999999999995</v>
      </c>
      <c r="HH62" s="6">
        <v>15.4</v>
      </c>
      <c r="HI62" s="7">
        <v>23.050999999999998</v>
      </c>
      <c r="HJ62" s="6">
        <v>48346</v>
      </c>
      <c r="HK62" s="7">
        <v>14.28676978</v>
      </c>
      <c r="HL62" s="6">
        <v>2.5439501020000002</v>
      </c>
      <c r="HM62" s="7">
        <v>1649130005</v>
      </c>
      <c r="HN62" s="6">
        <v>10.199999999999999</v>
      </c>
      <c r="HO62" s="7">
        <v>20.7</v>
      </c>
      <c r="HP62" s="6">
        <v>1649130005</v>
      </c>
      <c r="HQ62" s="7">
        <v>985290020.39999998</v>
      </c>
      <c r="HR62" s="6">
        <v>92059997.560000002</v>
      </c>
      <c r="HS62" s="7">
        <v>-112599998.5</v>
      </c>
      <c r="HT62" s="6">
        <v>3.4333318039999998</v>
      </c>
      <c r="HU62" s="7">
        <v>1.122475503</v>
      </c>
      <c r="HV62" s="6">
        <v>3.4225758530000001</v>
      </c>
      <c r="HW62" s="7">
        <v>4505374644</v>
      </c>
      <c r="HX62" s="6">
        <v>0.61253448600000004</v>
      </c>
      <c r="HY62" s="7">
        <v>71252500000</v>
      </c>
      <c r="HZ62" s="6">
        <v>9.02</v>
      </c>
      <c r="IA62" s="7">
        <v>9858330</v>
      </c>
      <c r="IB62" s="6">
        <v>1001450</v>
      </c>
      <c r="IC62" s="7">
        <v>22458982.109999999</v>
      </c>
      <c r="ID62" s="6">
        <v>496.13670130000003</v>
      </c>
      <c r="IE62" s="7">
        <v>110.92</v>
      </c>
      <c r="IF62" s="6">
        <v>0.608769903</v>
      </c>
      <c r="IG62" s="7">
        <v>42.856042709999997</v>
      </c>
      <c r="IH62" s="6">
        <v>109.81478130000001</v>
      </c>
      <c r="II62" s="7">
        <v>104.38</v>
      </c>
      <c r="IJ62" s="6">
        <v>3134051</v>
      </c>
      <c r="IK62" s="7">
        <v>3.9891506350000001</v>
      </c>
      <c r="IL62" s="6">
        <v>7166.1</v>
      </c>
      <c r="IM62" s="7">
        <v>101.83</v>
      </c>
      <c r="IN62" s="6">
        <v>995450</v>
      </c>
      <c r="IO62" s="7">
        <v>3.3803807319999999</v>
      </c>
      <c r="IP62" s="6">
        <v>26812099568</v>
      </c>
      <c r="IQ62" s="7">
        <v>14.445840329999999</v>
      </c>
      <c r="IR62" s="6">
        <v>26.746952239999999</v>
      </c>
      <c r="IS62" s="7">
        <v>1.9885173270000001</v>
      </c>
      <c r="IT62" s="6">
        <v>3.901421494</v>
      </c>
      <c r="IU62" s="7">
        <v>19.461927339999999</v>
      </c>
      <c r="IV62" s="6">
        <v>15.242808309999999</v>
      </c>
      <c r="IW62" s="7">
        <v>18.100000000000001</v>
      </c>
      <c r="IX62" s="6">
        <v>3.0782566000000001E-2</v>
      </c>
      <c r="IY62" s="7">
        <v>7.3156748509999998</v>
      </c>
      <c r="IZ62" s="6">
        <v>8.7308302879999999</v>
      </c>
      <c r="JA62" s="7">
        <v>0.93082845599999997</v>
      </c>
      <c r="JB62" s="6">
        <v>5.0951441129999999</v>
      </c>
      <c r="JC62" s="7">
        <v>54.955337040000003</v>
      </c>
      <c r="JD62" s="6">
        <v>3365000</v>
      </c>
      <c r="JE62" s="7">
        <v>0.66535527900000002</v>
      </c>
      <c r="JF62" s="6">
        <v>58.141852149999998</v>
      </c>
      <c r="JG62" s="7">
        <v>60880821937</v>
      </c>
      <c r="JH62" s="6">
        <v>1.9885173270000001</v>
      </c>
      <c r="JI62" s="7">
        <v>42.125317170000002</v>
      </c>
      <c r="JJ62" s="6">
        <v>9.1478650290000001</v>
      </c>
      <c r="JK62" s="7">
        <v>1</v>
      </c>
      <c r="JL62" s="6">
        <v>14.445840329999999</v>
      </c>
      <c r="JM62" s="7">
        <v>5.8508325470000004</v>
      </c>
      <c r="JN62" s="6">
        <v>3.1891676590000002</v>
      </c>
      <c r="JO62" s="7">
        <v>35.824213989999997</v>
      </c>
      <c r="JP62" s="6">
        <v>1.258841638</v>
      </c>
      <c r="JQ62" s="7">
        <v>12.40798259</v>
      </c>
      <c r="JR62" s="6">
        <v>39710</v>
      </c>
      <c r="JS62" s="7">
        <v>1.6604468999999999</v>
      </c>
      <c r="JT62" s="6">
        <v>-182005000000</v>
      </c>
      <c r="JU62" s="7">
        <v>63237.640310000003</v>
      </c>
      <c r="JV62" s="6">
        <v>2960</v>
      </c>
      <c r="JW62" s="7">
        <v>372464000000</v>
      </c>
      <c r="JX62" s="6">
        <v>54618.200680000002</v>
      </c>
      <c r="JY62" s="7">
        <v>6912830000000</v>
      </c>
      <c r="JZ62" s="6">
        <v>5970600000000</v>
      </c>
      <c r="KA62" s="7">
        <v>-11354000000</v>
      </c>
      <c r="KB62" s="6">
        <v>400208000000</v>
      </c>
      <c r="KC62" s="7">
        <v>323679000000</v>
      </c>
      <c r="KD62" s="6">
        <v>3661.0453950000001</v>
      </c>
      <c r="KE62" s="7">
        <v>22000000</v>
      </c>
      <c r="KF62" s="6">
        <v>4.1037087799999998</v>
      </c>
      <c r="KG62" s="7">
        <v>2.425741554</v>
      </c>
      <c r="KH62" s="6">
        <v>0.41930513400000002</v>
      </c>
      <c r="KI62" s="7">
        <v>3799999.952</v>
      </c>
      <c r="KJ62" s="6">
        <v>-3930000.0669999998</v>
      </c>
      <c r="KK62" s="7">
        <v>272826</v>
      </c>
      <c r="KL62" s="6">
        <v>1730000.0190000001</v>
      </c>
      <c r="KM62" s="7">
        <v>4739999.7709999997</v>
      </c>
      <c r="KN62" s="6">
        <v>17209999.079999998</v>
      </c>
      <c r="KO62" s="7">
        <v>372463.88199999998</v>
      </c>
      <c r="KP62" s="6">
        <v>135429992.69999999</v>
      </c>
      <c r="KQ62" s="7">
        <v>6</v>
      </c>
      <c r="KR62" s="6">
        <v>4.0599999999999997E-2</v>
      </c>
      <c r="KS62" s="7">
        <v>12.093400000000001</v>
      </c>
      <c r="KT62" s="6">
        <v>17.86168516</v>
      </c>
      <c r="KU62" s="7">
        <v>11442995049</v>
      </c>
      <c r="KV62" s="6">
        <v>1.5246294899999999</v>
      </c>
      <c r="KW62" s="7">
        <v>5851800000</v>
      </c>
      <c r="KX62" s="6">
        <v>19.064399999999999</v>
      </c>
      <c r="KY62" s="7">
        <v>0.29060000000000002</v>
      </c>
      <c r="KZ62" s="6">
        <v>4.0000000000000002E-4</v>
      </c>
      <c r="LA62" s="7">
        <v>69.272199999999998</v>
      </c>
      <c r="LB62" s="6">
        <v>1.8622000000000001</v>
      </c>
      <c r="LC62" s="7">
        <v>6.0057999999999998</v>
      </c>
      <c r="LD62" s="6">
        <v>9.9482999999999997</v>
      </c>
      <c r="LE62" s="7">
        <v>54.429400000000001</v>
      </c>
      <c r="LF62" s="6">
        <v>2.0691409539999999</v>
      </c>
      <c r="LG62" s="7">
        <v>26.641500000000001</v>
      </c>
      <c r="LH62" s="6">
        <v>48.694899999999997</v>
      </c>
      <c r="LI62" s="7">
        <v>0.47620000000000001</v>
      </c>
      <c r="LJ62" s="6">
        <v>-701977107.10000002</v>
      </c>
      <c r="LK62" s="7">
        <v>11993062000</v>
      </c>
      <c r="LL62" s="6">
        <v>132539000000</v>
      </c>
      <c r="LM62" s="7">
        <v>3.5000000000000003E-2</v>
      </c>
      <c r="LN62" s="6">
        <v>8.1600000000000006E-2</v>
      </c>
      <c r="LO62" s="7">
        <v>0.54871720300000004</v>
      </c>
      <c r="LP62" s="6">
        <v>19.156099999999999</v>
      </c>
      <c r="LQ62" s="7">
        <v>0.51570000000000005</v>
      </c>
      <c r="LR62" s="6">
        <v>3.2800000000000003E-2</v>
      </c>
      <c r="LS62" s="7">
        <v>2.8062274349999998</v>
      </c>
      <c r="LT62" s="6">
        <v>33.569000000000003</v>
      </c>
      <c r="LU62" s="7">
        <v>2.8147000000000002</v>
      </c>
      <c r="LV62" s="6">
        <v>9.4500000000000001E-2</v>
      </c>
      <c r="LW62" s="7">
        <v>20.8474</v>
      </c>
      <c r="LX62" s="6">
        <v>306.76310000000001</v>
      </c>
      <c r="LY62" s="7">
        <v>0.78239999999999998</v>
      </c>
      <c r="LZ62" s="6">
        <v>5.8500000000000003E-2</v>
      </c>
      <c r="MA62" s="7">
        <v>226.1884</v>
      </c>
      <c r="MB62" s="6">
        <v>20.305099999999999</v>
      </c>
      <c r="MC62" s="7">
        <v>14.594200000000001</v>
      </c>
      <c r="MD62" s="6">
        <v>3667362890</v>
      </c>
      <c r="ME62" s="7">
        <v>383335000</v>
      </c>
      <c r="MF62" s="6">
        <v>30.684800760000002</v>
      </c>
      <c r="MG62" s="7">
        <v>100218000000</v>
      </c>
      <c r="MH62" s="6">
        <v>6</v>
      </c>
      <c r="MI62" s="7">
        <v>6</v>
      </c>
      <c r="MJ62" s="6">
        <v>3.072243201</v>
      </c>
      <c r="MK62" s="7">
        <v>3.3414551210000001</v>
      </c>
      <c r="ML62" s="6">
        <v>4369340000</v>
      </c>
      <c r="MM62" s="7">
        <v>45</v>
      </c>
      <c r="MN62" s="6">
        <v>12</v>
      </c>
      <c r="MO62" s="7">
        <v>2043911749</v>
      </c>
      <c r="MP62" s="6">
        <v>12445712109</v>
      </c>
      <c r="MQ62" s="7">
        <v>-10186000</v>
      </c>
      <c r="MR62" s="6">
        <v>9.0228000000000002</v>
      </c>
      <c r="MS62" s="7">
        <v>99815529976</v>
      </c>
      <c r="MT62" s="6">
        <v>35.584317820000003</v>
      </c>
      <c r="MU62" s="7">
        <v>5898377000</v>
      </c>
      <c r="MV62" s="6">
        <v>66480496</v>
      </c>
      <c r="MW62" s="7">
        <v>832107000</v>
      </c>
      <c r="MX62" s="6">
        <v>11609727000</v>
      </c>
      <c r="MY62" s="7">
        <v>11958730000</v>
      </c>
      <c r="MZ62" s="6">
        <v>20362115178</v>
      </c>
      <c r="NA62" s="7">
        <v>10393965.720000001</v>
      </c>
      <c r="NB62" s="6">
        <v>29.404851480000001</v>
      </c>
      <c r="NC62" s="7">
        <v>-98765000</v>
      </c>
      <c r="ND62" s="6">
        <v>820280029.29999995</v>
      </c>
      <c r="NE62" s="7">
        <v>356692059.69999999</v>
      </c>
      <c r="NF62" s="6">
        <v>3213000.0589999999</v>
      </c>
      <c r="NG62" s="7">
        <v>7170000.0760000004</v>
      </c>
      <c r="NH62" s="6">
        <v>3.6301750570000002</v>
      </c>
      <c r="NI62" s="7">
        <v>20.622958369999999</v>
      </c>
      <c r="NJ62" s="6">
        <v>1.6248908209999999</v>
      </c>
      <c r="NK62" s="7">
        <v>59.56379707</v>
      </c>
      <c r="NL62" s="6">
        <v>23.107932389999998</v>
      </c>
      <c r="NM62" s="7">
        <v>46.442222370000003</v>
      </c>
      <c r="NN62" s="6">
        <v>17.528069949999999</v>
      </c>
      <c r="NO62" s="7">
        <v>4.7844328159999998</v>
      </c>
      <c r="NP62" s="6">
        <v>9.8589254349999997</v>
      </c>
      <c r="NQ62" s="7">
        <v>2.3629398620000002</v>
      </c>
      <c r="NR62" s="6">
        <v>0</v>
      </c>
      <c r="NS62" s="7">
        <v>2964.9028400000002</v>
      </c>
      <c r="NT62" s="6">
        <v>0</v>
      </c>
      <c r="NU62" s="7">
        <v>0.13161704799999999</v>
      </c>
      <c r="NV62" s="6">
        <v>4.4111256000000001</v>
      </c>
      <c r="NW62" s="7">
        <v>438.90890330000002</v>
      </c>
      <c r="NX62" s="6">
        <v>1.857700951</v>
      </c>
      <c r="NY62" s="7">
        <v>1.272516633</v>
      </c>
      <c r="NZ62" s="6">
        <v>3103.0796380000002</v>
      </c>
      <c r="OA62" s="7">
        <v>324109000000</v>
      </c>
      <c r="OB62" s="6">
        <v>2.2986144070000001</v>
      </c>
      <c r="OC62" s="7">
        <v>7668974429</v>
      </c>
      <c r="OD62" s="6">
        <v>21655164238</v>
      </c>
      <c r="OE62" s="7">
        <v>0.127525688</v>
      </c>
      <c r="OF62" s="6">
        <v>0</v>
      </c>
      <c r="OG62" s="7">
        <v>465790957</v>
      </c>
      <c r="OH62" s="6">
        <v>15610914005</v>
      </c>
      <c r="OI62" s="7">
        <v>45340.337</v>
      </c>
      <c r="OJ62" s="6">
        <v>3.2577432719999999</v>
      </c>
      <c r="OK62" s="7">
        <v>339214000000</v>
      </c>
      <c r="OL62" s="6">
        <v>2.1669973599999999</v>
      </c>
      <c r="OM62" s="7">
        <v>6.1190298859999999</v>
      </c>
      <c r="ON62" s="6">
        <v>4638192.2560000001</v>
      </c>
      <c r="OO62" s="7">
        <v>95400000</v>
      </c>
      <c r="OP62" s="6">
        <v>0</v>
      </c>
      <c r="OQ62" s="7">
        <v>5.925431433</v>
      </c>
      <c r="OR62" s="6">
        <v>4.2181012679999998</v>
      </c>
      <c r="OS62" s="7"/>
      <c r="OT62" s="6">
        <v>88.733362580000005</v>
      </c>
      <c r="OU62" s="7">
        <v>1226896000</v>
      </c>
      <c r="OV62" s="6">
        <v>1258815000</v>
      </c>
      <c r="OW62" s="7">
        <v>98.815322879999997</v>
      </c>
      <c r="OX62" s="6">
        <v>13912595</v>
      </c>
      <c r="OY62" s="7">
        <v>98.973587039999998</v>
      </c>
      <c r="OZ62" s="6">
        <v>62871112633</v>
      </c>
      <c r="PA62" s="7">
        <v>16.380455990000002</v>
      </c>
      <c r="PB62" s="6">
        <v>1007820000000</v>
      </c>
      <c r="PC62" s="7">
        <v>98.896392820000003</v>
      </c>
      <c r="PD62" s="6">
        <v>50000.000749999999</v>
      </c>
      <c r="PE62" s="7">
        <v>250000</v>
      </c>
      <c r="PF62" s="6">
        <v>3644669251</v>
      </c>
      <c r="PG62" s="7">
        <v>7.9740000000000002</v>
      </c>
      <c r="PH62" s="6">
        <v>319999.99280000001</v>
      </c>
      <c r="PI62" s="7">
        <v>4.8878154299999998</v>
      </c>
      <c r="PJ62" s="6">
        <v>3.5833333330000001</v>
      </c>
      <c r="PK62" s="7">
        <v>402342000</v>
      </c>
      <c r="PL62" s="6">
        <v>7.7833333329999999</v>
      </c>
      <c r="PM62" s="7">
        <v>11.366666670000001</v>
      </c>
      <c r="PN62" s="6">
        <v>2579999.9240000001</v>
      </c>
      <c r="PO62" s="7">
        <v>30.589233669999999</v>
      </c>
      <c r="PP62" s="6">
        <v>14376300000</v>
      </c>
      <c r="PQ62" s="7">
        <v>46.900844210000002</v>
      </c>
      <c r="PR62" s="6">
        <v>827733000000</v>
      </c>
      <c r="PS62" s="7">
        <v>30.619572779999999</v>
      </c>
      <c r="PT62" s="6">
        <v>29602900000</v>
      </c>
      <c r="PU62" s="7">
        <v>40646263091</v>
      </c>
      <c r="PV62" s="6">
        <v>3.1210347650000001</v>
      </c>
      <c r="PW62" s="7">
        <v>-5525300000</v>
      </c>
      <c r="PX62" s="6">
        <v>-11015463909</v>
      </c>
      <c r="PY62" s="7">
        <v>13.786670900000001</v>
      </c>
      <c r="PZ62" s="6">
        <v>18199462500</v>
      </c>
      <c r="QA62" s="7">
        <v>11560020000</v>
      </c>
      <c r="QB62" s="6">
        <v>3.2678783830000002</v>
      </c>
      <c r="QC62" s="7">
        <v>26.019208020000001</v>
      </c>
      <c r="QD62" s="6">
        <v>13.863498249999999</v>
      </c>
      <c r="QE62" s="7">
        <v>29602900000</v>
      </c>
      <c r="QF62" s="6">
        <v>40101707000</v>
      </c>
      <c r="QG62" s="7">
        <v>29160200000</v>
      </c>
      <c r="QH62" s="6">
        <v>-2618299259</v>
      </c>
      <c r="QI62" s="7">
        <v>-17086856168</v>
      </c>
      <c r="QJ62" s="6">
        <v>44.136962840000002</v>
      </c>
      <c r="QK62" s="7">
        <v>54282937500</v>
      </c>
      <c r="QL62" s="6">
        <v>30.378919159999999</v>
      </c>
      <c r="QM62" s="7">
        <v>49.606644269999997</v>
      </c>
      <c r="QN62" s="6">
        <v>16.536243679999998</v>
      </c>
      <c r="QO62" s="7">
        <v>17126962500</v>
      </c>
      <c r="QP62" s="6">
        <v>51636518153</v>
      </c>
      <c r="QQ62" s="7">
        <v>30039600000</v>
      </c>
      <c r="QR62" s="6">
        <v>29.214692379999999</v>
      </c>
      <c r="QS62" s="7">
        <v>15052700000</v>
      </c>
      <c r="QT62" s="6">
        <v>544556091.29999995</v>
      </c>
      <c r="QU62" s="7">
        <v>-14060319362</v>
      </c>
      <c r="QV62" s="6">
        <v>-29233930500</v>
      </c>
      <c r="QW62" s="7">
        <v>-3.7090399060000001</v>
      </c>
      <c r="QX62" s="6">
        <v>8.5066395000000003E-2</v>
      </c>
      <c r="QY62" s="7">
        <v>84042420000</v>
      </c>
      <c r="QZ62" s="6">
        <v>11.697447110000001</v>
      </c>
      <c r="RA62" s="7">
        <v>8.6635270430000002</v>
      </c>
      <c r="RB62" s="6">
        <v>29.421474669999998</v>
      </c>
      <c r="RC62" s="7">
        <v>7.7127472450000001</v>
      </c>
      <c r="RD62" s="6">
        <v>47.377546889999998</v>
      </c>
      <c r="RE62" s="7">
        <v>25049007000</v>
      </c>
      <c r="RF62" s="6">
        <v>20.286725969999999</v>
      </c>
      <c r="RG62" s="7">
        <v>-32380693000</v>
      </c>
      <c r="RH62" s="6">
        <v>-14235956909</v>
      </c>
      <c r="RI62" s="7">
        <v>28.15263736</v>
      </c>
      <c r="RJ62" s="6">
        <v>13.453391829999999</v>
      </c>
      <c r="RK62" s="7">
        <v>5.5647345140000004</v>
      </c>
      <c r="RL62" s="6">
        <v>14.649999960000001</v>
      </c>
      <c r="RM62" s="7">
        <v>12.42994781</v>
      </c>
      <c r="RN62" s="6">
        <v>326500000</v>
      </c>
      <c r="RO62" s="7">
        <v>72482400000</v>
      </c>
      <c r="RP62" s="6">
        <v>29.030189279999998</v>
      </c>
      <c r="RQ62" s="7">
        <v>42105000</v>
      </c>
      <c r="RR62" s="6">
        <v>-974558.2</v>
      </c>
      <c r="RS62" s="7">
        <v>141.16575589999999</v>
      </c>
      <c r="RT62" s="6">
        <v>5.3188782540000004</v>
      </c>
      <c r="RU62" s="7">
        <v>77.5</v>
      </c>
      <c r="RV62" s="6">
        <v>7750</v>
      </c>
      <c r="RW62" s="7"/>
      <c r="RX62" s="6">
        <v>1.858299666</v>
      </c>
      <c r="RY62" s="7">
        <v>-1996900000</v>
      </c>
      <c r="RZ62" s="6">
        <v>42105000</v>
      </c>
      <c r="SA62" s="7"/>
      <c r="SB62" s="6">
        <v>41.616</v>
      </c>
      <c r="SC62" s="7">
        <v>21.336178159999999</v>
      </c>
      <c r="SD62" s="6">
        <v>67.491</v>
      </c>
      <c r="SE62" s="7">
        <v>14.4</v>
      </c>
      <c r="SF62" s="6">
        <v>5.3605032770000003</v>
      </c>
      <c r="SG62" s="7">
        <v>18970748800</v>
      </c>
      <c r="SH62" s="6">
        <v>11.479533160000001</v>
      </c>
      <c r="SI62" s="7">
        <v>9818577</v>
      </c>
      <c r="SJ62" s="6"/>
      <c r="SK62" s="7">
        <v>83.162628170000005</v>
      </c>
      <c r="SL62" s="6"/>
      <c r="SM62" s="7"/>
      <c r="SN62" s="6"/>
      <c r="SO62" s="7"/>
      <c r="SP62" s="6"/>
      <c r="SQ62" s="7"/>
      <c r="SR62" s="6"/>
      <c r="SS62" s="7"/>
      <c r="ST62" s="6"/>
      <c r="SU62" s="7"/>
      <c r="SV62" s="6">
        <v>26553</v>
      </c>
      <c r="SW62" s="7">
        <v>101</v>
      </c>
      <c r="SX62" s="6">
        <v>94</v>
      </c>
      <c r="SY62" s="7">
        <v>-7696696.0999999996</v>
      </c>
      <c r="SZ62" s="6">
        <v>99</v>
      </c>
      <c r="TA62" s="7">
        <v>94</v>
      </c>
      <c r="TB62" s="6">
        <v>-1015220000</v>
      </c>
      <c r="TC62" s="7">
        <v>1981750.0109999999</v>
      </c>
      <c r="TD62" s="6"/>
      <c r="TE62" s="7"/>
      <c r="TF62" s="6"/>
      <c r="TG62" s="7">
        <v>84.37986755</v>
      </c>
      <c r="TH62" s="6"/>
      <c r="TI62" s="7"/>
      <c r="TJ62" s="6">
        <v>81.891700740000005</v>
      </c>
      <c r="TK62" s="7"/>
      <c r="TL62" s="6"/>
      <c r="TM62" s="7"/>
      <c r="TN62" s="6">
        <v>86</v>
      </c>
      <c r="TO62" s="7">
        <v>5.9820000000000002</v>
      </c>
      <c r="TP62" s="6">
        <v>17.797000000000001</v>
      </c>
      <c r="TQ62" s="7">
        <v>40.012939449999998</v>
      </c>
      <c r="TR62" s="6">
        <v>133067000000</v>
      </c>
      <c r="TS62" s="7">
        <v>1040370000000</v>
      </c>
      <c r="TT62" s="6">
        <v>62370321079</v>
      </c>
      <c r="TU62" s="7">
        <v>333935000000</v>
      </c>
      <c r="TV62" s="6">
        <v>5.4275412019999996</v>
      </c>
      <c r="TW62" s="7">
        <v>-3639887.3330000001</v>
      </c>
      <c r="TX62" s="6">
        <v>115.3293817</v>
      </c>
      <c r="TY62" s="7">
        <v>124.7365216</v>
      </c>
      <c r="TZ62" s="6">
        <v>102.0835136</v>
      </c>
      <c r="UA62" s="7">
        <v>88.845567020000004</v>
      </c>
      <c r="UB62" s="6">
        <v>94.131248630000002</v>
      </c>
      <c r="UC62" s="7">
        <v>39.7496109</v>
      </c>
      <c r="UD62" s="6">
        <v>40.263389590000003</v>
      </c>
      <c r="UE62" s="7">
        <v>0.987240016</v>
      </c>
      <c r="UF62" s="6"/>
      <c r="UG62" s="7"/>
      <c r="UH62" s="6">
        <v>-20.85151059</v>
      </c>
      <c r="UI62" s="7">
        <v>37.247</v>
      </c>
      <c r="UJ62" s="6">
        <v>22.771999999999998</v>
      </c>
      <c r="UK62" s="7">
        <v>7.407</v>
      </c>
      <c r="UL62" s="6"/>
      <c r="UM62" s="7">
        <v>1229</v>
      </c>
      <c r="UN62" s="6">
        <v>978</v>
      </c>
      <c r="UO62" s="7">
        <v>525396</v>
      </c>
      <c r="UP62" s="6"/>
      <c r="UQ62" s="7"/>
      <c r="UR62" s="6">
        <v>62.921108250000003</v>
      </c>
      <c r="US62" s="7">
        <v>583994</v>
      </c>
      <c r="UT62" s="6">
        <v>63.454000000000001</v>
      </c>
      <c r="UU62" s="7">
        <v>38.296999999999997</v>
      </c>
      <c r="UV62" s="6">
        <v>11.837</v>
      </c>
      <c r="UW62" s="7"/>
      <c r="UX62" s="6">
        <v>27679900000</v>
      </c>
      <c r="UY62" s="7">
        <v>443709000000</v>
      </c>
      <c r="UZ62" s="6"/>
      <c r="VA62" s="7">
        <v>283848</v>
      </c>
      <c r="VB62" s="6">
        <v>48.604610440000002</v>
      </c>
      <c r="VC62" s="7"/>
      <c r="VD62" s="6"/>
      <c r="VE62" s="7"/>
      <c r="VF62" s="6"/>
      <c r="VG62" s="7"/>
      <c r="VH62" s="6"/>
      <c r="VI62" s="7"/>
      <c r="VJ62" s="6"/>
      <c r="VK62" s="7"/>
      <c r="VL62" s="6"/>
      <c r="VM62" s="7"/>
      <c r="VN62" s="6"/>
      <c r="VO62" s="7"/>
      <c r="VP62" s="6"/>
      <c r="VQ62" s="7"/>
      <c r="VR62" s="6"/>
      <c r="VS62" s="7"/>
      <c r="VT62" s="6"/>
      <c r="VU62" s="7"/>
      <c r="VV62" s="6"/>
      <c r="VW62" s="7"/>
      <c r="VX62" s="6"/>
      <c r="VY62" s="7"/>
      <c r="VZ62" s="6"/>
      <c r="WA62" s="7"/>
      <c r="WB62" s="6"/>
      <c r="WC62" s="7"/>
      <c r="WD62" s="6"/>
      <c r="WE62" s="7"/>
      <c r="WF62" s="6"/>
      <c r="WG62" s="7"/>
      <c r="WH62" s="6">
        <v>444900000</v>
      </c>
      <c r="WI62" s="7">
        <v>-2039999.9620000001</v>
      </c>
      <c r="WJ62" s="6">
        <v>50000.000749999999</v>
      </c>
      <c r="WK62" s="7"/>
      <c r="WL62" s="6"/>
      <c r="WM62" s="7">
        <v>1.1299999999999999</v>
      </c>
      <c r="WN62" s="6">
        <v>6467592894</v>
      </c>
      <c r="WO62" s="7">
        <v>0.230511084</v>
      </c>
      <c r="WP62" s="6">
        <v>15309.235989999999</v>
      </c>
      <c r="WQ62" s="7">
        <v>1673530000000</v>
      </c>
      <c r="WR62" s="6">
        <v>86.371971270000003</v>
      </c>
      <c r="WS62" s="7">
        <v>4.0733175279999996</v>
      </c>
      <c r="WT62" s="6">
        <v>14780</v>
      </c>
      <c r="WU62" s="7">
        <v>1311470000000</v>
      </c>
      <c r="WV62" s="6">
        <v>3.695092678</v>
      </c>
      <c r="WW62" s="7">
        <v>1624010000000</v>
      </c>
      <c r="WX62" s="6">
        <v>15231.86542</v>
      </c>
      <c r="WY62" s="7">
        <v>1665070000000</v>
      </c>
      <c r="WZ62" s="6">
        <v>6152600000000</v>
      </c>
      <c r="XA62" s="7">
        <v>17.502293380000001</v>
      </c>
      <c r="XB62" s="6">
        <v>22.765000000000001</v>
      </c>
      <c r="XC62" s="7">
        <v>7.5919999999999996</v>
      </c>
      <c r="XD62" s="6">
        <v>5146400000000</v>
      </c>
      <c r="XE62" s="7">
        <v>71.549000000000007</v>
      </c>
      <c r="XF62" s="6">
        <v>37.271999999999998</v>
      </c>
      <c r="XG62" s="7">
        <v>14856.23416</v>
      </c>
      <c r="XH62" s="6">
        <v>1615820000000</v>
      </c>
      <c r="XI62" s="7">
        <v>5970600000000</v>
      </c>
      <c r="XJ62" s="6">
        <v>6.1769340980000003</v>
      </c>
      <c r="XK62" s="7">
        <v>13.7927</v>
      </c>
      <c r="XL62" s="6">
        <v>0.13515638199999999</v>
      </c>
      <c r="XM62" s="7">
        <v>30264331</v>
      </c>
      <c r="XN62" s="6">
        <v>41.616</v>
      </c>
      <c r="XO62" s="7">
        <v>21.336351690000001</v>
      </c>
      <c r="XP62" s="6">
        <v>15.706</v>
      </c>
      <c r="XQ62" s="7">
        <v>68.47</v>
      </c>
      <c r="XR62" s="6">
        <v>14.609</v>
      </c>
      <c r="XS62" s="7">
        <v>44.021000000000001</v>
      </c>
      <c r="XT62" s="6">
        <v>1263440000000</v>
      </c>
      <c r="XU62" s="7">
        <v>7789999.9620000003</v>
      </c>
      <c r="XV62" s="6"/>
      <c r="XW62" s="7">
        <v>7.9740000000000002</v>
      </c>
      <c r="XX62" s="6">
        <v>17.631</v>
      </c>
      <c r="XY62" s="7">
        <v>15146.37638</v>
      </c>
      <c r="XZ62" s="6">
        <v>5.9249999999999998</v>
      </c>
      <c r="YA62" s="7">
        <v>17797.68576</v>
      </c>
      <c r="YB62" s="6">
        <v>7752.8277150000004</v>
      </c>
      <c r="YC62" s="7">
        <v>93.671078960000003</v>
      </c>
      <c r="YD62" s="6">
        <v>60087.886120000003</v>
      </c>
      <c r="YE62" s="7">
        <v>73.134979310000006</v>
      </c>
      <c r="YF62" s="6">
        <v>27.821534459999999</v>
      </c>
      <c r="YG62" s="7">
        <v>27.355500710000001</v>
      </c>
      <c r="YH62" s="6">
        <v>10.145892570000001</v>
      </c>
      <c r="YI62" s="7">
        <v>32.393000000000001</v>
      </c>
      <c r="YJ62" s="6">
        <v>20.37912893</v>
      </c>
      <c r="YK62" s="7">
        <v>7.2374114980000002</v>
      </c>
      <c r="YL62" s="6">
        <v>47.256818440000004</v>
      </c>
      <c r="YM62" s="7">
        <v>32.206493029999997</v>
      </c>
      <c r="YN62" s="6">
        <v>2.716289148</v>
      </c>
      <c r="YO62" s="7">
        <v>18.458382879999998</v>
      </c>
      <c r="YP62" s="6">
        <v>29.99594776</v>
      </c>
      <c r="YQ62" s="7">
        <v>18.562000000000001</v>
      </c>
      <c r="YR62" s="6">
        <v>4.0960000000000001</v>
      </c>
      <c r="YS62" s="7">
        <v>19.530916229999999</v>
      </c>
      <c r="YT62" s="6">
        <v>107.7468137</v>
      </c>
      <c r="YU62" s="7">
        <v>147.19800570000001</v>
      </c>
      <c r="YV62" s="6">
        <v>13.09</v>
      </c>
      <c r="YW62" s="7">
        <v>71.945507419999998</v>
      </c>
      <c r="YX62" s="6">
        <v>8.5235992720000002</v>
      </c>
      <c r="YY62" s="7">
        <v>18.649507589999999</v>
      </c>
      <c r="YZ62" s="6">
        <v>72.644499289999999</v>
      </c>
      <c r="ZA62" s="7">
        <v>16.719132380000001</v>
      </c>
      <c r="ZB62" s="6">
        <v>64.412999999999997</v>
      </c>
      <c r="ZC62" s="7">
        <v>8.8971178220000002</v>
      </c>
      <c r="ZD62" s="6">
        <v>18.463000000000001</v>
      </c>
      <c r="ZE62" s="7">
        <v>46.052999999999997</v>
      </c>
      <c r="ZF62" s="6">
        <v>51.124429659999997</v>
      </c>
      <c r="ZG62" s="7">
        <v>28.496437820000001</v>
      </c>
      <c r="ZH62" s="6">
        <v>5.2123127980000001</v>
      </c>
      <c r="ZI62" s="7">
        <v>70.004052239999993</v>
      </c>
      <c r="ZJ62" s="6">
        <v>38.298000000000002</v>
      </c>
      <c r="ZK62" s="7">
        <v>12.032999999999999</v>
      </c>
      <c r="ZL62" s="6">
        <v>26.865024949999999</v>
      </c>
      <c r="ZM62" s="7">
        <v>2.174413296</v>
      </c>
      <c r="ZN62" s="6">
        <v>20.53669279</v>
      </c>
      <c r="ZO62" s="7">
        <v>7.0000000000000007E-2</v>
      </c>
      <c r="ZP62" s="6">
        <v>4100</v>
      </c>
      <c r="ZQ62" s="7">
        <v>0.1</v>
      </c>
      <c r="ZR62" s="6">
        <v>3.6</v>
      </c>
      <c r="ZS62" s="7">
        <v>5021</v>
      </c>
      <c r="ZT62" s="6">
        <v>0.04</v>
      </c>
      <c r="ZU62" s="7">
        <v>4.0999999999999996</v>
      </c>
      <c r="ZV62" s="6">
        <v>4120</v>
      </c>
      <c r="ZW62" s="7">
        <v>32.367986819999999</v>
      </c>
      <c r="ZX62" s="6">
        <v>4.5185594000000003E-2</v>
      </c>
      <c r="ZY62" s="7">
        <v>18.719635329999999</v>
      </c>
      <c r="ZZ62" s="6">
        <v>0.04</v>
      </c>
      <c r="AAA62" s="7">
        <v>200</v>
      </c>
      <c r="AAB62" s="6">
        <v>0.1</v>
      </c>
      <c r="AAC62" s="7">
        <v>0.1</v>
      </c>
      <c r="AAD62" s="6">
        <v>2</v>
      </c>
      <c r="AAE62" s="7">
        <v>7231</v>
      </c>
      <c r="AAF62" s="6">
        <v>449.8</v>
      </c>
      <c r="AAG62" s="7">
        <v>1000</v>
      </c>
      <c r="AAH62" s="6">
        <v>3800</v>
      </c>
      <c r="AAI62" s="7">
        <v>720</v>
      </c>
      <c r="AAJ62" s="6">
        <v>19.084090639999999</v>
      </c>
      <c r="AAK62" s="7">
        <v>2</v>
      </c>
      <c r="AAL62" s="6">
        <v>6798</v>
      </c>
      <c r="AAM62" s="7">
        <v>836000</v>
      </c>
      <c r="AAN62" s="6">
        <v>4681667000</v>
      </c>
      <c r="AAO62" s="7">
        <v>4681667000</v>
      </c>
      <c r="AAP62" s="6"/>
      <c r="AAQ62" s="7"/>
      <c r="AAR62" s="6">
        <v>3.7520009989999998</v>
      </c>
      <c r="AAS62" s="7">
        <v>0.67144376400000005</v>
      </c>
      <c r="AAT62" s="6">
        <v>15654511357</v>
      </c>
      <c r="AAU62" s="7">
        <v>10792386062</v>
      </c>
      <c r="AAV62" s="6">
        <v>13278280932</v>
      </c>
      <c r="AAW62" s="7">
        <v>2376230424</v>
      </c>
      <c r="AAX62" s="6">
        <v>6.7</v>
      </c>
      <c r="AAY62" s="7">
        <v>4.423444763</v>
      </c>
      <c r="AAZ62" s="6">
        <v>3.0495697069999999</v>
      </c>
      <c r="ABA62" s="7">
        <v>71.900000000000006</v>
      </c>
      <c r="ABB62" s="6">
        <v>96.572616580000002</v>
      </c>
      <c r="ABC62" s="7">
        <v>100</v>
      </c>
      <c r="ABD62" s="6">
        <v>100</v>
      </c>
      <c r="ABE62" s="7">
        <v>100</v>
      </c>
      <c r="ABF62" s="6">
        <v>54.858705649999997</v>
      </c>
      <c r="ABG62" s="7">
        <v>2.7623277050000001</v>
      </c>
      <c r="ABH62" s="6">
        <v>447100000</v>
      </c>
      <c r="ABI62" s="7"/>
      <c r="ABJ62" s="6">
        <v>96.926269529999999</v>
      </c>
      <c r="ABK62" s="7"/>
      <c r="ABL62" s="6"/>
      <c r="ABM62" s="7">
        <v>96.236228940000004</v>
      </c>
      <c r="ABN62" s="6">
        <v>7.1289536099999999</v>
      </c>
      <c r="ABO62" s="7">
        <v>1073100000</v>
      </c>
      <c r="ABP62" s="6">
        <v>297000000</v>
      </c>
      <c r="ABQ62" s="7">
        <v>94</v>
      </c>
      <c r="ABR62" s="6"/>
      <c r="ABS62" s="7"/>
    </row>
    <row r="63" spans="1:747" x14ac:dyDescent="0.25">
      <c r="A63" s="5">
        <v>2021</v>
      </c>
      <c r="B63" s="6">
        <v>49.506445319999997</v>
      </c>
      <c r="C63" s="7">
        <v>61.115565449999998</v>
      </c>
      <c r="D63" s="6">
        <v>0.55603511800000005</v>
      </c>
      <c r="E63" s="7">
        <v>4.7409119029999998</v>
      </c>
      <c r="F63" s="6">
        <v>5.4804201580000003</v>
      </c>
      <c r="G63" s="7">
        <v>2.8015977360000002</v>
      </c>
      <c r="H63" s="6">
        <v>4.38663472</v>
      </c>
      <c r="I63" s="7">
        <v>6.0594976760000003</v>
      </c>
      <c r="J63" s="6">
        <v>7.7929796610000004</v>
      </c>
      <c r="K63" s="7">
        <v>8.4396662179999993</v>
      </c>
      <c r="L63" s="6">
        <v>62.334626409999998</v>
      </c>
      <c r="M63" s="7">
        <v>9.152916351</v>
      </c>
      <c r="N63" s="6">
        <v>12.02838229</v>
      </c>
      <c r="O63" s="7">
        <v>33.649513140000003</v>
      </c>
      <c r="P63" s="6">
        <v>11.240372410000001</v>
      </c>
      <c r="Q63" s="7">
        <v>6161</v>
      </c>
      <c r="R63" s="6">
        <v>4185603863</v>
      </c>
      <c r="S63" s="7">
        <v>428900000000</v>
      </c>
      <c r="T63" s="6">
        <v>3837.319923</v>
      </c>
      <c r="U63" s="7">
        <v>425778000000</v>
      </c>
      <c r="V63" s="6">
        <v>6336730000000</v>
      </c>
      <c r="W63" s="7">
        <v>132445000000</v>
      </c>
      <c r="X63" s="6">
        <v>11.436932609999999</v>
      </c>
      <c r="Y63" s="7">
        <v>762054000000</v>
      </c>
      <c r="Z63" s="6">
        <v>-8.7346730499999996</v>
      </c>
      <c r="AA63" s="7">
        <v>19.29582327</v>
      </c>
      <c r="AB63" s="6">
        <v>1285700000000</v>
      </c>
      <c r="AC63" s="7">
        <v>56246016571</v>
      </c>
      <c r="AD63" s="6">
        <v>751984000000</v>
      </c>
      <c r="AE63" s="7">
        <v>44850223072</v>
      </c>
      <c r="AF63" s="6">
        <v>7245100000000</v>
      </c>
      <c r="AG63" s="7">
        <v>6840510000000</v>
      </c>
      <c r="AH63" s="6">
        <v>397336000000</v>
      </c>
      <c r="AI63" s="7">
        <v>346680000000</v>
      </c>
      <c r="AJ63" s="6">
        <v>7.5580435530000001</v>
      </c>
      <c r="AK63" s="7">
        <v>503600000000</v>
      </c>
      <c r="AL63" s="6">
        <v>41310000000</v>
      </c>
      <c r="AM63" s="7">
        <v>27.259405829999999</v>
      </c>
      <c r="AN63" s="6">
        <v>42.862000000000002</v>
      </c>
      <c r="AO63" s="7">
        <v>50.493554680000003</v>
      </c>
      <c r="AP63" s="6">
        <v>110957008</v>
      </c>
      <c r="AQ63" s="7">
        <v>53.477218430000001</v>
      </c>
      <c r="AR63" s="6">
        <v>0.323474021</v>
      </c>
      <c r="AS63" s="7">
        <v>1.1847425680000001</v>
      </c>
      <c r="AT63" s="6">
        <v>4.0158604540000002</v>
      </c>
      <c r="AU63" s="7">
        <v>1.9516087470000001</v>
      </c>
      <c r="AV63" s="6">
        <v>3.6384633869999998</v>
      </c>
      <c r="AW63" s="7">
        <v>5.1357841689999999</v>
      </c>
      <c r="AX63" s="6">
        <v>7.062438491</v>
      </c>
      <c r="AY63" s="7">
        <v>7.8646479960000004</v>
      </c>
      <c r="AZ63" s="6">
        <v>62.067249959999998</v>
      </c>
      <c r="BA63" s="7">
        <v>61.794542290000003</v>
      </c>
      <c r="BB63" s="6">
        <v>10.38075845</v>
      </c>
      <c r="BC63" s="7">
        <v>33.191838140000002</v>
      </c>
      <c r="BD63" s="6">
        <v>32.725037550000003</v>
      </c>
      <c r="BE63" s="7">
        <v>15.69</v>
      </c>
      <c r="BF63" s="6">
        <v>6.4369437649999997</v>
      </c>
      <c r="BG63" s="7">
        <v>424672000000</v>
      </c>
      <c r="BH63" s="6">
        <v>0</v>
      </c>
      <c r="BI63" s="7">
        <v>222856000000</v>
      </c>
      <c r="BJ63" s="6">
        <v>31.18763577</v>
      </c>
      <c r="BK63" s="7">
        <v>2078060000000</v>
      </c>
      <c r="BL63" s="6">
        <v>-582000000000</v>
      </c>
      <c r="BM63" s="7">
        <v>15.17161681</v>
      </c>
      <c r="BN63" s="6">
        <v>1010900000000</v>
      </c>
      <c r="BO63" s="7">
        <v>8183556405</v>
      </c>
      <c r="BP63" s="6">
        <v>57814296069</v>
      </c>
      <c r="BQ63" s="7">
        <v>7991370000000</v>
      </c>
      <c r="BR63" s="6">
        <v>90.661563650000005</v>
      </c>
      <c r="BS63" s="7">
        <v>395171000000</v>
      </c>
      <c r="BT63" s="6">
        <v>6297200000000</v>
      </c>
      <c r="BU63" s="7">
        <v>5730600000000</v>
      </c>
      <c r="BV63" s="6">
        <v>57.137999999999998</v>
      </c>
      <c r="BW63" s="7">
        <v>54930870</v>
      </c>
      <c r="BX63" s="6">
        <v>0.86869459000000004</v>
      </c>
      <c r="BY63" s="7">
        <v>5260374</v>
      </c>
      <c r="BZ63" s="6">
        <v>3010442</v>
      </c>
      <c r="CA63" s="7">
        <v>3.119060347</v>
      </c>
      <c r="CB63" s="6">
        <v>4.3395516550000002</v>
      </c>
      <c r="CC63" s="7">
        <v>5.9804987069999997</v>
      </c>
      <c r="CD63" s="6">
        <v>7.7066209969999999</v>
      </c>
      <c r="CE63" s="7">
        <v>8.2120107670000007</v>
      </c>
      <c r="CF63" s="6">
        <v>34923684</v>
      </c>
      <c r="CG63" s="7">
        <v>8.9593510080000005</v>
      </c>
      <c r="CH63" s="6">
        <v>11.71536959</v>
      </c>
      <c r="CI63" s="7">
        <v>18852523</v>
      </c>
      <c r="CJ63" s="6">
        <v>10.92663915</v>
      </c>
      <c r="CK63" s="7">
        <v>326367000000</v>
      </c>
      <c r="CL63" s="6">
        <v>27335882728</v>
      </c>
      <c r="CM63" s="7">
        <v>60051.186670000003</v>
      </c>
      <c r="CN63" s="6">
        <v>403871000000</v>
      </c>
      <c r="CO63" s="7">
        <v>90.558555830000003</v>
      </c>
      <c r="CP63" s="6">
        <v>756170000000</v>
      </c>
      <c r="CQ63" s="7">
        <v>29.856973480000001</v>
      </c>
      <c r="CR63" s="6">
        <v>-37093690249</v>
      </c>
      <c r="CS63" s="7">
        <v>85176672072</v>
      </c>
      <c r="CT63" s="6">
        <v>1150860000000</v>
      </c>
      <c r="CU63" s="7">
        <v>64429572976</v>
      </c>
      <c r="CV63" s="6">
        <v>13.24458585</v>
      </c>
      <c r="CW63" s="7">
        <v>882500000000</v>
      </c>
      <c r="CX63" s="6">
        <v>9.3185553819999996</v>
      </c>
      <c r="CY63" s="7">
        <v>28.230754390000001</v>
      </c>
      <c r="CZ63" s="6">
        <v>39824388217</v>
      </c>
      <c r="DA63" s="7">
        <v>24.066844880000001</v>
      </c>
      <c r="DB63" s="6">
        <v>48569423646</v>
      </c>
      <c r="DC63" s="7">
        <v>1381570000000</v>
      </c>
      <c r="DD63" s="6">
        <v>81943913321</v>
      </c>
      <c r="DE63" s="7">
        <v>56399028499</v>
      </c>
      <c r="DF63" s="6">
        <v>128400000000</v>
      </c>
      <c r="DG63" s="7">
        <v>108.73467309999999</v>
      </c>
      <c r="DH63" s="6">
        <v>461765000000</v>
      </c>
      <c r="DI63" s="7">
        <v>86.005012679999993</v>
      </c>
      <c r="DJ63" s="6">
        <v>3124.4540569999999</v>
      </c>
      <c r="DK63" s="7">
        <v>543315000000</v>
      </c>
      <c r="DL63" s="6">
        <v>32096876992</v>
      </c>
      <c r="DM63" s="7">
        <v>1325000000</v>
      </c>
      <c r="DN63" s="6">
        <v>5.2140494049999999</v>
      </c>
      <c r="DO63" s="7">
        <v>87.386494069999998</v>
      </c>
      <c r="DP63" s="6">
        <v>38182480770</v>
      </c>
      <c r="DQ63" s="7">
        <v>35089750384</v>
      </c>
      <c r="DR63" s="6">
        <v>26703851</v>
      </c>
      <c r="DS63" s="7">
        <v>28.230754390000001</v>
      </c>
      <c r="DT63" s="6">
        <v>21322750</v>
      </c>
      <c r="DU63" s="7">
        <v>15.64452728</v>
      </c>
      <c r="DV63" s="6">
        <v>20800960817</v>
      </c>
      <c r="DW63" s="7">
        <v>7361970000000</v>
      </c>
      <c r="DX63" s="6">
        <v>66311.996830000004</v>
      </c>
      <c r="DY63" s="7">
        <v>3827.3541540000001</v>
      </c>
      <c r="DZ63" s="6">
        <v>7357780000000</v>
      </c>
      <c r="EA63" s="7">
        <v>6663100000000</v>
      </c>
      <c r="EB63" s="6">
        <v>52.47730499</v>
      </c>
      <c r="EC63" s="7">
        <v>3496620000000</v>
      </c>
      <c r="ED63" s="6">
        <v>50.575783270000002</v>
      </c>
      <c r="EE63" s="7">
        <v>318.93648130000003</v>
      </c>
      <c r="EF63" s="6">
        <v>5822650000000</v>
      </c>
      <c r="EG63" s="7">
        <v>6201370000000</v>
      </c>
      <c r="EH63" s="6">
        <v>28.230754390000001</v>
      </c>
      <c r="EI63" s="7">
        <v>44.834883300000001</v>
      </c>
      <c r="EJ63" s="6">
        <v>74453000000</v>
      </c>
      <c r="EK63" s="7">
        <v>47558393</v>
      </c>
      <c r="EL63" s="6">
        <v>63398615</v>
      </c>
      <c r="EM63" s="7">
        <v>56026138</v>
      </c>
      <c r="EN63" s="6">
        <v>7.6383470210000004</v>
      </c>
      <c r="EO63" s="7">
        <v>0.61807777100000005</v>
      </c>
      <c r="EP63" s="6">
        <v>1.604740635</v>
      </c>
      <c r="EQ63" s="7">
        <v>2249932</v>
      </c>
      <c r="ER63" s="6">
        <v>2.3889071629999998</v>
      </c>
      <c r="ES63" s="7">
        <v>3.7703789890000001</v>
      </c>
      <c r="ET63" s="6">
        <v>5.028718778</v>
      </c>
      <c r="EU63" s="7">
        <v>7.0274737409999997</v>
      </c>
      <c r="EV63" s="6">
        <v>7.6508772970000001</v>
      </c>
      <c r="EW63" s="7">
        <v>68867963</v>
      </c>
      <c r="EX63" s="6">
        <v>33944280</v>
      </c>
      <c r="EY63" s="7">
        <v>10.08302881</v>
      </c>
      <c r="EZ63" s="6">
        <v>36828671</v>
      </c>
      <c r="FA63" s="7">
        <v>17976148</v>
      </c>
      <c r="FB63" s="6">
        <v>10.56115022</v>
      </c>
      <c r="FC63" s="7">
        <v>703700000000</v>
      </c>
      <c r="FD63" s="6">
        <v>451570000000</v>
      </c>
      <c r="FE63" s="7">
        <v>93.563056239999995</v>
      </c>
      <c r="FF63" s="6">
        <v>6234200000000</v>
      </c>
      <c r="FG63" s="7">
        <v>365239000000</v>
      </c>
      <c r="FH63" s="6">
        <v>47979161821</v>
      </c>
      <c r="FI63" s="7">
        <v>1.6752873180000001</v>
      </c>
      <c r="FJ63" s="6">
        <v>334215000000</v>
      </c>
      <c r="FK63" s="7">
        <v>2400730000000</v>
      </c>
      <c r="FL63" s="6">
        <v>-1.9240097009999999</v>
      </c>
      <c r="FM63" s="7">
        <v>4.6299868220000002</v>
      </c>
      <c r="FN63" s="6">
        <v>1.352639565</v>
      </c>
      <c r="FO63" s="7">
        <v>1.7622048429999999</v>
      </c>
      <c r="FP63" s="6">
        <v>3.2906460119999998</v>
      </c>
      <c r="FQ63" s="7">
        <v>408842000000</v>
      </c>
      <c r="FR63" s="6">
        <v>4.8471564320000002</v>
      </c>
      <c r="FS63" s="7">
        <v>3800400000000</v>
      </c>
      <c r="FT63" s="6">
        <v>0.468904245</v>
      </c>
      <c r="FU63" s="7">
        <v>3.3764914949999998</v>
      </c>
      <c r="FV63" s="6">
        <v>1.4908053910000001</v>
      </c>
      <c r="FW63" s="7">
        <v>222817000000</v>
      </c>
      <c r="FX63" s="6">
        <v>45683266832</v>
      </c>
      <c r="FY63" s="7">
        <v>6.8859286900000001</v>
      </c>
      <c r="FZ63" s="6">
        <v>825611000000</v>
      </c>
      <c r="GA63" s="7">
        <v>-13.846440550000001</v>
      </c>
      <c r="GB63" s="6">
        <v>5.971489525</v>
      </c>
      <c r="GC63" s="7">
        <v>18.33390897</v>
      </c>
      <c r="GD63" s="6">
        <v>5.9814797640000004</v>
      </c>
      <c r="GE63" s="7">
        <v>7023570000000</v>
      </c>
      <c r="GF63" s="6">
        <v>139605000000</v>
      </c>
      <c r="GG63" s="7">
        <v>6.2015013110000003</v>
      </c>
      <c r="GH63" s="6">
        <v>77.611127999999994</v>
      </c>
      <c r="GI63" s="7">
        <v>72.608000000000004</v>
      </c>
      <c r="GJ63" s="6">
        <v>198.911</v>
      </c>
      <c r="GK63" s="7">
        <v>18.7</v>
      </c>
      <c r="GL63" s="6">
        <v>17.399999999999999</v>
      </c>
      <c r="GM63" s="7">
        <v>24220</v>
      </c>
      <c r="GN63" s="6">
        <v>39547</v>
      </c>
      <c r="GO63" s="7">
        <v>7941390137</v>
      </c>
      <c r="GP63" s="6">
        <v>7941390137</v>
      </c>
      <c r="GQ63" s="7">
        <v>67.935000000000002</v>
      </c>
      <c r="GR63" s="6">
        <v>16</v>
      </c>
      <c r="GS63" s="7">
        <v>6.327</v>
      </c>
      <c r="GT63" s="6">
        <v>41.901000000000003</v>
      </c>
      <c r="GU63" s="7">
        <v>1.054</v>
      </c>
      <c r="GV63" s="6">
        <v>2.9169999999999998</v>
      </c>
      <c r="GW63" s="7">
        <v>17.2</v>
      </c>
      <c r="GX63" s="6">
        <v>114.164</v>
      </c>
      <c r="GY63" s="7">
        <v>-8829999.9240000006</v>
      </c>
      <c r="GZ63" s="6">
        <v>219110000</v>
      </c>
      <c r="HA63" s="7">
        <v>2001959.4</v>
      </c>
      <c r="HB63" s="6">
        <v>7059999.943</v>
      </c>
      <c r="HC63" s="7">
        <v>5626460000</v>
      </c>
      <c r="HD63" s="6">
        <v>1576189.4</v>
      </c>
      <c r="HE63" s="7">
        <v>425770</v>
      </c>
      <c r="HF63" s="6">
        <v>68.402567000000005</v>
      </c>
      <c r="HG63" s="7">
        <v>70.221000000000004</v>
      </c>
      <c r="HH63" s="6">
        <v>14.8</v>
      </c>
      <c r="HI63" s="7">
        <v>22.558</v>
      </c>
      <c r="HJ63" s="6">
        <v>46340</v>
      </c>
      <c r="HK63" s="7">
        <v>71.571776130000003</v>
      </c>
      <c r="HL63" s="6">
        <v>12.325691089999999</v>
      </c>
      <c r="HM63" s="7">
        <v>7941390137</v>
      </c>
      <c r="HN63" s="6">
        <v>9.8000000000000007</v>
      </c>
      <c r="HO63" s="7">
        <v>19.899999999999999</v>
      </c>
      <c r="HP63" s="6">
        <v>7941390137</v>
      </c>
      <c r="HQ63" s="7">
        <v>2676480107</v>
      </c>
      <c r="HR63" s="6">
        <v>177960006.69999999</v>
      </c>
      <c r="HS63" s="7">
        <v>46799999.240000002</v>
      </c>
      <c r="HT63" s="6">
        <v>3.3152549950000001</v>
      </c>
      <c r="HU63" s="7">
        <v>1.122009271</v>
      </c>
      <c r="HV63" s="6">
        <v>3.8160639999999999</v>
      </c>
      <c r="HW63" s="7">
        <v>5165445627</v>
      </c>
      <c r="HX63" s="6">
        <v>-1.1676521470000001</v>
      </c>
      <c r="HY63" s="7">
        <v>81082000000</v>
      </c>
      <c r="HZ63" s="6">
        <v>9.94</v>
      </c>
      <c r="IA63" s="7">
        <v>11030900</v>
      </c>
      <c r="IB63" s="6">
        <v>1001450</v>
      </c>
      <c r="IC63" s="7">
        <v>23093888.43</v>
      </c>
      <c r="ID63" s="6">
        <v>542.57393569999999</v>
      </c>
      <c r="IE63" s="7">
        <v>122.85</v>
      </c>
      <c r="IF63" s="6">
        <v>0.95836054000000004</v>
      </c>
      <c r="IG63" s="7">
        <v>42.856042709999997</v>
      </c>
      <c r="IH63" s="6">
        <v>111.46417</v>
      </c>
      <c r="II63" s="7">
        <v>109.2</v>
      </c>
      <c r="IJ63" s="6">
        <v>3146954</v>
      </c>
      <c r="IK63" s="7">
        <v>4.0494248830000004</v>
      </c>
      <c r="IL63" s="6">
        <v>7338.5</v>
      </c>
      <c r="IM63" s="7">
        <v>104.17</v>
      </c>
      <c r="IN63" s="6">
        <v>995450</v>
      </c>
      <c r="IO63" s="7">
        <v>3.0910643430000002</v>
      </c>
      <c r="IP63" s="6"/>
      <c r="IQ63" s="7"/>
      <c r="IR63" s="6"/>
      <c r="IS63" s="7"/>
      <c r="IT63" s="6"/>
      <c r="IU63" s="7"/>
      <c r="IV63" s="6"/>
      <c r="IW63" s="7">
        <v>18.100000000000001</v>
      </c>
      <c r="IX63" s="6">
        <v>2.7731461999999998E-2</v>
      </c>
      <c r="IY63" s="7"/>
      <c r="IZ63" s="6"/>
      <c r="JA63" s="7"/>
      <c r="JB63" s="6"/>
      <c r="JC63" s="7"/>
      <c r="JD63" s="6">
        <v>3077000</v>
      </c>
      <c r="JE63" s="7"/>
      <c r="JF63" s="6"/>
      <c r="JG63" s="7"/>
      <c r="JH63" s="6"/>
      <c r="JI63" s="7"/>
      <c r="JJ63" s="6">
        <v>9.0124996880000001</v>
      </c>
      <c r="JK63" s="7">
        <v>1</v>
      </c>
      <c r="JL63" s="6"/>
      <c r="JM63" s="7"/>
      <c r="JN63" s="6"/>
      <c r="JO63" s="7"/>
      <c r="JP63" s="6"/>
      <c r="JQ63" s="7"/>
      <c r="JR63" s="6">
        <v>40310</v>
      </c>
      <c r="JS63" s="7"/>
      <c r="JT63" s="6">
        <v>-194543000000</v>
      </c>
      <c r="JU63" s="7">
        <v>64378.076110000002</v>
      </c>
      <c r="JV63" s="6">
        <v>3470</v>
      </c>
      <c r="JW63" s="7">
        <v>412273000000</v>
      </c>
      <c r="JX63" s="6">
        <v>58297.86391</v>
      </c>
      <c r="JY63" s="7">
        <v>7143200000000</v>
      </c>
      <c r="JZ63" s="6">
        <v>6468560000000</v>
      </c>
      <c r="KA63" s="7">
        <v>-12399200000</v>
      </c>
      <c r="KB63" s="6">
        <v>413544000000</v>
      </c>
      <c r="KC63" s="7">
        <v>384944000000</v>
      </c>
      <c r="KD63" s="6">
        <v>3727.0691619999998</v>
      </c>
      <c r="KE63" s="7">
        <v>22450000.760000002</v>
      </c>
      <c r="KF63" s="6">
        <v>3.332473072</v>
      </c>
      <c r="KG63" s="7">
        <v>1.8034129679999999</v>
      </c>
      <c r="KH63" s="6">
        <v>1.9262475370000001</v>
      </c>
      <c r="KI63" s="7">
        <v>2940000.057</v>
      </c>
      <c r="KJ63" s="6">
        <v>-3490000.01</v>
      </c>
      <c r="KK63" s="7">
        <v>280686</v>
      </c>
      <c r="KL63" s="6">
        <v>1009999.99</v>
      </c>
      <c r="KM63" s="7">
        <v>3910000.0860000001</v>
      </c>
      <c r="KN63" s="6">
        <v>26930000.309999999</v>
      </c>
      <c r="KO63" s="7">
        <v>440604.29930000001</v>
      </c>
      <c r="KP63" s="6">
        <v>169619995.09999999</v>
      </c>
      <c r="KQ63" s="7">
        <v>6</v>
      </c>
      <c r="KR63" s="6">
        <v>4.07E-2</v>
      </c>
      <c r="KS63" s="7">
        <v>12.2477</v>
      </c>
      <c r="KT63" s="6">
        <v>20.4171929</v>
      </c>
      <c r="KU63" s="7">
        <v>16677091867</v>
      </c>
      <c r="KV63" s="6">
        <v>1.2061786109999999</v>
      </c>
      <c r="KW63" s="7">
        <v>5122300000</v>
      </c>
      <c r="KX63" s="6">
        <v>19.3386</v>
      </c>
      <c r="KY63" s="7">
        <v>0.32269999999999999</v>
      </c>
      <c r="KZ63" s="6">
        <v>4.0000000000000002E-4</v>
      </c>
      <c r="LA63" s="7">
        <v>84.260900000000007</v>
      </c>
      <c r="LB63" s="6">
        <v>1.8817999999999999</v>
      </c>
      <c r="LC63" s="7">
        <v>6.1382000000000003</v>
      </c>
      <c r="LD63" s="6">
        <v>9.9725000000000001</v>
      </c>
      <c r="LE63" s="7">
        <v>55.113700000000001</v>
      </c>
      <c r="LF63" s="6">
        <v>2.250750128</v>
      </c>
      <c r="LG63" s="7">
        <v>31.905200000000001</v>
      </c>
      <c r="LH63" s="6">
        <v>49.380200000000002</v>
      </c>
      <c r="LI63" s="7">
        <v>0.47870000000000001</v>
      </c>
      <c r="LJ63" s="6">
        <v>-1500436834</v>
      </c>
      <c r="LK63" s="7">
        <v>12036692000</v>
      </c>
      <c r="LL63" s="6">
        <v>145998000000</v>
      </c>
      <c r="LM63" s="7">
        <v>5.6099999999999997E-2</v>
      </c>
      <c r="LN63" s="6">
        <v>8.0399999999999999E-2</v>
      </c>
      <c r="LO63" s="7">
        <v>0.58654221500000003</v>
      </c>
      <c r="LP63" s="6">
        <v>19.293700000000001</v>
      </c>
      <c r="LQ63" s="7">
        <v>0.47749999999999998</v>
      </c>
      <c r="LR63" s="6">
        <v>4.3099999999999999E-2</v>
      </c>
      <c r="LS63" s="7">
        <v>2.9949077210000001</v>
      </c>
      <c r="LT63" s="6">
        <v>35.8842</v>
      </c>
      <c r="LU63" s="7">
        <v>2.7982999999999998</v>
      </c>
      <c r="LV63" s="6">
        <v>0.1069</v>
      </c>
      <c r="LW63" s="7">
        <v>20.813300000000002</v>
      </c>
      <c r="LX63" s="6">
        <v>332.30599999999998</v>
      </c>
      <c r="LY63" s="7">
        <v>0.81530000000000002</v>
      </c>
      <c r="LZ63" s="6">
        <v>7.1499999999999994E-2</v>
      </c>
      <c r="MA63" s="7">
        <v>249.73650000000001</v>
      </c>
      <c r="MB63" s="6">
        <v>20.4801</v>
      </c>
      <c r="MC63" s="7">
        <v>15.1723</v>
      </c>
      <c r="MD63" s="6">
        <v>1047198682</v>
      </c>
      <c r="ME63" s="7">
        <v>286199000</v>
      </c>
      <c r="MF63" s="6">
        <v>32.247149489999998</v>
      </c>
      <c r="MG63" s="7">
        <v>109475000000</v>
      </c>
      <c r="MH63" s="6">
        <v>6</v>
      </c>
      <c r="MI63" s="7">
        <v>6</v>
      </c>
      <c r="MJ63" s="6">
        <v>4.0451616880000003</v>
      </c>
      <c r="MK63" s="7">
        <v>4.471245701</v>
      </c>
      <c r="ML63" s="6">
        <v>2547636000</v>
      </c>
      <c r="MM63" s="7">
        <v>50.625</v>
      </c>
      <c r="MN63" s="6">
        <v>12</v>
      </c>
      <c r="MO63" s="7">
        <v>3404994016</v>
      </c>
      <c r="MP63" s="6">
        <v>18433719360</v>
      </c>
      <c r="MQ63" s="7">
        <v>88619000</v>
      </c>
      <c r="MR63" s="6">
        <v>8.7960999999999991</v>
      </c>
      <c r="MS63" s="7">
        <v>108692000000</v>
      </c>
      <c r="MT63" s="6">
        <v>35.413059930000003</v>
      </c>
      <c r="MU63" s="7">
        <v>10669962000</v>
      </c>
      <c r="MV63" s="6">
        <v>-10143347</v>
      </c>
      <c r="MW63" s="7">
        <v>151589000</v>
      </c>
      <c r="MX63" s="6">
        <v>11750493000</v>
      </c>
      <c r="MY63" s="7">
        <v>12842230000</v>
      </c>
      <c r="MZ63" s="6">
        <v>23680972382</v>
      </c>
      <c r="NA63" s="7">
        <v>5110970.0199999996</v>
      </c>
      <c r="NB63" s="6">
        <v>27.27729012</v>
      </c>
      <c r="NC63" s="7">
        <v>-91618000</v>
      </c>
      <c r="ND63" s="6">
        <v>2075610107</v>
      </c>
      <c r="NE63" s="7">
        <v>989869493.10000002</v>
      </c>
      <c r="NF63" s="6">
        <v>4502999.7829999998</v>
      </c>
      <c r="NG63" s="7">
        <v>-59999.998659999997</v>
      </c>
      <c r="NH63" s="6">
        <v>3.5475375520000001</v>
      </c>
      <c r="NI63" s="7">
        <v>31.69711006</v>
      </c>
      <c r="NJ63" s="6">
        <v>1.410029805</v>
      </c>
      <c r="NK63" s="7">
        <v>56.172007989999997</v>
      </c>
      <c r="NL63" s="6">
        <v>21.26847592</v>
      </c>
      <c r="NM63" s="7">
        <v>46.67807723</v>
      </c>
      <c r="NN63" s="6">
        <v>14.11502026</v>
      </c>
      <c r="NO63" s="7">
        <v>7.2103381439999996</v>
      </c>
      <c r="NP63" s="6">
        <v>12.08210914</v>
      </c>
      <c r="NQ63" s="7">
        <v>2.2030546979999999</v>
      </c>
      <c r="NR63" s="6">
        <v>0</v>
      </c>
      <c r="NS63" s="7">
        <v>3184.8103529999998</v>
      </c>
      <c r="NT63" s="6">
        <v>0</v>
      </c>
      <c r="NU63" s="7">
        <v>0.110984662</v>
      </c>
      <c r="NV63" s="6">
        <v>4.4111256000000001</v>
      </c>
      <c r="NW63" s="7">
        <v>589.48300900000004</v>
      </c>
      <c r="NX63" s="6">
        <v>2.9858145829999998</v>
      </c>
      <c r="NY63" s="7">
        <v>2.0457258669999998</v>
      </c>
      <c r="NZ63" s="6">
        <v>3110.7802179999999</v>
      </c>
      <c r="OA63" s="7">
        <v>353377000000</v>
      </c>
      <c r="OB63" s="6">
        <v>3.681323956</v>
      </c>
      <c r="OC63" s="7">
        <v>13986574474</v>
      </c>
      <c r="OD63" s="6">
        <v>23945188546</v>
      </c>
      <c r="OE63" s="7">
        <v>0.107579625</v>
      </c>
      <c r="OF63" s="6">
        <v>0</v>
      </c>
      <c r="OG63" s="7">
        <v>434775271.69999999</v>
      </c>
      <c r="OH63" s="6">
        <v>17280300730</v>
      </c>
      <c r="OI63" s="7">
        <v>57871</v>
      </c>
      <c r="OJ63" s="6">
        <v>5.1391200750000001</v>
      </c>
      <c r="OK63" s="7">
        <v>345163000000</v>
      </c>
      <c r="OL63" s="6">
        <v>3.5703392950000001</v>
      </c>
      <c r="OM63" s="7">
        <v>6.1124650459999996</v>
      </c>
      <c r="ON63" s="6">
        <v>5563387</v>
      </c>
      <c r="OO63" s="7">
        <v>93300000</v>
      </c>
      <c r="OP63" s="6">
        <v>0</v>
      </c>
      <c r="OQ63" s="7">
        <v>1.7538599029999999</v>
      </c>
      <c r="OR63" s="6">
        <v>0.248159295</v>
      </c>
      <c r="OS63" s="7">
        <v>9056670.1889999993</v>
      </c>
      <c r="OT63" s="6">
        <v>94.680278110000003</v>
      </c>
      <c r="OU63" s="7">
        <v>3731296000</v>
      </c>
      <c r="OV63" s="6">
        <v>4201160000</v>
      </c>
      <c r="OW63" s="7">
        <v>99.694122309999997</v>
      </c>
      <c r="OX63" s="6">
        <v>14555423</v>
      </c>
      <c r="OY63" s="7">
        <v>99.803459169999996</v>
      </c>
      <c r="OZ63" s="6">
        <v>65761628527</v>
      </c>
      <c r="PA63" s="7">
        <v>15.485283900000001</v>
      </c>
      <c r="PB63" s="6">
        <v>1031800000000</v>
      </c>
      <c r="PC63" s="7">
        <v>99.750106810000005</v>
      </c>
      <c r="PD63" s="6">
        <v>59999.998659999997</v>
      </c>
      <c r="PE63" s="7">
        <v>379999.9952</v>
      </c>
      <c r="PF63" s="6">
        <v>2092717155</v>
      </c>
      <c r="PG63" s="7">
        <v>7.4409999999999998</v>
      </c>
      <c r="PH63" s="6">
        <v>15000000</v>
      </c>
      <c r="PI63" s="7">
        <v>4.3662066990000001</v>
      </c>
      <c r="PJ63" s="6">
        <v>2.0249999999999999</v>
      </c>
      <c r="PK63" s="7">
        <v>783587000</v>
      </c>
      <c r="PL63" s="6">
        <v>7.4</v>
      </c>
      <c r="PM63" s="7">
        <v>9.4250000000000007</v>
      </c>
      <c r="PN63" s="6">
        <v>5869999.8859999999</v>
      </c>
      <c r="PO63" s="7">
        <v>42.594465020000001</v>
      </c>
      <c r="PP63" s="6">
        <v>20882995000</v>
      </c>
      <c r="PQ63" s="7">
        <v>49.139679719999997</v>
      </c>
      <c r="PR63" s="6">
        <v>723215000000</v>
      </c>
      <c r="PS63" s="7">
        <v>31.094126979999999</v>
      </c>
      <c r="PT63" s="6">
        <v>31487000000</v>
      </c>
      <c r="PU63" s="7">
        <v>59283604819</v>
      </c>
      <c r="PV63" s="6">
        <v>2.7927936899999999</v>
      </c>
      <c r="PW63" s="7">
        <v>-4755300000</v>
      </c>
      <c r="PX63" s="6">
        <v>-14068563182</v>
      </c>
      <c r="PY63" s="7">
        <v>14.179435399999999</v>
      </c>
      <c r="PZ63" s="6">
        <v>23126083000</v>
      </c>
      <c r="QA63" s="7">
        <v>15012850000</v>
      </c>
      <c r="QB63" s="6">
        <v>2.9284209470000002</v>
      </c>
      <c r="QC63" s="7">
        <v>24.179518810000001</v>
      </c>
      <c r="QD63" s="6">
        <v>11.18046326</v>
      </c>
      <c r="QE63" s="7">
        <v>31487000000</v>
      </c>
      <c r="QF63" s="6">
        <v>58339318000</v>
      </c>
      <c r="QG63" s="7">
        <v>31157300000</v>
      </c>
      <c r="QH63" s="6">
        <v>-6642139819</v>
      </c>
      <c r="QI63" s="7">
        <v>-25407868000</v>
      </c>
      <c r="QJ63" s="6">
        <v>45.026302119999997</v>
      </c>
      <c r="QK63" s="7">
        <v>70912800000</v>
      </c>
      <c r="QL63" s="6">
        <v>30.526289299999998</v>
      </c>
      <c r="QM63" s="7">
        <v>40.924685369999999</v>
      </c>
      <c r="QN63" s="6">
        <v>13.55242866</v>
      </c>
      <c r="QO63" s="7">
        <v>21190248000</v>
      </c>
      <c r="QP63" s="6">
        <v>46093982728</v>
      </c>
      <c r="QQ63" s="7">
        <v>31990100000</v>
      </c>
      <c r="QR63" s="6">
        <v>40.621739589999997</v>
      </c>
      <c r="QS63" s="7">
        <v>21897142000</v>
      </c>
      <c r="QT63" s="6">
        <v>944286818.5</v>
      </c>
      <c r="QU63" s="7">
        <v>-897777820.70000005</v>
      </c>
      <c r="QV63" s="6">
        <v>-34470624000</v>
      </c>
      <c r="QW63" s="7">
        <v>-4.3824029979999999</v>
      </c>
      <c r="QX63" s="6">
        <v>8.6419684999999996E-2</v>
      </c>
      <c r="QY63" s="7">
        <v>109052000000</v>
      </c>
      <c r="QZ63" s="6">
        <v>10.26797318</v>
      </c>
      <c r="RA63" s="7">
        <v>10.60188801</v>
      </c>
      <c r="RB63" s="6">
        <v>21.662363549999998</v>
      </c>
      <c r="RC63" s="7">
        <v>7.4144321709999996</v>
      </c>
      <c r="RD63" s="6">
        <v>39.029294329999999</v>
      </c>
      <c r="RE63" s="7">
        <v>36442176000</v>
      </c>
      <c r="RF63" s="6">
        <v>17.556172400000001</v>
      </c>
      <c r="RG63" s="7">
        <v>-35699565000</v>
      </c>
      <c r="RH63" s="6">
        <v>-18610828182</v>
      </c>
      <c r="RI63" s="7">
        <v>28.13103542</v>
      </c>
      <c r="RJ63" s="6">
        <v>10.854025740000001</v>
      </c>
      <c r="RK63" s="7">
        <v>4.3822564340000003</v>
      </c>
      <c r="RL63" s="6">
        <v>15.474797649999999</v>
      </c>
      <c r="RM63" s="7">
        <v>11.206003819999999</v>
      </c>
      <c r="RN63" s="6">
        <v>367000000</v>
      </c>
      <c r="RO63" s="7">
        <v>94038883000</v>
      </c>
      <c r="RP63" s="6">
        <v>29.800754210000001</v>
      </c>
      <c r="RQ63" s="7">
        <v>481245000</v>
      </c>
      <c r="RR63" s="6">
        <v>309533679.10000002</v>
      </c>
      <c r="RS63" s="7">
        <v>141.16575589999999</v>
      </c>
      <c r="RT63" s="6">
        <v>5.4939037089999996</v>
      </c>
      <c r="RU63" s="7">
        <v>77.5</v>
      </c>
      <c r="RV63" s="6">
        <v>7750</v>
      </c>
      <c r="RW63" s="7"/>
      <c r="RX63" s="6">
        <v>7.2822227750000001</v>
      </c>
      <c r="RY63" s="7">
        <v>-1486100000</v>
      </c>
      <c r="RZ63" s="6">
        <v>381245000</v>
      </c>
      <c r="SA63" s="7"/>
      <c r="SB63" s="6">
        <v>42.987000000000002</v>
      </c>
      <c r="SC63" s="7">
        <v>22.200193909999999</v>
      </c>
      <c r="SD63" s="6">
        <v>69.102999999999994</v>
      </c>
      <c r="SE63" s="7">
        <v>15.340999999999999</v>
      </c>
      <c r="SF63" s="6">
        <v>1.824263781</v>
      </c>
      <c r="SG63" s="7">
        <v>7146435992</v>
      </c>
      <c r="SH63" s="6">
        <v>7.9367288269999996</v>
      </c>
      <c r="SI63" s="7">
        <v>10310870</v>
      </c>
      <c r="SJ63" s="6"/>
      <c r="SK63" s="7">
        <v>85.592422490000004</v>
      </c>
      <c r="SL63" s="6"/>
      <c r="SM63" s="7"/>
      <c r="SN63" s="6"/>
      <c r="SO63" s="7"/>
      <c r="SP63" s="6"/>
      <c r="SQ63" s="7"/>
      <c r="SR63" s="6"/>
      <c r="SS63" s="7"/>
      <c r="ST63" s="6"/>
      <c r="SU63" s="7"/>
      <c r="SV63" s="6">
        <v>27498</v>
      </c>
      <c r="SW63" s="7">
        <v>120.5</v>
      </c>
      <c r="SX63" s="6">
        <v>96</v>
      </c>
      <c r="SY63" s="7">
        <v>-7406317.2999999998</v>
      </c>
      <c r="SZ63" s="6">
        <v>124.4</v>
      </c>
      <c r="TA63" s="7">
        <v>96</v>
      </c>
      <c r="TB63" s="6">
        <v>-5972418000</v>
      </c>
      <c r="TC63" s="7">
        <v>-739743.94799999997</v>
      </c>
      <c r="TD63" s="6"/>
      <c r="TE63" s="7"/>
      <c r="TF63" s="6"/>
      <c r="TG63" s="7">
        <v>87.096542360000001</v>
      </c>
      <c r="TH63" s="6"/>
      <c r="TI63" s="7"/>
      <c r="TJ63" s="6">
        <v>84.020408630000006</v>
      </c>
      <c r="TK63" s="7"/>
      <c r="TL63" s="6"/>
      <c r="TM63" s="7"/>
      <c r="TN63" s="6">
        <v>88</v>
      </c>
      <c r="TO63" s="7">
        <v>5.6269999999999998</v>
      </c>
      <c r="TP63" s="6">
        <v>16.091000000000001</v>
      </c>
      <c r="TQ63" s="7"/>
      <c r="TR63" s="6">
        <v>142274000000</v>
      </c>
      <c r="TS63" s="7">
        <v>1008580000000</v>
      </c>
      <c r="TT63" s="6">
        <v>60464864937</v>
      </c>
      <c r="TU63" s="7">
        <v>249343000000</v>
      </c>
      <c r="TV63" s="6">
        <v>3.742144047</v>
      </c>
      <c r="TW63" s="7">
        <v>-10378000.26</v>
      </c>
      <c r="TX63" s="6">
        <v>129.31257859999999</v>
      </c>
      <c r="TY63" s="7">
        <v>204.3477915</v>
      </c>
      <c r="TZ63" s="6">
        <v>123.9795003</v>
      </c>
      <c r="UA63" s="7">
        <v>103.04857680000001</v>
      </c>
      <c r="UB63" s="6">
        <v>131.34734330000001</v>
      </c>
      <c r="UC63" s="7"/>
      <c r="UD63" s="6"/>
      <c r="UE63" s="7"/>
      <c r="UF63" s="6"/>
      <c r="UG63" s="7"/>
      <c r="UH63" s="6">
        <v>-3.0550686759999999</v>
      </c>
      <c r="UI63" s="7">
        <v>38.383000000000003</v>
      </c>
      <c r="UJ63" s="6">
        <v>24.111000000000001</v>
      </c>
      <c r="UK63" s="7">
        <v>8.1479999999999997</v>
      </c>
      <c r="UL63" s="6"/>
      <c r="UM63" s="7">
        <v>1343</v>
      </c>
      <c r="UN63" s="6">
        <v>881</v>
      </c>
      <c r="UO63" s="7">
        <v>526106</v>
      </c>
      <c r="UP63" s="6"/>
      <c r="UQ63" s="7"/>
      <c r="UR63" s="6">
        <v>63.946620940000003</v>
      </c>
      <c r="US63" s="7">
        <v>569800</v>
      </c>
      <c r="UT63" s="6">
        <v>65.215000000000003</v>
      </c>
      <c r="UU63" s="7">
        <v>39.789000000000001</v>
      </c>
      <c r="UV63" s="6">
        <v>12.872999999999999</v>
      </c>
      <c r="UW63" s="7"/>
      <c r="UX63" s="6">
        <v>30903400000</v>
      </c>
      <c r="UY63" s="7">
        <v>484874000000</v>
      </c>
      <c r="UZ63" s="6"/>
      <c r="VA63" s="7">
        <v>279423</v>
      </c>
      <c r="VB63" s="6">
        <v>49.038791660000001</v>
      </c>
      <c r="VC63" s="7"/>
      <c r="VD63" s="6"/>
      <c r="VE63" s="7"/>
      <c r="VF63" s="6"/>
      <c r="VG63" s="7"/>
      <c r="VH63" s="6"/>
      <c r="VI63" s="7"/>
      <c r="VJ63" s="6"/>
      <c r="VK63" s="7"/>
      <c r="VL63" s="6"/>
      <c r="VM63" s="7"/>
      <c r="VN63" s="6"/>
      <c r="VO63" s="7"/>
      <c r="VP63" s="6"/>
      <c r="VQ63" s="7"/>
      <c r="VR63" s="6"/>
      <c r="VS63" s="7"/>
      <c r="VT63" s="6"/>
      <c r="VU63" s="7"/>
      <c r="VV63" s="6"/>
      <c r="VW63" s="7"/>
      <c r="VX63" s="6"/>
      <c r="VY63" s="7"/>
      <c r="VZ63" s="6"/>
      <c r="WA63" s="7"/>
      <c r="WB63" s="6"/>
      <c r="WC63" s="7"/>
      <c r="WD63" s="6"/>
      <c r="WE63" s="7"/>
      <c r="WF63" s="6"/>
      <c r="WG63" s="7">
        <v>41000000</v>
      </c>
      <c r="WH63" s="6">
        <v>442100000</v>
      </c>
      <c r="WI63" s="7">
        <v>39229999.539999999</v>
      </c>
      <c r="WJ63" s="6">
        <v>29999.999329999999</v>
      </c>
      <c r="WK63" s="7"/>
      <c r="WL63" s="6"/>
      <c r="WM63" s="7"/>
      <c r="WN63" s="6">
        <v>1181959365</v>
      </c>
      <c r="WO63" s="7">
        <v>0.24567367600000001</v>
      </c>
      <c r="WP63" s="6">
        <v>15579.016089999999</v>
      </c>
      <c r="WQ63" s="7">
        <v>1728600000000</v>
      </c>
      <c r="WR63" s="6">
        <v>90.558555830000003</v>
      </c>
      <c r="WS63" s="7">
        <v>4.1144504550000001</v>
      </c>
      <c r="WT63" s="6">
        <v>15120</v>
      </c>
      <c r="WU63" s="7">
        <v>1392800000000</v>
      </c>
      <c r="WV63" s="6">
        <v>3.8546199799999998</v>
      </c>
      <c r="WW63" s="7">
        <v>1678130000000</v>
      </c>
      <c r="WX63" s="6">
        <v>15579.016089999999</v>
      </c>
      <c r="WY63" s="7">
        <v>1728600000000</v>
      </c>
      <c r="WZ63" s="6">
        <v>6663100000000</v>
      </c>
      <c r="XA63" s="7">
        <v>18.079842840000001</v>
      </c>
      <c r="XB63" s="6">
        <v>24.105</v>
      </c>
      <c r="XC63" s="7">
        <v>8.5429999999999993</v>
      </c>
      <c r="XD63" s="6">
        <v>5730600000000</v>
      </c>
      <c r="XE63" s="7">
        <v>73.478999999999999</v>
      </c>
      <c r="XF63" s="6">
        <v>38.997999999999998</v>
      </c>
      <c r="XG63" s="7">
        <v>15124.153410000001</v>
      </c>
      <c r="XH63" s="6">
        <v>1678130000000</v>
      </c>
      <c r="XI63" s="7">
        <v>6468560000000</v>
      </c>
      <c r="XJ63" s="6">
        <v>4.8471564320000002</v>
      </c>
      <c r="XK63" s="7">
        <v>14.8666</v>
      </c>
      <c r="XL63" s="6">
        <v>0.144473189</v>
      </c>
      <c r="XM63" s="7">
        <v>31865548</v>
      </c>
      <c r="XN63" s="6">
        <v>42.987000000000002</v>
      </c>
      <c r="XO63" s="7">
        <v>22.200703470000001</v>
      </c>
      <c r="XP63" s="6">
        <v>16.783000000000001</v>
      </c>
      <c r="XQ63" s="7">
        <v>70.222999999999999</v>
      </c>
      <c r="XR63" s="6">
        <v>15.59</v>
      </c>
      <c r="XS63" s="7">
        <v>45.533999999999999</v>
      </c>
      <c r="XT63" s="6">
        <v>1392800000000</v>
      </c>
      <c r="XU63" s="7">
        <v>74849998.469999999</v>
      </c>
      <c r="XV63" s="6"/>
      <c r="XW63" s="7">
        <v>7.4409999999999998</v>
      </c>
      <c r="XX63" s="6">
        <v>15.923999999999999</v>
      </c>
      <c r="XY63" s="7">
        <v>14429.384470000001</v>
      </c>
      <c r="XZ63" s="6">
        <v>5.569</v>
      </c>
      <c r="YA63" s="7">
        <v>16692.935590000001</v>
      </c>
      <c r="YB63" s="6">
        <v>8029.8469260000002</v>
      </c>
      <c r="YC63" s="7">
        <v>96.456616920000002</v>
      </c>
      <c r="YD63" s="6">
        <v>58608.201229999999</v>
      </c>
      <c r="YE63" s="7">
        <v>73.019068059999995</v>
      </c>
      <c r="YF63" s="6">
        <v>28.294458330000001</v>
      </c>
      <c r="YG63" s="7">
        <v>27.419381139999999</v>
      </c>
      <c r="YH63" s="6">
        <v>4.2255556890000001</v>
      </c>
      <c r="YI63" s="7">
        <v>33.902000000000001</v>
      </c>
      <c r="YJ63" s="6">
        <v>19.289168910000001</v>
      </c>
      <c r="YK63" s="7">
        <v>8.7466003059999995</v>
      </c>
      <c r="YL63" s="6">
        <v>48.306862600000002</v>
      </c>
      <c r="YM63" s="7">
        <v>32.343946099999997</v>
      </c>
      <c r="YN63" s="6">
        <v>2.4935837639999998</v>
      </c>
      <c r="YO63" s="7">
        <v>23.665025190000001</v>
      </c>
      <c r="YP63" s="6">
        <v>29.6507392</v>
      </c>
      <c r="YQ63" s="7">
        <v>19.716000000000001</v>
      </c>
      <c r="YR63" s="6">
        <v>4.891</v>
      </c>
      <c r="YS63" s="7">
        <v>18.983699810000001</v>
      </c>
      <c r="YT63" s="6">
        <v>125.0450353</v>
      </c>
      <c r="YU63" s="7">
        <v>172.933381</v>
      </c>
      <c r="YV63" s="6">
        <v>13.067</v>
      </c>
      <c r="YW63" s="7">
        <v>72.961527040000007</v>
      </c>
      <c r="YX63" s="6">
        <v>8.0547731509999991</v>
      </c>
      <c r="YY63" s="7">
        <v>18.91709766</v>
      </c>
      <c r="YZ63" s="6">
        <v>72.580618860000001</v>
      </c>
      <c r="ZA63" s="7">
        <v>22.755376250000001</v>
      </c>
      <c r="ZB63" s="6">
        <v>66.311999999999998</v>
      </c>
      <c r="ZC63" s="7">
        <v>3.7543559489999998</v>
      </c>
      <c r="ZD63" s="6">
        <v>18.21</v>
      </c>
      <c r="ZE63" s="7">
        <v>42.743000000000002</v>
      </c>
      <c r="ZF63" s="6">
        <v>52.355744559999998</v>
      </c>
      <c r="ZG63" s="7">
        <v>28.355086530000001</v>
      </c>
      <c r="ZH63" s="6">
        <v>5.1907151430000003</v>
      </c>
      <c r="ZI63" s="7">
        <v>70.349240159999994</v>
      </c>
      <c r="ZJ63" s="6">
        <v>39.787999999999997</v>
      </c>
      <c r="ZK63" s="7">
        <v>13.106999999999999</v>
      </c>
      <c r="ZL63" s="6">
        <v>26.980931940000001</v>
      </c>
      <c r="ZM63" s="7">
        <v>1.3562808660000001</v>
      </c>
      <c r="ZN63" s="6">
        <v>19.349191300000001</v>
      </c>
      <c r="ZO63" s="7">
        <v>0.08</v>
      </c>
      <c r="ZP63" s="6">
        <v>4600</v>
      </c>
      <c r="ZQ63" s="7">
        <v>0.1</v>
      </c>
      <c r="ZR63" s="6">
        <v>3.7</v>
      </c>
      <c r="ZS63" s="7">
        <v>4890</v>
      </c>
      <c r="ZT63" s="6">
        <v>0.04</v>
      </c>
      <c r="ZU63" s="7">
        <v>4.2</v>
      </c>
      <c r="ZV63" s="6">
        <v>4093</v>
      </c>
      <c r="ZW63" s="7">
        <v>33.061173760000003</v>
      </c>
      <c r="ZX63" s="6">
        <v>4.5185594000000003E-2</v>
      </c>
      <c r="ZY63" s="7">
        <v>18.790712020000001</v>
      </c>
      <c r="ZZ63" s="6">
        <v>0.04</v>
      </c>
      <c r="AAA63" s="7">
        <v>200</v>
      </c>
      <c r="AAB63" s="6">
        <v>0.1</v>
      </c>
      <c r="AAC63" s="7">
        <v>0.1</v>
      </c>
      <c r="AAD63" s="6">
        <v>1.9</v>
      </c>
      <c r="AAE63" s="7">
        <v>7589</v>
      </c>
      <c r="AAF63" s="6">
        <v>449.8</v>
      </c>
      <c r="AAG63" s="7">
        <v>1000</v>
      </c>
      <c r="AAH63" s="6">
        <v>4300</v>
      </c>
      <c r="AAI63" s="7">
        <v>750</v>
      </c>
      <c r="AAJ63" s="6">
        <v>18.017862090000001</v>
      </c>
      <c r="AAK63" s="7">
        <v>1.9</v>
      </c>
      <c r="AAL63" s="6">
        <v>7063</v>
      </c>
      <c r="AAM63" s="7"/>
      <c r="AAN63" s="6">
        <v>6850047000</v>
      </c>
      <c r="AAO63" s="7">
        <v>6950047000</v>
      </c>
      <c r="AAP63" s="6"/>
      <c r="AAQ63" s="7"/>
      <c r="AAR63" s="6">
        <v>-1.129393122</v>
      </c>
      <c r="AAS63" s="7">
        <v>0.67468761799999999</v>
      </c>
      <c r="AAT63" s="6">
        <v>-1781279555</v>
      </c>
      <c r="AAU63" s="7">
        <v>11786666531</v>
      </c>
      <c r="AAV63" s="6">
        <v>-4424324891</v>
      </c>
      <c r="AAW63" s="7">
        <v>2643045336</v>
      </c>
      <c r="AAX63" s="6">
        <v>6.1</v>
      </c>
      <c r="AAY63" s="7">
        <v>-0.45470550399999998</v>
      </c>
      <c r="AAZ63" s="6">
        <v>3.0087709280000001</v>
      </c>
      <c r="ABA63" s="7">
        <v>72.099999999999994</v>
      </c>
      <c r="ABB63" s="6">
        <v>97.472869869999997</v>
      </c>
      <c r="ABC63" s="7">
        <v>100</v>
      </c>
      <c r="ABD63" s="6">
        <v>100</v>
      </c>
      <c r="ABE63" s="7">
        <v>100</v>
      </c>
      <c r="ABF63" s="6"/>
      <c r="ABG63" s="7"/>
      <c r="ABH63" s="6">
        <v>448200000</v>
      </c>
      <c r="ABI63" s="7"/>
      <c r="ABJ63" s="6">
        <v>97.468360899999993</v>
      </c>
      <c r="ABK63" s="7"/>
      <c r="ABL63" s="6"/>
      <c r="ABM63" s="7">
        <v>97.477149960000006</v>
      </c>
      <c r="ABN63" s="6">
        <v>6.3909162210000003</v>
      </c>
      <c r="ABO63" s="7">
        <v>1399428000</v>
      </c>
      <c r="ABP63" s="6">
        <v>343000000</v>
      </c>
      <c r="ABQ63" s="7">
        <v>96</v>
      </c>
      <c r="ABR63" s="6"/>
      <c r="ABS63" s="7"/>
    </row>
    <row r="64" spans="1:747" x14ac:dyDescent="0.25">
      <c r="A64" s="5">
        <v>2022</v>
      </c>
      <c r="B64" s="6">
        <v>49.50445465</v>
      </c>
      <c r="C64" s="7">
        <v>60.461472530000002</v>
      </c>
      <c r="D64" s="6">
        <v>0.58359653</v>
      </c>
      <c r="E64" s="7">
        <v>4.8284035000000003</v>
      </c>
      <c r="F64" s="6">
        <v>5.5724026220000002</v>
      </c>
      <c r="G64" s="7">
        <v>2.853896497</v>
      </c>
      <c r="H64" s="6">
        <v>4.4292114690000002</v>
      </c>
      <c r="I64" s="7">
        <v>6.1350551129999999</v>
      </c>
      <c r="J64" s="6">
        <v>7.725681196</v>
      </c>
      <c r="K64" s="7">
        <v>8.4609407260000005</v>
      </c>
      <c r="L64" s="6">
        <v>62.595215920000001</v>
      </c>
      <c r="M64" s="7">
        <v>9.190238999</v>
      </c>
      <c r="N64" s="6">
        <v>11.9890431</v>
      </c>
      <c r="O64" s="7">
        <v>33.305777030000002</v>
      </c>
      <c r="P64" s="6">
        <v>10.78040524</v>
      </c>
      <c r="Q64" s="7">
        <v>13707</v>
      </c>
      <c r="R64" s="6">
        <v>0</v>
      </c>
      <c r="S64" s="7">
        <v>800700000000</v>
      </c>
      <c r="T64" s="6">
        <v>4029.7829550000001</v>
      </c>
      <c r="U64" s="7">
        <v>453827000000</v>
      </c>
      <c r="V64" s="6">
        <v>7457120000000</v>
      </c>
      <c r="W64" s="7">
        <v>155951000000</v>
      </c>
      <c r="X64" s="6">
        <v>10.94575348</v>
      </c>
      <c r="Y64" s="7">
        <v>858421000000</v>
      </c>
      <c r="Z64" s="6">
        <v>-6.8090532359999996</v>
      </c>
      <c r="AA64" s="7">
        <v>21.896079060000002</v>
      </c>
      <c r="AB64" s="6">
        <v>1717200000000</v>
      </c>
      <c r="AC64" s="7">
        <v>72498480243</v>
      </c>
      <c r="AD64" s="6">
        <v>1183200000000</v>
      </c>
      <c r="AE64" s="7">
        <v>71927051672</v>
      </c>
      <c r="AF64" s="6">
        <v>8376500000000</v>
      </c>
      <c r="AG64" s="7">
        <v>7041800000000</v>
      </c>
      <c r="AH64" s="6">
        <v>428073000000</v>
      </c>
      <c r="AI64" s="7">
        <v>356293000000</v>
      </c>
      <c r="AJ64" s="6">
        <v>7.2680905320000004</v>
      </c>
      <c r="AK64" s="7">
        <v>570000000000</v>
      </c>
      <c r="AL64" s="6">
        <v>51280000000</v>
      </c>
      <c r="AM64" s="7">
        <v>30.823430030000001</v>
      </c>
      <c r="AN64" s="6">
        <v>42.966999999999999</v>
      </c>
      <c r="AO64" s="7">
        <v>50.49554535</v>
      </c>
      <c r="AP64" s="6">
        <v>112618250</v>
      </c>
      <c r="AQ64" s="7">
        <v>52.713744570000003</v>
      </c>
      <c r="AR64" s="6">
        <v>0.30827085399999998</v>
      </c>
      <c r="AS64" s="7">
        <v>1.2057900020000001</v>
      </c>
      <c r="AT64" s="6">
        <v>4.0990070569999997</v>
      </c>
      <c r="AU64" s="7">
        <v>2.0013496709999998</v>
      </c>
      <c r="AV64" s="6">
        <v>3.677327241</v>
      </c>
      <c r="AW64" s="7">
        <v>5.205295059</v>
      </c>
      <c r="AX64" s="6">
        <v>7.1349971009999997</v>
      </c>
      <c r="AY64" s="7">
        <v>7.7825725160000001</v>
      </c>
      <c r="AZ64" s="6">
        <v>62.320256100000002</v>
      </c>
      <c r="BA64" s="7">
        <v>62.039791520000001</v>
      </c>
      <c r="BB64" s="6">
        <v>10.53632868</v>
      </c>
      <c r="BC64" s="7">
        <v>32.851340399999998</v>
      </c>
      <c r="BD64" s="6">
        <v>32.38780586</v>
      </c>
      <c r="BE64" s="7">
        <v>16.45</v>
      </c>
      <c r="BF64" s="6">
        <v>10.20975454</v>
      </c>
      <c r="BG64" s="7">
        <v>476748000000</v>
      </c>
      <c r="BH64" s="6">
        <v>0</v>
      </c>
      <c r="BI64" s="7">
        <v>245186000000</v>
      </c>
      <c r="BJ64" s="6">
        <v>32.711431470000001</v>
      </c>
      <c r="BK64" s="7">
        <v>2565390000000</v>
      </c>
      <c r="BL64" s="6">
        <v>-534000000000</v>
      </c>
      <c r="BM64" s="7">
        <v>17.018807779999999</v>
      </c>
      <c r="BN64" s="6">
        <v>1334700000000</v>
      </c>
      <c r="BO64" s="7">
        <v>8638297872</v>
      </c>
      <c r="BP64" s="6">
        <v>90967161931</v>
      </c>
      <c r="BQ64" s="7">
        <v>8376500000000</v>
      </c>
      <c r="BR64" s="6">
        <v>100</v>
      </c>
      <c r="BS64" s="7">
        <v>406799000000</v>
      </c>
      <c r="BT64" s="6">
        <v>6471800000000</v>
      </c>
      <c r="BU64" s="7">
        <v>6471800000000</v>
      </c>
      <c r="BV64" s="6">
        <v>57.033000000000001</v>
      </c>
      <c r="BW64" s="7">
        <v>55751050</v>
      </c>
      <c r="BX64" s="6">
        <v>0.91289221499999995</v>
      </c>
      <c r="BY64" s="7">
        <v>5437664</v>
      </c>
      <c r="BZ64" s="6">
        <v>3106673</v>
      </c>
      <c r="CA64" s="7">
        <v>3.1555746199999999</v>
      </c>
      <c r="CB64" s="6">
        <v>4.3738404529999997</v>
      </c>
      <c r="CC64" s="7">
        <v>6.0745016810000001</v>
      </c>
      <c r="CD64" s="6">
        <v>7.612676285</v>
      </c>
      <c r="CE64" s="7">
        <v>8.2417819189999992</v>
      </c>
      <c r="CF64" s="6">
        <v>35596147</v>
      </c>
      <c r="CG64" s="7">
        <v>8.9972618539999996</v>
      </c>
      <c r="CH64" s="6">
        <v>11.68184535</v>
      </c>
      <c r="CI64" s="7">
        <v>18940063</v>
      </c>
      <c r="CJ64" s="6">
        <v>10.472096840000001</v>
      </c>
      <c r="CK64" s="7">
        <v>385378000000</v>
      </c>
      <c r="CL64" s="6">
        <v>48674772036</v>
      </c>
      <c r="CM64" s="7">
        <v>69637.913929999995</v>
      </c>
      <c r="CN64" s="6">
        <v>453321000000</v>
      </c>
      <c r="CO64" s="7">
        <v>100</v>
      </c>
      <c r="CP64" s="6">
        <v>1183200000000</v>
      </c>
      <c r="CQ64" s="7">
        <v>36.983104879999999</v>
      </c>
      <c r="CR64" s="6">
        <v>-32462006079</v>
      </c>
      <c r="CS64" s="7">
        <v>105869000000</v>
      </c>
      <c r="CT64" s="6">
        <v>1334700000000</v>
      </c>
      <c r="CU64" s="7">
        <v>81136778116</v>
      </c>
      <c r="CV64" s="6">
        <v>15.20688556</v>
      </c>
      <c r="CW64" s="7">
        <v>1192600000000</v>
      </c>
      <c r="CX64" s="6">
        <v>13.99998914</v>
      </c>
      <c r="CY64" s="7">
        <v>30.847002119999999</v>
      </c>
      <c r="CZ64" s="6">
        <v>32143926008</v>
      </c>
      <c r="DA64" s="7">
        <v>24.182248439999999</v>
      </c>
      <c r="DB64" s="6">
        <v>52183630173</v>
      </c>
      <c r="DC64" s="7">
        <v>1717200000000</v>
      </c>
      <c r="DD64" s="6">
        <v>104389000000</v>
      </c>
      <c r="DE64" s="7">
        <v>65408368858</v>
      </c>
      <c r="DF64" s="6">
        <v>142100000000</v>
      </c>
      <c r="DG64" s="7">
        <v>106.80905319999999</v>
      </c>
      <c r="DH64" s="6">
        <v>509210000000</v>
      </c>
      <c r="DI64" s="7">
        <v>82.522154929999999</v>
      </c>
      <c r="DJ64" s="6">
        <v>3163.7197339999998</v>
      </c>
      <c r="DK64" s="7">
        <v>570000000000</v>
      </c>
      <c r="DL64" s="6">
        <v>34650455927</v>
      </c>
      <c r="DM64" s="7">
        <v>733000000</v>
      </c>
      <c r="DN64" s="6">
        <v>13.895660980000001</v>
      </c>
      <c r="DO64" s="7">
        <v>94.392609750000005</v>
      </c>
      <c r="DP64" s="6">
        <v>-515027000000</v>
      </c>
      <c r="DQ64" s="7">
        <v>24823644493</v>
      </c>
      <c r="DR64" s="6">
        <v>27233625</v>
      </c>
      <c r="DS64" s="7">
        <v>30.847002119999999</v>
      </c>
      <c r="DT64" s="6">
        <v>21750020</v>
      </c>
      <c r="DU64" s="7">
        <v>19.160439740000001</v>
      </c>
      <c r="DV64" s="6">
        <v>23427216577</v>
      </c>
      <c r="DW64" s="7">
        <v>7842500000000</v>
      </c>
      <c r="DX64" s="6">
        <v>69637.913929999995</v>
      </c>
      <c r="DY64" s="7">
        <v>4233.3078370000003</v>
      </c>
      <c r="DZ64" s="6">
        <v>7842500000000</v>
      </c>
      <c r="EA64" s="7">
        <v>7842500000000</v>
      </c>
      <c r="EB64" s="6">
        <v>51.428849960000001</v>
      </c>
      <c r="EC64" s="7">
        <v>4033310000000</v>
      </c>
      <c r="ED64" s="6">
        <v>56.483660409999999</v>
      </c>
      <c r="EE64" s="7">
        <v>363.25481350000001</v>
      </c>
      <c r="EF64" s="6">
        <v>7402740000000</v>
      </c>
      <c r="EG64" s="7">
        <v>8169160000000</v>
      </c>
      <c r="EH64" s="6">
        <v>30.847002119999999</v>
      </c>
      <c r="EI64" s="7">
        <v>44.948567830000002</v>
      </c>
      <c r="EJ64" s="6">
        <v>95670000000</v>
      </c>
      <c r="EK64" s="7">
        <v>48388683</v>
      </c>
      <c r="EL64" s="6">
        <v>64229567</v>
      </c>
      <c r="EM64" s="7">
        <v>56867200</v>
      </c>
      <c r="EN64" s="6">
        <v>7.7477279640000001</v>
      </c>
      <c r="EO64" s="7">
        <v>0.59238883799999997</v>
      </c>
      <c r="EP64" s="6">
        <v>1.6311674700000001</v>
      </c>
      <c r="EQ64" s="7">
        <v>2330991</v>
      </c>
      <c r="ER64" s="6">
        <v>2.4359540989999999</v>
      </c>
      <c r="ES64" s="7">
        <v>3.789733971</v>
      </c>
      <c r="ET64" s="6">
        <v>5.1095351109999996</v>
      </c>
      <c r="EU64" s="7">
        <v>7.1129341320000004</v>
      </c>
      <c r="EV64" s="6">
        <v>7.5719514920000002</v>
      </c>
      <c r="EW64" s="7">
        <v>70183982</v>
      </c>
      <c r="EX64" s="6">
        <v>34587835</v>
      </c>
      <c r="EY64" s="7">
        <v>10.23386367</v>
      </c>
      <c r="EZ64" s="6">
        <v>36996605</v>
      </c>
      <c r="FA64" s="7">
        <v>18056542</v>
      </c>
      <c r="FB64" s="6">
        <v>15.087025819999999</v>
      </c>
      <c r="FC64" s="7">
        <v>1183200000000</v>
      </c>
      <c r="FD64" s="6">
        <v>472208000000</v>
      </c>
      <c r="FE64" s="7">
        <v>89.790245459999994</v>
      </c>
      <c r="FF64" s="6">
        <v>7041800000000</v>
      </c>
      <c r="FG64" s="7">
        <v>393422000000</v>
      </c>
      <c r="FH64" s="6">
        <v>50335702185</v>
      </c>
      <c r="FI64" s="7">
        <v>1.730768171</v>
      </c>
      <c r="FJ64" s="6">
        <v>385378000000</v>
      </c>
      <c r="FK64" s="7">
        <v>2565390000000</v>
      </c>
      <c r="FL64" s="6">
        <v>15.97428289</v>
      </c>
      <c r="FM64" s="7">
        <v>1.256721204</v>
      </c>
      <c r="FN64" s="6">
        <v>1.3021634070000001</v>
      </c>
      <c r="FO64" s="7">
        <v>5.01555865</v>
      </c>
      <c r="FP64" s="6">
        <v>6.5878456090000004</v>
      </c>
      <c r="FQ64" s="7">
        <v>434080000000</v>
      </c>
      <c r="FR64" s="6">
        <v>10.42578924</v>
      </c>
      <c r="FS64" s="7">
        <v>4033310000000</v>
      </c>
      <c r="FT64" s="6">
        <v>24.293785310000001</v>
      </c>
      <c r="FU64" s="7">
        <v>4.9115913559999997</v>
      </c>
      <c r="FV64" s="6">
        <v>1.4860969749999999</v>
      </c>
      <c r="FW64" s="7">
        <v>236473000000</v>
      </c>
      <c r="FX64" s="6">
        <v>47498689113</v>
      </c>
      <c r="FY64" s="7">
        <v>18.201611740000001</v>
      </c>
      <c r="FZ64" s="6">
        <v>858421000000</v>
      </c>
      <c r="GA64" s="7">
        <v>57.343716200000003</v>
      </c>
      <c r="GB64" s="6">
        <v>2.9426122540000001</v>
      </c>
      <c r="GC64" s="7">
        <v>27.13697496</v>
      </c>
      <c r="GD64" s="6">
        <v>9.2420597620000002</v>
      </c>
      <c r="GE64" s="7">
        <v>7457120000000</v>
      </c>
      <c r="GF64" s="6">
        <v>149180000000</v>
      </c>
      <c r="GG64" s="7">
        <v>2.7727310630000002</v>
      </c>
      <c r="GH64" s="6">
        <v>80.409166999999997</v>
      </c>
      <c r="GI64" s="7">
        <v>72.557000000000002</v>
      </c>
      <c r="GJ64" s="6">
        <v>199.952</v>
      </c>
      <c r="GK64" s="7">
        <v>18.100000000000001</v>
      </c>
      <c r="GL64" s="6">
        <v>16.8</v>
      </c>
      <c r="GM64" s="7">
        <v>23274</v>
      </c>
      <c r="GN64" s="6">
        <v>38026</v>
      </c>
      <c r="GO64" s="7">
        <v>5817100098</v>
      </c>
      <c r="GP64" s="6">
        <v>5817100098</v>
      </c>
      <c r="GQ64" s="7">
        <v>67.869</v>
      </c>
      <c r="GR64" s="6">
        <v>15.5</v>
      </c>
      <c r="GS64" s="7">
        <v>6.39</v>
      </c>
      <c r="GT64" s="6">
        <v>41.851999999999997</v>
      </c>
      <c r="GU64" s="7">
        <v>1.054</v>
      </c>
      <c r="GV64" s="6">
        <v>2.8780000000000001</v>
      </c>
      <c r="GW64" s="7">
        <v>16.600000000000001</v>
      </c>
      <c r="GX64" s="6">
        <v>114.676</v>
      </c>
      <c r="GY64" s="7">
        <v>-119970001.2</v>
      </c>
      <c r="GZ64" s="6">
        <v>226320000</v>
      </c>
      <c r="HA64" s="7">
        <v>1992627</v>
      </c>
      <c r="HB64" s="6">
        <v>9109999.6569999997</v>
      </c>
      <c r="HC64" s="7">
        <v>5559280000</v>
      </c>
      <c r="HD64" s="6">
        <v>1552430</v>
      </c>
      <c r="HE64" s="7">
        <v>440197</v>
      </c>
      <c r="HF64" s="6">
        <v>70.116304999999997</v>
      </c>
      <c r="HG64" s="7">
        <v>70.159000000000006</v>
      </c>
      <c r="HH64" s="6">
        <v>14.3</v>
      </c>
      <c r="HI64" s="7">
        <v>22.106999999999999</v>
      </c>
      <c r="HJ64" s="6">
        <v>44464</v>
      </c>
      <c r="HK64" s="7">
        <v>51.653263099999997</v>
      </c>
      <c r="HL64" s="6">
        <v>7.1694985100000004</v>
      </c>
      <c r="HM64" s="7">
        <v>6080490234</v>
      </c>
      <c r="HN64" s="6">
        <v>9.5</v>
      </c>
      <c r="HO64" s="7">
        <v>19.3</v>
      </c>
      <c r="HP64" s="6">
        <v>6080490234</v>
      </c>
      <c r="HQ64" s="7">
        <v>799289993.29999995</v>
      </c>
      <c r="HR64" s="6">
        <v>295220001.19999999</v>
      </c>
      <c r="HS64" s="7">
        <v>123849998.5</v>
      </c>
      <c r="HT64" s="6">
        <v>6.128629825</v>
      </c>
      <c r="HU64" s="7">
        <v>1.0484815139999999</v>
      </c>
      <c r="HV64" s="6">
        <v>3.9739327040000001</v>
      </c>
      <c r="HW64" s="7">
        <v>4645922048</v>
      </c>
      <c r="HX64" s="6">
        <v>6.858866044</v>
      </c>
      <c r="HY64" s="7">
        <v>89179900000</v>
      </c>
      <c r="HZ64" s="6">
        <v>10.3</v>
      </c>
      <c r="IA64" s="7">
        <v>11621500</v>
      </c>
      <c r="IB64" s="6">
        <v>1001450</v>
      </c>
      <c r="IC64" s="7">
        <v>23938176.550000001</v>
      </c>
      <c r="ID64" s="6">
        <v>538.02771510000002</v>
      </c>
      <c r="IE64" s="7">
        <v>119.36</v>
      </c>
      <c r="IF64" s="6">
        <v>0.95936511099999999</v>
      </c>
      <c r="IG64" s="7">
        <v>42.856042709999997</v>
      </c>
      <c r="IH64" s="6">
        <v>113.1330052</v>
      </c>
      <c r="II64" s="7">
        <v>109.07</v>
      </c>
      <c r="IJ64" s="6">
        <v>3226804</v>
      </c>
      <c r="IK64" s="7">
        <v>4.0765482950000003</v>
      </c>
      <c r="IL64" s="6">
        <v>7418.5</v>
      </c>
      <c r="IM64" s="7">
        <v>105.25</v>
      </c>
      <c r="IN64" s="6">
        <v>995450</v>
      </c>
      <c r="IO64" s="7">
        <v>3.1171831829999999</v>
      </c>
      <c r="IP64" s="6"/>
      <c r="IQ64" s="7"/>
      <c r="IR64" s="6"/>
      <c r="IS64" s="7"/>
      <c r="IT64" s="6"/>
      <c r="IU64" s="7"/>
      <c r="IV64" s="6"/>
      <c r="IW64" s="7"/>
      <c r="IX64" s="6"/>
      <c r="IY64" s="7"/>
      <c r="IZ64" s="6"/>
      <c r="JA64" s="7"/>
      <c r="JB64" s="6"/>
      <c r="JC64" s="7"/>
      <c r="JD64" s="6"/>
      <c r="JE64" s="7"/>
      <c r="JF64" s="6"/>
      <c r="JG64" s="7"/>
      <c r="JH64" s="6"/>
      <c r="JI64" s="7"/>
      <c r="JJ64" s="6"/>
      <c r="JK64" s="7"/>
      <c r="JL64" s="6"/>
      <c r="JM64" s="7"/>
      <c r="JN64" s="6"/>
      <c r="JO64" s="7"/>
      <c r="JP64" s="6"/>
      <c r="JQ64" s="7"/>
      <c r="JR64" s="6"/>
      <c r="JS64" s="7"/>
      <c r="JT64" s="6">
        <v>-259305000000</v>
      </c>
      <c r="JU64" s="7">
        <v>67335.403990000006</v>
      </c>
      <c r="JV64" s="6">
        <v>4040</v>
      </c>
      <c r="JW64" s="7">
        <v>460985000000</v>
      </c>
      <c r="JX64" s="6">
        <v>67335.403990000006</v>
      </c>
      <c r="JY64" s="7">
        <v>7583200000000</v>
      </c>
      <c r="JZ64" s="6">
        <v>7583200000000</v>
      </c>
      <c r="KA64" s="7">
        <v>-15763200000</v>
      </c>
      <c r="KB64" s="6">
        <v>439017000000</v>
      </c>
      <c r="KC64" s="7">
        <v>455137000000</v>
      </c>
      <c r="KD64" s="6">
        <v>3898.279086</v>
      </c>
      <c r="KE64" s="7">
        <v>10869999.890000001</v>
      </c>
      <c r="KF64" s="6">
        <v>6.1596586039999996</v>
      </c>
      <c r="KG64" s="7">
        <v>4.5936878700000001</v>
      </c>
      <c r="KH64" s="6">
        <v>1.261886211</v>
      </c>
      <c r="KI64" s="7">
        <v>3420000.0759999999</v>
      </c>
      <c r="KJ64" s="6">
        <v>-2849999.9049999998</v>
      </c>
      <c r="KK64" s="7">
        <v>294632</v>
      </c>
      <c r="KL64" s="6">
        <v>3920000.0759999999</v>
      </c>
      <c r="KM64" s="7">
        <v>4050000.1910000001</v>
      </c>
      <c r="KN64" s="6">
        <v>28540000.920000002</v>
      </c>
      <c r="KO64" s="7">
        <v>1213299.632</v>
      </c>
      <c r="KP64" s="6">
        <v>248179992.69999999</v>
      </c>
      <c r="KQ64" s="7">
        <v>6</v>
      </c>
      <c r="KR64" s="6">
        <v>4.0300000000000002E-2</v>
      </c>
      <c r="KS64" s="7">
        <v>14.1274</v>
      </c>
      <c r="KT64" s="6">
        <v>29.350959110000002</v>
      </c>
      <c r="KU64" s="7">
        <v>14657569664</v>
      </c>
      <c r="KV64" s="6">
        <v>2.3911808099999998</v>
      </c>
      <c r="KW64" s="7">
        <v>11399900000</v>
      </c>
      <c r="KX64" s="6">
        <v>19.4924</v>
      </c>
      <c r="KY64" s="7">
        <v>0.314</v>
      </c>
      <c r="KZ64" s="6">
        <v>4.0000000000000002E-4</v>
      </c>
      <c r="LA64" s="7">
        <v>87.887699999999995</v>
      </c>
      <c r="LB64" s="6">
        <v>1.9088000000000001</v>
      </c>
      <c r="LC64" s="7">
        <v>6.1475999999999997</v>
      </c>
      <c r="LD64" s="6">
        <v>10.1225</v>
      </c>
      <c r="LE64" s="7">
        <v>52.767600000000002</v>
      </c>
      <c r="LF64" s="6">
        <v>2.19467715</v>
      </c>
      <c r="LG64" s="7">
        <v>31.0276</v>
      </c>
      <c r="LH64" s="6">
        <v>51.829799999999999</v>
      </c>
      <c r="LI64" s="7">
        <v>0.47799999999999998</v>
      </c>
      <c r="LJ64" s="6">
        <v>780960020.29999995</v>
      </c>
      <c r="LK64" s="7">
        <v>12318352000</v>
      </c>
      <c r="LL64" s="6">
        <v>163092000000</v>
      </c>
      <c r="LM64" s="7">
        <v>6.4299999999999996E-2</v>
      </c>
      <c r="LN64" s="6">
        <v>7.9699999999999993E-2</v>
      </c>
      <c r="LO64" s="7">
        <v>0.54461423200000003</v>
      </c>
      <c r="LP64" s="6">
        <v>17.982900000000001</v>
      </c>
      <c r="LQ64" s="7">
        <v>0.45290000000000002</v>
      </c>
      <c r="LR64" s="6">
        <v>4.1500000000000002E-2</v>
      </c>
      <c r="LS64" s="7">
        <v>2.959945657</v>
      </c>
      <c r="LT64" s="6">
        <v>34.821199999999997</v>
      </c>
      <c r="LU64" s="7">
        <v>2.7871999999999999</v>
      </c>
      <c r="LV64" s="6">
        <v>0.10879999999999999</v>
      </c>
      <c r="LW64" s="7">
        <v>20.804400000000001</v>
      </c>
      <c r="LX64" s="6">
        <v>333.34390000000002</v>
      </c>
      <c r="LY64" s="7">
        <v>0.7863</v>
      </c>
      <c r="LZ64" s="6">
        <v>6.9199999999999998E-2</v>
      </c>
      <c r="MA64" s="7">
        <v>247.16069999999999</v>
      </c>
      <c r="MB64" s="6">
        <v>19.885999999999999</v>
      </c>
      <c r="MC64" s="7">
        <v>15.7765</v>
      </c>
      <c r="MD64" s="6">
        <v>2733249245</v>
      </c>
      <c r="ME64" s="7">
        <v>190758000</v>
      </c>
      <c r="MF64" s="6">
        <v>94.096968720000007</v>
      </c>
      <c r="MG64" s="7">
        <v>111093000000</v>
      </c>
      <c r="MH64" s="6">
        <v>6</v>
      </c>
      <c r="MI64" s="7">
        <v>6</v>
      </c>
      <c r="MJ64" s="6">
        <v>3.1796229629999999</v>
      </c>
      <c r="MK64" s="7">
        <v>3.893245791</v>
      </c>
      <c r="ML64" s="6">
        <v>1952289000</v>
      </c>
      <c r="MM64" s="7">
        <v>50.625</v>
      </c>
      <c r="MN64" s="6">
        <v>12</v>
      </c>
      <c r="MO64" s="7">
        <v>4302137278</v>
      </c>
      <c r="MP64" s="6">
        <v>17947260437</v>
      </c>
      <c r="MQ64" s="7">
        <v>284098000</v>
      </c>
      <c r="MR64" s="6">
        <v>18.545500000000001</v>
      </c>
      <c r="MS64" s="7">
        <v>110194000000</v>
      </c>
      <c r="MT64" s="6">
        <v>35.379161160000002</v>
      </c>
      <c r="MU64" s="7">
        <v>1116949000</v>
      </c>
      <c r="MV64" s="6">
        <v>-30020294</v>
      </c>
      <c r="MW64" s="7">
        <v>380585000</v>
      </c>
      <c r="MX64" s="6">
        <v>12127594000</v>
      </c>
      <c r="MY64" s="7">
        <v>30246460000</v>
      </c>
      <c r="MZ64" s="6">
        <v>21752962126</v>
      </c>
      <c r="NA64" s="7">
        <v>6026779.6519999998</v>
      </c>
      <c r="NB64" s="6">
        <v>19.709020710000001</v>
      </c>
      <c r="NC64" s="7">
        <v>-88114000</v>
      </c>
      <c r="ND64" s="6">
        <v>98290000.920000002</v>
      </c>
      <c r="NE64" s="7">
        <v>1864982772</v>
      </c>
      <c r="NF64" s="6">
        <v>3622999.9070000001</v>
      </c>
      <c r="NG64" s="7">
        <v>8810000.4199999999</v>
      </c>
      <c r="NH64" s="6">
        <v>2.9169413149999999</v>
      </c>
      <c r="NI64" s="7">
        <v>35.95321173</v>
      </c>
      <c r="NJ64" s="6">
        <v>1.0274186000000001</v>
      </c>
      <c r="NK64" s="7">
        <v>52.36064966</v>
      </c>
      <c r="NL64" s="6">
        <v>22.12141544</v>
      </c>
      <c r="NM64" s="7">
        <v>43.234145040000001</v>
      </c>
      <c r="NN64" s="6">
        <v>13.68838781</v>
      </c>
      <c r="NO64" s="7">
        <v>7.0783521599999997</v>
      </c>
      <c r="NP64" s="6">
        <v>15.499642809999999</v>
      </c>
      <c r="NQ64" s="7">
        <v>2.3028710920000002</v>
      </c>
      <c r="NR64" s="6"/>
      <c r="NS64" s="7"/>
      <c r="NT64" s="6"/>
      <c r="NU64" s="7"/>
      <c r="NV64" s="6"/>
      <c r="NW64" s="7"/>
      <c r="NX64" s="6"/>
      <c r="NY64" s="7"/>
      <c r="NZ64" s="6"/>
      <c r="OA64" s="7"/>
      <c r="OB64" s="6"/>
      <c r="OC64" s="7"/>
      <c r="OD64" s="6"/>
      <c r="OE64" s="7"/>
      <c r="OF64" s="6"/>
      <c r="OG64" s="7"/>
      <c r="OH64" s="6"/>
      <c r="OI64" s="7"/>
      <c r="OJ64" s="6"/>
      <c r="OK64" s="7"/>
      <c r="OL64" s="6"/>
      <c r="OM64" s="7"/>
      <c r="ON64" s="6"/>
      <c r="OO64" s="7">
        <v>102000000</v>
      </c>
      <c r="OP64" s="6"/>
      <c r="OQ64" s="7"/>
      <c r="OR64" s="6"/>
      <c r="OS64" s="7">
        <v>2107800.0070000002</v>
      </c>
      <c r="OT64" s="6">
        <v>93.206269030000001</v>
      </c>
      <c r="OU64" s="7">
        <v>2383792000</v>
      </c>
      <c r="OV64" s="6">
        <v>2683256000</v>
      </c>
      <c r="OW64" s="7">
        <v>91.777297970000006</v>
      </c>
      <c r="OX64" s="6">
        <v>13818245</v>
      </c>
      <c r="OY64" s="7">
        <v>91.411689760000002</v>
      </c>
      <c r="OZ64" s="6">
        <v>76139148667</v>
      </c>
      <c r="PA64" s="7">
        <v>15.9705323</v>
      </c>
      <c r="PB64" s="6">
        <v>1252490000000</v>
      </c>
      <c r="PC64" s="7">
        <v>91.59017944</v>
      </c>
      <c r="PD64" s="6">
        <v>159999.9964</v>
      </c>
      <c r="PE64" s="7">
        <v>340000.0036</v>
      </c>
      <c r="PF64" s="6">
        <v>1229550658</v>
      </c>
      <c r="PG64" s="7">
        <v>7.3440000000000003</v>
      </c>
      <c r="PH64" s="6">
        <v>4110000.1340000001</v>
      </c>
      <c r="PI64" s="7">
        <v>0.14266965200000001</v>
      </c>
      <c r="PJ64" s="6">
        <v>2.1583333329999999</v>
      </c>
      <c r="PK64" s="7">
        <v>898953000</v>
      </c>
      <c r="PL64" s="6">
        <v>8.4250000000000007</v>
      </c>
      <c r="PM64" s="7">
        <v>10.58333333</v>
      </c>
      <c r="PN64" s="6">
        <v>3660000.0860000001</v>
      </c>
      <c r="PO64" s="7">
        <v>43.111280370000003</v>
      </c>
      <c r="PP64" s="6">
        <v>28403239000</v>
      </c>
      <c r="PQ64" s="7">
        <v>47.860207369999998</v>
      </c>
      <c r="PR64" s="6">
        <v>1000240000000</v>
      </c>
      <c r="PS64" s="7">
        <v>23.159139190000001</v>
      </c>
      <c r="PT64" s="6">
        <v>28332800000</v>
      </c>
      <c r="PU64" s="7">
        <v>77495369269</v>
      </c>
      <c r="PV64" s="6">
        <v>2.018896206</v>
      </c>
      <c r="PW64" s="7">
        <v>-11058100000</v>
      </c>
      <c r="PX64" s="6">
        <v>-17581449731</v>
      </c>
      <c r="PY64" s="7">
        <v>21.357701339999998</v>
      </c>
      <c r="PZ64" s="6">
        <v>25398332500</v>
      </c>
      <c r="QA64" s="7">
        <v>18781380000</v>
      </c>
      <c r="QB64" s="6">
        <v>2.2442475659999999</v>
      </c>
      <c r="QC64" s="7">
        <v>18.792443980000002</v>
      </c>
      <c r="QD64" s="6">
        <v>13.19019823</v>
      </c>
      <c r="QE64" s="7">
        <v>28332800000</v>
      </c>
      <c r="QF64" s="6">
        <v>76295439000</v>
      </c>
      <c r="QG64" s="7">
        <v>27893200000</v>
      </c>
      <c r="QH64" s="6">
        <v>-2566161228</v>
      </c>
      <c r="QI64" s="7">
        <v>-13100316959</v>
      </c>
      <c r="QJ64" s="6">
        <v>44.458706100000001</v>
      </c>
      <c r="QK64" s="7">
        <v>71745412500</v>
      </c>
      <c r="QL64" s="6">
        <v>24.563994510000001</v>
      </c>
      <c r="QM64" s="7">
        <v>41.672712050000001</v>
      </c>
      <c r="QN64" s="6">
        <v>12.97176002</v>
      </c>
      <c r="QO64" s="7">
        <v>23593232500</v>
      </c>
      <c r="QP64" s="6">
        <v>60804772036</v>
      </c>
      <c r="QQ64" s="7">
        <v>28765900000</v>
      </c>
      <c r="QR64" s="6">
        <v>38.782352580000001</v>
      </c>
      <c r="QS64" s="7">
        <v>31573639000</v>
      </c>
      <c r="QT64" s="6">
        <v>1199930269</v>
      </c>
      <c r="QU64" s="7">
        <v>-9239281407</v>
      </c>
      <c r="QV64" s="6">
        <v>-27023612500</v>
      </c>
      <c r="QW64" s="7">
        <v>-2.210090428</v>
      </c>
      <c r="QX64" s="6">
        <v>7.1694102999999995E-2</v>
      </c>
      <c r="QY64" s="7">
        <v>115925000000</v>
      </c>
      <c r="QZ64" s="6">
        <v>9.6195980579999993</v>
      </c>
      <c r="RA64" s="7">
        <v>11.950129820000001</v>
      </c>
      <c r="RB64" s="6">
        <v>39.030022420000002</v>
      </c>
      <c r="RC64" s="7">
        <v>5.9429335029999999</v>
      </c>
      <c r="RD64" s="6">
        <v>37.488235039999999</v>
      </c>
      <c r="RE64" s="7">
        <v>44721800000</v>
      </c>
      <c r="RF64" s="6">
        <v>21.710516169999998</v>
      </c>
      <c r="RG64" s="7">
        <v>-20848306000</v>
      </c>
      <c r="RH64" s="6">
        <v>-10536555731</v>
      </c>
      <c r="RI64" s="7">
        <v>18.91412326</v>
      </c>
      <c r="RJ64" s="6">
        <v>12.75407714</v>
      </c>
      <c r="RK64" s="7">
        <v>3.3273814640000001</v>
      </c>
      <c r="RL64" s="6">
        <v>22.991762569999999</v>
      </c>
      <c r="RM64" s="7">
        <v>10.35558608</v>
      </c>
      <c r="RN64" s="6">
        <v>341800000</v>
      </c>
      <c r="RO64" s="7">
        <v>97143745000</v>
      </c>
      <c r="RP64" s="6">
        <v>21.320696439999999</v>
      </c>
      <c r="RQ64" s="7">
        <v>15366000</v>
      </c>
      <c r="RR64" s="6">
        <v>366319.1</v>
      </c>
      <c r="RS64" s="7"/>
      <c r="RT64" s="6"/>
      <c r="RU64" s="7"/>
      <c r="RV64" s="6"/>
      <c r="RW64" s="7"/>
      <c r="RX64" s="6">
        <v>5.0179804399999997</v>
      </c>
      <c r="RY64" s="7">
        <v>-1385600000</v>
      </c>
      <c r="RZ64" s="6">
        <v>15366000</v>
      </c>
      <c r="SA64" s="7"/>
      <c r="SB64" s="6">
        <v>42.837000000000003</v>
      </c>
      <c r="SC64" s="7">
        <v>21.677432410000002</v>
      </c>
      <c r="SD64" s="6">
        <v>69.200999999999993</v>
      </c>
      <c r="SE64" s="7">
        <v>15.000999999999999</v>
      </c>
      <c r="SF64" s="6"/>
      <c r="SG64" s="7"/>
      <c r="SH64" s="6"/>
      <c r="SI64" s="7"/>
      <c r="SJ64" s="6"/>
      <c r="SK64" s="7"/>
      <c r="SL64" s="6"/>
      <c r="SM64" s="7"/>
      <c r="SN64" s="6"/>
      <c r="SO64" s="7"/>
      <c r="SP64" s="6"/>
      <c r="SQ64" s="7"/>
      <c r="SR64" s="6"/>
      <c r="SS64" s="7"/>
      <c r="ST64" s="6"/>
      <c r="SU64" s="7"/>
      <c r="SV64" s="6">
        <v>24390</v>
      </c>
      <c r="SW64" s="7">
        <v>136.19999999999999</v>
      </c>
      <c r="SX64" s="6">
        <v>96</v>
      </c>
      <c r="SY64" s="7">
        <v>-6823752.5</v>
      </c>
      <c r="SZ64" s="6">
        <v>161.80000000000001</v>
      </c>
      <c r="TA64" s="7">
        <v>97</v>
      </c>
      <c r="TB64" s="6">
        <v>21724963041</v>
      </c>
      <c r="TC64" s="7">
        <v>1751260.0419999999</v>
      </c>
      <c r="TD64" s="6"/>
      <c r="TE64" s="7"/>
      <c r="TF64" s="6"/>
      <c r="TG64" s="7"/>
      <c r="TH64" s="6"/>
      <c r="TI64" s="7"/>
      <c r="TJ64" s="6"/>
      <c r="TK64" s="7"/>
      <c r="TL64" s="6"/>
      <c r="TM64" s="7"/>
      <c r="TN64" s="6">
        <v>88</v>
      </c>
      <c r="TO64" s="7">
        <v>5.0510000000000002</v>
      </c>
      <c r="TP64" s="6">
        <v>18.515999999999998</v>
      </c>
      <c r="TQ64" s="7">
        <v>37.818450929999997</v>
      </c>
      <c r="TR64" s="6">
        <v>142100000000</v>
      </c>
      <c r="TS64" s="7">
        <v>1192600000000</v>
      </c>
      <c r="TT64" s="6">
        <v>71496608380</v>
      </c>
      <c r="TU64" s="7">
        <v>342291000000</v>
      </c>
      <c r="TV64" s="6">
        <v>4.3645661459999996</v>
      </c>
      <c r="TW64" s="7">
        <v>-10249059.68</v>
      </c>
      <c r="TX64" s="6"/>
      <c r="TY64" s="7"/>
      <c r="TZ64" s="6"/>
      <c r="UA64" s="7"/>
      <c r="UB64" s="6"/>
      <c r="UC64" s="7">
        <v>38.033008580000001</v>
      </c>
      <c r="UD64" s="6">
        <v>37.61349869</v>
      </c>
      <c r="UE64" s="7">
        <v>1.011029959</v>
      </c>
      <c r="UF64" s="6"/>
      <c r="UG64" s="7"/>
      <c r="UH64" s="6">
        <v>18.2448823</v>
      </c>
      <c r="UI64" s="7">
        <v>34.997</v>
      </c>
      <c r="UJ64" s="6">
        <v>22.587</v>
      </c>
      <c r="UK64" s="7">
        <v>7.8129999999999997</v>
      </c>
      <c r="UL64" s="6"/>
      <c r="UM64" s="7"/>
      <c r="UN64" s="6"/>
      <c r="UO64" s="7">
        <v>441263</v>
      </c>
      <c r="UP64" s="6"/>
      <c r="UQ64" s="7"/>
      <c r="UR64" s="6">
        <v>66.765167239999997</v>
      </c>
      <c r="US64" s="7">
        <v>481408</v>
      </c>
      <c r="UT64" s="6">
        <v>65.704999999999998</v>
      </c>
      <c r="UU64" s="7">
        <v>39.691000000000003</v>
      </c>
      <c r="UV64" s="6">
        <v>12.223000000000001</v>
      </c>
      <c r="UW64" s="7"/>
      <c r="UX64" s="6">
        <v>31449200000</v>
      </c>
      <c r="UY64" s="7">
        <v>517339000000</v>
      </c>
      <c r="UZ64" s="6"/>
      <c r="VA64" s="7">
        <v>245878</v>
      </c>
      <c r="VB64" s="6">
        <v>51.074760439999999</v>
      </c>
      <c r="VC64" s="7"/>
      <c r="VD64" s="6"/>
      <c r="VE64" s="7"/>
      <c r="VF64" s="6"/>
      <c r="VG64" s="7"/>
      <c r="VH64" s="6"/>
      <c r="VI64" s="7"/>
      <c r="VJ64" s="6"/>
      <c r="VK64" s="7"/>
      <c r="VL64" s="6"/>
      <c r="VM64" s="7"/>
      <c r="VN64" s="6"/>
      <c r="VO64" s="7"/>
      <c r="VP64" s="6"/>
      <c r="VQ64" s="7"/>
      <c r="VR64" s="6"/>
      <c r="VS64" s="7"/>
      <c r="VT64" s="6"/>
      <c r="VU64" s="7"/>
      <c r="VV64" s="6"/>
      <c r="VW64" s="7"/>
      <c r="VX64" s="6"/>
      <c r="VY64" s="7"/>
      <c r="VZ64" s="6"/>
      <c r="WA64" s="7"/>
      <c r="WB64" s="6"/>
      <c r="WC64" s="7"/>
      <c r="WD64" s="6"/>
      <c r="WE64" s="7"/>
      <c r="WF64" s="6"/>
      <c r="WG64" s="7">
        <v>41000000</v>
      </c>
      <c r="WH64" s="6">
        <v>395400000</v>
      </c>
      <c r="WI64" s="7">
        <v>9909999.8469999991</v>
      </c>
      <c r="WJ64" s="6">
        <v>29999.999329999999</v>
      </c>
      <c r="WK64" s="7"/>
      <c r="WL64" s="6"/>
      <c r="WM64" s="7"/>
      <c r="WN64" s="6">
        <v>-769024444.10000002</v>
      </c>
      <c r="WO64" s="7">
        <v>0.24153338999999999</v>
      </c>
      <c r="WP64" s="6">
        <v>16360.39078</v>
      </c>
      <c r="WQ64" s="7">
        <v>1842480000000</v>
      </c>
      <c r="WR64" s="6">
        <v>100</v>
      </c>
      <c r="WS64" s="7">
        <v>4.3389435729999999</v>
      </c>
      <c r="WT64" s="6">
        <v>16950</v>
      </c>
      <c r="WU64" s="7">
        <v>1431420000000</v>
      </c>
      <c r="WV64" s="6">
        <v>3.9732242709999999</v>
      </c>
      <c r="WW64" s="7">
        <v>1781500000000</v>
      </c>
      <c r="WX64" s="6">
        <v>17526.8017</v>
      </c>
      <c r="WY64" s="7">
        <v>1973840000000</v>
      </c>
      <c r="WZ64" s="6">
        <v>7842500000000</v>
      </c>
      <c r="XA64" s="7">
        <v>17.725492989999999</v>
      </c>
      <c r="XB64" s="6">
        <v>22.594000000000001</v>
      </c>
      <c r="XC64" s="7">
        <v>8.4740000000000002</v>
      </c>
      <c r="XD64" s="6">
        <v>6471800000000</v>
      </c>
      <c r="XE64" s="7">
        <v>73.632999999999996</v>
      </c>
      <c r="XF64" s="6">
        <v>36.113999999999997</v>
      </c>
      <c r="XG64" s="7">
        <v>15818.909809999999</v>
      </c>
      <c r="XH64" s="6">
        <v>1908570000000</v>
      </c>
      <c r="XI64" s="7">
        <v>7583200000000</v>
      </c>
      <c r="XJ64" s="6">
        <v>10.42578924</v>
      </c>
      <c r="XK64" s="7">
        <v>15.9171</v>
      </c>
      <c r="XL64" s="6">
        <v>0.134145766</v>
      </c>
      <c r="XM64" s="7">
        <v>32394044</v>
      </c>
      <c r="XN64" s="6">
        <v>42.837000000000003</v>
      </c>
      <c r="XO64" s="7">
        <v>21.67719718</v>
      </c>
      <c r="XP64" s="6">
        <v>16.384</v>
      </c>
      <c r="XQ64" s="7">
        <v>70.272000000000006</v>
      </c>
      <c r="XR64" s="6">
        <v>15.233000000000001</v>
      </c>
      <c r="XS64" s="7">
        <v>45.42</v>
      </c>
      <c r="XT64" s="6">
        <v>1491560000000</v>
      </c>
      <c r="XU64" s="7">
        <v>59840000.149999999</v>
      </c>
      <c r="XV64" s="6"/>
      <c r="XW64" s="7">
        <v>7.3440000000000003</v>
      </c>
      <c r="XX64" s="6">
        <v>18.283000000000001</v>
      </c>
      <c r="XY64" s="7">
        <v>15028.58114</v>
      </c>
      <c r="XZ64" s="6">
        <v>4.9870000000000001</v>
      </c>
      <c r="YA64" s="7">
        <v>17352.54278</v>
      </c>
      <c r="YB64" s="6">
        <v>8357.8705179999997</v>
      </c>
      <c r="YC64" s="7">
        <v>98.019037560000001</v>
      </c>
      <c r="YD64" s="6">
        <v>61385.284529999997</v>
      </c>
      <c r="YE64" s="7">
        <v>74.300697970000002</v>
      </c>
      <c r="YF64" s="6">
        <v>27.333208160000002</v>
      </c>
      <c r="YG64" s="7">
        <v>26.162593569999999</v>
      </c>
      <c r="YH64" s="6">
        <v>3.425334141</v>
      </c>
      <c r="YI64" s="7">
        <v>31.548999999999999</v>
      </c>
      <c r="YJ64" s="6">
        <v>18.934237100000001</v>
      </c>
      <c r="YK64" s="7">
        <v>14.14118502</v>
      </c>
      <c r="YL64" s="6">
        <v>48.374337509999997</v>
      </c>
      <c r="YM64" s="7">
        <v>32.358898609999997</v>
      </c>
      <c r="YN64" s="6">
        <v>2.1828918110000002</v>
      </c>
      <c r="YO64" s="7">
        <v>23.064875010000002</v>
      </c>
      <c r="YP64" s="6">
        <v>28.662871320000001</v>
      </c>
      <c r="YQ64" s="7">
        <v>18.288</v>
      </c>
      <c r="YR64" s="6">
        <v>4.4379999999999997</v>
      </c>
      <c r="YS64" s="7">
        <v>17.139678029999999</v>
      </c>
      <c r="YT64" s="6">
        <v>125.74792429999999</v>
      </c>
      <c r="YU64" s="7">
        <v>170.11832670000001</v>
      </c>
      <c r="YV64" s="6">
        <v>12.64</v>
      </c>
      <c r="YW64" s="7">
        <v>74.274914690000003</v>
      </c>
      <c r="YX64" s="6">
        <v>8.5854072709999993</v>
      </c>
      <c r="YY64" s="7">
        <v>16.690638870000001</v>
      </c>
      <c r="YZ64" s="6">
        <v>73.837406430000001</v>
      </c>
      <c r="ZA64" s="7">
        <v>22.273967890000002</v>
      </c>
      <c r="ZB64" s="6">
        <v>66.766999999999996</v>
      </c>
      <c r="ZC64" s="7">
        <v>3.097718559</v>
      </c>
      <c r="ZD64" s="6">
        <v>19.058</v>
      </c>
      <c r="ZE64" s="7">
        <v>47.625</v>
      </c>
      <c r="ZF64" s="6">
        <v>52.42336796</v>
      </c>
      <c r="ZG64" s="7">
        <v>28.642394929999998</v>
      </c>
      <c r="ZH64" s="6">
        <v>4.450880851</v>
      </c>
      <c r="ZI64" s="7">
        <v>71.337128680000006</v>
      </c>
      <c r="ZJ64" s="6">
        <v>39.691000000000003</v>
      </c>
      <c r="ZK64" s="7">
        <v>12.448</v>
      </c>
      <c r="ZL64" s="6">
        <v>25.699298079999998</v>
      </c>
      <c r="ZM64" s="7">
        <v>1.329663161</v>
      </c>
      <c r="ZN64" s="6">
        <v>19.266763879999999</v>
      </c>
      <c r="ZO64" s="7">
        <v>0.08</v>
      </c>
      <c r="ZP64" s="6">
        <v>5100</v>
      </c>
      <c r="ZQ64" s="7">
        <v>0.1</v>
      </c>
      <c r="ZR64" s="6">
        <v>3.7</v>
      </c>
      <c r="ZS64" s="7">
        <v>4700</v>
      </c>
      <c r="ZT64" s="6">
        <v>0.05</v>
      </c>
      <c r="ZU64" s="7">
        <v>4.4000000000000004</v>
      </c>
      <c r="ZV64" s="6">
        <v>4079</v>
      </c>
      <c r="ZW64" s="7">
        <v>35.586871270000003</v>
      </c>
      <c r="ZX64" s="6">
        <v>4.5185594000000003E-2</v>
      </c>
      <c r="ZY64" s="7">
        <v>18.790712020000001</v>
      </c>
      <c r="ZZ64" s="6">
        <v>0.05</v>
      </c>
      <c r="AAA64" s="7">
        <v>200</v>
      </c>
      <c r="AAB64" s="6">
        <v>0.1</v>
      </c>
      <c r="AAC64" s="7">
        <v>0.1</v>
      </c>
      <c r="AAD64" s="6">
        <v>1.8</v>
      </c>
      <c r="AAE64" s="7">
        <v>7939</v>
      </c>
      <c r="AAF64" s="6">
        <v>449.8</v>
      </c>
      <c r="AAG64" s="7">
        <v>1000</v>
      </c>
      <c r="AAH64" s="6">
        <v>4800</v>
      </c>
      <c r="AAI64" s="7">
        <v>790</v>
      </c>
      <c r="AAJ64" s="6">
        <v>17.170217279999999</v>
      </c>
      <c r="AAK64" s="7">
        <v>1.8</v>
      </c>
      <c r="AAL64" s="6">
        <v>7316</v>
      </c>
      <c r="AAM64" s="7"/>
      <c r="AAN64" s="6">
        <v>-1550941000</v>
      </c>
      <c r="AAO64" s="7">
        <v>-1550941000</v>
      </c>
      <c r="AAP64" s="6"/>
      <c r="AAQ64" s="7"/>
      <c r="AAR64" s="6"/>
      <c r="AAS64" s="7"/>
      <c r="AAT64" s="6"/>
      <c r="AAU64" s="7"/>
      <c r="AAV64" s="6"/>
      <c r="AAW64" s="7"/>
      <c r="AAX64" s="6"/>
      <c r="AAY64" s="7"/>
      <c r="AAZ64" s="6"/>
      <c r="ABA64" s="7">
        <v>72.2</v>
      </c>
      <c r="ABB64" s="6"/>
      <c r="ABC64" s="7">
        <v>100</v>
      </c>
      <c r="ABD64" s="6">
        <v>100</v>
      </c>
      <c r="ABE64" s="7">
        <v>100</v>
      </c>
      <c r="ABF64" s="6"/>
      <c r="ABG64" s="7"/>
      <c r="ABH64" s="6">
        <v>397900000</v>
      </c>
      <c r="ABI64" s="7"/>
      <c r="ABJ64" s="6"/>
      <c r="ABK64" s="7"/>
      <c r="ABL64" s="6"/>
      <c r="ABM64" s="7"/>
      <c r="ABN64" s="6">
        <v>5.2429813359999997</v>
      </c>
      <c r="ABO64" s="7">
        <v>1655400000</v>
      </c>
      <c r="ABP64" s="6">
        <v>395400000</v>
      </c>
      <c r="ABQ64" s="7">
        <v>97</v>
      </c>
      <c r="ABR64" s="6"/>
      <c r="ABS64" s="7"/>
    </row>
    <row r="65" spans="1:747" x14ac:dyDescent="0.25">
      <c r="A65" s="5">
        <v>2023</v>
      </c>
      <c r="B65" s="8">
        <v>49.508712000000003</v>
      </c>
      <c r="C65" s="9">
        <v>59.756671040000001</v>
      </c>
      <c r="D65" s="8">
        <v>0.62467722000000003</v>
      </c>
      <c r="E65" s="9">
        <v>4.9696853880000003</v>
      </c>
      <c r="F65" s="8">
        <v>5.7254226399999997</v>
      </c>
      <c r="G65" s="9">
        <v>2.9057599129999998</v>
      </c>
      <c r="H65" s="8">
        <v>4.4667841990000001</v>
      </c>
      <c r="I65" s="9">
        <v>6.2222350110000004</v>
      </c>
      <c r="J65" s="8">
        <v>7.6252053919999998</v>
      </c>
      <c r="K65" s="9">
        <v>8.4694385729999997</v>
      </c>
      <c r="L65" s="8">
        <v>62.884129659999999</v>
      </c>
      <c r="M65" s="9">
        <v>9.2531536059999997</v>
      </c>
      <c r="N65" s="8">
        <v>11.7418306</v>
      </c>
      <c r="O65" s="9">
        <v>32.887215310000002</v>
      </c>
      <c r="P65" s="8">
        <v>10.438209029999999</v>
      </c>
      <c r="Q65" s="9">
        <v>305006</v>
      </c>
      <c r="R65" s="8">
        <v>-3.4179689999999999E-3</v>
      </c>
      <c r="S65" s="9">
        <v>1080460000000</v>
      </c>
      <c r="T65" s="8">
        <v>4111.2492439999996</v>
      </c>
      <c r="U65" s="9">
        <v>470885000000</v>
      </c>
      <c r="V65" s="8">
        <v>9645960000000</v>
      </c>
      <c r="W65" s="9">
        <v>127192000000</v>
      </c>
      <c r="X65" s="8">
        <v>11.565920699999999</v>
      </c>
      <c r="Y65" s="9">
        <v>1174790000000</v>
      </c>
      <c r="Z65" s="8">
        <v>-2.2382303590000001</v>
      </c>
      <c r="AA65" s="9">
        <v>21.340334290000001</v>
      </c>
      <c r="AB65" s="8">
        <v>2167610000000</v>
      </c>
      <c r="AC65" s="9">
        <v>45606704091</v>
      </c>
      <c r="AD65" s="8">
        <v>1554390000000</v>
      </c>
      <c r="AE65" s="9">
        <v>75644808538</v>
      </c>
      <c r="AF65" s="8">
        <v>10384700000000</v>
      </c>
      <c r="AG65" s="9">
        <v>7272510000000</v>
      </c>
      <c r="AH65" s="8">
        <v>353879000000</v>
      </c>
      <c r="AI65" s="9">
        <v>369867000000</v>
      </c>
      <c r="AJ65" s="8">
        <v>6.7869011869999998</v>
      </c>
      <c r="AK65" s="9">
        <v>689370000000</v>
      </c>
      <c r="AL65" s="8">
        <v>42081000000</v>
      </c>
      <c r="AM65" s="9">
        <v>31.633638919999999</v>
      </c>
      <c r="AN65" s="8">
        <v>43.1</v>
      </c>
      <c r="AO65" s="9">
        <v>50.491287999999997</v>
      </c>
      <c r="AP65" s="8">
        <v>114535772</v>
      </c>
      <c r="AQ65" s="9">
        <v>51.817266439999997</v>
      </c>
      <c r="AR65" s="8">
        <v>0.31134994599999999</v>
      </c>
      <c r="AS65" s="9">
        <v>1.2416457160000001</v>
      </c>
      <c r="AT65" s="8">
        <v>4.2286550219999999</v>
      </c>
      <c r="AU65" s="9">
        <v>2.0509821389999998</v>
      </c>
      <c r="AV65" s="8">
        <v>3.7104828599999999</v>
      </c>
      <c r="AW65" s="9">
        <v>5.2816600779999998</v>
      </c>
      <c r="AX65" s="8">
        <v>7.1866666959999996</v>
      </c>
      <c r="AY65" s="9">
        <v>7.7627433369999999</v>
      </c>
      <c r="AZ65" s="8">
        <v>62.595195420000003</v>
      </c>
      <c r="BA65" s="9">
        <v>62.300526840000003</v>
      </c>
      <c r="BB65" s="8">
        <v>10.70717569</v>
      </c>
      <c r="BC65" s="9">
        <v>32.435119190000002</v>
      </c>
      <c r="BD65" s="8">
        <v>31.974050519999999</v>
      </c>
      <c r="BE65" s="9">
        <v>25.649737760000001</v>
      </c>
      <c r="BF65" s="8">
        <v>10.63721458</v>
      </c>
      <c r="BG65" s="9">
        <v>396002000000</v>
      </c>
      <c r="BH65" s="8">
        <v>5319693.34</v>
      </c>
      <c r="BI65" s="9">
        <v>203071000000</v>
      </c>
      <c r="BJ65" s="8">
        <v>32.119041920000001</v>
      </c>
      <c r="BK65" s="9">
        <v>3262450000000</v>
      </c>
      <c r="BL65" s="8">
        <v>-227345000000</v>
      </c>
      <c r="BM65" s="9">
        <v>12.875392570000001</v>
      </c>
      <c r="BN65" s="8">
        <v>1307800000000</v>
      </c>
      <c r="BO65" s="9">
        <v>5380171965</v>
      </c>
      <c r="BP65" s="8">
        <v>119505000000</v>
      </c>
      <c r="BQ65" s="9">
        <v>8319410000000</v>
      </c>
      <c r="BR65" s="8">
        <v>124.82490490000001</v>
      </c>
      <c r="BS65" s="9">
        <v>420128000000</v>
      </c>
      <c r="BT65" s="8">
        <v>6718380000000</v>
      </c>
      <c r="BU65" s="9">
        <v>8387530000000</v>
      </c>
      <c r="BV65" s="8">
        <v>56.9</v>
      </c>
      <c r="BW65" s="9">
        <v>56705185</v>
      </c>
      <c r="BX65" s="8">
        <v>0.97004004099999996</v>
      </c>
      <c r="BY65" s="9">
        <v>5692068</v>
      </c>
      <c r="BZ65" s="8">
        <v>3246612</v>
      </c>
      <c r="CA65" s="9">
        <v>3.1912434460000001</v>
      </c>
      <c r="CB65" s="8">
        <v>4.4077142150000004</v>
      </c>
      <c r="CC65" s="9">
        <v>6.1749802950000001</v>
      </c>
      <c r="CD65" s="8">
        <v>7.486265145</v>
      </c>
      <c r="CE65" s="9">
        <v>8.2663013969999994</v>
      </c>
      <c r="CF65" s="8">
        <v>36366261</v>
      </c>
      <c r="CG65" s="9">
        <v>9.0475156729999995</v>
      </c>
      <c r="CH65" s="8">
        <v>11.437600460000001</v>
      </c>
      <c r="CI65" s="9">
        <v>19018870</v>
      </c>
      <c r="CJ65" s="8">
        <v>10.13128605</v>
      </c>
      <c r="CK65" s="9">
        <v>511400000000</v>
      </c>
      <c r="CL65" s="8">
        <v>42123635342</v>
      </c>
      <c r="CM65" s="9">
        <v>88682.863200000007</v>
      </c>
      <c r="CN65" s="8">
        <v>376065000000</v>
      </c>
      <c r="CO65" s="9">
        <v>124.8250654</v>
      </c>
      <c r="CP65" s="8">
        <v>1554390000000</v>
      </c>
      <c r="CQ65" s="9">
        <v>40.44243822</v>
      </c>
      <c r="CR65" s="8">
        <v>-8863448111</v>
      </c>
      <c r="CS65" s="9">
        <v>107061000000</v>
      </c>
      <c r="CT65" s="8">
        <v>1046900000000</v>
      </c>
      <c r="CU65" s="9">
        <v>50986876056</v>
      </c>
      <c r="CV65" s="8">
        <v>11.51677185</v>
      </c>
      <c r="CW65" s="9">
        <v>1169800000000</v>
      </c>
      <c r="CX65" s="8">
        <v>10.465880309999999</v>
      </c>
      <c r="CY65" s="9">
        <v>29.252175269999999</v>
      </c>
      <c r="CZ65" s="8">
        <v>33070180836</v>
      </c>
      <c r="DA65" s="9">
        <v>24.247165330000001</v>
      </c>
      <c r="DB65" s="8">
        <v>45801334788</v>
      </c>
      <c r="DC65" s="9">
        <v>1736520000000</v>
      </c>
      <c r="DD65" s="8">
        <v>84508256649</v>
      </c>
      <c r="DE65" s="9">
        <v>51304428978</v>
      </c>
      <c r="DF65" s="8">
        <v>138000000000</v>
      </c>
      <c r="DG65" s="9">
        <v>102.238178</v>
      </c>
      <c r="DH65" s="8">
        <v>404866000000</v>
      </c>
      <c r="DI65" s="9">
        <v>82.57588423</v>
      </c>
      <c r="DJ65" s="8">
        <v>3229.273862</v>
      </c>
      <c r="DK65" s="9">
        <v>554137000000</v>
      </c>
      <c r="DL65" s="8">
        <v>26876298170</v>
      </c>
      <c r="DM65" s="9">
        <v>1130000000</v>
      </c>
      <c r="DN65" s="8">
        <v>33.884776309999999</v>
      </c>
      <c r="DO65" s="9">
        <v>87.400598979999998</v>
      </c>
      <c r="DP65" s="8">
        <v>-875214000000</v>
      </c>
      <c r="DQ65" s="9">
        <v>24695657741</v>
      </c>
      <c r="DR65" s="8">
        <v>27771678</v>
      </c>
      <c r="DS65" s="9">
        <v>29.252175269999999</v>
      </c>
      <c r="DT65" s="8">
        <v>22183201</v>
      </c>
      <c r="DU65" s="9">
        <v>30.626413700000001</v>
      </c>
      <c r="DV65" s="8">
        <v>19937817876</v>
      </c>
      <c r="DW65" s="9">
        <v>8137280000000</v>
      </c>
      <c r="DX65" s="8">
        <v>71045.717409999997</v>
      </c>
      <c r="DY65" s="9">
        <v>3457.4569160000001</v>
      </c>
      <c r="DZ65" s="8">
        <v>8137280000000</v>
      </c>
      <c r="EA65" s="9">
        <v>10157400000000</v>
      </c>
      <c r="EB65" s="8">
        <v>51.28026663</v>
      </c>
      <c r="EC65" s="9">
        <v>5208720000000</v>
      </c>
      <c r="ED65" s="8">
        <v>58.967456650000003</v>
      </c>
      <c r="EE65" s="9">
        <v>486.3428945</v>
      </c>
      <c r="EF65" s="8">
        <v>8877590000000</v>
      </c>
      <c r="EG65" s="9">
        <v>11022700000000</v>
      </c>
      <c r="EH65" s="8">
        <v>29.252175269999999</v>
      </c>
      <c r="EI65" s="9">
        <v>44.937177859999998</v>
      </c>
      <c r="EJ65" s="8">
        <v>83189000000</v>
      </c>
      <c r="EK65" s="9">
        <v>49364918</v>
      </c>
      <c r="EL65" s="8">
        <v>65170854</v>
      </c>
      <c r="EM65" s="9">
        <v>57830587</v>
      </c>
      <c r="EN65" s="8">
        <v>7.9394045990000004</v>
      </c>
      <c r="EO65" s="9">
        <v>0.596650024</v>
      </c>
      <c r="EP65" s="8">
        <v>1.677378356</v>
      </c>
      <c r="EQ65" s="9">
        <v>2445456</v>
      </c>
      <c r="ER65" s="8">
        <v>2.4813542179999999</v>
      </c>
      <c r="ES65" s="9">
        <v>3.803416742</v>
      </c>
      <c r="ET65" s="8">
        <v>5.1969145330000002</v>
      </c>
      <c r="EU65" s="9">
        <v>7.1674450930000004</v>
      </c>
      <c r="EV65" s="8">
        <v>7.5587302999999997</v>
      </c>
      <c r="EW65" s="9">
        <v>71693890</v>
      </c>
      <c r="EX65" s="8">
        <v>35327629</v>
      </c>
      <c r="EY65" s="9">
        <v>10.40516401</v>
      </c>
      <c r="EZ65" s="8">
        <v>37149814</v>
      </c>
      <c r="FA65" s="9">
        <v>18130945</v>
      </c>
      <c r="FB65" s="8">
        <v>19.102103929999998</v>
      </c>
      <c r="FC65" s="9">
        <v>1940270000000</v>
      </c>
      <c r="FD65" s="8">
        <v>471432000000</v>
      </c>
      <c r="FE65" s="9">
        <v>89.362785419999994</v>
      </c>
      <c r="FF65" s="8">
        <v>9076900000000</v>
      </c>
      <c r="FG65" s="9">
        <v>327003000000</v>
      </c>
      <c r="FH65" s="8">
        <v>48934874329</v>
      </c>
      <c r="FI65" s="9">
        <v>1.9974045899999999</v>
      </c>
      <c r="FJ65" s="8">
        <v>410512000000</v>
      </c>
      <c r="FK65" s="9">
        <v>2550840000000</v>
      </c>
      <c r="FL65" s="8">
        <v>-21.562898029999999</v>
      </c>
      <c r="FM65" s="9">
        <v>2.0720586490000001</v>
      </c>
      <c r="FN65" s="8">
        <v>1.4548694600000001</v>
      </c>
      <c r="FO65" s="9">
        <v>2.0216049040000001</v>
      </c>
      <c r="FP65" s="8">
        <v>3.7587005520000001</v>
      </c>
      <c r="FQ65" s="9">
        <v>449775000000</v>
      </c>
      <c r="FR65" s="8">
        <v>24.825065370000001</v>
      </c>
      <c r="FS65" s="9">
        <v>4282030000000</v>
      </c>
      <c r="FT65" s="8">
        <v>1.125252108</v>
      </c>
      <c r="FU65" s="9">
        <v>-2.7829707240000001</v>
      </c>
      <c r="FV65" s="8">
        <v>1.6883412689999999</v>
      </c>
      <c r="FW65" s="9">
        <v>251055000000</v>
      </c>
      <c r="FX65" s="8">
        <v>49461575072</v>
      </c>
      <c r="FY65" s="9">
        <v>21.07065514</v>
      </c>
      <c r="FZ65" s="8">
        <v>893895000000</v>
      </c>
      <c r="GA65" s="9">
        <v>31.371851750000001</v>
      </c>
      <c r="GB65" s="8">
        <v>3.2763428600000002</v>
      </c>
      <c r="GC65" s="9">
        <v>19.92307108</v>
      </c>
      <c r="GD65" s="8">
        <v>7.4576796740000004</v>
      </c>
      <c r="GE65" s="9">
        <v>7726760000000</v>
      </c>
      <c r="GF65" s="8">
        <v>148334000000</v>
      </c>
      <c r="GG65" s="9">
        <v>3.8100133600000001</v>
      </c>
      <c r="GH65" s="8"/>
      <c r="GI65" s="9"/>
      <c r="GJ65" s="8"/>
      <c r="GK65" s="9"/>
      <c r="GL65" s="8"/>
      <c r="GM65" s="9"/>
      <c r="GN65" s="8"/>
      <c r="GO65" s="9"/>
      <c r="GP65" s="8"/>
      <c r="GQ65" s="9"/>
      <c r="GR65" s="8"/>
      <c r="GS65" s="9"/>
      <c r="GT65" s="8"/>
      <c r="GU65" s="9"/>
      <c r="GV65" s="8"/>
      <c r="GW65" s="9"/>
      <c r="GX65" s="8"/>
      <c r="GY65" s="9"/>
      <c r="GZ65" s="8"/>
      <c r="HA65" s="9"/>
      <c r="HB65" s="8"/>
      <c r="HC65" s="9"/>
      <c r="HD65" s="8"/>
      <c r="HE65" s="9"/>
      <c r="HF65" s="8"/>
      <c r="HG65" s="9"/>
      <c r="HH65" s="8"/>
      <c r="HI65" s="9"/>
      <c r="HJ65" s="8"/>
      <c r="HK65" s="9"/>
      <c r="HL65" s="8"/>
      <c r="HM65" s="9"/>
      <c r="HN65" s="8"/>
      <c r="HO65" s="9"/>
      <c r="HP65" s="8"/>
      <c r="HQ65" s="9"/>
      <c r="HR65" s="8"/>
      <c r="HS65" s="9"/>
      <c r="HT65" s="8">
        <v>6.1665900389999999</v>
      </c>
      <c r="HU65" s="9">
        <v>0.87056551000000004</v>
      </c>
      <c r="HV65" s="8">
        <v>4.1325055400000004</v>
      </c>
      <c r="HW65" s="9">
        <v>3164630287</v>
      </c>
      <c r="HX65" s="8">
        <v>-0.56716095099999997</v>
      </c>
      <c r="HY65" s="9">
        <v>96998450000</v>
      </c>
      <c r="HZ65" s="8">
        <v>10.9</v>
      </c>
      <c r="IA65" s="9">
        <v>12474700</v>
      </c>
      <c r="IB65" s="8"/>
      <c r="IC65" s="9"/>
      <c r="ID65" s="8"/>
      <c r="IE65" s="9"/>
      <c r="IF65" s="8"/>
      <c r="IG65" s="9"/>
      <c r="IH65" s="8"/>
      <c r="II65" s="9"/>
      <c r="IJ65" s="8"/>
      <c r="IK65" s="9"/>
      <c r="IL65" s="8"/>
      <c r="IM65" s="9"/>
      <c r="IN65" s="8"/>
      <c r="IO65" s="9"/>
      <c r="IP65" s="8"/>
      <c r="IQ65" s="9"/>
      <c r="IR65" s="8"/>
      <c r="IS65" s="9"/>
      <c r="IT65" s="8"/>
      <c r="IU65" s="9"/>
      <c r="IV65" s="8"/>
      <c r="IW65" s="9"/>
      <c r="IX65" s="8"/>
      <c r="IY65" s="9"/>
      <c r="IZ65" s="8"/>
      <c r="JA65" s="9"/>
      <c r="JB65" s="8"/>
      <c r="JC65" s="9"/>
      <c r="JD65" s="8"/>
      <c r="JE65" s="9"/>
      <c r="JF65" s="8"/>
      <c r="JG65" s="9"/>
      <c r="JH65" s="8"/>
      <c r="JI65" s="9"/>
      <c r="JJ65" s="8"/>
      <c r="JK65" s="9"/>
      <c r="JL65" s="8"/>
      <c r="JM65" s="9"/>
      <c r="JN65" s="8"/>
      <c r="JO65" s="9"/>
      <c r="JP65" s="8"/>
      <c r="JQ65" s="9"/>
      <c r="JR65" s="8"/>
      <c r="JS65" s="9"/>
      <c r="JT65" s="8">
        <v>-444212000000</v>
      </c>
      <c r="JU65" s="9">
        <v>67938.666960000002</v>
      </c>
      <c r="JV65" s="8">
        <v>3840</v>
      </c>
      <c r="JW65" s="9">
        <v>378684000000</v>
      </c>
      <c r="JX65" s="8">
        <v>84804.490439999994</v>
      </c>
      <c r="JY65" s="9">
        <v>7781410000000</v>
      </c>
      <c r="JZ65" s="8">
        <v>9713150000000</v>
      </c>
      <c r="KA65" s="9">
        <v>-17318400000</v>
      </c>
      <c r="KB65" s="8">
        <v>450493000000</v>
      </c>
      <c r="KC65" s="9">
        <v>439283000000</v>
      </c>
      <c r="KD65" s="8">
        <v>3933.204064</v>
      </c>
      <c r="KE65" s="9"/>
      <c r="KF65" s="8">
        <v>2.613836252</v>
      </c>
      <c r="KG65" s="9">
        <v>0.89590756400000005</v>
      </c>
      <c r="KH65" s="8"/>
      <c r="KI65" s="9"/>
      <c r="KJ65" s="8"/>
      <c r="KK65" s="9">
        <v>240507</v>
      </c>
      <c r="KL65" s="8"/>
      <c r="KM65" s="9"/>
      <c r="KN65" s="8"/>
      <c r="KO65" s="9"/>
      <c r="KP65" s="8"/>
      <c r="KQ65" s="9">
        <v>6</v>
      </c>
      <c r="KR65" s="8">
        <v>3.8600000000000002E-2</v>
      </c>
      <c r="KS65" s="9">
        <v>13.599</v>
      </c>
      <c r="KT65" s="8">
        <v>35.36320645</v>
      </c>
      <c r="KU65" s="9">
        <v>15185599031</v>
      </c>
      <c r="KV65" s="8">
        <v>2.4849843310000002</v>
      </c>
      <c r="KW65" s="9">
        <v>9840600000</v>
      </c>
      <c r="KX65" s="8">
        <v>19.299900000000001</v>
      </c>
      <c r="KY65" s="9">
        <v>0.30730000000000002</v>
      </c>
      <c r="KZ65" s="8">
        <v>5.0000000000000001E-4</v>
      </c>
      <c r="LA65" s="9">
        <v>89.278199999999998</v>
      </c>
      <c r="LB65" s="8">
        <v>1.9362999999999999</v>
      </c>
      <c r="LC65" s="9">
        <v>6.1532</v>
      </c>
      <c r="LD65" s="8">
        <v>9.9128000000000007</v>
      </c>
      <c r="LE65" s="9">
        <v>51.923200000000001</v>
      </c>
      <c r="LF65" s="8">
        <v>2.176891076</v>
      </c>
      <c r="LG65" s="9">
        <v>31.900300000000001</v>
      </c>
      <c r="LH65" s="8">
        <v>51.445099999999996</v>
      </c>
      <c r="LI65" s="9">
        <v>0.4773</v>
      </c>
      <c r="LJ65" s="8">
        <v>1720266283</v>
      </c>
      <c r="LK65" s="9">
        <v>12313867000</v>
      </c>
      <c r="LL65" s="8">
        <v>168062000000</v>
      </c>
      <c r="LM65" s="9">
        <v>6.5500000000000003E-2</v>
      </c>
      <c r="LN65" s="8">
        <v>7.8E-2</v>
      </c>
      <c r="LO65" s="9">
        <v>0.52949625499999997</v>
      </c>
      <c r="LP65" s="8">
        <v>17.630500000000001</v>
      </c>
      <c r="LQ65" s="9">
        <v>0.44419999999999998</v>
      </c>
      <c r="LR65" s="8">
        <v>4.4400000000000002E-2</v>
      </c>
      <c r="LS65" s="9">
        <v>2.933301921</v>
      </c>
      <c r="LT65" s="8">
        <v>36.728900000000003</v>
      </c>
      <c r="LU65" s="9">
        <v>2.7608000000000001</v>
      </c>
      <c r="LV65" s="8">
        <v>0.1101</v>
      </c>
      <c r="LW65" s="9">
        <v>20.318200000000001</v>
      </c>
      <c r="LX65" s="8">
        <v>335.96800000000002</v>
      </c>
      <c r="LY65" s="9">
        <v>0.77339999999999998</v>
      </c>
      <c r="LZ65" s="8">
        <v>7.3499999999999996E-2</v>
      </c>
      <c r="MA65" s="9">
        <v>249.33189999999999</v>
      </c>
      <c r="MB65" s="8">
        <v>19.109500000000001</v>
      </c>
      <c r="MC65" s="9">
        <v>16.413399999999999</v>
      </c>
      <c r="MD65" s="8">
        <v>3502522470</v>
      </c>
      <c r="ME65" s="9">
        <v>131635000</v>
      </c>
      <c r="MF65" s="8">
        <v>89.152879740000003</v>
      </c>
      <c r="MG65" s="9">
        <v>119260000000</v>
      </c>
      <c r="MH65" s="8">
        <v>6</v>
      </c>
      <c r="MI65" s="9">
        <v>6</v>
      </c>
      <c r="MJ65" s="8">
        <v>4.0100968459999997</v>
      </c>
      <c r="MK65" s="9">
        <v>5.6481538760000003</v>
      </c>
      <c r="ML65" s="8">
        <v>1782256000</v>
      </c>
      <c r="MM65" s="9">
        <v>50.625</v>
      </c>
      <c r="MN65" s="8">
        <v>12</v>
      </c>
      <c r="MO65" s="9">
        <v>5370114736</v>
      </c>
      <c r="MP65" s="8">
        <v>21388660501</v>
      </c>
      <c r="MQ65" s="9">
        <v>-36482000</v>
      </c>
      <c r="MR65" s="8">
        <v>17.542899999999999</v>
      </c>
      <c r="MS65" s="9">
        <v>117380000000</v>
      </c>
      <c r="MT65" s="8">
        <v>44.380606909999997</v>
      </c>
      <c r="MU65" s="9">
        <v>3971257000</v>
      </c>
      <c r="MV65" s="8">
        <v>178354698.09999999</v>
      </c>
      <c r="MW65" s="9">
        <v>52677000</v>
      </c>
      <c r="MX65" s="8">
        <v>12182232000</v>
      </c>
      <c r="MY65" s="9">
        <v>29483018550</v>
      </c>
      <c r="MZ65" s="8">
        <v>19319376392</v>
      </c>
      <c r="NA65" s="9"/>
      <c r="NB65" s="8">
        <v>19.677334380000001</v>
      </c>
      <c r="NC65" s="9">
        <v>-59915000</v>
      </c>
      <c r="ND65" s="8"/>
      <c r="NE65" s="9">
        <v>3916917470</v>
      </c>
      <c r="NF65" s="8"/>
      <c r="NG65" s="9"/>
      <c r="NH65" s="8">
        <v>4.7089361619999996</v>
      </c>
      <c r="NI65" s="9">
        <v>17.532006639999999</v>
      </c>
      <c r="NJ65" s="8">
        <v>1.2208150639999999</v>
      </c>
      <c r="NK65" s="9">
        <v>53.794380420000003</v>
      </c>
      <c r="NL65" s="8">
        <v>21.562665320000001</v>
      </c>
      <c r="NM65" s="9">
        <v>52.174294230000001</v>
      </c>
      <c r="NN65" s="8">
        <v>20.015249600000001</v>
      </c>
      <c r="NO65" s="9">
        <v>7.1481156180000003</v>
      </c>
      <c r="NP65" s="8">
        <v>15.2042901</v>
      </c>
      <c r="NQ65" s="9">
        <v>2.1231946989999999</v>
      </c>
      <c r="NR65" s="8"/>
      <c r="NS65" s="9"/>
      <c r="NT65" s="8"/>
      <c r="NU65" s="9"/>
      <c r="NV65" s="8"/>
      <c r="NW65" s="9"/>
      <c r="NX65" s="8"/>
      <c r="NY65" s="9"/>
      <c r="NZ65" s="8"/>
      <c r="OA65" s="9"/>
      <c r="OB65" s="8"/>
      <c r="OC65" s="9"/>
      <c r="OD65" s="8"/>
      <c r="OE65" s="9"/>
      <c r="OF65" s="8"/>
      <c r="OG65" s="9"/>
      <c r="OH65" s="8"/>
      <c r="OI65" s="9"/>
      <c r="OJ65" s="8"/>
      <c r="OK65" s="9"/>
      <c r="OL65" s="8"/>
      <c r="OM65" s="9"/>
      <c r="ON65" s="8"/>
      <c r="OO65" s="9">
        <v>106000000</v>
      </c>
      <c r="OP65" s="8"/>
      <c r="OQ65" s="9"/>
      <c r="OR65" s="8"/>
      <c r="OS65" s="9"/>
      <c r="OT65" s="8"/>
      <c r="OU65" s="9">
        <v>2573198000</v>
      </c>
      <c r="OV65" s="8">
        <v>3517179000</v>
      </c>
      <c r="OW65" s="9">
        <v>90.567207339999996</v>
      </c>
      <c r="OX65" s="8">
        <v>13821921</v>
      </c>
      <c r="OY65" s="9">
        <v>90.057022090000004</v>
      </c>
      <c r="OZ65" s="8">
        <v>59002885268</v>
      </c>
      <c r="PA65" s="9">
        <v>14.89962455</v>
      </c>
      <c r="PB65" s="8">
        <v>1513410000000</v>
      </c>
      <c r="PC65" s="9">
        <v>90.306182860000007</v>
      </c>
      <c r="PD65" s="8"/>
      <c r="PE65" s="9"/>
      <c r="PF65" s="8">
        <v>85352821.900000006</v>
      </c>
      <c r="PG65" s="9">
        <v>6.7530000000000001</v>
      </c>
      <c r="PH65" s="8"/>
      <c r="PI65" s="9">
        <v>-5.661308504</v>
      </c>
      <c r="PJ65" s="8">
        <v>5.108333333</v>
      </c>
      <c r="PK65" s="9">
        <v>1879416000</v>
      </c>
      <c r="PL65" s="8">
        <v>12.65</v>
      </c>
      <c r="PM65" s="9">
        <v>17.758333329999999</v>
      </c>
      <c r="PN65" s="8"/>
      <c r="PO65" s="9">
        <v>43.806909769999997</v>
      </c>
      <c r="PP65" s="8">
        <v>32134200000</v>
      </c>
      <c r="PQ65" s="9">
        <v>46.972595699999999</v>
      </c>
      <c r="PR65" s="8">
        <v>1135190000000</v>
      </c>
      <c r="PS65" s="9">
        <v>30.371554700000001</v>
      </c>
      <c r="PT65" s="8">
        <v>19532100000</v>
      </c>
      <c r="PU65" s="9">
        <v>70423331023</v>
      </c>
      <c r="PV65" s="8">
        <v>2.4407857590000002</v>
      </c>
      <c r="PW65" s="9">
        <v>-9450200000</v>
      </c>
      <c r="PX65" s="8">
        <v>-17969068977</v>
      </c>
      <c r="PY65" s="9">
        <v>23.607706100000001</v>
      </c>
      <c r="PZ65" s="8">
        <v>22005950000</v>
      </c>
      <c r="QA65" s="9">
        <v>20174900000</v>
      </c>
      <c r="QB65" s="8">
        <v>2.55584393</v>
      </c>
      <c r="QC65" s="9">
        <v>15.627616120000001</v>
      </c>
      <c r="QD65" s="8">
        <v>11.687138620000001</v>
      </c>
      <c r="QE65" s="9">
        <v>19532100000</v>
      </c>
      <c r="QF65" s="8">
        <v>68217500000</v>
      </c>
      <c r="QG65" s="9">
        <v>19452100000</v>
      </c>
      <c r="QH65" s="8">
        <v>-2074731023</v>
      </c>
      <c r="QI65" s="9">
        <v>-14709200000</v>
      </c>
      <c r="QJ65" s="8">
        <v>44.238035619999998</v>
      </c>
      <c r="QK65" s="9">
        <v>60258850000</v>
      </c>
      <c r="QL65" s="8">
        <v>20.539445010000001</v>
      </c>
      <c r="QM65" s="9">
        <v>43.668116840000003</v>
      </c>
      <c r="QN65" s="8">
        <v>9.9691294629999998</v>
      </c>
      <c r="QO65" s="9">
        <v>20724850000</v>
      </c>
      <c r="QP65" s="8">
        <v>44257335342</v>
      </c>
      <c r="QQ65" s="9">
        <v>19986900000</v>
      </c>
      <c r="QR65" s="8">
        <v>41.834824210000001</v>
      </c>
      <c r="QS65" s="9">
        <v>33649000000</v>
      </c>
      <c r="QT65" s="8">
        <v>2205831023</v>
      </c>
      <c r="QU65" s="9">
        <v>2406415294</v>
      </c>
      <c r="QV65" s="8">
        <v>-25690350000</v>
      </c>
      <c r="QW65" s="9">
        <v>-3.1727751899999999</v>
      </c>
      <c r="QX65" s="8">
        <v>9.8585237000000006E-2</v>
      </c>
      <c r="QY65" s="9">
        <v>102440000000</v>
      </c>
      <c r="QZ65" s="8">
        <v>11.614813270000001</v>
      </c>
      <c r="RA65" s="9">
        <v>14.054191680000001</v>
      </c>
      <c r="RB65" s="8">
        <v>41.865413240000002</v>
      </c>
      <c r="RC65" s="9">
        <v>4.9323173840000001</v>
      </c>
      <c r="RD65" s="8">
        <v>41.702279410000003</v>
      </c>
      <c r="RE65" s="9">
        <v>34568500000</v>
      </c>
      <c r="RF65" s="8">
        <v>14.02211061</v>
      </c>
      <c r="RG65" s="9">
        <v>-14047300000</v>
      </c>
      <c r="RH65" s="8">
        <v>-12564268977</v>
      </c>
      <c r="RI65" s="9">
        <v>21.563306950000001</v>
      </c>
      <c r="RJ65" s="8">
        <v>11.176024310000001</v>
      </c>
      <c r="RK65" s="9">
        <v>3.87390992</v>
      </c>
      <c r="RL65" s="8">
        <v>25.06700893</v>
      </c>
      <c r="RM65" s="9">
        <v>12.33277925</v>
      </c>
      <c r="RN65" s="8">
        <v>390400000</v>
      </c>
      <c r="RO65" s="9">
        <v>82264800000</v>
      </c>
      <c r="RP65" s="8">
        <v>27.1252669</v>
      </c>
      <c r="RQ65" s="9">
        <v>980463000</v>
      </c>
      <c r="RR65" s="8">
        <v>441143001.69999999</v>
      </c>
      <c r="RS65" s="9"/>
      <c r="RT65" s="8"/>
      <c r="RU65" s="9"/>
      <c r="RV65" s="8"/>
      <c r="RW65" s="9"/>
      <c r="RX65" s="8"/>
      <c r="RY65" s="9">
        <v>-252900000</v>
      </c>
      <c r="RZ65" s="8">
        <v>980463000</v>
      </c>
      <c r="SA65" s="9"/>
      <c r="SB65" s="8">
        <v>44.668999999999997</v>
      </c>
      <c r="SC65" s="9">
        <v>26.136135849999999</v>
      </c>
      <c r="SD65" s="8">
        <v>69.841999999999999</v>
      </c>
      <c r="SE65" s="9">
        <v>18.254000000000001</v>
      </c>
      <c r="SF65" s="8"/>
      <c r="SG65" s="9"/>
      <c r="SH65" s="8"/>
      <c r="SI65" s="9"/>
      <c r="SJ65" s="8"/>
      <c r="SK65" s="9"/>
      <c r="SL65" s="8"/>
      <c r="SM65" s="9"/>
      <c r="SN65" s="8"/>
      <c r="SO65" s="9"/>
      <c r="SP65" s="8"/>
      <c r="SQ65" s="9"/>
      <c r="SR65" s="8"/>
      <c r="SS65" s="9"/>
      <c r="ST65" s="8"/>
      <c r="SU65" s="9"/>
      <c r="SV65" s="8">
        <v>23160</v>
      </c>
      <c r="SW65" s="9">
        <v>126.1</v>
      </c>
      <c r="SX65" s="8">
        <v>96</v>
      </c>
      <c r="SY65" s="9">
        <v>-6779637.4000000004</v>
      </c>
      <c r="SZ65" s="8">
        <v>139</v>
      </c>
      <c r="TA65" s="9">
        <v>96</v>
      </c>
      <c r="TB65" s="8">
        <v>908300000</v>
      </c>
      <c r="TC65" s="9"/>
      <c r="TD65" s="8"/>
      <c r="TE65" s="9"/>
      <c r="TF65" s="8"/>
      <c r="TG65" s="9"/>
      <c r="TH65" s="8"/>
      <c r="TI65" s="9"/>
      <c r="TJ65" s="8"/>
      <c r="TK65" s="9"/>
      <c r="TL65" s="8"/>
      <c r="TM65" s="9"/>
      <c r="TN65" s="8">
        <v>88</v>
      </c>
      <c r="TO65" s="9">
        <v>4.617</v>
      </c>
      <c r="TP65" s="8">
        <v>15.329000000000001</v>
      </c>
      <c r="TQ65" s="9">
        <v>39.382308960000003</v>
      </c>
      <c r="TR65" s="8">
        <v>113200000000</v>
      </c>
      <c r="TS65" s="9">
        <v>933700000000</v>
      </c>
      <c r="TT65" s="8">
        <v>55975501630</v>
      </c>
      <c r="TU65" s="9">
        <v>298478000000</v>
      </c>
      <c r="TV65" s="8">
        <v>2.938537121</v>
      </c>
      <c r="TW65" s="9"/>
      <c r="TX65" s="8"/>
      <c r="TY65" s="9"/>
      <c r="TZ65" s="8"/>
      <c r="UA65" s="9"/>
      <c r="UB65" s="8"/>
      <c r="UC65" s="9">
        <v>39.4673996</v>
      </c>
      <c r="UD65" s="8">
        <v>39.300811770000003</v>
      </c>
      <c r="UE65" s="9">
        <v>1.004220009</v>
      </c>
      <c r="UF65" s="8"/>
      <c r="UG65" s="9"/>
      <c r="UH65" s="8">
        <v>-21.708871370000001</v>
      </c>
      <c r="UI65" s="9">
        <v>35.609000000000002</v>
      </c>
      <c r="UJ65" s="8">
        <v>23.513000000000002</v>
      </c>
      <c r="UK65" s="9">
        <v>9.4160000000000004</v>
      </c>
      <c r="UL65" s="8"/>
      <c r="UM65" s="9"/>
      <c r="UN65" s="8"/>
      <c r="UO65" s="9">
        <v>426940</v>
      </c>
      <c r="UP65" s="8"/>
      <c r="UQ65" s="9"/>
      <c r="UR65" s="8">
        <v>67.455612180000003</v>
      </c>
      <c r="US65" s="9">
        <v>462917</v>
      </c>
      <c r="UT65" s="8">
        <v>66.617999999999995</v>
      </c>
      <c r="UU65" s="9">
        <v>41.652999999999999</v>
      </c>
      <c r="UV65" s="8">
        <v>15.456</v>
      </c>
      <c r="UW65" s="9"/>
      <c r="UX65" s="8">
        <v>21841000000</v>
      </c>
      <c r="UY65" s="9">
        <v>560216000000</v>
      </c>
      <c r="UZ65" s="8"/>
      <c r="VA65" s="9">
        <v>238790</v>
      </c>
      <c r="VB65" s="8">
        <v>51.583759309999998</v>
      </c>
      <c r="VC65" s="9"/>
      <c r="VD65" s="8"/>
      <c r="VE65" s="9"/>
      <c r="VF65" s="8"/>
      <c r="VG65" s="9"/>
      <c r="VH65" s="8"/>
      <c r="VI65" s="9"/>
      <c r="VJ65" s="8"/>
      <c r="VK65" s="9"/>
      <c r="VL65" s="8"/>
      <c r="VM65" s="9"/>
      <c r="VN65" s="8"/>
      <c r="VO65" s="9"/>
      <c r="VP65" s="8"/>
      <c r="VQ65" s="9"/>
      <c r="VR65" s="8"/>
      <c r="VS65" s="9"/>
      <c r="VT65" s="8"/>
      <c r="VU65" s="9"/>
      <c r="VV65" s="8"/>
      <c r="VW65" s="9"/>
      <c r="VX65" s="8"/>
      <c r="VY65" s="9"/>
      <c r="VZ65" s="8"/>
      <c r="WA65" s="9"/>
      <c r="WB65" s="8"/>
      <c r="WC65" s="9"/>
      <c r="WD65" s="8"/>
      <c r="WE65" s="9"/>
      <c r="WF65" s="8"/>
      <c r="WG65" s="9">
        <v>5000000</v>
      </c>
      <c r="WH65" s="8">
        <v>358600000</v>
      </c>
      <c r="WI65" s="9"/>
      <c r="WJ65" s="8"/>
      <c r="WK65" s="9"/>
      <c r="WL65" s="8"/>
      <c r="WM65" s="9"/>
      <c r="WN65" s="8">
        <v>-2595708627</v>
      </c>
      <c r="WO65" s="9">
        <v>0.18664181099999999</v>
      </c>
      <c r="WP65" s="8">
        <v>16691.133239999999</v>
      </c>
      <c r="WQ65" s="9">
        <v>1911730000000</v>
      </c>
      <c r="WR65" s="8">
        <v>124.8250654</v>
      </c>
      <c r="WS65" s="9">
        <v>5.5795132509999998</v>
      </c>
      <c r="WT65" s="8">
        <v>17710</v>
      </c>
      <c r="WU65" s="9">
        <v>1485950000000</v>
      </c>
      <c r="WV65" s="8">
        <v>4.7873135180000004</v>
      </c>
      <c r="WW65" s="9">
        <v>1828060000000</v>
      </c>
      <c r="WX65" s="8">
        <v>18524.557219999999</v>
      </c>
      <c r="WY65" s="9">
        <v>2121720000000</v>
      </c>
      <c r="WZ65" s="8">
        <v>10157400000000</v>
      </c>
      <c r="XA65" s="9">
        <v>17.810243710000002</v>
      </c>
      <c r="XB65" s="8">
        <v>22.484999999999999</v>
      </c>
      <c r="XC65" s="9">
        <v>8.4109999999999996</v>
      </c>
      <c r="XD65" s="8">
        <v>8387530000000</v>
      </c>
      <c r="XE65" s="9">
        <v>73.652000000000001</v>
      </c>
      <c r="XF65" s="8">
        <v>35.966999999999999</v>
      </c>
      <c r="XG65" s="9">
        <v>15960.63262</v>
      </c>
      <c r="XH65" s="8">
        <v>2028930000000</v>
      </c>
      <c r="XI65" s="9">
        <v>9713150000000</v>
      </c>
      <c r="XJ65" s="8">
        <v>24.825065370000001</v>
      </c>
      <c r="XK65" s="9">
        <v>16.989599999999999</v>
      </c>
      <c r="XL65" s="8">
        <v>0.13042200600000001</v>
      </c>
      <c r="XM65" s="9">
        <v>33137441</v>
      </c>
      <c r="XN65" s="8">
        <v>42.820999999999998</v>
      </c>
      <c r="XO65" s="9">
        <v>21.80294696</v>
      </c>
      <c r="XP65" s="8">
        <v>16.486000000000001</v>
      </c>
      <c r="XQ65" s="9">
        <v>70.174000000000007</v>
      </c>
      <c r="XR65" s="8">
        <v>15.3</v>
      </c>
      <c r="XS65" s="9">
        <v>45.482999999999997</v>
      </c>
      <c r="XT65" s="8">
        <v>1503270000000</v>
      </c>
      <c r="XU65" s="9"/>
      <c r="XV65" s="8"/>
      <c r="XW65" s="9">
        <v>7.3339999999999996</v>
      </c>
      <c r="XX65" s="8">
        <v>18.234000000000002</v>
      </c>
      <c r="XY65" s="9">
        <v>15512.898440000001</v>
      </c>
      <c r="XZ65" s="8">
        <v>4.9720000000000004</v>
      </c>
      <c r="YA65" s="9">
        <v>16887.90408</v>
      </c>
      <c r="YB65" s="8">
        <v>8616.3272859999997</v>
      </c>
      <c r="YC65" s="9">
        <v>96.063472070000003</v>
      </c>
      <c r="YD65" s="8">
        <v>62256.141369999998</v>
      </c>
      <c r="YE65" s="9">
        <v>74.244480289999998</v>
      </c>
      <c r="YF65" s="8">
        <v>26.672988289999999</v>
      </c>
      <c r="YG65" s="9">
        <v>26.087769099999999</v>
      </c>
      <c r="YH65" s="8">
        <v>3.0836052930000002</v>
      </c>
      <c r="YI65" s="9">
        <v>31.419</v>
      </c>
      <c r="YJ65" s="8">
        <v>18.693945979999999</v>
      </c>
      <c r="YK65" s="9">
        <v>13.29398681</v>
      </c>
      <c r="YL65" s="8">
        <v>48.585722480000001</v>
      </c>
      <c r="YM65" s="9">
        <v>32.359216140000001</v>
      </c>
      <c r="YN65" s="8">
        <v>2.1089072889999998</v>
      </c>
      <c r="YO65" s="9">
        <v>23.300697580000001</v>
      </c>
      <c r="YP65" s="8">
        <v>27.8696895</v>
      </c>
      <c r="YQ65" s="9">
        <v>18.196999999999999</v>
      </c>
      <c r="YR65" s="8">
        <v>4.3940000000000001</v>
      </c>
      <c r="YS65" s="9">
        <v>16.757194609999999</v>
      </c>
      <c r="YT65" s="8">
        <v>127.52502339999999</v>
      </c>
      <c r="YU65" s="9">
        <v>172.49119949999999</v>
      </c>
      <c r="YV65" s="8">
        <v>12.645</v>
      </c>
      <c r="YW65" s="9">
        <v>74.781620160000003</v>
      </c>
      <c r="YX65" s="8">
        <v>8.4611645069999994</v>
      </c>
      <c r="YY65" s="9">
        <v>15.87892989</v>
      </c>
      <c r="YZ65" s="8">
        <v>73.912230899999997</v>
      </c>
      <c r="ZA65" s="9">
        <v>22.67191442</v>
      </c>
      <c r="ZB65" s="8">
        <v>66.685000000000002</v>
      </c>
      <c r="ZC65" s="9">
        <v>2.7870715260000001</v>
      </c>
      <c r="ZD65" s="8">
        <v>19.073</v>
      </c>
      <c r="ZE65" s="9">
        <v>47.765999999999998</v>
      </c>
      <c r="ZF65" s="8">
        <v>52.702500489999998</v>
      </c>
      <c r="ZG65" s="9">
        <v>28.60355027</v>
      </c>
      <c r="ZH65" s="8">
        <v>4.2729158949999997</v>
      </c>
      <c r="ZI65" s="9">
        <v>72.130310499999993</v>
      </c>
      <c r="ZJ65" s="8">
        <v>39.680999999999997</v>
      </c>
      <c r="ZK65" s="9">
        <v>12.51</v>
      </c>
      <c r="ZL65" s="8">
        <v>25.755519710000002</v>
      </c>
      <c r="ZM65" s="9">
        <v>1.1967012079999999</v>
      </c>
      <c r="ZN65" s="8">
        <v>19.055065240000001</v>
      </c>
      <c r="ZO65" s="9"/>
      <c r="ZP65" s="8"/>
      <c r="ZQ65" s="9"/>
      <c r="ZR65" s="8"/>
      <c r="ZS65" s="9"/>
      <c r="ZT65" s="8"/>
      <c r="ZU65" s="9"/>
      <c r="ZV65" s="8"/>
      <c r="ZW65" s="9"/>
      <c r="ZX65" s="8"/>
      <c r="ZY65" s="9"/>
      <c r="ZZ65" s="8"/>
      <c r="AAA65" s="9"/>
      <c r="AAB65" s="8"/>
      <c r="AAC65" s="9"/>
      <c r="AAD65" s="8"/>
      <c r="AAE65" s="9"/>
      <c r="AAF65" s="8"/>
      <c r="AAG65" s="9"/>
      <c r="AAH65" s="8"/>
      <c r="AAI65" s="9"/>
      <c r="AAJ65" s="8"/>
      <c r="AAK65" s="9"/>
      <c r="AAL65" s="8"/>
      <c r="AAM65" s="9"/>
      <c r="AAN65" s="8">
        <v>1434542000</v>
      </c>
      <c r="AAO65" s="9">
        <v>1434542000</v>
      </c>
      <c r="AAP65" s="8"/>
      <c r="AAQ65" s="9"/>
      <c r="AAR65" s="8"/>
      <c r="AAS65" s="9"/>
      <c r="AAT65" s="8"/>
      <c r="AAU65" s="9"/>
      <c r="AAV65" s="8"/>
      <c r="AAW65" s="9"/>
      <c r="AAX65" s="8"/>
      <c r="AAY65" s="9"/>
      <c r="AAZ65" s="8"/>
      <c r="ABA65" s="9">
        <v>72.7</v>
      </c>
      <c r="ABB65" s="8"/>
      <c r="ABC65" s="9"/>
      <c r="ABD65" s="8"/>
      <c r="ABE65" s="9"/>
      <c r="ABF65" s="8"/>
      <c r="ABG65" s="9"/>
      <c r="ABH65" s="8">
        <v>366400000</v>
      </c>
      <c r="ABI65" s="9"/>
      <c r="ABJ65" s="8"/>
      <c r="ABK65" s="9"/>
      <c r="ABL65" s="8"/>
      <c r="ABM65" s="9"/>
      <c r="ABN65" s="8">
        <v>4.3109750660000001</v>
      </c>
      <c r="ABO65" s="9">
        <v>1450600000</v>
      </c>
      <c r="ABP65" s="8">
        <v>460300000</v>
      </c>
      <c r="ABQ65" s="9">
        <v>96</v>
      </c>
      <c r="ABR65" s="8"/>
      <c r="ABS65" s="34"/>
    </row>
    <row r="66" spans="1:747" s="12" customFormat="1" ht="18.75" hidden="1" x14ac:dyDescent="0.3">
      <c r="A66" s="10" t="s">
        <v>3061</v>
      </c>
      <c r="B66" s="11" cm="1">
        <f t="array" ref="B66">INDEX(B2:B100,MATCH(TRUE,ISNUMBER(B2:B100),0))</f>
        <v>49.792013679999997</v>
      </c>
      <c r="C66" s="11" cm="1">
        <f t="array" ref="C66">INDEX(C2:C100,MATCH(TRUE,ISNUMBER(C2:C100),0))</f>
        <v>85.056837090000002</v>
      </c>
      <c r="D66" s="11" cm="1">
        <f t="array" ref="D66">INDEX(D2:D100,MATCH(TRUE,ISNUMBER(D2:D100),0))</f>
        <v>0.45006063099999999</v>
      </c>
      <c r="E66" s="11" cm="1">
        <f t="array" ref="E66">INDEX(E2:E100,MATCH(TRUE,ISNUMBER(E2:E100),0))</f>
        <v>3.639141763</v>
      </c>
      <c r="F66" s="11" cm="1">
        <f t="array" ref="F66">INDEX(F2:F100,MATCH(TRUE,ISNUMBER(F2:F100),0))</f>
        <v>4.2192010580000003</v>
      </c>
      <c r="G66" s="11" cm="1">
        <f t="array" ref="G66">INDEX(G2:G100,MATCH(TRUE,ISNUMBER(G2:G100),0))</f>
        <v>2.166610554</v>
      </c>
      <c r="H66" s="11" cm="1">
        <f t="array" ref="H66">INDEX(H2:H100,MATCH(TRUE,ISNUMBER(H2:H100),0))</f>
        <v>3.5518223409999998</v>
      </c>
      <c r="I66" s="11" cm="1">
        <f t="array" ref="I66">INDEX(I2:I100,MATCH(TRUE,ISNUMBER(I2:I100),0))</f>
        <v>4.9719381340000002</v>
      </c>
      <c r="J66" s="11" cm="1">
        <f t="array" ref="J66">INDEX(J2:J100,MATCH(TRUE,ISNUMBER(J2:J100),0))</f>
        <v>6.602214773</v>
      </c>
      <c r="K66" s="11" cm="1">
        <f t="array" ref="K66">INDEX(K2:K100,MATCH(TRUE,ISNUMBER(K2:K100),0))</f>
        <v>7.5987024910000001</v>
      </c>
      <c r="L66" s="11" cm="1">
        <f t="array" ref="L66">INDEX(L2:L100,MATCH(TRUE,ISNUMBER(L2:L100),0))</f>
        <v>53.568941109999997</v>
      </c>
      <c r="M66" s="11" cm="1">
        <f t="array" ref="M66">INDEX(M2:M100,MATCH(TRUE,ISNUMBER(M2:M100),0))</f>
        <v>8.3384734080000005</v>
      </c>
      <c r="N66" s="11" cm="1">
        <f t="array" ref="N66">INDEX(N2:N100,MATCH(TRUE,ISNUMBER(N2:N100),0))</f>
        <v>13.974927989999999</v>
      </c>
      <c r="O66" s="11" cm="1">
        <f t="array" ref="O66">INDEX(O2:O100,MATCH(TRUE,ISNUMBER(O2:O100),0))</f>
        <v>43.367170629999997</v>
      </c>
      <c r="P66" s="11" cm="1">
        <f t="array" ref="P66">INDEX(P2:P100,MATCH(TRUE,ISNUMBER(P2:P100),0))</f>
        <v>17.783922539999999</v>
      </c>
      <c r="Q66" s="11" cm="1">
        <f t="array" ref="Q66">INDEX(Q2:Q100,MATCH(TRUE,ISNUMBER(Q2:Q100),0))</f>
        <v>-2954</v>
      </c>
      <c r="R66" s="11" cm="1">
        <f t="array" ref="R66">INDEX(R2:R100,MATCH(TRUE,ISNUMBER(R2:R100),0))</f>
        <v>61675492328</v>
      </c>
      <c r="S66" s="11" cm="1">
        <f t="array" ref="S66">INDEX(S2:S100,MATCH(TRUE,ISNUMBER(S2:S100),0))</f>
        <v>197400000</v>
      </c>
      <c r="T66" s="11" cm="1">
        <f t="array" ref="T66">INDEX(T2:T100,MATCH(TRUE,ISNUMBER(T2:T100),0))</f>
        <v>754.66512739999996</v>
      </c>
      <c r="U66" s="11" cm="1">
        <f t="array" ref="U66">INDEX(U2:U100,MATCH(TRUE,ISNUMBER(U2:U100),0))</f>
        <v>20297834751</v>
      </c>
      <c r="V66" s="11" cm="1">
        <f t="array" ref="V66">INDEX(V2:V100,MATCH(TRUE,ISNUMBER(V2:V100),0))</f>
        <v>1324200000</v>
      </c>
      <c r="W66" s="11" cm="1">
        <f t="array" ref="W66">INDEX(W2:W100,MATCH(TRUE,ISNUMBER(W2:W100),0))</f>
        <v>906840607.20000005</v>
      </c>
      <c r="X66" s="11" cm="1">
        <f t="array" ref="X66">INDEX(X2:X100,MATCH(TRUE,ISNUMBER(X2:X100),0))</f>
        <v>27.648825779999999</v>
      </c>
      <c r="Y66" s="11" cm="1">
        <f t="array" ref="Y66">INDEX(Y2:Y100,MATCH(TRUE,ISNUMBER(Y2:Y100),0))</f>
        <v>405000000</v>
      </c>
      <c r="Z66" s="11" cm="1">
        <f t="array" ref="Z66">INDEX(Z2:Z100,MATCH(TRUE,ISNUMBER(Z2:Z100),0))</f>
        <v>-1.959311851</v>
      </c>
      <c r="AA66" s="11" cm="1">
        <f t="array" ref="AA66">INDEX(AA2:AA100,MATCH(TRUE,ISNUMBER(AA2:AA100),0))</f>
        <v>21.825505190000001</v>
      </c>
      <c r="AB66" s="11" cm="1">
        <f t="array" ref="AB66">INDEX(AB2:AB100,MATCH(TRUE,ISNUMBER(AB2:AB100),0))</f>
        <v>319700000</v>
      </c>
      <c r="AC66" s="11" cm="1">
        <f t="array" ref="AC66">INDEX(AC2:AC100,MATCH(TRUE,ISNUMBER(AC2:AC100),0))</f>
        <v>484720375.19999999</v>
      </c>
      <c r="AD66" s="11" cm="1">
        <f t="array" ref="AD66">INDEX(AD2:AD100,MATCH(TRUE,ISNUMBER(AD2:AD100),0))</f>
        <v>22811546768</v>
      </c>
      <c r="AE66" s="11" cm="1">
        <f t="array" ref="AE66">INDEX(AE2:AE100,MATCH(TRUE,ISNUMBER(AE2:AE100),0))</f>
        <v>835625765.29999995</v>
      </c>
      <c r="AF66" s="11" cm="1">
        <f t="array" ref="AF66">INDEX(AF2:AF100,MATCH(TRUE,ISNUMBER(AF2:AF100),0))</f>
        <v>1493500000</v>
      </c>
      <c r="AG66" s="11" cm="1">
        <f t="array" ref="AG66">INDEX(AG2:AG100,MATCH(TRUE,ISNUMBER(AG2:AG100),0))</f>
        <v>593102000000</v>
      </c>
      <c r="AH66" s="11" cm="1">
        <f t="array" ref="AH66">INDEX(AH2:AH100,MATCH(TRUE,ISNUMBER(AH2:AH100),0))</f>
        <v>3639423007</v>
      </c>
      <c r="AI66" s="11" cm="1">
        <f t="array" ref="AI66">INDEX(AI2:AI100,MATCH(TRUE,ISNUMBER(AI2:AI100),0))</f>
        <v>31322862220</v>
      </c>
      <c r="AJ66" s="11" cm="1">
        <f t="array" ref="AJ66">INDEX(AJ2:AJ100,MATCH(TRUE,ISNUMBER(AJ2:AJ100),0))</f>
        <v>15.57209175</v>
      </c>
      <c r="AK66" s="11" cm="1">
        <f t="array" ref="AK66">INDEX(AK2:AK100,MATCH(TRUE,ISNUMBER(AK2:AK100),0))</f>
        <v>228100000</v>
      </c>
      <c r="AL66" s="11" cm="1">
        <f t="array" ref="AL66">INDEX(AL2:AL100,MATCH(TRUE,ISNUMBER(AL2:AL100),0))</f>
        <v>568000000</v>
      </c>
      <c r="AM66" s="11" cm="1">
        <f t="array" ref="AM66">INDEX(AM2:AM100,MATCH(TRUE,ISNUMBER(AM2:AM100),0))</f>
        <v>29.384703040000002</v>
      </c>
      <c r="AN66" s="11" cm="1">
        <f t="array" ref="AN66">INDEX(AN2:AN100,MATCH(TRUE,ISNUMBER(AN2:AN100),0))</f>
        <v>37.863999999999997</v>
      </c>
      <c r="AO66" s="11" cm="1">
        <f t="array" ref="AO66">INDEX(AO2:AO100,MATCH(TRUE,ISNUMBER(AO2:AO100),0))</f>
        <v>50.207986320000003</v>
      </c>
      <c r="AP66" s="11" cm="1">
        <f t="array" ref="AP66">INDEX(AP2:AP100,MATCH(TRUE,ISNUMBER(AP2:AP100),0))</f>
        <v>26896479</v>
      </c>
      <c r="AQ66" s="11" cm="1">
        <f t="array" ref="AQ66">INDEX(AQ2:AQ100,MATCH(TRUE,ISNUMBER(AQ2:AQ100),0))</f>
        <v>78.322356439999993</v>
      </c>
      <c r="AR66" s="11" cm="1">
        <f t="array" ref="AR66">INDEX(AR2:AR100,MATCH(TRUE,ISNUMBER(AR2:AR100),0))</f>
        <v>0.186390429</v>
      </c>
      <c r="AS66" s="11" cm="1">
        <f t="array" ref="AS66">INDEX(AS2:AS100,MATCH(TRUE,ISNUMBER(AS2:AS100),0))</f>
        <v>0.93720977699999997</v>
      </c>
      <c r="AT66" s="11" cm="1">
        <f t="array" ref="AT66">INDEX(AT2:AT100,MATCH(TRUE,ISNUMBER(AT2:AT100),0))</f>
        <v>3.063888253</v>
      </c>
      <c r="AU66" s="11" cm="1">
        <f t="array" ref="AU66">INDEX(AU2:AU100,MATCH(TRUE,ISNUMBER(AU2:AU100),0))</f>
        <v>1.4902274150000001</v>
      </c>
      <c r="AV66" s="11" cm="1">
        <f t="array" ref="AV66">INDEX(AV2:AV100,MATCH(TRUE,ISNUMBER(AV2:AV100),0))</f>
        <v>2.8297792670000002</v>
      </c>
      <c r="AW66" s="11" cm="1">
        <f t="array" ref="AW66">INDEX(AW2:AW100,MATCH(TRUE,ISNUMBER(AW2:AW100),0))</f>
        <v>4.2395612229999999</v>
      </c>
      <c r="AX66" s="11" cm="1">
        <f t="array" ref="AX66">INDEX(AX2:AX100,MATCH(TRUE,ISNUMBER(AX2:AX100),0))</f>
        <v>5.7757484799999999</v>
      </c>
      <c r="AY66" s="11" cm="1">
        <f t="array" ref="AY66">INDEX(AY2:AY100,MATCH(TRUE,ISNUMBER(AY2:AY100),0))</f>
        <v>7.494090441</v>
      </c>
      <c r="AZ66" s="11" cm="1">
        <f t="array" ref="AZ66">INDEX(AZ2:AZ100,MATCH(TRUE,ISNUMBER(AZ2:AZ100),0))</f>
        <v>54.037452260000002</v>
      </c>
      <c r="BA66" s="11" cm="1">
        <f t="array" ref="BA66">INDEX(BA2:BA100,MATCH(TRUE,ISNUMBER(BA2:BA100),0))</f>
        <v>54.509877449999998</v>
      </c>
      <c r="BB66" s="11" cm="1">
        <f t="array" ref="BB66">INDEX(BB2:BB100,MATCH(TRUE,ISNUMBER(BB2:BB100),0))</f>
        <v>11.608320109999999</v>
      </c>
      <c r="BC66" s="11" cm="1">
        <f t="array" ref="BC66">INDEX(BC2:BC100,MATCH(TRUE,ISNUMBER(BC2:BC100),0))</f>
        <v>42.323405970000003</v>
      </c>
      <c r="BD66" s="11" cm="1">
        <f t="array" ref="BD66">INDEX(BD2:BD100,MATCH(TRUE,ISNUMBER(BD2:BD100),0))</f>
        <v>41.270921489999999</v>
      </c>
      <c r="BE66" s="11" cm="1">
        <f t="array" ref="BE66">INDEX(BE2:BE100,MATCH(TRUE,ISNUMBER(BE2:BE100),0))</f>
        <v>0.34824201500000002</v>
      </c>
      <c r="BF66" s="11" cm="1">
        <f t="array" ref="BF66">INDEX(BF2:BF100,MATCH(TRUE,ISNUMBER(BF2:BF100),0))</f>
        <v>13.476242490000001</v>
      </c>
      <c r="BG66" s="11" cm="1">
        <f t="array" ref="BG66">INDEX(BG2:BG100,MATCH(TRUE,ISNUMBER(BG2:BG100),0))</f>
        <v>4206270175</v>
      </c>
      <c r="BH66" s="11" cm="1">
        <f t="array" ref="BH66">INDEX(BH2:BH100,MATCH(TRUE,ISNUMBER(BH2:BH100),0))</f>
        <v>0</v>
      </c>
      <c r="BI66" s="11" cm="1">
        <f t="array" ref="BI66">INDEX(BI2:BI100,MATCH(TRUE,ISNUMBER(BI2:BI100),0))</f>
        <v>1732703047</v>
      </c>
      <c r="BJ66" s="11" cm="1">
        <f t="array" ref="BJ66">INDEX(BJ2:BJ100,MATCH(TRUE,ISNUMBER(BJ2:BJ100),0))</f>
        <v>21.559257240000001</v>
      </c>
      <c r="BK66" s="11" cm="1">
        <f t="array" ref="BK66">INDEX(BK2:BK100,MATCH(TRUE,ISNUMBER(BK2:BK100),0))</f>
        <v>315800000</v>
      </c>
      <c r="BL66" s="11" cm="1">
        <f t="array" ref="BL66">INDEX(BL2:BL100,MATCH(TRUE,ISNUMBER(BL2:BL100),0))</f>
        <v>-28700000</v>
      </c>
      <c r="BM66" s="11" cm="1">
        <f t="array" ref="BM66">INDEX(BM2:BM100,MATCH(TRUE,ISNUMBER(BM2:BM100),0))</f>
        <v>15.435554339999999</v>
      </c>
      <c r="BN66" s="11" cm="1">
        <f t="array" ref="BN66">INDEX(BN2:BN100,MATCH(TRUE,ISNUMBER(BN2:BN100),0))</f>
        <v>226100000</v>
      </c>
      <c r="BO66" s="11" cm="1">
        <f t="array" ref="BO66">INDEX(BO2:BO100,MATCH(TRUE,ISNUMBER(BO2:BO100),0))</f>
        <v>164540743.5</v>
      </c>
      <c r="BP66" s="11" cm="1">
        <f t="array" ref="BP66">INDEX(BP2:BP100,MATCH(TRUE,ISNUMBER(BP2:BP100),0))</f>
        <v>1753804656</v>
      </c>
      <c r="BQ66" s="11" cm="1">
        <f t="array" ref="BQ66">INDEX(BQ2:BQ100,MATCH(TRUE,ISNUMBER(BQ2:BQ100),0))</f>
        <v>633002000000</v>
      </c>
      <c r="BR66" s="11" cm="1">
        <f t="array" ref="BR66">INDEX(BR2:BR100,MATCH(TRUE,ISNUMBER(BR2:BR100),0))</f>
        <v>0.23593914999999999</v>
      </c>
      <c r="BS66" s="11" cm="1">
        <f t="array" ref="BS66">INDEX(BS2:BS100,MATCH(TRUE,ISNUMBER(BS2:BS100),0))</f>
        <v>34263054467</v>
      </c>
      <c r="BT66" s="11" cm="1">
        <f t="array" ref="BT66">INDEX(BT2:BT100,MATCH(TRUE,ISNUMBER(BT2:BT100),0))</f>
        <v>568957000000</v>
      </c>
      <c r="BU66" s="11" cm="1">
        <f t="array" ref="BU66">INDEX(BU2:BU100,MATCH(TRUE,ISNUMBER(BU2:BU100),0))</f>
        <v>1039300000</v>
      </c>
      <c r="BV66" s="11" cm="1">
        <f t="array" ref="BV66">INDEX(BV2:BV100,MATCH(TRUE,ISNUMBER(BV2:BV100),0))</f>
        <v>62.136000000000003</v>
      </c>
      <c r="BW66" s="11" cm="1">
        <f t="array" ref="BW66">INDEX(BW2:BW100,MATCH(TRUE,ISNUMBER(BW2:BW100),0))</f>
        <v>13392299</v>
      </c>
      <c r="BX66" s="11" cm="1">
        <f t="array" ref="BX66">INDEX(BX2:BX100,MATCH(TRUE,ISNUMBER(BX2:BX100),0))</f>
        <v>0.68717852999999995</v>
      </c>
      <c r="BY66" s="11" cm="1">
        <f t="array" ref="BY66">INDEX(BY2:BY100,MATCH(TRUE,ISNUMBER(BY2:BY100),0))</f>
        <v>978801</v>
      </c>
      <c r="BZ66" s="11" cm="1">
        <f t="array" ref="BZ66">INDEX(BZ2:BZ100,MATCH(TRUE,ISNUMBER(BZ2:BZ100),0))</f>
        <v>565048</v>
      </c>
      <c r="CA66" s="11" cm="1">
        <f t="array" ref="CA66">INDEX(CA2:CA100,MATCH(TRUE,ISNUMBER(CA2:CA100),0))</f>
        <v>2.4209511159999999</v>
      </c>
      <c r="CB66" s="11" cm="1">
        <f t="array" ref="CB66">INDEX(CB2:CB100,MATCH(TRUE,ISNUMBER(CB2:CB100),0))</f>
        <v>3.7655522690000001</v>
      </c>
      <c r="CC66" s="11" cm="1">
        <f t="array" ref="CC66">INDEX(CC2:CC100,MATCH(TRUE,ISNUMBER(CC2:CC100),0))</f>
        <v>5.1207714639999997</v>
      </c>
      <c r="CD66" s="11" cm="1">
        <f t="array" ref="CD66">INDEX(CD2:CD100,MATCH(TRUE,ISNUMBER(CD2:CD100),0))</f>
        <v>6.7602473170000001</v>
      </c>
      <c r="CE66" s="11" cm="1">
        <f t="array" ref="CE66">INDEX(CE2:CE100,MATCH(TRUE,ISNUMBER(CE2:CE100),0))</f>
        <v>7.4525407269999997</v>
      </c>
      <c r="CF66" s="11" cm="1">
        <f t="array" ref="CF66">INDEX(CF2:CF100,MATCH(TRUE,ISNUMBER(CF2:CF100),0))</f>
        <v>7234046</v>
      </c>
      <c r="CG66" s="11" cm="1">
        <f t="array" ref="CG66">INDEX(CG2:CG100,MATCH(TRUE,ISNUMBER(CG2:CG100),0))</f>
        <v>8.1043481820000007</v>
      </c>
      <c r="CH66" s="11" cm="1">
        <f t="array" ref="CH66">INDEX(CH2:CH100,MATCH(TRUE,ISNUMBER(CH2:CH100),0))</f>
        <v>13.341346890000001</v>
      </c>
      <c r="CI66" s="11" cm="1">
        <f t="array" ref="CI66">INDEX(CI2:CI100,MATCH(TRUE,ISNUMBER(CI2:CI100),0))</f>
        <v>5856381</v>
      </c>
      <c r="CJ66" s="11" cm="1">
        <f t="array" ref="CJ66">INDEX(CJ2:CJ100,MATCH(TRUE,ISNUMBER(CJ2:CJ100),0))</f>
        <v>16.884558689999999</v>
      </c>
      <c r="CK66" s="11" cm="1">
        <f t="array" ref="CK66">INDEX(CK2:CK100,MATCH(TRUE,ISNUMBER(CK2:CK100),0))</f>
        <v>140600000</v>
      </c>
      <c r="CL66" s="11" cm="1">
        <f t="array" ref="CL66">INDEX(CL2:CL100,MATCH(TRUE,ISNUMBER(CL2:CL100),0))</f>
        <v>566847168.60000002</v>
      </c>
      <c r="CM66" s="11" cm="1">
        <f t="array" ref="CM66">INDEX(CM2:CM100,MATCH(TRUE,ISNUMBER(CM2:CM100),0))</f>
        <v>54.460660070000003</v>
      </c>
      <c r="CN66" s="11" cm="1">
        <f t="array" ref="CN66">INDEX(CN2:CN100,MATCH(TRUE,ISNUMBER(CN2:CN100),0))</f>
        <v>3802527967</v>
      </c>
      <c r="CO66" s="11" cm="1">
        <f t="array" ref="CO66">INDEX(CO2:CO100,MATCH(TRUE,ISNUMBER(CO2:CO100),0))</f>
        <v>0.41760387599999998</v>
      </c>
      <c r="CP66" s="11" cm="1">
        <f t="array" ref="CP66">INDEX(CP2:CP100,MATCH(TRUE,ISNUMBER(CP2:CP100),0))</f>
        <v>84487039096</v>
      </c>
      <c r="CQ66" s="11" cm="1">
        <f t="array" ref="CQ66">INDEX(CQ2:CQ100,MATCH(TRUE,ISNUMBER(CQ2:CQ100),0))</f>
        <v>41.691698529999996</v>
      </c>
      <c r="CR66" s="11" cm="1">
        <f t="array" ref="CR66">INDEX(CR2:CR100,MATCH(TRUE,ISNUMBER(CR2:CR100),0))</f>
        <v>-82413950.049999997</v>
      </c>
      <c r="CS66" s="11" cm="1">
        <f t="array" ref="CS66">INDEX(CS2:CS100,MATCH(TRUE,ISNUMBER(CS2:CS100),0))</f>
        <v>5722541356</v>
      </c>
      <c r="CT66" s="11" cm="1">
        <f t="array" ref="CT66">INDEX(CT2:CT100,MATCH(TRUE,ISNUMBER(CT2:CT100),0))</f>
        <v>39900201434</v>
      </c>
      <c r="CU66" s="11" cm="1">
        <f t="array" ref="CU66">INDEX(CU2:CU100,MATCH(TRUE,ISNUMBER(CU2:CU100),0))</f>
        <v>649261118.70000005</v>
      </c>
      <c r="CV66" s="11" cm="1">
        <f t="array" ref="CV66">INDEX(CV2:CV100,MATCH(TRUE,ISNUMBER(CV2:CV100),0))</f>
        <v>11.523757509999999</v>
      </c>
      <c r="CW66" s="11" cm="1">
        <f t="array" ref="CW66">INDEX(CW2:CW100,MATCH(TRUE,ISNUMBER(CW2:CW100),0))</f>
        <v>168800000</v>
      </c>
      <c r="CX66" s="11" cm="1">
        <f t="array" ref="CX66">INDEX(CX2:CX100,MATCH(TRUE,ISNUMBER(CX2:CX100),0))</f>
        <v>5.2167739040000001</v>
      </c>
      <c r="CY66" s="11" cm="1">
        <f t="array" ref="CY66">INDEX(CY2:CY100,MATCH(TRUE,ISNUMBER(CY2:CY100),0))</f>
        <v>17.4631349</v>
      </c>
      <c r="CZ66" s="11" cm="1">
        <f t="array" ref="CZ66">INDEX(CZ2:CZ100,MATCH(TRUE,ISNUMBER(CZ2:CZ100),0))</f>
        <v>266967600</v>
      </c>
      <c r="DA66" s="11" cm="1">
        <f t="array" ref="DA66">INDEX(DA2:DA100,MATCH(TRUE,ISNUMBER(DA2:DA100),0))</f>
        <v>19.273857370000002</v>
      </c>
      <c r="DB66" s="11" cm="1">
        <f t="array" ref="DB66">INDEX(DB2:DB100,MATCH(TRUE,ISNUMBER(DB2:DB100),0))</f>
        <v>1162984313</v>
      </c>
      <c r="DC66" s="11" cm="1">
        <f t="array" ref="DC66">INDEX(DC2:DC100,MATCH(TRUE,ISNUMBER(DC2:DC100),0))</f>
        <v>92819609618</v>
      </c>
      <c r="DD66" s="11" cm="1">
        <f t="array" ref="DD66">INDEX(DD2:DD100,MATCH(TRUE,ISNUMBER(DD2:DD100),0))</f>
        <v>918039715.39999998</v>
      </c>
      <c r="DE66" s="11" cm="1">
        <f t="array" ref="DE66">INDEX(DE2:DE100,MATCH(TRUE,ISNUMBER(DE2:DE100),0))</f>
        <v>1955351085</v>
      </c>
      <c r="DF66" s="11" cm="1">
        <f t="array" ref="DF66">INDEX(DF2:DF100,MATCH(TRUE,ISNUMBER(DF2:DF100),0))</f>
        <v>57300000</v>
      </c>
      <c r="DG66" s="11" cm="1">
        <f t="array" ref="DG66">INDEX(DG2:DG100,MATCH(TRUE,ISNUMBER(DG2:DG100),0))</f>
        <v>101.9593119</v>
      </c>
      <c r="DH66" s="11" cm="1">
        <f t="array" ref="DH66">INDEX(DH2:DH100,MATCH(TRUE,ISNUMBER(DH2:DH100),0))</f>
        <v>4288684125</v>
      </c>
      <c r="DI66" s="11" cm="1">
        <f t="array" ref="DI66">INDEX(DI2:DI100,MATCH(TRUE,ISNUMBER(DI2:DI100),0))</f>
        <v>70.951665759999997</v>
      </c>
      <c r="DJ66" s="11" cm="1">
        <f t="array" ref="DJ66">INDEX(DJ2:DJ100,MATCH(TRUE,ISNUMBER(DJ2:DJ100),0))</f>
        <v>1164.571103</v>
      </c>
      <c r="DK66" s="11" cm="1">
        <f t="array" ref="DK66">INDEX(DK2:DK100,MATCH(TRUE,ISNUMBER(DK2:DK100),0))</f>
        <v>24144593575</v>
      </c>
      <c r="DL66" s="11" cm="1">
        <f t="array" ref="DL66">INDEX(DL2:DL100,MATCH(TRUE,ISNUMBER(DL2:DL100),0))</f>
        <v>655004251.10000002</v>
      </c>
      <c r="DM66" s="11" cm="1">
        <f t="array" ref="DM66">INDEX(DM2:DM100,MATCH(TRUE,ISNUMBER(DM2:DM100),0))</f>
        <v>153000000</v>
      </c>
      <c r="DN66" s="11" cm="1">
        <f t="array" ref="DN66">INDEX(DN2:DN100,MATCH(TRUE,ISNUMBER(DN2:DN100),0))</f>
        <v>0.33282904699999999</v>
      </c>
      <c r="DO66" s="11" cm="1">
        <f t="array" ref="DO66">INDEX(DO2:DO100,MATCH(TRUE,ISNUMBER(DO2:DO100),0))</f>
        <v>33.110322230000001</v>
      </c>
      <c r="DP66" s="11" cm="1">
        <f t="array" ref="DP66">INDEX(DP2:DP100,MATCH(TRUE,ISNUMBER(DP2:DP100),0))</f>
        <v>52900000</v>
      </c>
      <c r="DQ66" s="11" cm="1">
        <f t="array" ref="DQ66">INDEX(DQ2:DQ100,MATCH(TRUE,ISNUMBER(DQ2:DQ100),0))</f>
        <v>90000000</v>
      </c>
      <c r="DR66" s="11" cm="1">
        <f t="array" ref="DR66">INDEX(DR2:DR100,MATCH(TRUE,ISNUMBER(DR2:DR100),0))</f>
        <v>5183989</v>
      </c>
      <c r="DS66" s="11" cm="1">
        <f t="array" ref="DS66">INDEX(DS2:DS100,MATCH(TRUE,ISNUMBER(DS2:DS100),0))</f>
        <v>17.4631349</v>
      </c>
      <c r="DT66" s="11" cm="1">
        <f t="array" ref="DT66">INDEX(DT2:DT100,MATCH(TRUE,ISNUMBER(DT2:DT100),0))</f>
        <v>3680160</v>
      </c>
      <c r="DU66" s="11" cm="1">
        <f t="array" ref="DU66">INDEX(DU2:DU100,MATCH(TRUE,ISNUMBER(DU2:DU100),0))</f>
        <v>0.34824199900000002</v>
      </c>
      <c r="DV66" s="11" cm="1">
        <f t="array" ref="DV66">INDEX(DV2:DV100,MATCH(TRUE,ISNUMBER(DV2:DV100),0))</f>
        <v>403742208.30000001</v>
      </c>
      <c r="DW66" s="11" cm="1">
        <f t="array" ref="DW66">INDEX(DW2:DW100,MATCH(TRUE,ISNUMBER(DW2:DW100),0))</f>
        <v>412439000000</v>
      </c>
      <c r="DX66" s="11" cm="1">
        <f t="array" ref="DX66">INDEX(DX2:DX100,MATCH(TRUE,ISNUMBER(DX2:DX100),0))</f>
        <v>13041.224749999999</v>
      </c>
      <c r="DY66" s="11" cm="1">
        <f t="array" ref="DY66">INDEX(DY2:DY100,MATCH(TRUE,ISNUMBER(DY2:DY100),0))</f>
        <v>156.38739090000001</v>
      </c>
      <c r="DZ66" s="11" cm="1">
        <f t="array" ref="DZ66">INDEX(DZ2:DZ100,MATCH(TRUE,ISNUMBER(DZ2:DZ100),0))</f>
        <v>350763000000</v>
      </c>
      <c r="EA66" s="11" cm="1">
        <f t="array" ref="EA66">INDEX(EA2:EA100,MATCH(TRUE,ISNUMBER(EA2:EA100),0))</f>
        <v>1464800000</v>
      </c>
      <c r="EB66" s="11" cm="1">
        <f t="array" ref="EB66">INDEX(EB2:EB100,MATCH(TRUE,ISNUMBER(EB2:EB100),0))</f>
        <v>41.193336969999997</v>
      </c>
      <c r="EC66" s="11" cm="1">
        <f t="array" ref="EC66">INDEX(EC2:EC100,MATCH(TRUE,ISNUMBER(EC2:EC100),0))</f>
        <v>603400000</v>
      </c>
      <c r="ED66" s="11" cm="1">
        <f t="array" ref="ED66">INDEX(ED2:ED100,MATCH(TRUE,ISNUMBER(ED2:ED100),0))</f>
        <v>17.790824690000001</v>
      </c>
      <c r="EE66" s="11" cm="1">
        <f t="array" ref="EE66">INDEX(EE2:EE100,MATCH(TRUE,ISNUMBER(EE2:EE100),0))</f>
        <v>1.2087207090000001</v>
      </c>
      <c r="EF66" s="11" cm="1">
        <f t="array" ref="EF66">INDEX(EF2:EF100,MATCH(TRUE,ISNUMBER(EF2:EF100),0))</f>
        <v>485000000</v>
      </c>
      <c r="EG66" s="11" cm="1">
        <f t="array" ref="EG66">INDEX(EG2:EG100,MATCH(TRUE,ISNUMBER(EG2:EG100),0))</f>
        <v>569600000</v>
      </c>
      <c r="EH66" s="11" cm="1">
        <f t="array" ref="EH66">INDEX(EH2:EH100,MATCH(TRUE,ISNUMBER(EH2:EH100),0))</f>
        <v>16.930638999999999</v>
      </c>
      <c r="EI66" s="11" cm="1">
        <f t="array" ref="EI66">INDEX(EI2:EI100,MATCH(TRUE,ISNUMBER(EI2:EI100),0))</f>
        <v>36.136390480000003</v>
      </c>
      <c r="EJ66" s="11" cm="1">
        <f t="array" ref="EJ66">INDEX(EJ2:EJ100,MATCH(TRUE,ISNUMBER(EJ2:EJ100),0))</f>
        <v>668000000</v>
      </c>
      <c r="EK66" s="11" cm="1">
        <f t="array" ref="EK66">INDEX(EK2:EK100,MATCH(TRUE,ISNUMBER(EK2:EK100),0))</f>
        <v>10184083</v>
      </c>
      <c r="EL66" s="11" cm="1">
        <f t="array" ref="EL66">INDEX(EL2:EL100,MATCH(TRUE,ISNUMBER(EL2:EL100),0))</f>
        <v>16712396</v>
      </c>
      <c r="EM66" s="11" cm="1">
        <f t="array" ref="EM66">INDEX(EM2:EM100,MATCH(TRUE,ISNUMBER(EM2:EM100),0))</f>
        <v>13504180</v>
      </c>
      <c r="EN66" s="11" cm="1">
        <f t="array" ref="EN66">INDEX(EN2:EN100,MATCH(TRUE,ISNUMBER(EN2:EN100),0))</f>
        <v>6.7344806430000004</v>
      </c>
      <c r="EO66" s="11" cm="1">
        <f t="array" ref="EO66">INDEX(EO2:EO100,MATCH(TRUE,ISNUMBER(EO2:EO100),0))</f>
        <v>0.40167862100000001</v>
      </c>
      <c r="EP66" s="11" cm="1">
        <f t="array" ref="EP66">INDEX(EP2:EP100,MATCH(TRUE,ISNUMBER(EP2:EP100),0))</f>
        <v>1.263618041</v>
      </c>
      <c r="EQ66" s="11" cm="1">
        <f t="array" ref="EQ66">INDEX(EQ2:EQ100,MATCH(TRUE,ISNUMBER(EQ2:EQ100),0))</f>
        <v>413753</v>
      </c>
      <c r="ER66" s="11" cm="1">
        <f t="array" ref="ER66">INDEX(ER2:ER100,MATCH(TRUE,ISNUMBER(ER2:ER100),0))</f>
        <v>1.866725865</v>
      </c>
      <c r="ES66" s="11" cm="1">
        <f t="array" ref="ES66">INDEX(ES2:ES100,MATCH(TRUE,ISNUMBER(ES2:ES100),0))</f>
        <v>3.0866060819999999</v>
      </c>
      <c r="ET66" s="11" cm="1">
        <f t="array" ref="ET66">INDEX(ET2:ET100,MATCH(TRUE,ISNUMBER(ET2:ET100),0))</f>
        <v>4.3846394249999996</v>
      </c>
      <c r="EU66" s="11" cm="1">
        <f t="array" ref="EU66">INDEX(EU2:EU100,MATCH(TRUE,ISNUMBER(EU2:EU100),0))</f>
        <v>5.958708283</v>
      </c>
      <c r="EV66" s="11" cm="1">
        <f t="array" ref="EV66">INDEX(EV2:EV100,MATCH(TRUE,ISNUMBER(EV2:EV100),0))</f>
        <v>7.4555125840000001</v>
      </c>
      <c r="EW66" s="11" cm="1">
        <f t="array" ref="EW66">INDEX(EW2:EW100,MATCH(TRUE,ISNUMBER(EW2:EW100),0))</f>
        <v>14534172</v>
      </c>
      <c r="EX66" s="11" cm="1">
        <f t="array" ref="EX66">INDEX(EX2:EX100,MATCH(TRUE,ISNUMBER(EX2:EX100),0))</f>
        <v>7300126</v>
      </c>
      <c r="EY66" s="11" cm="1">
        <f t="array" ref="EY66">INDEX(EY2:EY100,MATCH(TRUE,ISNUMBER(EY2:EY100),0))</f>
        <v>11.04501591</v>
      </c>
      <c r="EZ66" s="11" cm="1">
        <f t="array" ref="EZ66">INDEX(EZ2:EZ100,MATCH(TRUE,ISNUMBER(EZ2:EZ100),0))</f>
        <v>11383506</v>
      </c>
      <c r="FA66" s="11" cm="1">
        <f t="array" ref="FA66">INDEX(FA2:FA100,MATCH(TRUE,ISNUMBER(FA2:FA100),0))</f>
        <v>5527125</v>
      </c>
      <c r="FB66" s="11" cm="1">
        <f t="array" ref="FB66">INDEX(FB2:FB100,MATCH(TRUE,ISNUMBER(FB2:FB100),0))</f>
        <v>19.866193339999999</v>
      </c>
      <c r="FC66" s="11" cm="1">
        <f t="array" ref="FC66">INDEX(FC2:FC100,MATCH(TRUE,ISNUMBER(FC2:FC100),0))</f>
        <v>291000000</v>
      </c>
      <c r="FD66" s="11" cm="1">
        <f t="array" ref="FD66">INDEX(FD2:FD100,MATCH(TRUE,ISNUMBER(FD2:FD100),0))</f>
        <v>36218405551</v>
      </c>
      <c r="FE66" s="11" cm="1">
        <f t="array" ref="FE66">INDEX(FE2:FE100,MATCH(TRUE,ISNUMBER(FE2:FE100),0))</f>
        <v>86.523757509999996</v>
      </c>
      <c r="FF66" s="11" cm="1">
        <f t="array" ref="FF66">INDEX(FF2:FF100,MATCH(TRUE,ISNUMBER(FF2:FF100),0))</f>
        <v>1267400000</v>
      </c>
      <c r="FG66" s="11" cm="1">
        <f t="array" ref="FG66">INDEX(FG2:FG100,MATCH(TRUE,ISNUMBER(FG2:FG100),0))</f>
        <v>2984418756</v>
      </c>
      <c r="FH66" s="11" cm="1">
        <f t="array" ref="FH66">INDEX(FH2:FH100,MATCH(TRUE,ISNUMBER(FH2:FH100),0))</f>
        <v>2132166792</v>
      </c>
      <c r="FI66" s="11" cm="1">
        <f t="array" ref="FI66">INDEX(FI2:FI100,MATCH(TRUE,ISNUMBER(FI2:FI100),0))</f>
        <v>3.657069956</v>
      </c>
      <c r="FJ66" s="11" cm="1">
        <f t="array" ref="FJ66">INDEX(FJ2:FJ100,MATCH(TRUE,ISNUMBER(FJ2:FJ100),0))</f>
        <v>1254553557</v>
      </c>
      <c r="FK66" s="11" cm="1">
        <f t="array" ref="FK66">INDEX(FK2:FK100,MATCH(TRUE,ISNUMBER(FK2:FK100),0))</f>
        <v>79552868494</v>
      </c>
      <c r="FL66" s="11" cm="1">
        <f t="array" ref="FL66">INDEX(FL2:FL100,MATCH(TRUE,ISNUMBER(FL2:FL100),0))</f>
        <v>10.03980539</v>
      </c>
      <c r="FM66" s="11" cm="1">
        <f t="array" ref="FM66">INDEX(FM2:FM100,MATCH(TRUE,ISNUMBER(FM2:FM100),0))</f>
        <v>1.292121485</v>
      </c>
      <c r="FN66" s="11" cm="1">
        <f t="array" ref="FN66">INDEX(FN2:FN100,MATCH(TRUE,ISNUMBER(FN2:FN100),0))</f>
        <v>1.9265021010000001</v>
      </c>
      <c r="FO66" s="11" cm="1">
        <f t="array" ref="FO66">INDEX(FO2:FO100,MATCH(TRUE,ISNUMBER(FO2:FO100),0))</f>
        <v>2.477234551</v>
      </c>
      <c r="FP66" s="11" cm="1">
        <f t="array" ref="FP66">INDEX(FP2:FP100,MATCH(TRUE,ISNUMBER(FP2:FP100),0))</f>
        <v>5.1611141429999998</v>
      </c>
      <c r="FQ66" s="11" cm="1">
        <f t="array" ref="FQ66">INDEX(FQ2:FQ100,MATCH(TRUE,ISNUMBER(FQ2:FQ100),0))</f>
        <v>21398705251</v>
      </c>
      <c r="FR66" s="11" cm="1">
        <f t="array" ref="FR66">INDEX(FR2:FR100,MATCH(TRUE,ISNUMBER(FR2:FR100),0))</f>
        <v>1.6099714380000001</v>
      </c>
      <c r="FS66" s="11" cm="1">
        <f t="array" ref="FS66">INDEX(FS2:FS100,MATCH(TRUE,ISNUMBER(FS2:FS100),0))</f>
        <v>141831000000</v>
      </c>
      <c r="FT66" s="11" cm="1">
        <f t="array" ref="FT66">INDEX(FT2:FT100,MATCH(TRUE,ISNUMBER(FT2:FT100),0))</f>
        <v>-1.8454801380000001</v>
      </c>
      <c r="FU66" s="11" cm="1">
        <f t="array" ref="FU66">INDEX(FU2:FU100,MATCH(TRUE,ISNUMBER(FU2:FU100),0))</f>
        <v>11.22314774</v>
      </c>
      <c r="FV66" s="11" cm="1">
        <f t="array" ref="FV66">INDEX(FV2:FV100,MATCH(TRUE,ISNUMBER(FV2:FV100),0))</f>
        <v>2.585292258</v>
      </c>
      <c r="FW66" s="11" cm="1">
        <f t="array" ref="FW66">INDEX(FW2:FW100,MATCH(TRUE,ISNUMBER(FW2:FW100),0))</f>
        <v>8315535640</v>
      </c>
      <c r="FX66" s="11" cm="1">
        <f t="array" ref="FX66">INDEX(FX2:FX100,MATCH(TRUE,ISNUMBER(FX2:FX100),0))</f>
        <v>8671332639</v>
      </c>
      <c r="FY66" s="11" cm="1">
        <f t="array" ref="FY66">INDEX(FY2:FY100,MATCH(TRUE,ISNUMBER(FY2:FY100),0))</f>
        <v>7.546391753</v>
      </c>
      <c r="FZ66" s="11" cm="1">
        <f t="array" ref="FZ66">INDEX(FZ2:FZ100,MATCH(TRUE,ISNUMBER(FZ2:FZ100),0))</f>
        <v>156713000000</v>
      </c>
      <c r="GA66" s="11" cm="1">
        <f t="array" ref="GA66">INDEX(GA2:GA100,MATCH(TRUE,ISNUMBER(GA2:GA100),0))</f>
        <v>-6.735395187</v>
      </c>
      <c r="GB66" s="11" cm="1">
        <f t="array" ref="GB66">INDEX(GB2:GB100,MATCH(TRUE,ISNUMBER(GB2:GB100),0))</f>
        <v>4.2412506370000003</v>
      </c>
      <c r="GC66" s="11" cm="1">
        <f t="array" ref="GC66">INDEX(GC2:GC100,MATCH(TRUE,ISNUMBER(GC2:GC100),0))</f>
        <v>11.62886598</v>
      </c>
      <c r="GD66" s="11" cm="1">
        <f t="array" ref="GD66">INDEX(GD2:GD100,MATCH(TRUE,ISNUMBER(GD2:GD100),0))</f>
        <v>1.3402061860000001</v>
      </c>
      <c r="GE66" s="11" cm="1">
        <f t="array" ref="GE66">INDEX(GE2:GE100,MATCH(TRUE,ISNUMBER(GE2:GE100),0))</f>
        <v>367612000000</v>
      </c>
      <c r="GF66" s="11" cm="1">
        <f t="array" ref="GF66">INDEX(GF2:GF100,MATCH(TRUE,ISNUMBER(GF2:GF100),0))</f>
        <v>4626072061</v>
      </c>
      <c r="GG66" s="11" cm="1">
        <f t="array" ref="GG66">INDEX(GG2:GG100,MATCH(TRUE,ISNUMBER(GG2:GG100),0))</f>
        <v>3.9449629559999999</v>
      </c>
      <c r="GH66" s="11" cm="1">
        <f t="array" ref="GH66">INDEX(GH2:GH100,MATCH(TRUE,ISNUMBER(GH2:GH100),0))</f>
        <v>48.102756999999997</v>
      </c>
      <c r="GI66" s="11" cm="1">
        <f t="array" ref="GI66">INDEX(GI2:GI100,MATCH(TRUE,ISNUMBER(GI2:GI100),0))</f>
        <v>47.255000000000003</v>
      </c>
      <c r="GJ66" s="11" cm="1">
        <f t="array" ref="GJ66">INDEX(GJ2:GJ100,MATCH(TRUE,ISNUMBER(GJ2:GJ100),0))</f>
        <v>334.07</v>
      </c>
      <c r="GK66" s="11" cm="1">
        <f t="array" ref="GK66">INDEX(GK2:GK100,MATCH(TRUE,ISNUMBER(GK2:GK100),0))</f>
        <v>318.3</v>
      </c>
      <c r="GL66" s="11" cm="1">
        <f t="array" ref="GL66">INDEX(GL2:GL100,MATCH(TRUE,ISNUMBER(GL2:GL100),0))</f>
        <v>321.8</v>
      </c>
      <c r="GM66" s="11" cm="1">
        <f t="array" ref="GM66">INDEX(GM2:GM100,MATCH(TRUE,ISNUMBER(GM2:GM100),0))</f>
        <v>86441</v>
      </c>
      <c r="GN66" s="11" cm="1">
        <f t="array" ref="GN66">INDEX(GN2:GN100,MATCH(TRUE,ISNUMBER(GN2:GN100),0))</f>
        <v>262443</v>
      </c>
      <c r="GO66" s="11" cm="1">
        <f t="array" ref="GO66">INDEX(GO2:GO100,MATCH(TRUE,ISNUMBER(GO2:GO100),0))</f>
        <v>178410003.69999999</v>
      </c>
      <c r="GP66" s="11" cm="1">
        <f t="array" ref="GP66">INDEX(GP2:GP100,MATCH(TRUE,ISNUMBER(GP2:GP100),0))</f>
        <v>178410003.69999999</v>
      </c>
      <c r="GQ66" s="11" cm="1">
        <f t="array" ref="GQ66">INDEX(GQ2:GQ100,MATCH(TRUE,ISNUMBER(GQ2:GQ100),0))</f>
        <v>43.555</v>
      </c>
      <c r="GR66" s="11" cm="1">
        <f t="array" ref="GR66">INDEX(GR2:GR100,MATCH(TRUE,ISNUMBER(GR2:GR100),0))</f>
        <v>213.4</v>
      </c>
      <c r="GS66" s="11" cm="1">
        <f t="array" ref="GS66">INDEX(GS2:GS100,MATCH(TRUE,ISNUMBER(GS2:GS100),0))</f>
        <v>21.364000000000001</v>
      </c>
      <c r="GT66" s="11" cm="1">
        <f t="array" ref="GT66">INDEX(GT2:GT100,MATCH(TRUE,ISNUMBER(GT2:GT100),0))</f>
        <v>158.88</v>
      </c>
      <c r="GU66" s="11" cm="1">
        <f t="array" ref="GU66">INDEX(GU2:GU100,MATCH(TRUE,ISNUMBER(GU2:GU100),0))</f>
        <v>1.0589999999999999</v>
      </c>
      <c r="GV66" s="11" cm="1">
        <f t="array" ref="GV66">INDEX(GV2:GV100,MATCH(TRUE,ISNUMBER(GV2:GV100),0))</f>
        <v>6.7939999999999996</v>
      </c>
      <c r="GW66" s="11" cm="1">
        <f t="array" ref="GW66">INDEX(GW2:GW100,MATCH(TRUE,ISNUMBER(GW2:GW100),0))</f>
        <v>218.4</v>
      </c>
      <c r="GX66" s="11" cm="1">
        <f t="array" ref="GX66">INDEX(GX2:GX100,MATCH(TRUE,ISNUMBER(GX2:GX100),0))</f>
        <v>198.22</v>
      </c>
      <c r="GY66" s="11" cm="1">
        <f t="array" ref="GY66">INDEX(GY2:GY100,MATCH(TRUE,ISNUMBER(GY2:GY100),0))</f>
        <v>-2690000.057</v>
      </c>
      <c r="GZ66" s="11" cm="1">
        <f t="array" ref="GZ66">INDEX(GZ2:GZ100,MATCH(TRUE,ISNUMBER(GZ2:GZ100),0))</f>
        <v>7820000</v>
      </c>
      <c r="HA66" s="11" cm="1">
        <f t="array" ref="HA66">INDEX(HA2:HA100,MATCH(TRUE,ISNUMBER(HA2:HA100),0))</f>
        <v>88500</v>
      </c>
      <c r="HB66" s="11" cm="1">
        <f t="array" ref="HB66">INDEX(HB2:HB100,MATCH(TRUE,ISNUMBER(HB2:HB100),0))</f>
        <v>60549999.240000002</v>
      </c>
      <c r="HC66" s="11" cm="1">
        <f t="array" ref="HC66">INDEX(HC2:HC100,MATCH(TRUE,ISNUMBER(HC2:HC100),0))</f>
        <v>110660000</v>
      </c>
      <c r="HD66" s="11" cm="1">
        <f t="array" ref="HD66">INDEX(HD2:HD100,MATCH(TRUE,ISNUMBER(HD2:HD100),0))</f>
        <v>4600</v>
      </c>
      <c r="HE66" s="11" cm="1">
        <f t="array" ref="HE66">INDEX(HE2:HE100,MATCH(TRUE,ISNUMBER(HE2:HE100),0))</f>
        <v>83900</v>
      </c>
      <c r="HF66" s="11" cm="1">
        <f t="array" ref="HF66">INDEX(HF2:HF100,MATCH(TRUE,ISNUMBER(HF2:HF100),0))</f>
        <v>36.808430000000001</v>
      </c>
      <c r="HG66" s="11" cm="1">
        <f t="array" ref="HG66">INDEX(HG2:HG100,MATCH(TRUE,ISNUMBER(HG2:HG100),0))</f>
        <v>45.372999999999998</v>
      </c>
      <c r="HH66" s="11" cm="1">
        <f t="array" ref="HH66">INDEX(HH2:HH100,MATCH(TRUE,ISNUMBER(HH2:HH100),0))</f>
        <v>208.1</v>
      </c>
      <c r="HI66" s="11" cm="1">
        <f t="array" ref="HI66">INDEX(HI2:HI100,MATCH(TRUE,ISNUMBER(HI2:HI100),0))</f>
        <v>47.405000000000001</v>
      </c>
      <c r="HJ66" s="11" cm="1">
        <f t="array" ref="HJ66">INDEX(HJ2:HJ100,MATCH(TRUE,ISNUMBER(HJ2:HJ100),0))</f>
        <v>391369</v>
      </c>
      <c r="HK66" s="11" cm="1">
        <f t="array" ref="HK66">INDEX(HK2:HK100,MATCH(TRUE,ISNUMBER(HK2:HK100),0))</f>
        <v>6.6332103790000003</v>
      </c>
      <c r="HL66" s="11" cm="1">
        <f t="array" ref="HL66">INDEX(HL2:HL100,MATCH(TRUE,ISNUMBER(HL2:HL100),0))</f>
        <v>27.478929279999999</v>
      </c>
      <c r="HM66" s="11" cm="1">
        <f t="array" ref="HM66">INDEX(HM2:HM100,MATCH(TRUE,ISNUMBER(HM2:HM100),0))</f>
        <v>1568579956</v>
      </c>
      <c r="HN66" s="11" cm="1">
        <f t="array" ref="HN66">INDEX(HN2:HN100,MATCH(TRUE,ISNUMBER(HN2:HN100),0))</f>
        <v>67.5</v>
      </c>
      <c r="HO66" s="11" cm="1">
        <f t="array" ref="HO66">INDEX(HO2:HO100,MATCH(TRUE,ISNUMBER(HO2:HO100),0))</f>
        <v>314.7</v>
      </c>
      <c r="HP66" s="11" cm="1">
        <f t="array" ref="HP66">INDEX(HP2:HP100,MATCH(TRUE,ISNUMBER(HP2:HP100),0))</f>
        <v>1642670044</v>
      </c>
      <c r="HQ66" s="11" cm="1">
        <f t="array" ref="HQ66">INDEX(HQ2:HQ100,MATCH(TRUE,ISNUMBER(HQ2:HQ100),0))</f>
        <v>170889999.19999999</v>
      </c>
      <c r="HR66" s="11" cm="1">
        <f t="array" ref="HR66">INDEX(HR2:HR100,MATCH(TRUE,ISNUMBER(HR2:HR100),0))</f>
        <v>29999.999329999999</v>
      </c>
      <c r="HS66" s="11" cm="1">
        <f t="array" ref="HS66">INDEX(HS2:HS100,MATCH(TRUE,ISNUMBER(HS2:HS100),0))</f>
        <v>113000000</v>
      </c>
      <c r="HT66" s="11" cm="1">
        <f t="array" ref="HT66">INDEX(HT2:HT100,MATCH(TRUE,ISNUMBER(HT2:HT100),0))</f>
        <v>6.1982101419999998</v>
      </c>
      <c r="HU66" s="11" cm="1">
        <f t="array" ref="HU66">INDEX(HU2:HU100,MATCH(TRUE,ISNUMBER(HU2:HU100),0))</f>
        <v>6.67547918</v>
      </c>
      <c r="HV66" s="11" cm="1">
        <f t="array" ref="HV66">INDEX(HV2:HV100,MATCH(TRUE,ISNUMBER(HV2:HV100),0))</f>
        <v>-0.56790123400000003</v>
      </c>
      <c r="HW66" s="11" cm="1">
        <f t="array" ref="HW66">INDEX(HW2:HW100,MATCH(TRUE,ISNUMBER(HW2:HW100),0))</f>
        <v>249697766.80000001</v>
      </c>
      <c r="HX66" s="11" cm="1">
        <f t="array" ref="HX66">INDEX(HX2:HX100,MATCH(TRUE,ISNUMBER(HX2:HX100),0))</f>
        <v>9.3096896759999996</v>
      </c>
      <c r="HY66" s="11" cm="1">
        <f t="array" ref="HY66">INDEX(HY2:HY100,MATCH(TRUE,ISNUMBER(HY2:HY100),0))</f>
        <v>101000000</v>
      </c>
      <c r="HZ66" s="11" cm="1">
        <f t="array" ref="HZ66">INDEX(HZ2:HZ100,MATCH(TRUE,ISNUMBER(HZ2:HZ100),0))</f>
        <v>0.81563560700000004</v>
      </c>
      <c r="IA66" s="11" cm="1">
        <f t="array" ref="IA66">INDEX(IA2:IA100,MATCH(TRUE,ISNUMBER(IA2:IA100),0))</f>
        <v>220503</v>
      </c>
      <c r="IB66" s="11" cm="1">
        <f t="array" ref="IB66">INDEX(IB2:IB100,MATCH(TRUE,ISNUMBER(IB2:IB100),0))</f>
        <v>1001450</v>
      </c>
      <c r="IC66" s="11" cm="1">
        <f t="array" ref="IC66">INDEX(IC2:IC100,MATCH(TRUE,ISNUMBER(IC2:IC100),0))</f>
        <v>5008966</v>
      </c>
      <c r="ID66" s="11" cm="1">
        <f t="array" ref="ID66">INDEX(ID2:ID100,MATCH(TRUE,ISNUMBER(ID2:ID100),0))</f>
        <v>96.950380150000001</v>
      </c>
      <c r="IE66" s="11" cm="1">
        <f t="array" ref="IE66">INDEX(IE2:IE100,MATCH(TRUE,ISNUMBER(IE2:IE100),0))</f>
        <v>17.77</v>
      </c>
      <c r="IF66" s="11" cm="1">
        <f t="array" ref="IF66">INDEX(IF2:IF100,MATCH(TRUE,ISNUMBER(IF2:IF100),0))</f>
        <v>6.9315384999999993E-2</v>
      </c>
      <c r="IG66" s="11" cm="1">
        <f t="array" ref="IG66">INDEX(IG2:IG100,MATCH(TRUE,ISNUMBER(IG2:IG100),0))</f>
        <v>183.37105009999999</v>
      </c>
      <c r="IH66" s="11" cm="1">
        <f t="array" ref="IH66">INDEX(IH2:IH100,MATCH(TRUE,ISNUMBER(IH2:IH100),0))</f>
        <v>27.727056109999999</v>
      </c>
      <c r="II66" s="11" cm="1">
        <f t="array" ref="II66">INDEX(II2:II100,MATCH(TRUE,ISNUMBER(II2:II100),0))</f>
        <v>16.079999999999998</v>
      </c>
      <c r="IJ66" s="11" cm="1">
        <f t="array" ref="IJ66">INDEX(IJ2:IJ100,MATCH(TRUE,ISNUMBER(IJ2:IJ100),0))</f>
        <v>1723824</v>
      </c>
      <c r="IK66" s="11" cm="1">
        <f t="array" ref="IK66">INDEX(IK2:IK100,MATCH(TRUE,ISNUMBER(IK2:IK100),0))</f>
        <v>2.5797378069999999</v>
      </c>
      <c r="IL66" s="11" cm="1">
        <f t="array" ref="IL66">INDEX(IL2:IL100,MATCH(TRUE,ISNUMBER(IL2:IL100),0))</f>
        <v>2905.7</v>
      </c>
      <c r="IM66" s="11" cm="1">
        <f t="array" ref="IM66">INDEX(IM2:IM100,MATCH(TRUE,ISNUMBER(IM2:IM100),0))</f>
        <v>18.93</v>
      </c>
      <c r="IN66" s="11" cm="1">
        <f t="array" ref="IN66">INDEX(IN2:IN100,MATCH(TRUE,ISNUMBER(IN2:IN100),0))</f>
        <v>995450</v>
      </c>
      <c r="IO66" s="11" cm="1">
        <f t="array" ref="IO66">INDEX(IO2:IO100,MATCH(TRUE,ISNUMBER(IO2:IO100),0))</f>
        <v>2.510422422</v>
      </c>
      <c r="IP66" s="11" cm="1">
        <f t="array" ref="IP66">INDEX(IP2:IP100,MATCH(TRUE,ISNUMBER(IP2:IP100),0))</f>
        <v>566800000</v>
      </c>
      <c r="IQ66" s="11" cm="1">
        <f t="array" ref="IQ66">INDEX(IQ2:IQ100,MATCH(TRUE,ISNUMBER(IQ2:IQ100),0))</f>
        <v>5.0282286520000001</v>
      </c>
      <c r="IR66" s="11" cm="1">
        <f t="array" ref="IR66">INDEX(IR2:IR100,MATCH(TRUE,ISNUMBER(IR2:IR100),0))</f>
        <v>21.57727594</v>
      </c>
      <c r="IS66" s="11" cm="1">
        <f t="array" ref="IS66">INDEX(IS2:IS100,MATCH(TRUE,ISNUMBER(IS2:IS100),0))</f>
        <v>3.8855421689999998</v>
      </c>
      <c r="IT66" s="11" cm="1">
        <f t="array" ref="IT66">INDEX(IT2:IT100,MATCH(TRUE,ISNUMBER(IT2:IT100),0))</f>
        <v>5.0753012049999997</v>
      </c>
      <c r="IU66" s="11" cm="1">
        <f t="array" ref="IU66">INDEX(IU2:IU100,MATCH(TRUE,ISNUMBER(IU2:IU100),0))</f>
        <v>2.981927711</v>
      </c>
      <c r="IV66" s="11" cm="1">
        <f t="array" ref="IV66">INDEX(IV2:IV100,MATCH(TRUE,ISNUMBER(IV2:IV100),0))</f>
        <v>8.2981927710000001</v>
      </c>
      <c r="IW66" s="11" cm="1">
        <f t="array" ref="IW66">INDEX(IW2:IW100,MATCH(TRUE,ISNUMBER(IW2:IW100),0))</f>
        <v>18.100000000000001</v>
      </c>
      <c r="IX66" s="11" cm="1">
        <f t="array" ref="IX66">INDEX(IX2:IX100,MATCH(TRUE,ISNUMBER(IX2:IX100),0))</f>
        <v>9.0540532000000007E-2</v>
      </c>
      <c r="IY66" s="11" cm="1">
        <f t="array" ref="IY66">INDEX(IY2:IY100,MATCH(TRUE,ISNUMBER(IY2:IY100),0))</f>
        <v>2.59350741</v>
      </c>
      <c r="IZ66" s="11" cm="1">
        <f t="array" ref="IZ66">INDEX(IZ2:IZ100,MATCH(TRUE,ISNUMBER(IZ2:IZ100),0))</f>
        <v>1.0762173610000001</v>
      </c>
      <c r="JA66" s="11" cm="1">
        <f t="array" ref="JA66">INDEX(JA2:JA100,MATCH(TRUE,ISNUMBER(JA2:JA100),0))</f>
        <v>21.987951809999998</v>
      </c>
      <c r="JB66" s="11" cm="1">
        <f t="array" ref="JB66">INDEX(JB2:JB100,MATCH(TRUE,ISNUMBER(JB2:JB100),0))</f>
        <v>0.37650602399999999</v>
      </c>
      <c r="JC66" s="11" cm="1">
        <f t="array" ref="JC66">INDEX(JC2:JC100,MATCH(TRUE,ISNUMBER(JC2:JC100),0))</f>
        <v>63.237951809999998</v>
      </c>
      <c r="JD66" s="11" cm="1">
        <f t="array" ref="JD66">INDEX(JD2:JD100,MATCH(TRUE,ISNUMBER(JD2:JD100),0))</f>
        <v>2499000</v>
      </c>
      <c r="JE66" s="11" cm="1">
        <f t="array" ref="JE66">INDEX(JE2:JE100,MATCH(TRUE,ISNUMBER(JE2:JE100),0))</f>
        <v>37.138320399999998</v>
      </c>
      <c r="JF66" s="11" cm="1">
        <f t="array" ref="JF66">INDEX(JF2:JF100,MATCH(TRUE,ISNUMBER(JF2:JF100),0))</f>
        <v>36.256175020000001</v>
      </c>
      <c r="JG66" s="11" cm="1">
        <f t="array" ref="JG66">INDEX(JG2:JG100,MATCH(TRUE,ISNUMBER(JG2:JG100),0))</f>
        <v>664000000</v>
      </c>
      <c r="JH66" s="11" cm="1">
        <f t="array" ref="JH66">INDEX(JH2:JH100,MATCH(TRUE,ISNUMBER(JH2:JH100),0))</f>
        <v>3.8855421689999998</v>
      </c>
      <c r="JI66" s="11" cm="1">
        <f t="array" ref="JI66">INDEX(JI2:JI100,MATCH(TRUE,ISNUMBER(JI2:JI100),0))</f>
        <v>10.88855422</v>
      </c>
      <c r="JJ66" s="11" cm="1">
        <f t="array" ref="JJ66">INDEX(JJ2:JJ100,MATCH(TRUE,ISNUMBER(JJ2:JJ100),0))</f>
        <v>36.23070525</v>
      </c>
      <c r="JK66" s="11" cm="1">
        <f t="array" ref="JK66">INDEX(JK2:JK100,MATCH(TRUE,ISNUMBER(JK2:JK100),0))</f>
        <v>1</v>
      </c>
      <c r="JL66" s="11" cm="1">
        <f t="array" ref="JL66">INDEX(JL2:JL100,MATCH(TRUE,ISNUMBER(JL2:JL100),0))</f>
        <v>5.0282286520000001</v>
      </c>
      <c r="JM66" s="11" cm="1">
        <f t="array" ref="JM66">INDEX(JM2:JM100,MATCH(TRUE,ISNUMBER(JM2:JM100),0))</f>
        <v>7.8510938599999998</v>
      </c>
      <c r="JN66" s="11" cm="1">
        <f t="array" ref="JN66">INDEX(JN2:JN100,MATCH(TRUE,ISNUMBER(JN2:JN100),0))</f>
        <v>8.345095272</v>
      </c>
      <c r="JO66" s="11" cm="1">
        <f t="array" ref="JO66">INDEX(JO2:JO100,MATCH(TRUE,ISNUMBER(JO2:JO100),0))</f>
        <v>9.2978122790000004</v>
      </c>
      <c r="JP66" s="11" cm="1">
        <f t="array" ref="JP66">INDEX(JP2:JP100,MATCH(TRUE,ISNUMBER(JP2:JP100),0))</f>
        <v>1.5963855419999999</v>
      </c>
      <c r="JQ66" s="11" cm="1">
        <f t="array" ref="JQ66">INDEX(JQ2:JQ100,MATCH(TRUE,ISNUMBER(JQ2:JQ100),0))</f>
        <v>0.85843373499999998</v>
      </c>
      <c r="JR66" s="11" cm="1">
        <f t="array" ref="JR66">INDEX(JR2:JR100,MATCH(TRUE,ISNUMBER(JR2:JR100),0))</f>
        <v>25680</v>
      </c>
      <c r="JS66" s="11" cm="1">
        <f t="array" ref="JS66">INDEX(JS2:JS100,MATCH(TRUE,ISNUMBER(JS2:JS100),0))</f>
        <v>1.711362032</v>
      </c>
      <c r="JT66" s="11" cm="1">
        <f t="array" ref="JT66">INDEX(JT2:JT100,MATCH(TRUE,ISNUMBER(JT2:JT100),0))</f>
        <v>-18200000</v>
      </c>
      <c r="JU66" s="11" cm="1">
        <f t="array" ref="JU66">INDEX(JU2:JU100,MATCH(TRUE,ISNUMBER(JU2:JU100),0))</f>
        <v>15958.474910000001</v>
      </c>
      <c r="JV66" s="11" cm="1">
        <f t="array" ref="JV66">INDEX(JV2:JV100,MATCH(TRUE,ISNUMBER(JV2:JV100),0))</f>
        <v>160</v>
      </c>
      <c r="JW66" s="11" cm="1">
        <f t="array" ref="JW66">INDEX(JW2:JW100,MATCH(TRUE,ISNUMBER(JW2:JW100),0))</f>
        <v>4908912189</v>
      </c>
      <c r="JX66" s="11" cm="1">
        <f t="array" ref="JX66">INDEX(JX2:JX100,MATCH(TRUE,ISNUMBER(JX2:JX100),0))</f>
        <v>73.371224440000006</v>
      </c>
      <c r="JY66" s="11" cm="1">
        <f t="array" ref="JY66">INDEX(JY2:JY100,MATCH(TRUE,ISNUMBER(JY2:JY100),0))</f>
        <v>488795000000</v>
      </c>
      <c r="JZ66" s="11" cm="1">
        <f t="array" ref="JZ66">INDEX(JZ2:JZ100,MATCH(TRUE,ISNUMBER(JZ2:JZ100),0))</f>
        <v>2247300000</v>
      </c>
      <c r="KA66" s="11" cm="1">
        <f t="array" ref="KA66">INDEX(KA2:KA100,MATCH(TRUE,ISNUMBER(KA2:KA100),0))</f>
        <v>-39755351.68</v>
      </c>
      <c r="KB66" s="11" cm="1">
        <f t="array" ref="KB66">INDEX(KB2:KB100,MATCH(TRUE,ISNUMBER(KB2:KB100),0))</f>
        <v>28298025139</v>
      </c>
      <c r="KC66" s="11" cm="1">
        <f t="array" ref="KC66">INDEX(KC2:KC100,MATCH(TRUE,ISNUMBER(KC2:KC100),0))</f>
        <v>5004759595</v>
      </c>
      <c r="KD66" s="11" cm="1">
        <f t="array" ref="KD66">INDEX(KD2:KD100,MATCH(TRUE,ISNUMBER(KD2:KD100),0))</f>
        <v>923.89122669999995</v>
      </c>
      <c r="KE66" s="11" cm="1">
        <f t="array" ref="KE66">INDEX(KE2:KE100,MATCH(TRUE,ISNUMBER(KE2:KE100),0))</f>
        <v>5989999.7709999997</v>
      </c>
      <c r="KF66" s="11" cm="1">
        <f t="array" ref="KF66">INDEX(KF2:KF100,MATCH(TRUE,ISNUMBER(KF2:KF100),0))</f>
        <v>5.1501424230000001</v>
      </c>
      <c r="KG66" s="11" cm="1">
        <f t="array" ref="KG66">INDEX(KG2:KG100,MATCH(TRUE,ISNUMBER(KG2:KG100),0))</f>
        <v>2.5474918870000001</v>
      </c>
      <c r="KH66" s="11" cm="1">
        <f t="array" ref="KH66">INDEX(KH2:KH100,MATCH(TRUE,ISNUMBER(KH2:KH100),0))</f>
        <v>2.5007577529999998</v>
      </c>
      <c r="KI66" s="11" cm="1">
        <f t="array" ref="KI66">INDEX(KI2:KI100,MATCH(TRUE,ISNUMBER(KI2:KI100),0))</f>
        <v>9999.9997760000006</v>
      </c>
      <c r="KJ66" s="11" cm="1">
        <f t="array" ref="KJ66">INDEX(KJ2:KJ100,MATCH(TRUE,ISNUMBER(KJ2:KJ100),0))</f>
        <v>39999.999109999997</v>
      </c>
      <c r="KK66" s="11" cm="1">
        <f t="array" ref="KK66">INDEX(KK2:KK100,MATCH(TRUE,ISNUMBER(KK2:KK100),0))</f>
        <v>470</v>
      </c>
      <c r="KL66" s="11" cm="1">
        <f t="array" ref="KL66">INDEX(KL2:KL100,MATCH(TRUE,ISNUMBER(KL2:KL100),0))</f>
        <v>19999.99955</v>
      </c>
      <c r="KM66" s="11" cm="1">
        <f t="array" ref="KM66">INDEX(KM2:KM100,MATCH(TRUE,ISNUMBER(KM2:KM100),0))</f>
        <v>-39999.999109999997</v>
      </c>
      <c r="KN66" s="11" cm="1">
        <f t="array" ref="KN66">INDEX(KN2:KN100,MATCH(TRUE,ISNUMBER(KN2:KN100),0))</f>
        <v>9999.9997760000006</v>
      </c>
      <c r="KO66" s="11" cm="1">
        <f t="array" ref="KO66">INDEX(KO2:KO100,MATCH(TRUE,ISNUMBER(KO2:KO100),0))</f>
        <v>3500000</v>
      </c>
      <c r="KP66" s="11" cm="1">
        <f t="array" ref="KP66">INDEX(KP2:KP100,MATCH(TRUE,ISNUMBER(KP2:KP100),0))</f>
        <v>12800000.189999999</v>
      </c>
      <c r="KQ66" s="11" cm="1">
        <f t="array" ref="KQ66">INDEX(KQ2:KQ100,MATCH(TRUE,ISNUMBER(KQ2:KQ100),0))</f>
        <v>6</v>
      </c>
      <c r="KR66" s="11" cm="1">
        <f t="array" ref="KR66">INDEX(KR2:KR100,MATCH(TRUE,ISNUMBER(KR2:KR100),0))</f>
        <v>1E-3</v>
      </c>
      <c r="KS66" s="11" cm="1">
        <f t="array" ref="KS66">INDEX(KS2:KS100,MATCH(TRUE,ISNUMBER(KS2:KS100),0))</f>
        <v>14.050700000000001</v>
      </c>
      <c r="KT66" s="11" cm="1">
        <f t="array" ref="KT66">INDEX(KT2:KT100,MATCH(TRUE,ISNUMBER(KT2:KT100),0))</f>
        <v>2.7353476809999999</v>
      </c>
      <c r="KU66" s="11" cm="1">
        <f t="array" ref="KU66">INDEX(KU2:KU100,MATCH(TRUE,ISNUMBER(KU2:KU100),0))</f>
        <v>261283055.5</v>
      </c>
      <c r="KV66" s="11" cm="1">
        <f t="array" ref="KV66">INDEX(KV2:KV100,MATCH(TRUE,ISNUMBER(KV2:KV100),0))</f>
        <v>8.4553969999999999E-3</v>
      </c>
      <c r="KW66" s="11" cm="1">
        <f t="array" ref="KW66">INDEX(KW2:KW100,MATCH(TRUE,ISNUMBER(KW2:KW100),0))</f>
        <v>680000</v>
      </c>
      <c r="KX66" s="11" cm="1">
        <f t="array" ref="KX66">INDEX(KX2:KX100,MATCH(TRUE,ISNUMBER(KX2:KX100),0))</f>
        <v>6.2773000000000003</v>
      </c>
      <c r="KY66" s="11" cm="1">
        <f t="array" ref="KY66">INDEX(KY2:KY100,MATCH(TRUE,ISNUMBER(KY2:KY100),0))</f>
        <v>3.04E-2</v>
      </c>
      <c r="KZ66" s="11" cm="1">
        <f t="array" ref="KZ66">INDEX(KZ2:KZ100,MATCH(TRUE,ISNUMBER(KZ2:KZ100),0))</f>
        <v>1E-4</v>
      </c>
      <c r="LA66" s="11" cm="1">
        <f t="array" ref="LA66">INDEX(LA2:LA100,MATCH(TRUE,ISNUMBER(LA2:LA100),0))</f>
        <v>2.4900000000000002</v>
      </c>
      <c r="LB66" s="11" cm="1">
        <f t="array" ref="LB66">INDEX(LB2:LB100,MATCH(TRUE,ISNUMBER(LB2:LB100),0))</f>
        <v>0.42899999999999999</v>
      </c>
      <c r="LC66" s="11" cm="1">
        <f t="array" ref="LC66">INDEX(LC2:LC100,MATCH(TRUE,ISNUMBER(LC2:LC100),0))</f>
        <v>1.9672000000000001</v>
      </c>
      <c r="LD66" s="11" cm="1">
        <f t="array" ref="LD66">INDEX(LD2:LD100,MATCH(TRUE,ISNUMBER(LD2:LD100),0))</f>
        <v>3.7576000000000001</v>
      </c>
      <c r="LE66" s="11" cm="1">
        <f t="array" ref="LE66">INDEX(LE2:LE100,MATCH(TRUE,ISNUMBER(LE2:LE100),0))</f>
        <v>4.0004</v>
      </c>
      <c r="LF66" s="11" cm="1">
        <f t="array" ref="LF66">INDEX(LF2:LF100,MATCH(TRUE,ISNUMBER(LF2:LF100),0))</f>
        <v>0.73503660299999996</v>
      </c>
      <c r="LG66" s="11" cm="1">
        <f t="array" ref="LG66">INDEX(LG2:LG100,MATCH(TRUE,ISNUMBER(LG2:LG100),0))</f>
        <v>8.4230999999999998</v>
      </c>
      <c r="LH66" s="11" cm="1">
        <f t="array" ref="LH66">INDEX(LH2:LH100,MATCH(TRUE,ISNUMBER(LH2:LH100),0))</f>
        <v>28.487300000000001</v>
      </c>
      <c r="LI66" s="11" cm="1">
        <f t="array" ref="LI66">INDEX(LI2:LI100,MATCH(TRUE,ISNUMBER(LI2:LI100),0))</f>
        <v>0.27510000000000001</v>
      </c>
      <c r="LJ66" s="11" cm="1">
        <f t="array" ref="LJ66">INDEX(LJ2:LJ100,MATCH(TRUE,ISNUMBER(LJ2:LJ100),0))</f>
        <v>-18871516.800000001</v>
      </c>
      <c r="LK66" s="11" cm="1">
        <f t="array" ref="LK66">INDEX(LK2:LK100,MATCH(TRUE,ISNUMBER(LK2:LK100),0))</f>
        <v>22000000</v>
      </c>
      <c r="LL66" s="11" cm="1">
        <f t="array" ref="LL66">INDEX(LL2:LL100,MATCH(TRUE,ISNUMBER(LL2:LL100),0))</f>
        <v>1801624657</v>
      </c>
      <c r="LM66" s="11" cm="1">
        <f t="array" ref="LM66">INDEX(LM2:LM100,MATCH(TRUE,ISNUMBER(LM2:LM100),0))</f>
        <v>2.5999999999999999E-3</v>
      </c>
      <c r="LN66" s="11" cm="1">
        <f t="array" ref="LN66">INDEX(LN2:LN100,MATCH(TRUE,ISNUMBER(LN2:LN100),0))</f>
        <v>4.2999999999999997E-2</v>
      </c>
      <c r="LO66" s="11" cm="1">
        <f t="array" ref="LO66">INDEX(LO2:LO100,MATCH(TRUE,ISNUMBER(LO2:LO100),0))</f>
        <v>0.76641672699999996</v>
      </c>
      <c r="LP66" s="11" cm="1">
        <f t="array" ref="LP66">INDEX(LP2:LP100,MATCH(TRUE,ISNUMBER(LP2:LP100),0))</f>
        <v>4.4401999999999999</v>
      </c>
      <c r="LQ66" s="11" cm="1">
        <f t="array" ref="LQ66">INDEX(LQ2:LQ100,MATCH(TRUE,ISNUMBER(LQ2:LQ100),0))</f>
        <v>5.9200000000000003E-2</v>
      </c>
      <c r="LR66" s="11" cm="1">
        <f t="array" ref="LR66">INDEX(LR2:LR100,MATCH(TRUE,ISNUMBER(LR2:LR100),0))</f>
        <v>1.03E-2</v>
      </c>
      <c r="LS66" s="11" cm="1">
        <f t="array" ref="LS66">INDEX(LS2:LS100,MATCH(TRUE,ISNUMBER(LS2:LS100),0))</f>
        <v>1.740642832</v>
      </c>
      <c r="LT66" s="11" cm="1">
        <f t="array" ref="LT66">INDEX(LT2:LT100,MATCH(TRUE,ISNUMBER(LT2:LT100),0))</f>
        <v>2.3984000000000001</v>
      </c>
      <c r="LU66" s="11" cm="1">
        <f t="array" ref="LU66">INDEX(LU2:LU100,MATCH(TRUE,ISNUMBER(LU2:LU100),0))</f>
        <v>0.82579999999999998</v>
      </c>
      <c r="LV66" s="11" cm="1">
        <f t="array" ref="LV66">INDEX(LV2:LV100,MATCH(TRUE,ISNUMBER(LV2:LV100),0))</f>
        <v>6.9999999999999999E-4</v>
      </c>
      <c r="LW66" s="11" cm="1">
        <f t="array" ref="LW66">INDEX(LW2:LW100,MATCH(TRUE,ISNUMBER(LW2:LW100),0))</f>
        <v>9.1298999999999992</v>
      </c>
      <c r="LX66" s="11" cm="1">
        <f t="array" ref="LX66">INDEX(LX2:LX100,MATCH(TRUE,ISNUMBER(LX2:LX100),0))</f>
        <v>60.268000000000001</v>
      </c>
      <c r="LY66" s="11" cm="1">
        <f t="array" ref="LY66">INDEX(LY2:LY100,MATCH(TRUE,ISNUMBER(LY2:LY100),0))</f>
        <v>2.1899999999999999E-2</v>
      </c>
      <c r="LZ66" s="11" cm="1">
        <f t="array" ref="LZ66">INDEX(LZ2:LZ100,MATCH(TRUE,ISNUMBER(LZ2:LZ100),0))</f>
        <v>2.5700000000000001E-2</v>
      </c>
      <c r="MA66" s="11" cm="1">
        <f t="array" ref="MA66">INDEX(MA2:MA100,MATCH(TRUE,ISNUMBER(MA2:MA100),0))</f>
        <v>25.4499</v>
      </c>
      <c r="MB66" s="11" cm="1">
        <f t="array" ref="MB66">INDEX(MB2:MB100,MATCH(TRUE,ISNUMBER(MB2:MB100),0))</f>
        <v>2.8719999999999999</v>
      </c>
      <c r="MC66" s="11" cm="1">
        <f t="array" ref="MC66">INDEX(MC2:MC100,MATCH(TRUE,ISNUMBER(MC2:MC100),0))</f>
        <v>4.9603000000000002</v>
      </c>
      <c r="MD66" s="11" cm="1">
        <f t="array" ref="MD66">INDEX(MD2:MD100,MATCH(TRUE,ISNUMBER(MD2:MD100),0))</f>
        <v>-24371516.800000001</v>
      </c>
      <c r="ME66" s="11" cm="1">
        <f t="array" ref="ME66">INDEX(ME2:ME100,MATCH(TRUE,ISNUMBER(ME2:ME100),0))</f>
        <v>0</v>
      </c>
      <c r="MF66" s="11" cm="1">
        <f t="array" ref="MF66">INDEX(MF2:MF100,MATCH(TRUE,ISNUMBER(MF2:MF100),0))</f>
        <v>243.09560870000001</v>
      </c>
      <c r="MG66" s="11" cm="1">
        <f t="array" ref="MG66">INDEX(MG2:MG100,MATCH(TRUE,ISNUMBER(MG2:MG100),0))</f>
        <v>1351123117</v>
      </c>
      <c r="MH66" s="11" cm="1">
        <f t="array" ref="MH66">INDEX(MH2:MH100,MATCH(TRUE,ISNUMBER(MH2:MH100),0))</f>
        <v>6</v>
      </c>
      <c r="MI66" s="11" cm="1">
        <f t="array" ref="MI66">INDEX(MI2:MI100,MATCH(TRUE,ISNUMBER(MI2:MI100),0))</f>
        <v>6</v>
      </c>
      <c r="MJ66" s="11" cm="1">
        <f t="array" ref="MJ66">INDEX(MJ2:MJ100,MATCH(TRUE,ISNUMBER(MJ2:MJ100),0))</f>
        <v>3.2749845529999999</v>
      </c>
      <c r="MK66" s="11" cm="1">
        <f t="array" ref="MK66">INDEX(MK2:MK100,MATCH(TRUE,ISNUMBER(MK2:MK100),0))</f>
        <v>3.3877927140000001</v>
      </c>
      <c r="ML66" s="11" cm="1">
        <f t="array" ref="ML66">INDEX(ML2:ML100,MATCH(TRUE,ISNUMBER(ML2:ML100),0))</f>
        <v>-5500000</v>
      </c>
      <c r="MM66" s="11" cm="1">
        <f t="array" ref="MM66">INDEX(MM2:MM100,MATCH(TRUE,ISNUMBER(MM2:MM100),0))</f>
        <v>29.375</v>
      </c>
      <c r="MN66" s="11" cm="1">
        <f t="array" ref="MN66">INDEX(MN2:MN100,MATCH(TRUE,ISNUMBER(MN2:MN100),0))</f>
        <v>12</v>
      </c>
      <c r="MO66" s="11" cm="1">
        <f t="array" ref="MO66">INDEX(MO2:MO100,MATCH(TRUE,ISNUMBER(MO2:MO100),0))</f>
        <v>7147000</v>
      </c>
      <c r="MP66" s="11" cm="1">
        <f t="array" ref="MP66">INDEX(MP2:MP100,MATCH(TRUE,ISNUMBER(MP2:MP100),0))</f>
        <v>270283055.5</v>
      </c>
      <c r="MQ66" s="11" cm="1">
        <f t="array" ref="MQ66">INDEX(MQ2:MQ100,MATCH(TRUE,ISNUMBER(MQ2:MQ100),0))</f>
        <v>-30040000</v>
      </c>
      <c r="MR66" s="11" cm="1">
        <f t="array" ref="MR66">INDEX(MR2:MR100,MATCH(TRUE,ISNUMBER(MR2:MR100),0))</f>
        <v>22.268799999999999</v>
      </c>
      <c r="MS66" s="11" cm="1">
        <f t="array" ref="MS66">INDEX(MS2:MS100,MATCH(TRUE,ISNUMBER(MS2:MS100),0))</f>
        <v>1351123117</v>
      </c>
      <c r="MT66" s="11" cm="1">
        <f t="array" ref="MT66">INDEX(MT2:MT100,MATCH(TRUE,ISNUMBER(MT2:MT100),0))</f>
        <v>22.58199604</v>
      </c>
      <c r="MU66" s="11" cm="1">
        <f t="array" ref="MU66">INDEX(MU2:MU100,MATCH(TRUE,ISNUMBER(MU2:MU100),0))</f>
        <v>-30040000</v>
      </c>
      <c r="MV66" s="11" cm="1">
        <f t="array" ref="MV66">INDEX(MV2:MV100,MATCH(TRUE,ISNUMBER(MV2:MV100),0))</f>
        <v>0</v>
      </c>
      <c r="MW66" s="11" cm="1">
        <f t="array" ref="MW66">INDEX(MW2:MW100,MATCH(TRUE,ISNUMBER(MW2:MW100),0))</f>
        <v>-5500000</v>
      </c>
      <c r="MX66" s="11" cm="1">
        <f t="array" ref="MX66">INDEX(MX2:MX100,MATCH(TRUE,ISNUMBER(MX2:MX100),0))</f>
        <v>22000000</v>
      </c>
      <c r="MY66" s="11" cm="1">
        <f t="array" ref="MY66">INDEX(MY2:MY100,MATCH(TRUE,ISNUMBER(MY2:MY100),0))</f>
        <v>401201540.69999999</v>
      </c>
      <c r="MZ66" s="11" cm="1">
        <f t="array" ref="MZ66">INDEX(MZ2:MZ100,MATCH(TRUE,ISNUMBER(MZ2:MZ100),0))</f>
        <v>49300000</v>
      </c>
      <c r="NA66" s="11" cm="1">
        <f t="array" ref="NA66">INDEX(NA2:NA100,MATCH(TRUE,ISNUMBER(NA2:NA100),0))</f>
        <v>4280000.21</v>
      </c>
      <c r="NB66" s="11" cm="1">
        <f t="array" ref="NB66">INDEX(NB2:NB100,MATCH(TRUE,ISNUMBER(NB2:NB100),0))</f>
        <v>7.9663655499999999</v>
      </c>
      <c r="NC66" s="11" cm="1">
        <f t="array" ref="NC66">INDEX(NC2:NC100,MATCH(TRUE,ISNUMBER(NC2:NC100),0))</f>
        <v>171000</v>
      </c>
      <c r="ND66" s="11" cm="1">
        <f t="array" ref="ND66">INDEX(ND2:ND100,MATCH(TRUE,ISNUMBER(ND2:ND100),0))</f>
        <v>1940000.057</v>
      </c>
      <c r="NE66" s="11" cm="1">
        <f t="array" ref="NE66">INDEX(NE2:NE100,MATCH(TRUE,ISNUMBER(NE2:NE100),0))</f>
        <v>9000000</v>
      </c>
      <c r="NF66" s="11" cm="1">
        <f t="array" ref="NF66">INDEX(NF2:NF100,MATCH(TRUE,ISNUMBER(NF2:NF100),0))</f>
        <v>370000.0048</v>
      </c>
      <c r="NG66" s="11" cm="1">
        <f t="array" ref="NG66">INDEX(NG2:NG100,MATCH(TRUE,ISNUMBER(NG2:NG100),0))</f>
        <v>620000.0048</v>
      </c>
      <c r="NH66" s="11" cm="1">
        <f t="array" ref="NH66">INDEX(NH2:NH100,MATCH(TRUE,ISNUMBER(NH2:NH100),0))</f>
        <v>1.0875714329999999</v>
      </c>
      <c r="NI66" s="11" cm="1">
        <f t="array" ref="NI66">INDEX(NI2:NI100,MATCH(TRUE,ISNUMBER(NI2:NI100),0))</f>
        <v>6.5848508990000001</v>
      </c>
      <c r="NJ66" s="11" cm="1">
        <f t="array" ref="NJ66">INDEX(NJ2:NJ100,MATCH(TRUE,ISNUMBER(NJ2:NJ100),0))</f>
        <v>56.827331280000003</v>
      </c>
      <c r="NK66" s="11" cm="1">
        <f t="array" ref="NK66">INDEX(NK2:NK100,MATCH(TRUE,ISNUMBER(NK2:NK100),0))</f>
        <v>53.846179339999999</v>
      </c>
      <c r="NL66" s="11" cm="1">
        <f t="array" ref="NL66">INDEX(NL2:NL100,MATCH(TRUE,ISNUMBER(NL2:NL100),0))</f>
        <v>28.477625440000001</v>
      </c>
      <c r="NM66" s="11" cm="1">
        <f t="array" ref="NM66">INDEX(NM2:NM100,MATCH(TRUE,ISNUMBER(NM2:NM100),0))</f>
        <v>20.656815479999999</v>
      </c>
      <c r="NN66" s="11" cm="1">
        <f t="array" ref="NN66">INDEX(NN2:NN100,MATCH(TRUE,ISNUMBER(NN2:NN100),0))</f>
        <v>14.591417549999999</v>
      </c>
      <c r="NO66" s="11" cm="1">
        <f t="array" ref="NO66">INDEX(NO2:NO100,MATCH(TRUE,ISNUMBER(NO2:NO100),0))</f>
        <v>2.486993644</v>
      </c>
      <c r="NP66" s="11" cm="1">
        <f t="array" ref="NP66">INDEX(NP2:NP100,MATCH(TRUE,ISNUMBER(NP2:NP100),0))</f>
        <v>7.3525204129999997</v>
      </c>
      <c r="NQ66" s="11" cm="1">
        <f t="array" ref="NQ66">INDEX(NQ2:NQ100,MATCH(TRUE,ISNUMBER(NQ2:NQ100),0))</f>
        <v>7.4417646409999998</v>
      </c>
      <c r="NR66" s="11" cm="1">
        <f t="array" ref="NR66">INDEX(NR2:NR100,MATCH(TRUE,ISNUMBER(NR2:NR100),0))</f>
        <v>1.4116729E-2</v>
      </c>
      <c r="NS66" s="11" cm="1">
        <f t="array" ref="NS66">INDEX(NS2:NS100,MATCH(TRUE,ISNUMBER(NS2:NS100),0))</f>
        <v>221.1790407</v>
      </c>
      <c r="NT66" s="11" cm="1">
        <f t="array" ref="NT66">INDEX(NT2:NT100,MATCH(TRUE,ISNUMBER(NT2:NT100),0))</f>
        <v>2.1063140000000002E-3</v>
      </c>
      <c r="NU66" s="11" cm="1">
        <f t="array" ref="NU66">INDEX(NU2:NU100,MATCH(TRUE,ISNUMBER(NU2:NU100),0))</f>
        <v>0.34000085299999999</v>
      </c>
      <c r="NV66" s="11" cm="1">
        <f t="array" ref="NV66">INDEX(NV2:NV100,MATCH(TRUE,ISNUMBER(NV2:NV100),0))</f>
        <v>4.4320149000000004</v>
      </c>
      <c r="NW66" s="11" cm="1">
        <f t="array" ref="NW66">INDEX(NW2:NW100,MATCH(TRUE,ISNUMBER(NW2:NW100),0))</f>
        <v>15.30000019</v>
      </c>
      <c r="NX66" s="11" cm="1">
        <f t="array" ref="NX66">INDEX(NX2:NX100,MATCH(TRUE,ISNUMBER(NX2:NX100),0))</f>
        <v>1.3597509169999999</v>
      </c>
      <c r="NY66" s="11" cm="1">
        <f t="array" ref="NY66">INDEX(NY2:NY100,MATCH(TRUE,ISNUMBER(NY2:NY100),0))</f>
        <v>6.3285169999999996E-3</v>
      </c>
      <c r="NZ66" s="11" cm="1">
        <f t="array" ref="NZ66">INDEX(NZ2:NZ100,MATCH(TRUE,ISNUMBER(NZ2:NZ100),0))</f>
        <v>1482.657598</v>
      </c>
      <c r="OA66" s="11" cm="1">
        <f t="array" ref="OA66">INDEX(OA2:OA100,MATCH(TRUE,ISNUMBER(OA2:OA100),0))</f>
        <v>7658100893</v>
      </c>
      <c r="OB66" s="11" cm="1">
        <f t="array" ref="OB66">INDEX(OB2:OB100,MATCH(TRUE,ISNUMBER(OB2:OB100),0))</f>
        <v>1.2327753379999999</v>
      </c>
      <c r="OC66" s="11" cm="1">
        <f t="array" ref="OC66">INDEX(OC2:OC100,MATCH(TRUE,ISNUMBER(OC2:OC100),0))</f>
        <v>71058808.769999996</v>
      </c>
      <c r="OD66" s="11" cm="1">
        <f t="array" ref="OD66">INDEX(OD2:OD100,MATCH(TRUE,ISNUMBER(OD2:OD100),0))</f>
        <v>221692683</v>
      </c>
      <c r="OE66" s="11" cm="1">
        <f t="array" ref="OE66">INDEX(OE2:OE100,MATCH(TRUE,ISNUMBER(OE2:OE100),0))</f>
        <v>0.33729282500000002</v>
      </c>
      <c r="OF66" s="11" cm="1">
        <f t="array" ref="OF66">INDEX(OF2:OF100,MATCH(TRUE,ISNUMBER(OF2:OF100),0))</f>
        <v>168044.83720000001</v>
      </c>
      <c r="OG66" s="11" cm="1">
        <f t="array" ref="OG66">INDEX(OG2:OG100,MATCH(TRUE,ISNUMBER(OG2:OG100),0))</f>
        <v>27125765.09</v>
      </c>
      <c r="OH66" s="11" cm="1">
        <f t="array" ref="OH66">INDEX(OH2:OH100,MATCH(TRUE,ISNUMBER(OH2:OH100),0))</f>
        <v>353592628.10000002</v>
      </c>
      <c r="OI66" s="11" cm="1">
        <f t="array" ref="OI66">INDEX(OI2:OI100,MATCH(TRUE,ISNUMBER(OI2:OI100),0))</f>
        <v>14500</v>
      </c>
      <c r="OJ66" s="11" cm="1">
        <f t="array" ref="OJ66">INDEX(OJ2:OJ100,MATCH(TRUE,ISNUMBER(OJ2:OJ100),0))</f>
        <v>1.7174889870000001</v>
      </c>
      <c r="OK66" s="11" cm="1">
        <f t="array" ref="OK66">INDEX(OK2:OK100,MATCH(TRUE,ISNUMBER(OK2:OK100),0))</f>
        <v>51335521858</v>
      </c>
      <c r="OL66" s="11" cm="1">
        <f t="array" ref="OL66">INDEX(OL2:OL100,MATCH(TRUE,ISNUMBER(OL2:OL100),0))</f>
        <v>0.89066817099999995</v>
      </c>
      <c r="OM66" s="11" cm="1">
        <f t="array" ref="OM66">INDEX(OM2:OM100,MATCH(TRUE,ISNUMBER(OM2:OM100),0))</f>
        <v>2.7787493190000001</v>
      </c>
      <c r="ON66" s="11" cm="1">
        <f t="array" ref="ON66">INDEX(ON2:ON100,MATCH(TRUE,ISNUMBER(ON2:ON100),0))</f>
        <v>542500</v>
      </c>
      <c r="OO66" s="11" cm="1">
        <f t="array" ref="OO66">INDEX(OO2:OO100,MATCH(TRUE,ISNUMBER(OO2:OO100),0))</f>
        <v>0</v>
      </c>
      <c r="OP66" s="11" cm="1">
        <f t="array" ref="OP66">INDEX(OP2:OP100,MATCH(TRUE,ISNUMBER(OP2:OP100),0))</f>
        <v>0</v>
      </c>
      <c r="OQ66" s="11" cm="1">
        <f t="array" ref="OQ66">INDEX(OQ2:OQ100,MATCH(TRUE,ISNUMBER(OQ2:OQ100),0))</f>
        <v>1.8961739639999999</v>
      </c>
      <c r="OR66" s="11" cm="1">
        <f t="array" ref="OR66">INDEX(OR2:OR100,MATCH(TRUE,ISNUMBER(OR2:OR100),0))</f>
        <v>-0.43136434600000001</v>
      </c>
      <c r="OS66" s="11" cm="1">
        <f t="array" ref="OS66">INDEX(OS2:OS100,MATCH(TRUE,ISNUMBER(OS2:OS100),0))</f>
        <v>29999.999329999999</v>
      </c>
      <c r="OT66" s="11" cm="1">
        <f t="array" ref="OT66">INDEX(OT2:OT100,MATCH(TRUE,ISNUMBER(OT2:OT100),0))</f>
        <v>0</v>
      </c>
      <c r="OU66" s="11" cm="1">
        <f t="array" ref="OU66">INDEX(OU2:OU100,MATCH(TRUE,ISNUMBER(OU2:OU100),0))</f>
        <v>-7210000</v>
      </c>
      <c r="OV66" s="11" cm="1">
        <f t="array" ref="OV66">INDEX(OV2:OV100,MATCH(TRUE,ISNUMBER(OV2:OV100),0))</f>
        <v>-18891000</v>
      </c>
      <c r="OW66" s="11" cm="1">
        <f t="array" ref="OW66">INDEX(OW2:OW100,MATCH(TRUE,ISNUMBER(OW2:OW100),0))</f>
        <v>53.92570877</v>
      </c>
      <c r="OX66" s="11" cm="1">
        <f t="array" ref="OX66">INDEX(OX2:OX100,MATCH(TRUE,ISNUMBER(OX2:OX100),0))</f>
        <v>3794911</v>
      </c>
      <c r="OY66" s="11" cm="1">
        <f t="array" ref="OY66">INDEX(OY2:OY100,MATCH(TRUE,ISNUMBER(OY2:OY100),0))</f>
        <v>82.940841669999998</v>
      </c>
      <c r="OZ66" s="11" cm="1">
        <f t="array" ref="OZ66">INDEX(OZ2:OZ100,MATCH(TRUE,ISNUMBER(OZ2:OZ100),0))</f>
        <v>1549968834</v>
      </c>
      <c r="PA66" s="11" cm="1">
        <f t="array" ref="PA66">INDEX(PA2:PA100,MATCH(TRUE,ISNUMBER(PA2:PA100),0))</f>
        <v>16.794614920000001</v>
      </c>
      <c r="PB66" s="11" cm="1">
        <f t="array" ref="PB66">INDEX(PB2:PB100,MATCH(TRUE,ISNUMBER(PB2:PB100),0))</f>
        <v>746000000</v>
      </c>
      <c r="PC66" s="11" cm="1">
        <f t="array" ref="PC66">INDEX(PC2:PC100,MATCH(TRUE,ISNUMBER(PC2:PC100),0))</f>
        <v>68.932708739999995</v>
      </c>
      <c r="PD66" s="11" cm="1">
        <f t="array" ref="PD66">INDEX(PD2:PD100,MATCH(TRUE,ISNUMBER(PD2:PD100),0))</f>
        <v>19999.99955</v>
      </c>
      <c r="PE66" s="11" cm="1">
        <f t="array" ref="PE66">INDEX(PE2:PE100,MATCH(TRUE,ISNUMBER(PE2:PE100),0))</f>
        <v>9999.9997760000006</v>
      </c>
      <c r="PF66" s="11" cm="1">
        <f t="array" ref="PF66">INDEX(PF2:PF100,MATCH(TRUE,ISNUMBER(PF2:PF100),0))</f>
        <v>289659.7</v>
      </c>
      <c r="PG66" s="11" cm="1">
        <f t="array" ref="PG66">INDEX(PG2:PG100,MATCH(TRUE,ISNUMBER(PG2:PG100),0))</f>
        <v>2.4</v>
      </c>
      <c r="PH66" s="11" cm="1">
        <f t="array" ref="PH66">INDEX(PH2:PH100,MATCH(TRUE,ISNUMBER(PH2:PH100),0))</f>
        <v>3059999.943</v>
      </c>
      <c r="PI66" s="11" cm="1">
        <f t="array" ref="PI66">INDEX(PI2:PI100,MATCH(TRUE,ISNUMBER(PI2:PI100),0))</f>
        <v>-3.1679145659999999</v>
      </c>
      <c r="PJ66" s="11" cm="1">
        <f t="array" ref="PJ66">INDEX(PJ2:PJ100,MATCH(TRUE,ISNUMBER(PJ2:PJ100),0))</f>
        <v>5</v>
      </c>
      <c r="PK66" s="11" cm="1">
        <f t="array" ref="PK66">INDEX(PK2:PK100,MATCH(TRUE,ISNUMBER(PK2:PK100),0))</f>
        <v>22000000</v>
      </c>
      <c r="PL66" s="11" cm="1">
        <f t="array" ref="PL66">INDEX(PL2:PL100,MATCH(TRUE,ISNUMBER(PL2:PL100),0))</f>
        <v>3</v>
      </c>
      <c r="PM66" s="11" cm="1">
        <f t="array" ref="PM66">INDEX(PM2:PM100,MATCH(TRUE,ISNUMBER(PM2:PM100),0))</f>
        <v>8</v>
      </c>
      <c r="PN66" s="11" cm="1">
        <f t="array" ref="PN66">INDEX(PN2:PN100,MATCH(TRUE,ISNUMBER(PN2:PN100),0))</f>
        <v>29999.999329999999</v>
      </c>
      <c r="PO66" s="11" cm="1">
        <f t="array" ref="PO66">INDEX(PO2:PO100,MATCH(TRUE,ISNUMBER(PO2:PO100),0))</f>
        <v>41.76895914</v>
      </c>
      <c r="PP66" s="11" cm="1">
        <f t="array" ref="PP66">INDEX(PP2:PP100,MATCH(TRUE,ISNUMBER(PP2:PP100),0))</f>
        <v>1519786360</v>
      </c>
      <c r="PQ66" s="11" cm="1">
        <f t="array" ref="PQ66">INDEX(PQ2:PQ100,MATCH(TRUE,ISNUMBER(PQ2:PQ100),0))</f>
        <v>43.342607309999998</v>
      </c>
      <c r="PR66" s="11" cm="1">
        <f t="array" ref="PR66">INDEX(PR2:PR100,MATCH(TRUE,ISNUMBER(PR2:PR100),0))</f>
        <v>1708177159</v>
      </c>
      <c r="PS66" s="11" cm="1">
        <f t="array" ref="PS66">INDEX(PS2:PS100,MATCH(TRUE,ISNUMBER(PS2:PS100),0))</f>
        <v>13.78825052</v>
      </c>
      <c r="PT66" s="11" cm="1">
        <f t="array" ref="PT66">INDEX(PT2:PT100,MATCH(TRUE,ISNUMBER(PT2:PT100),0))</f>
        <v>927665100.10000002</v>
      </c>
      <c r="PU66" s="11" cm="1">
        <f t="array" ref="PU66">INDEX(PU2:PU100,MATCH(TRUE,ISNUMBER(PU2:PU100),0))</f>
        <v>3613293987</v>
      </c>
      <c r="PV66" s="11" cm="1">
        <f t="array" ref="PV66">INDEX(PV2:PV100,MATCH(TRUE,ISNUMBER(PV2:PV100),0))</f>
        <v>3.1928480000000002E-2</v>
      </c>
      <c r="PW66" s="11" cm="1">
        <f t="array" ref="PW66">INDEX(PW2:PW100,MATCH(TRUE,ISNUMBER(PW2:PW100),0))</f>
        <v>-97622059.769999996</v>
      </c>
      <c r="PX66" s="11" cm="1">
        <f t="array" ref="PX66">INDEX(PX2:PX100,MATCH(TRUE,ISNUMBER(PX2:PX100),0))</f>
        <v>-276510651</v>
      </c>
      <c r="PY66" s="11" cm="1">
        <f t="array" ref="PY66">INDEX(PY2:PY100,MATCH(TRUE,ISNUMBER(PY2:PY100),0))</f>
        <v>9.5128838689999995</v>
      </c>
      <c r="PZ66" s="11" cm="1">
        <f t="array" ref="PZ66">INDEX(PZ2:PZ100,MATCH(TRUE,ISNUMBER(PZ2:PZ100),0))</f>
        <v>1447975368</v>
      </c>
      <c r="QA66" s="11" cm="1">
        <f t="array" ref="QA66">INDEX(QA2:QA100,MATCH(TRUE,ISNUMBER(QA2:QA100),0))</f>
        <v>315099475.60000002</v>
      </c>
      <c r="QB66" s="11" cm="1">
        <f t="array" ref="QB66">INDEX(QB2:QB100,MATCH(TRUE,ISNUMBER(QB2:QB100),0))</f>
        <v>3.3630401999999997E-2</v>
      </c>
      <c r="QC66" s="11" cm="1">
        <f t="array" ref="QC66">INDEX(QC2:QC100,MATCH(TRUE,ISNUMBER(QC2:QC100),0))</f>
        <v>42.11049285</v>
      </c>
      <c r="QD66" s="11" cm="1">
        <f t="array" ref="QD66">INDEX(QD2:QD100,MATCH(TRUE,ISNUMBER(QD2:QD100),0))</f>
        <v>21.439042610000001</v>
      </c>
      <c r="QE66" s="11" cm="1">
        <f t="array" ref="QE66">INDEX(QE2:QE100,MATCH(TRUE,ISNUMBER(QE2:QE100),0))</f>
        <v>927665122.89999998</v>
      </c>
      <c r="QF66" s="11" cm="1">
        <f t="array" ref="QF66">INDEX(QF2:QF100,MATCH(TRUE,ISNUMBER(QF2:QF100),0))</f>
        <v>3574705162</v>
      </c>
      <c r="QG66" s="11" cm="1">
        <f t="array" ref="QG66">INDEX(QG2:QG100,MATCH(TRUE,ISNUMBER(QG2:QG100),0))</f>
        <v>1374631046</v>
      </c>
      <c r="QH66" s="11" cm="1">
        <f t="array" ref="QH66">INDEX(QH2:QH100,MATCH(TRUE,ISNUMBER(QH2:QH100),0))</f>
        <v>61588786.399999999</v>
      </c>
      <c r="QI66" s="11" cm="1">
        <f t="array" ref="QI66">INDEX(QI2:QI100,MATCH(TRUE,ISNUMBER(QI2:QI100),0))</f>
        <v>-751843193.29999995</v>
      </c>
      <c r="QJ66" s="11" cm="1">
        <f t="array" ref="QJ66">INDEX(QJ2:QJ100,MATCH(TRUE,ISNUMBER(QJ2:QJ100),0))</f>
        <v>38.492763850000003</v>
      </c>
      <c r="QK66" s="11" cm="1">
        <f t="array" ref="QK66">INDEX(QK2:QK100,MATCH(TRUE,ISNUMBER(QK2:QK100),0))</f>
        <v>4038282169</v>
      </c>
      <c r="QL66" s="11" cm="1">
        <f t="array" ref="QL66">INDEX(QL2:QL100,MATCH(TRUE,ISNUMBER(QL2:QL100),0))</f>
        <v>48.588069179999998</v>
      </c>
      <c r="QM66" s="11" cm="1">
        <f t="array" ref="QM66">INDEX(QM2:QM100,MATCH(TRUE,ISNUMBER(QM2:QM100),0))</f>
        <v>45.535564149999999</v>
      </c>
      <c r="QN66" s="11" cm="1">
        <f t="array" ref="QN66">INDEX(QN2:QN100,MATCH(TRUE,ISNUMBER(QN2:QN100),0))</f>
        <v>12.66184631</v>
      </c>
      <c r="QO66" s="11" cm="1">
        <f t="array" ref="QO66">INDEX(QO2:QO100,MATCH(TRUE,ISNUMBER(QO2:QO100),0))</f>
        <v>1285953416</v>
      </c>
      <c r="QP66" s="11" cm="1">
        <f t="array" ref="QP66">INDEX(QP2:QP100,MATCH(TRUE,ISNUMBER(QP2:QP100),0))</f>
        <v>2996276371</v>
      </c>
      <c r="QQ66" s="11" cm="1">
        <f t="array" ref="QQ66">INDEX(QQ2:QQ100,MATCH(TRUE,ISNUMBER(QQ2:QQ100),0))</f>
        <v>1374631046</v>
      </c>
      <c r="QR66" s="11" cm="1">
        <f t="array" ref="QR66">INDEX(QR2:QR100,MATCH(TRUE,ISNUMBER(QR2:QR100),0))</f>
        <v>39.655172409999999</v>
      </c>
      <c r="QS66" s="11" cm="1">
        <f t="array" ref="QS66">INDEX(QS2:QS100,MATCH(TRUE,ISNUMBER(QS2:QS100),0))</f>
        <v>1600797336</v>
      </c>
      <c r="QT66" s="11" cm="1">
        <f t="array" ref="QT66">INDEX(QT2:QT100,MATCH(TRUE,ISNUMBER(QT2:QT100),0))</f>
        <v>38588824.670000002</v>
      </c>
      <c r="QU66" s="11" cm="1">
        <f t="array" ref="QU66">INDEX(QU2:QU100,MATCH(TRUE,ISNUMBER(QU2:QU100),0))</f>
        <v>-1906246734</v>
      </c>
      <c r="QV66" s="11" cm="1">
        <f t="array" ref="QV66">INDEX(QV2:QV100,MATCH(TRUE,ISNUMBER(QV2:QV100),0))</f>
        <v>-2064374342</v>
      </c>
      <c r="QW66" s="11" cm="1">
        <f t="array" ref="QW66">INDEX(QW2:QW100,MATCH(TRUE,ISNUMBER(QW2:QW100),0))</f>
        <v>-5.648516689</v>
      </c>
      <c r="QX66" s="11" cm="1">
        <f t="array" ref="QX66">INDEX(QX2:QX100,MATCH(TRUE,ISNUMBER(QX2:QX100),0))</f>
        <v>4.9688491000000001E-2</v>
      </c>
      <c r="QY66" s="11" cm="1">
        <f t="array" ref="QY66">INDEX(QY2:QY100,MATCH(TRUE,ISNUMBER(QY2:QY100),0))</f>
        <v>5801357013</v>
      </c>
      <c r="QZ66" s="11" cm="1">
        <f t="array" ref="QZ66">INDEX(QZ2:QZ100,MATCH(TRUE,ISNUMBER(QZ2:QZ100),0))</f>
        <v>3.4062830919999998</v>
      </c>
      <c r="RA66" s="11" cm="1">
        <f t="array" ref="RA66">INDEX(RA2:RA100,MATCH(TRUE,ISNUMBER(RA2:RA100),0))</f>
        <v>21.170846399999999</v>
      </c>
      <c r="RB66" s="11" cm="1">
        <f t="array" ref="RB66">INDEX(RB2:RB100,MATCH(TRUE,ISNUMBER(RB2:RB100),0))</f>
        <v>120.33869180000001</v>
      </c>
      <c r="RC66" s="11" cm="1">
        <f t="array" ref="RC66">INDEX(RC2:RC100,MATCH(TRUE,ISNUMBER(RC2:RC100),0))</f>
        <v>6.4417577990000003</v>
      </c>
      <c r="RD66" s="11" cm="1">
        <f t="array" ref="RD66">INDEX(RD2:RD100,MATCH(TRUE,ISNUMBER(RD2:RD100),0))</f>
        <v>43.2311622</v>
      </c>
      <c r="RE66" s="11" cm="1">
        <f t="array" ref="RE66">INDEX(RE2:RE100,MATCH(TRUE,ISNUMBER(RE2:RE100),0))</f>
        <v>1973907826</v>
      </c>
      <c r="RF66" s="11" cm="1">
        <f t="array" ref="RF66">INDEX(RF2:RF100,MATCH(TRUE,ISNUMBER(RF2:RF100),0))</f>
        <v>17.08173691</v>
      </c>
      <c r="RG66" s="11" cm="1">
        <f t="array" ref="RG66">INDEX(RG2:RG100,MATCH(TRUE,ISNUMBER(RG2:RG100),0))</f>
        <v>-1911552375</v>
      </c>
      <c r="RH66" s="11" cm="1">
        <f t="array" ref="RH66">INDEX(RH2:RH100,MATCH(TRUE,ISNUMBER(RH2:RH100),0))</f>
        <v>-813431979.70000005</v>
      </c>
      <c r="RI66" s="11" cm="1">
        <f t="array" ref="RI66">INDEX(RI2:RI100,MATCH(TRUE,ISNUMBER(RI2:RI100),0))</f>
        <v>12.413986319999999</v>
      </c>
      <c r="RJ66" s="11" cm="1">
        <f t="array" ref="RJ66">INDEX(RJ2:RJ100,MATCH(TRUE,ISNUMBER(RJ2:RJ100),0))</f>
        <v>20.806308959999999</v>
      </c>
      <c r="RK66" s="11" cm="1">
        <f t="array" ref="RK66">INDEX(RK2:RK100,MATCH(TRUE,ISNUMBER(RK2:RK100),0))</f>
        <v>1.720741581</v>
      </c>
      <c r="RL66" s="11" cm="1">
        <f t="array" ref="RL66">INDEX(RL2:RL100,MATCH(TRUE,ISNUMBER(RL2:RL100),0))</f>
        <v>10.71144674</v>
      </c>
      <c r="RM66" s="11" cm="1">
        <f t="array" ref="RM66">INDEX(RM2:RM100,MATCH(TRUE,ISNUMBER(RM2:RM100),0))</f>
        <v>3.8354531000000001</v>
      </c>
      <c r="RN66" s="11" cm="1">
        <f t="array" ref="RN66">INDEX(RN2:RN100,MATCH(TRUE,ISNUMBER(RN2:RN100),0))</f>
        <v>7155543.648</v>
      </c>
      <c r="RO66" s="11" cm="1">
        <f t="array" ref="RO66">INDEX(RO2:RO100,MATCH(TRUE,ISNUMBER(RO2:RO100),0))</f>
        <v>5486257537</v>
      </c>
      <c r="RP66" s="11" cm="1">
        <f t="array" ref="RP66">INDEX(RP2:RP100,MATCH(TRUE,ISNUMBER(RP2:RP100),0))</f>
        <v>13.63326728</v>
      </c>
      <c r="RQ66" s="11" cm="1">
        <f t="array" ref="RQ66">INDEX(RQ2:RQ100,MATCH(TRUE,ISNUMBER(RQ2:RQ100),0))</f>
        <v>5000000</v>
      </c>
      <c r="RR66" s="11" cm="1">
        <f t="array" ref="RR66">INDEX(RR2:RR100,MATCH(TRUE,ISNUMBER(RR2:RR100),0))</f>
        <v>6072575</v>
      </c>
      <c r="RS66" s="11" cm="1">
        <f t="array" ref="RS66">INDEX(RS2:RS100,MATCH(TRUE,ISNUMBER(RS2:RS100),0))</f>
        <v>87.795992709999993</v>
      </c>
      <c r="RT66" s="11" cm="1">
        <f t="array" ref="RT66">INDEX(RT2:RT100,MATCH(TRUE,ISNUMBER(RT2:RT100),0))</f>
        <v>0.84603802400000006</v>
      </c>
      <c r="RU66" s="11" cm="1">
        <f t="array" ref="RU66">INDEX(RU2:RU100,MATCH(TRUE,ISNUMBER(RU2:RU100),0))</f>
        <v>48.2</v>
      </c>
      <c r="RV66" s="11" cm="1">
        <f t="array" ref="RV66">INDEX(RV2:RV100,MATCH(TRUE,ISNUMBER(RV2:RV100),0))</f>
        <v>4820</v>
      </c>
      <c r="RW66" s="11" cm="1">
        <f t="array" ref="RW66">INDEX(RW2:RW100,MATCH(TRUE,ISNUMBER(RW2:RW100),0))</f>
        <v>2.282341825</v>
      </c>
      <c r="RX66" s="11" cm="1">
        <f t="array" ref="RX66">INDEX(RX2:RX100,MATCH(TRUE,ISNUMBER(RX2:RX100),0))</f>
        <v>45.492458499999998</v>
      </c>
      <c r="RY66" s="11" cm="1">
        <f t="array" ref="RY66">INDEX(RY2:RY100,MATCH(TRUE,ISNUMBER(RY2:RY100),0))</f>
        <v>0</v>
      </c>
      <c r="RZ66" s="11" cm="1">
        <f t="array" ref="RZ66">INDEX(RZ2:RZ100,MATCH(TRUE,ISNUMBER(RZ2:RZ100),0))</f>
        <v>5000000</v>
      </c>
      <c r="SA66" s="11" cm="1">
        <f t="array" ref="SA66">INDEX(SA2:SA100,MATCH(TRUE,ISNUMBER(SA2:SA100),0))</f>
        <v>0.65692001600000005</v>
      </c>
      <c r="SB66" s="11" cm="1">
        <f t="array" ref="SB66">INDEX(SB2:SB100,MATCH(TRUE,ISNUMBER(SB2:SB100),0))</f>
        <v>46.52</v>
      </c>
      <c r="SC66" s="11" cm="1">
        <f t="array" ref="SC66">INDEX(SC2:SC100,MATCH(TRUE,ISNUMBER(SC2:SC100),0))</f>
        <v>5.8631921819999997</v>
      </c>
      <c r="SD66" s="11" cm="1">
        <f t="array" ref="SD66">INDEX(SD2:SD100,MATCH(TRUE,ISNUMBER(SD2:SD100),0))</f>
        <v>89.03</v>
      </c>
      <c r="SE66" s="11" cm="1">
        <f t="array" ref="SE66">INDEX(SE2:SE100,MATCH(TRUE,ISNUMBER(SE2:SE100),0))</f>
        <v>5.22</v>
      </c>
      <c r="SF66" s="11" cm="1">
        <f t="array" ref="SF66">INDEX(SF2:SF100,MATCH(TRUE,ISNUMBER(SF2:SF100),0))</f>
        <v>18.041047120000002</v>
      </c>
      <c r="SG66" s="11" cm="1">
        <f t="array" ref="SG66">INDEX(SG2:SG100,MATCH(TRUE,ISNUMBER(SG2:SG100),0))</f>
        <v>2521379531</v>
      </c>
      <c r="SH66" s="11" cm="1">
        <f t="array" ref="SH66">INDEX(SH2:SH100,MATCH(TRUE,ISNUMBER(SH2:SH100),0))</f>
        <v>21.439042610000001</v>
      </c>
      <c r="SI66" s="11" cm="1">
        <f t="array" ref="SI66">INDEX(SI2:SI100,MATCH(TRUE,ISNUMBER(SI2:SI100),0))</f>
        <v>1448242</v>
      </c>
      <c r="SJ66" s="11" cm="1">
        <f t="array" ref="SJ66">INDEX(SJ2:SJ100,MATCH(TRUE,ISNUMBER(SJ2:SJ100),0))</f>
        <v>1.157770038</v>
      </c>
      <c r="SK66" s="11" cm="1">
        <f t="array" ref="SK66">INDEX(SK2:SK100,MATCH(TRUE,ISNUMBER(SK2:SK100),0))</f>
        <v>30.844829560000001</v>
      </c>
      <c r="SL66" s="11" cm="1">
        <f t="array" ref="SL66">INDEX(SL2:SL100,MATCH(TRUE,ISNUMBER(SL2:SL100),0))</f>
        <v>37.768210000000003</v>
      </c>
      <c r="SM66" s="11" cm="1">
        <f t="array" ref="SM66">INDEX(SM2:SM100,MATCH(TRUE,ISNUMBER(SM2:SM100),0))</f>
        <v>0</v>
      </c>
      <c r="SN66" s="11" cm="1">
        <f t="array" ref="SN66">INDEX(SN2:SN100,MATCH(TRUE,ISNUMBER(SN2:SN100),0))</f>
        <v>0</v>
      </c>
      <c r="SO66" s="11" cm="1">
        <f t="array" ref="SO66">INDEX(SO2:SO100,MATCH(TRUE,ISNUMBER(SO2:SO100),0))</f>
        <v>0</v>
      </c>
      <c r="SP66" s="11" cm="1">
        <f t="array" ref="SP66">INDEX(SP2:SP100,MATCH(TRUE,ISNUMBER(SP2:SP100),0))</f>
        <v>36.971742939999999</v>
      </c>
      <c r="SQ66" s="11" cm="1">
        <f t="array" ref="SQ66">INDEX(SQ2:SQ100,MATCH(TRUE,ISNUMBER(SQ2:SQ100),0))</f>
        <v>63.028257060000001</v>
      </c>
      <c r="SR66" s="11" cm="1">
        <f t="array" ref="SR66">INDEX(SR2:SR100,MATCH(TRUE,ISNUMBER(SR2:SR100),0))</f>
        <v>1.2825000289999999</v>
      </c>
      <c r="SS66" s="11" cm="1">
        <f t="array" ref="SS66">INDEX(SS2:SS100,MATCH(TRUE,ISNUMBER(SS2:SS100),0))</f>
        <v>0</v>
      </c>
      <c r="ST66" s="11" cm="1">
        <f t="array" ref="ST66">INDEX(ST2:ST100,MATCH(TRUE,ISNUMBER(ST2:ST100),0))</f>
        <v>36.971742939999999</v>
      </c>
      <c r="SU66" s="11" cm="1">
        <f t="array" ref="SU66">INDEX(SU2:SU100,MATCH(TRUE,ISNUMBER(SU2:SU100),0))</f>
        <v>1.217910051</v>
      </c>
      <c r="SV66" s="11" cm="1">
        <f t="array" ref="SV66">INDEX(SV2:SV100,MATCH(TRUE,ISNUMBER(SV2:SV100),0))</f>
        <v>50</v>
      </c>
      <c r="SW66" s="11" cm="1">
        <f t="array" ref="SW66">INDEX(SW2:SW100,MATCH(TRUE,ISNUMBER(SW2:SW100),0))</f>
        <v>31.6</v>
      </c>
      <c r="SX66" s="11" cm="1">
        <f t="array" ref="SX66">INDEX(SX2:SX100,MATCH(TRUE,ISNUMBER(SX2:SX100),0))</f>
        <v>41</v>
      </c>
      <c r="SY66" s="11" cm="1">
        <f t="array" ref="SY66">INDEX(SY2:SY100,MATCH(TRUE,ISNUMBER(SY2:SY100),0))</f>
        <v>191812</v>
      </c>
      <c r="SZ66" s="11" cm="1">
        <f t="array" ref="SZ66">INDEX(SZ2:SZ100,MATCH(TRUE,ISNUMBER(SZ2:SZ100),0))</f>
        <v>61.1</v>
      </c>
      <c r="TA66" s="11" cm="1">
        <f t="array" ref="TA66">INDEX(TA2:TA100,MATCH(TRUE,ISNUMBER(TA2:TA100),0))</f>
        <v>57</v>
      </c>
      <c r="TB66" s="11" cm="1">
        <f t="array" ref="TB66">INDEX(TB2:TB100,MATCH(TRUE,ISNUMBER(TB2:TB100),0))</f>
        <v>-6133323.1270000003</v>
      </c>
      <c r="TC66" s="11" cm="1">
        <f t="array" ref="TC66">INDEX(TC2:TC100,MATCH(TRUE,ISNUMBER(TC2:TC100),0))</f>
        <v>1669999.9569999999</v>
      </c>
      <c r="TD66" s="11" cm="1">
        <f t="array" ref="TD66">INDEX(TD2:TD100,MATCH(TRUE,ISNUMBER(TD2:TD100),0))</f>
        <v>8.3584467109999991</v>
      </c>
      <c r="TE66" s="11" cm="1">
        <f t="array" ref="TE66">INDEX(TE2:TE100,MATCH(TRUE,ISNUMBER(TE2:TE100),0))</f>
        <v>203.6498478</v>
      </c>
      <c r="TF66" s="11" cm="1">
        <f t="array" ref="TF66">INDEX(TF2:TF100,MATCH(TRUE,ISNUMBER(TF2:TF100),0))</f>
        <v>5.5585273339999999</v>
      </c>
      <c r="TG66" s="11" cm="1">
        <f t="array" ref="TG66">INDEX(TG2:TG100,MATCH(TRUE,ISNUMBER(TG2:TG100),0))</f>
        <v>40.60546875</v>
      </c>
      <c r="TH66" s="11" cm="1">
        <f t="array" ref="TH66">INDEX(TH2:TH100,MATCH(TRUE,ISNUMBER(TH2:TH100),0))</f>
        <v>-109.7125946</v>
      </c>
      <c r="TI66" s="11" cm="1">
        <f t="array" ref="TI66">INDEX(TI2:TI100,MATCH(TRUE,ISNUMBER(TI2:TI100),0))</f>
        <v>0</v>
      </c>
      <c r="TJ66" s="11" cm="1">
        <f t="array" ref="TJ66">INDEX(TJ2:TJ100,MATCH(TRUE,ISNUMBER(TJ2:TJ100),0))</f>
        <v>20.470010760000001</v>
      </c>
      <c r="TK66" s="11" cm="1">
        <f t="array" ref="TK66">INDEX(TK2:TK100,MATCH(TRUE,ISNUMBER(TK2:TK100),0))</f>
        <v>220.11161910000001</v>
      </c>
      <c r="TL66" s="11" cm="1">
        <f t="array" ref="TL66">INDEX(TL2:TL100,MATCH(TRUE,ISNUMBER(TL2:TL100),0))</f>
        <v>86.083051600000005</v>
      </c>
      <c r="TM66" s="11" cm="1">
        <f t="array" ref="TM66">INDEX(TM2:TM100,MATCH(TRUE,ISNUMBER(TM2:TM100),0))</f>
        <v>9.7774443610000006</v>
      </c>
      <c r="TN66" s="11" cm="1">
        <f t="array" ref="TN66">INDEX(TN2:TN100,MATCH(TRUE,ISNUMBER(TN2:TN100),0))</f>
        <v>9</v>
      </c>
      <c r="TO66" s="11" cm="1">
        <f t="array" ref="TO66">INDEX(TO2:TO100,MATCH(TRUE,ISNUMBER(TO2:TO100),0))</f>
        <v>2.42</v>
      </c>
      <c r="TP66" s="11" cm="1">
        <f t="array" ref="TP66">INDEX(TP2:TP100,MATCH(TRUE,ISNUMBER(TP2:TP100),0))</f>
        <v>11.29</v>
      </c>
      <c r="TQ66" s="11" cm="1">
        <f t="array" ref="TQ66">INDEX(TQ2:TQ100,MATCH(TRUE,ISNUMBER(TQ2:TQ100),0))</f>
        <v>7.1783800129999999</v>
      </c>
      <c r="TR66" s="11" cm="1">
        <f t="array" ref="TR66">INDEX(TR2:TR100,MATCH(TRUE,ISNUMBER(TR2:TR100),0))</f>
        <v>142</v>
      </c>
      <c r="TS66" s="11" cm="1">
        <f t="array" ref="TS66">INDEX(TS2:TS100,MATCH(TRUE,ISNUMBER(TS2:TS100),0))</f>
        <v>237029000000</v>
      </c>
      <c r="TT66" s="11" cm="1">
        <f t="array" ref="TT66">INDEX(TT2:TT100,MATCH(TRUE,ISNUMBER(TT2:TT100),0))</f>
        <v>14209908259</v>
      </c>
      <c r="TU66" s="11" cm="1">
        <f t="array" ref="TU66">INDEX(TU2:TU100,MATCH(TRUE,ISNUMBER(TU2:TU100),0))</f>
        <v>1851000100</v>
      </c>
      <c r="TV66" s="11" cm="1">
        <f t="array" ref="TV66">INDEX(TV2:TV100,MATCH(TRUE,ISNUMBER(TV2:TV100),0))</f>
        <v>8.2427863380000002</v>
      </c>
      <c r="TW66" s="11" cm="1">
        <f t="array" ref="TW66">INDEX(TW2:TW100,MATCH(TRUE,ISNUMBER(TW2:TW100),0))</f>
        <v>19999.99955</v>
      </c>
      <c r="TX66" s="11" cm="1">
        <f t="array" ref="TX66">INDEX(TX2:TX100,MATCH(TRUE,ISNUMBER(TX2:TX100),0))</f>
        <v>32.017996369999999</v>
      </c>
      <c r="TY66" s="11" cm="1">
        <f t="array" ref="TY66">INDEX(TY2:TY100,MATCH(TRUE,ISNUMBER(TY2:TY100),0))</f>
        <v>16.053231589999999</v>
      </c>
      <c r="TZ66" s="11" cm="1">
        <f t="array" ref="TZ66">INDEX(TZ2:TZ100,MATCH(TRUE,ISNUMBER(TZ2:TZ100),0))</f>
        <v>160.92165410000001</v>
      </c>
      <c r="UA66" s="11" cm="1">
        <f t="array" ref="UA66">INDEX(UA2:UA100,MATCH(TRUE,ISNUMBER(UA2:UA100),0))</f>
        <v>25.53126893</v>
      </c>
      <c r="UB66" s="11" cm="1">
        <f t="array" ref="UB66">INDEX(UB2:UB100,MATCH(TRUE,ISNUMBER(UB2:UB100),0))</f>
        <v>7.9547444540000001</v>
      </c>
      <c r="UC66" s="11" cm="1">
        <f t="array" ref="UC66">INDEX(UC2:UC100,MATCH(TRUE,ISNUMBER(UC2:UC100),0))</f>
        <v>3.9213800430000001</v>
      </c>
      <c r="UD66" s="11" cm="1">
        <f t="array" ref="UD66">INDEX(UD2:UD100,MATCH(TRUE,ISNUMBER(UD2:UD100),0))</f>
        <v>10.24347019</v>
      </c>
      <c r="UE66" s="11" cm="1">
        <f t="array" ref="UE66">INDEX(UE2:UE100,MATCH(TRUE,ISNUMBER(UE2:UE100),0))</f>
        <v>0.38282000999999999</v>
      </c>
      <c r="UF66" s="11" cm="1">
        <f t="array" ref="UF66">INDEX(UF2:UF100,MATCH(TRUE,ISNUMBER(UF2:UF100),0))</f>
        <v>0.61839997800000002</v>
      </c>
      <c r="UG66" s="11" cm="1">
        <f t="array" ref="UG66">INDEX(UG2:UG100,MATCH(TRUE,ISNUMBER(UG2:UG100),0))</f>
        <v>0.52007996999999995</v>
      </c>
      <c r="UH66" s="11" cm="1">
        <f t="array" ref="UH66">INDEX(UH2:UH100,MATCH(TRUE,ISNUMBER(UH2:UH100),0))</f>
        <v>14.59771596</v>
      </c>
      <c r="UI66" s="11" cm="1">
        <f t="array" ref="UI66">INDEX(UI2:UI100,MATCH(TRUE,ISNUMBER(UI2:UI100),0))</f>
        <v>76.760000000000005</v>
      </c>
      <c r="UJ66" s="11" cm="1">
        <f t="array" ref="UJ66">INDEX(UJ2:UJ100,MATCH(TRUE,ISNUMBER(UJ2:UJ100),0))</f>
        <v>43.42</v>
      </c>
      <c r="UK66" s="11" cm="1">
        <f t="array" ref="UK66">INDEX(UK2:UK100,MATCH(TRUE,ISNUMBER(UK2:UK100),0))</f>
        <v>8.02</v>
      </c>
      <c r="UL66" s="11" cm="1">
        <f t="array" ref="UL66">INDEX(UL2:UL100,MATCH(TRUE,ISNUMBER(UL2:UL100),0))</f>
        <v>32.170110000000001</v>
      </c>
      <c r="UM66" s="11" cm="1">
        <f t="array" ref="UM66">INDEX(UM2:UM100,MATCH(TRUE,ISNUMBER(UM2:UM100),0))</f>
        <v>731</v>
      </c>
      <c r="UN66" s="11" cm="1">
        <f t="array" ref="UN66">INDEX(UN2:UN100,MATCH(TRUE,ISNUMBER(UN2:UN100),0))</f>
        <v>76</v>
      </c>
      <c r="UO66" s="11" cm="1">
        <f t="array" ref="UO66">INDEX(UO2:UO100,MATCH(TRUE,ISNUMBER(UO2:UO100),0))</f>
        <v>99918</v>
      </c>
      <c r="UP66" s="11" cm="1">
        <f t="array" ref="UP66">INDEX(UP2:UP100,MATCH(TRUE,ISNUMBER(UP2:UP100),0))</f>
        <v>1147366</v>
      </c>
      <c r="UQ66" s="11" cm="1">
        <f t="array" ref="UQ66">INDEX(UQ2:UQ100,MATCH(TRUE,ISNUMBER(UQ2:UQ100),0))</f>
        <v>389999.98570000002</v>
      </c>
      <c r="UR66" s="11" cm="1">
        <f t="array" ref="UR66">INDEX(UR2:UR100,MATCH(TRUE,ISNUMBER(UR2:UR100),0))</f>
        <v>53.034488680000003</v>
      </c>
      <c r="US66" s="11" cm="1">
        <f t="array" ref="US66">INDEX(US2:US100,MATCH(TRUE,ISNUMBER(US2:US100),0))</f>
        <v>57986</v>
      </c>
      <c r="UT66" s="11" cm="1">
        <f t="array" ref="UT66">INDEX(UT2:UT100,MATCH(TRUE,ISNUMBER(UT2:UT100),0))</f>
        <v>79.569999999999993</v>
      </c>
      <c r="UU66" s="11" cm="1">
        <f t="array" ref="UU66">INDEX(UU2:UU100,MATCH(TRUE,ISNUMBER(UU2:UU100),0))</f>
        <v>40.97</v>
      </c>
      <c r="UV66" s="11" cm="1">
        <f t="array" ref="UV66">INDEX(UV2:UV100,MATCH(TRUE,ISNUMBER(UV2:UV100),0))</f>
        <v>4.3499999999999996</v>
      </c>
      <c r="UW66" s="11" cm="1">
        <f t="array" ref="UW66">INDEX(UW2:UW100,MATCH(TRUE,ISNUMBER(UW2:UW100),0))</f>
        <v>32.258929999999999</v>
      </c>
      <c r="UX66" s="11" cm="1">
        <f t="array" ref="UX66">INDEX(UX2:UX100,MATCH(TRUE,ISNUMBER(UX2:UX100),0))</f>
        <v>3356500000</v>
      </c>
      <c r="UY66" s="11" cm="1">
        <f t="array" ref="UY66">INDEX(UY2:UY100,MATCH(TRUE,ISNUMBER(UY2:UY100),0))</f>
        <v>4272824500</v>
      </c>
      <c r="UZ66" s="11" cm="1">
        <f t="array" ref="UZ66">INDEX(UZ2:UZ100,MATCH(TRUE,ISNUMBER(UZ2:UZ100),0))</f>
        <v>300876</v>
      </c>
      <c r="VA66" s="11" cm="1">
        <f t="array" ref="VA66">INDEX(VA2:VA100,MATCH(TRUE,ISNUMBER(VA2:VA100),0))</f>
        <v>13687</v>
      </c>
      <c r="VB66" s="11" cm="1">
        <f t="array" ref="VB66">INDEX(VB2:VB100,MATCH(TRUE,ISNUMBER(VB2:VB100),0))</f>
        <v>23.60396957</v>
      </c>
      <c r="VC66" s="11" cm="1">
        <f t="array" ref="VC66">INDEX(VC2:VC100,MATCH(TRUE,ISNUMBER(VC2:VC100),0))</f>
        <v>83000000</v>
      </c>
      <c r="VD66" s="11" cm="1">
        <f t="array" ref="VD66">INDEX(VD2:VD100,MATCH(TRUE,ISNUMBER(VD2:VD100),0))</f>
        <v>524000000</v>
      </c>
      <c r="VE66" s="11" cm="1">
        <f t="array" ref="VE66">INDEX(VE2:VE100,MATCH(TRUE,ISNUMBER(VE2:VE100),0))</f>
        <v>20.521614589999999</v>
      </c>
      <c r="VF66" s="11" cm="1">
        <f t="array" ref="VF66">INDEX(VF2:VF100,MATCH(TRUE,ISNUMBER(VF2:VF100),0))</f>
        <v>23.982102909999998</v>
      </c>
      <c r="VG66" s="11" cm="1">
        <f t="array" ref="VG66">INDEX(VG2:VG100,MATCH(TRUE,ISNUMBER(VG2:VG100),0))</f>
        <v>6.9575865520000004</v>
      </c>
      <c r="VH66" s="11" cm="1">
        <f t="array" ref="VH66">INDEX(VH2:VH100,MATCH(TRUE,ISNUMBER(VH2:VH100),0))</f>
        <v>-623000000</v>
      </c>
      <c r="VI66" s="11" cm="1">
        <f t="array" ref="VI66">INDEX(VI2:VI100,MATCH(TRUE,ISNUMBER(VI2:VI100),0))</f>
        <v>18.85671863</v>
      </c>
      <c r="VJ66" s="11" cm="1">
        <f t="array" ref="VJ66">INDEX(VJ2:VJ100,MATCH(TRUE,ISNUMBER(VJ2:VJ100),0))</f>
        <v>13.039485770000001</v>
      </c>
      <c r="VK66" s="11" cm="1">
        <f t="array" ref="VK66">INDEX(VK2:VK100,MATCH(TRUE,ISNUMBER(VK2:VK100),0))</f>
        <v>1089000000</v>
      </c>
      <c r="VL66" s="11" cm="1">
        <f t="array" ref="VL66">INDEX(VL2:VL100,MATCH(TRUE,ISNUMBER(VL2:VL100),0))</f>
        <v>536000000</v>
      </c>
      <c r="VM66" s="11" cm="1">
        <f t="array" ref="VM66">INDEX(VM2:VM100,MATCH(TRUE,ISNUMBER(VM2:VM100),0))</f>
        <v>11.185682330000001</v>
      </c>
      <c r="VN66" s="11" cm="1">
        <f t="array" ref="VN66">INDEX(VN2:VN100,MATCH(TRUE,ISNUMBER(VN2:VN100),0))</f>
        <v>37.406248820000002</v>
      </c>
      <c r="VO66" s="11" cm="1">
        <f t="array" ref="VO66">INDEX(VO2:VO100,MATCH(TRUE,ISNUMBER(VO2:VO100),0))</f>
        <v>39.194630869999997</v>
      </c>
      <c r="VP66" s="11" cm="1">
        <f t="array" ref="VP66">INDEX(VP2:VP100,MATCH(TRUE,ISNUMBER(VP2:VP100),0))</f>
        <v>3.0904910870000002</v>
      </c>
      <c r="VQ66" s="11" cm="1">
        <f t="array" ref="VQ66">INDEX(VQ2:VQ100,MATCH(TRUE,ISNUMBER(VQ2:VQ100),0))</f>
        <v>2694000000</v>
      </c>
      <c r="VR66" s="11" cm="1">
        <f t="array" ref="VR66">INDEX(VR2:VR100,MATCH(TRUE,ISNUMBER(VR2:VR100),0))</f>
        <v>3.7136465319999998</v>
      </c>
      <c r="VS66" s="11" cm="1">
        <f t="array" ref="VS66">INDEX(VS2:VS100,MATCH(TRUE,ISNUMBER(VS2:VS100),0))</f>
        <v>19.45063103</v>
      </c>
      <c r="VT66" s="11" cm="1">
        <f t="array" ref="VT66">INDEX(VT2:VT100,MATCH(TRUE,ISNUMBER(VT2:VT100),0))</f>
        <v>142000000</v>
      </c>
      <c r="VU66" s="11" cm="1">
        <f t="array" ref="VU66">INDEX(VU2:VU100,MATCH(TRUE,ISNUMBER(VU2:VU100),0))</f>
        <v>161000000</v>
      </c>
      <c r="VV66" s="11" cm="1">
        <f t="array" ref="VV66">INDEX(VV2:VV100,MATCH(TRUE,ISNUMBER(VV2:VV100),0))</f>
        <v>-11.740097240000001</v>
      </c>
      <c r="VW66" s="11" cm="1">
        <f t="array" ref="VW66">INDEX(VW2:VW100,MATCH(TRUE,ISNUMBER(VW2:VW100),0))</f>
        <v>42.562239599999998</v>
      </c>
      <c r="VX66" s="11" cm="1">
        <f t="array" ref="VX66">INDEX(VX2:VX100,MATCH(TRUE,ISNUMBER(VX2:VX100),0))</f>
        <v>50.766969430000003</v>
      </c>
      <c r="VY66" s="11" cm="1">
        <f t="array" ref="VY66">INDEX(VY2:VY100,MATCH(TRUE,ISNUMBER(VY2:VY100),0))</f>
        <v>3.0809205639999999</v>
      </c>
      <c r="VZ66" s="11" cm="1">
        <f t="array" ref="VZ66">INDEX(VZ2:VZ100,MATCH(TRUE,ISNUMBER(VZ2:VZ100),0))</f>
        <v>508000000</v>
      </c>
      <c r="WA66" s="11" cm="1">
        <f t="array" ref="WA66">INDEX(WA2:WA100,MATCH(TRUE,ISNUMBER(WA2:WA100),0))</f>
        <v>6.3534675619999996</v>
      </c>
      <c r="WB66" s="11" cm="1">
        <f t="array" ref="WB66">INDEX(WB2:WB100,MATCH(TRUE,ISNUMBER(WB2:WB100),0))</f>
        <v>7.2035794180000003</v>
      </c>
      <c r="WC66" s="11" cm="1">
        <f t="array" ref="WC66">INDEX(WC2:WC100,MATCH(TRUE,ISNUMBER(WC2:WC100),0))</f>
        <v>250000000</v>
      </c>
      <c r="WD66" s="11" cm="1">
        <f t="array" ref="WD66">INDEX(WD2:WD100,MATCH(TRUE,ISNUMBER(WD2:WD100),0))</f>
        <v>1985000000</v>
      </c>
      <c r="WE66" s="11" cm="1">
        <f t="array" ref="WE66">INDEX(WE2:WE100,MATCH(TRUE,ISNUMBER(WE2:WE100),0))</f>
        <v>876000000</v>
      </c>
      <c r="WF66" s="11" cm="1">
        <f t="array" ref="WF66">INDEX(WF2:WF100,MATCH(TRUE,ISNUMBER(WF2:WF100),0))</f>
        <v>164000000</v>
      </c>
      <c r="WG66" s="11" cm="1">
        <f t="array" ref="WG66">INDEX(WG2:WG100,MATCH(TRUE,ISNUMBER(WG2:WG100),0))</f>
        <v>0</v>
      </c>
      <c r="WH66" s="11" cm="1">
        <f t="array" ref="WH66">INDEX(WH2:WH100,MATCH(TRUE,ISNUMBER(WH2:WH100),0))</f>
        <v>33181819.920000002</v>
      </c>
      <c r="WI66" s="11" cm="1">
        <f t="array" ref="WI66">INDEX(WI2:WI100,MATCH(TRUE,ISNUMBER(WI2:WI100),0))</f>
        <v>2000000</v>
      </c>
      <c r="WJ66" s="11" cm="1">
        <f t="array" ref="WJ66">INDEX(WJ2:WJ100,MATCH(TRUE,ISNUMBER(WJ2:WJ100),0))</f>
        <v>50000.000749999999</v>
      </c>
      <c r="WK66" s="11" cm="1">
        <f t="array" ref="WK66">INDEX(WK2:WK100,MATCH(TRUE,ISNUMBER(WK2:WK100),0))</f>
        <v>37.980249999999998</v>
      </c>
      <c r="WL66" s="11" cm="1">
        <f t="array" ref="WL66">INDEX(WL2:WL100,MATCH(TRUE,ISNUMBER(WL2:WL100),0))</f>
        <v>31.831389999999999</v>
      </c>
      <c r="WM66" s="11" cm="1">
        <f t="array" ref="WM66">INDEX(WM2:WM100,MATCH(TRUE,ISNUMBER(WM2:WM100),0))</f>
        <v>2.1469793319999999</v>
      </c>
      <c r="WN66" s="11" cm="1">
        <f t="array" ref="WN66">INDEX(WN2:WN100,MATCH(TRUE,ISNUMBER(WN2:WN100),0))</f>
        <v>8500000</v>
      </c>
      <c r="WO66" s="11" cm="1">
        <f t="array" ref="WO66">INDEX(WO2:WO100,MATCH(TRUE,ISNUMBER(WO2:WO100),0))</f>
        <v>0.206386932</v>
      </c>
      <c r="WP66" s="11" cm="1">
        <f t="array" ref="WP66">INDEX(WP2:WP100,MATCH(TRUE,ISNUMBER(WP2:WP100),0))</f>
        <v>8006.6214369999998</v>
      </c>
      <c r="WQ66" s="11" cm="1">
        <f t="array" ref="WQ66">INDEX(WQ2:WQ100,MATCH(TRUE,ISNUMBER(WQ2:WQ100),0))</f>
        <v>467560000000</v>
      </c>
      <c r="WR66" s="11" cm="1">
        <f t="array" ref="WR66">INDEX(WR2:WR100,MATCH(TRUE,ISNUMBER(WR2:WR100),0))</f>
        <v>4.8136713740000001</v>
      </c>
      <c r="WS66" s="11" cm="1">
        <f t="array" ref="WS66">INDEX(WS2:WS100,MATCH(TRUE,ISNUMBER(WS2:WS100),0))</f>
        <v>0.51353501899999998</v>
      </c>
      <c r="WT66" s="11" cm="1">
        <f t="array" ref="WT66">INDEX(WT2:WT100,MATCH(TRUE,ISNUMBER(WT2:WT100),0))</f>
        <v>3470</v>
      </c>
      <c r="WU66" s="11" cm="1">
        <f t="array" ref="WU66">INDEX(WU2:WU100,MATCH(TRUE,ISNUMBER(WU2:WU100),0))</f>
        <v>385329000000</v>
      </c>
      <c r="WV66" s="11" cm="1">
        <f t="array" ref="WV66">INDEX(WV2:WV100,MATCH(TRUE,ISNUMBER(WV2:WV100),0))</f>
        <v>0.46003647199999997</v>
      </c>
      <c r="WW66" s="11" cm="1">
        <f t="array" ref="WW66">INDEX(WW2:WW100,MATCH(TRUE,ISNUMBER(WW2:WW100),0))</f>
        <v>455662000000</v>
      </c>
      <c r="WX66" s="11" cm="1">
        <f t="array" ref="WX66">INDEX(WX2:WX100,MATCH(TRUE,ISNUMBER(WX2:WX100),0))</f>
        <v>3566.0345649999999</v>
      </c>
      <c r="WY66" s="11" cm="1">
        <f t="array" ref="WY66">INDEX(WY2:WY100,MATCH(TRUE,ISNUMBER(WY2:WY100),0))</f>
        <v>208244000000</v>
      </c>
      <c r="WZ66" s="11" cm="1">
        <f t="array" ref="WZ66">INDEX(WZ2:WZ100,MATCH(TRUE,ISNUMBER(WZ2:WZ100),0))</f>
        <v>95800000000</v>
      </c>
      <c r="XA66" s="11" cm="1">
        <f t="array" ref="XA66">INDEX(XA2:XA100,MATCH(TRUE,ISNUMBER(XA2:XA100),0))</f>
        <v>23.766744039999999</v>
      </c>
      <c r="XB66" s="11" cm="1">
        <f t="array" ref="XB66">INDEX(XB2:XB100,MATCH(TRUE,ISNUMBER(XB2:XB100),0))</f>
        <v>30.640999999999998</v>
      </c>
      <c r="XC66" s="11" cm="1">
        <f t="array" ref="XC66">INDEX(XC2:XC100,MATCH(TRUE,ISNUMBER(XC2:XC100),0))</f>
        <v>22.013999999999999</v>
      </c>
      <c r="XD66" s="11" cm="1">
        <f t="array" ref="XD66">INDEX(XD2:XD100,MATCH(TRUE,ISNUMBER(XD2:XD100),0))</f>
        <v>68900000000</v>
      </c>
      <c r="XE66" s="11" cm="1">
        <f t="array" ref="XE66">INDEX(XE2:XE100,MATCH(TRUE,ISNUMBER(XE2:XE100),0))</f>
        <v>73.317999999999998</v>
      </c>
      <c r="XF66" s="11" cm="1">
        <f t="array" ref="XF66">INDEX(XF2:XF100,MATCH(TRUE,ISNUMBER(XF2:XF100),0))</f>
        <v>38.676000000000002</v>
      </c>
      <c r="XG66" s="11" cm="1">
        <f t="array" ref="XG66">INDEX(XG2:XG100,MATCH(TRUE,ISNUMBER(XG2:XG100),0))</f>
        <v>7802.8790939999999</v>
      </c>
      <c r="XH66" s="11" cm="1">
        <f t="array" ref="XH66">INDEX(XH2:XH100,MATCH(TRUE,ISNUMBER(XH2:XH100),0))</f>
        <v>202890000000</v>
      </c>
      <c r="XI66" s="11" cm="1">
        <f t="array" ref="XI66">INDEX(XI2:XI100,MATCH(TRUE,ISNUMBER(XI2:XI100),0))</f>
        <v>93336697300</v>
      </c>
      <c r="XJ66" s="11" cm="1">
        <f t="array" ref="XJ66">INDEX(XJ2:XJ100,MATCH(TRUE,ISNUMBER(XJ2:XJ100),0))</f>
        <v>17.743051359999999</v>
      </c>
      <c r="XK66" s="11" cm="1">
        <f t="array" ref="XK66">INDEX(XK2:XK100,MATCH(TRUE,ISNUMBER(XK2:XK100),0))</f>
        <v>1.4907999999999999</v>
      </c>
      <c r="XL66" s="11" cm="1">
        <f t="array" ref="XL66">INDEX(XL2:XL100,MATCH(TRUE,ISNUMBER(XL2:XL100),0))</f>
        <v>0.19569889600000001</v>
      </c>
      <c r="XM66" s="11" cm="1">
        <f t="array" ref="XM66">INDEX(XM2:XM100,MATCH(TRUE,ISNUMBER(XM2:XM100),0))</f>
        <v>16077360</v>
      </c>
      <c r="XN66" s="11" cm="1">
        <f t="array" ref="XN66">INDEX(XN2:XN100,MATCH(TRUE,ISNUMBER(XN2:XN100),0))</f>
        <v>46.619</v>
      </c>
      <c r="XO66" s="11" cm="1">
        <f t="array" ref="XO66">INDEX(XO2:XO100,MATCH(TRUE,ISNUMBER(XO2:XO100),0))</f>
        <v>31.065234180000001</v>
      </c>
      <c r="XP66" s="11" cm="1">
        <f t="array" ref="XP66">INDEX(XP2:XP100,MATCH(TRUE,ISNUMBER(XP2:XP100),0))</f>
        <v>23.760999999999999</v>
      </c>
      <c r="XQ66" s="11" cm="1">
        <f t="array" ref="XQ66">INDEX(XQ2:XQ100,MATCH(TRUE,ISNUMBER(XQ2:XQ100),0))</f>
        <v>71.204999999999998</v>
      </c>
      <c r="XR66" s="11" cm="1">
        <f t="array" ref="XR66">INDEX(XR2:XR100,MATCH(TRUE,ISNUMBER(XR2:XR100),0))</f>
        <v>22.12</v>
      </c>
      <c r="XS66" s="11" cm="1">
        <f t="array" ref="XS66">INDEX(XS2:XS100,MATCH(TRUE,ISNUMBER(XS2:XS100),0))</f>
        <v>48.774999999999999</v>
      </c>
      <c r="XT66" s="11" cm="1">
        <f t="array" ref="XT66">INDEX(XT2:XT100,MATCH(TRUE,ISNUMBER(XT2:XT100),0))</f>
        <v>134168000000</v>
      </c>
      <c r="XU66" s="11" cm="1">
        <f t="array" ref="XU66">INDEX(XU2:XU100,MATCH(TRUE,ISNUMBER(XU2:XU100),0))</f>
        <v>9999.9997760000006</v>
      </c>
      <c r="XV66" s="11" cm="1">
        <f t="array" ref="XV66">INDEX(XV2:XV100,MATCH(TRUE,ISNUMBER(XV2:XV100),0))</f>
        <v>24.975719999999999</v>
      </c>
      <c r="XW66" s="11" cm="1">
        <f t="array" ref="XW66">INDEX(XW2:XW100,MATCH(TRUE,ISNUMBER(XW2:XW100),0))</f>
        <v>9.3800000000000008</v>
      </c>
      <c r="XX66" s="11" cm="1">
        <f t="array" ref="XX66">INDEX(XX2:XX100,MATCH(TRUE,ISNUMBER(XX2:XX100),0))</f>
        <v>21.088999999999999</v>
      </c>
      <c r="XY66" s="11" cm="1">
        <f t="array" ref="XY66">INDEX(XY2:XY100,MATCH(TRUE,ISNUMBER(XY2:XY100),0))</f>
        <v>10580.526690000001</v>
      </c>
      <c r="XZ66" s="11" cm="1">
        <f t="array" ref="XZ66">INDEX(XZ2:XZ100,MATCH(TRUE,ISNUMBER(XZ2:XZ100),0))</f>
        <v>5.7439999999999998</v>
      </c>
      <c r="YA66" s="11" cm="1">
        <f t="array" ref="YA66">INDEX(YA2:YA100,MATCH(TRUE,ISNUMBER(YA2:YA100),0))</f>
        <v>12005.40331</v>
      </c>
      <c r="YB66" s="11" cm="1">
        <f t="array" ref="YB66">INDEX(YB2:YB100,MATCH(TRUE,ISNUMBER(YB2:YB100),0))</f>
        <v>3101.2102169999998</v>
      </c>
      <c r="YC66" s="11" cm="1">
        <f t="array" ref="YC66">INDEX(YC2:YC100,MATCH(TRUE,ISNUMBER(YC2:YC100),0))</f>
        <v>4.4343082379999998</v>
      </c>
      <c r="YD66" s="11" cm="1">
        <f t="array" ref="YD66">INDEX(YD2:YD100,MATCH(TRUE,ISNUMBER(YD2:YD100),0))</f>
        <v>31355.821550000001</v>
      </c>
      <c r="YE66" s="11" cm="1">
        <f t="array" ref="YE66">INDEX(YE2:YE100,MATCH(TRUE,ISNUMBER(YE2:YE100),0))</f>
        <v>56.942652610000003</v>
      </c>
      <c r="YF66" s="11" cm="1">
        <f t="array" ref="YF66">INDEX(YF2:YF100,MATCH(TRUE,ISNUMBER(YF2:YF100),0))</f>
        <v>47.932086740000003</v>
      </c>
      <c r="YG66" s="11" cm="1">
        <f t="array" ref="YG66">INDEX(YG2:YG100,MATCH(TRUE,ISNUMBER(YG2:YG100),0))</f>
        <v>44.92292913</v>
      </c>
      <c r="YH66" s="11" cm="1">
        <f t="array" ref="YH66">INDEX(YH2:YH100,MATCH(TRUE,ISNUMBER(YH2:YH100),0))</f>
        <v>19.223491429999999</v>
      </c>
      <c r="YI66" s="11" cm="1">
        <f t="array" ref="YI66">INDEX(YI2:YI100,MATCH(TRUE,ISNUMBER(YI2:YI100),0))</f>
        <v>31.326000000000001</v>
      </c>
      <c r="YJ66" s="11" cm="1">
        <f t="array" ref="YJ66">INDEX(YJ2:YJ100,MATCH(TRUE,ISNUMBER(YJ2:YJ100),0))</f>
        <v>37.550079220000001</v>
      </c>
      <c r="YK66" s="11" cm="1">
        <f t="array" ref="YK66">INDEX(YK2:YK100,MATCH(TRUE,ISNUMBER(YK2:YK100),0))</f>
        <v>14.014556750000001</v>
      </c>
      <c r="YL66" s="11" cm="1">
        <f t="array" ref="YL66">INDEX(YL2:YL100,MATCH(TRUE,ISNUMBER(YL2:YL100),0))</f>
        <v>38.118521000000001</v>
      </c>
      <c r="YM66" s="11" cm="1">
        <f t="array" ref="YM66">INDEX(YM2:YM100,MATCH(TRUE,ISNUMBER(YM2:YM100),0))</f>
        <v>27.231435009999998</v>
      </c>
      <c r="YN66" s="11" cm="1">
        <f t="array" ref="YN66">INDEX(YN2:YN100,MATCH(TRUE,ISNUMBER(YN2:YN100),0))</f>
        <v>9.9847391820000002</v>
      </c>
      <c r="YO66" s="11" cm="1">
        <f t="array" ref="YO66">INDEX(YO2:YO100,MATCH(TRUE,ISNUMBER(YO2:YO100),0))</f>
        <v>28.805934669999999</v>
      </c>
      <c r="YP66" s="11" cm="1">
        <f t="array" ref="YP66">INDEX(YP2:YP100,MATCH(TRUE,ISNUMBER(YP2:YP100),0))</f>
        <v>52.099251610000003</v>
      </c>
      <c r="YQ66" s="11" cm="1">
        <f t="array" ref="YQ66">INDEX(YQ2:YQ100,MATCH(TRUE,ISNUMBER(YQ2:YQ100),0))</f>
        <v>22.291</v>
      </c>
      <c r="YR66" s="11" cm="1">
        <f t="array" ref="YR66">INDEX(YR2:YR100,MATCH(TRUE,ISNUMBER(YR2:YR100),0))</f>
        <v>12.56</v>
      </c>
      <c r="YS66" s="11" cm="1">
        <f t="array" ref="YS66">INDEX(YS2:YS100,MATCH(TRUE,ISNUMBER(YS2:YS100),0))</f>
        <v>48.70567793</v>
      </c>
      <c r="YT66" s="11" cm="1">
        <f t="array" ref="YT66">INDEX(YT2:YT100,MATCH(TRUE,ISNUMBER(YT2:YT100),0))</f>
        <v>6.2841489350000002</v>
      </c>
      <c r="YU66" s="11" cm="1">
        <f t="array" ref="YU66">INDEX(YU2:YU100,MATCH(TRUE,ISNUMBER(YU2:YU100),0))</f>
        <v>2.37473074</v>
      </c>
      <c r="YV66" s="11" cm="1">
        <f t="array" ref="YV66">INDEX(YV2:YV100,MATCH(TRUE,ISNUMBER(YV2:YV100),0))</f>
        <v>18.922000000000001</v>
      </c>
      <c r="YW66" s="11" cm="1">
        <f t="array" ref="YW66">INDEX(YW2:YW100,MATCH(TRUE,ISNUMBER(YW2:YW100),0))</f>
        <v>35.666706519999998</v>
      </c>
      <c r="YX66" s="11" cm="1">
        <f t="array" ref="YX66">INDEX(YX2:YX100,MATCH(TRUE,ISNUMBER(YX2:YX100),0))</f>
        <v>15.62764769</v>
      </c>
      <c r="YY66" s="11" cm="1">
        <f t="array" ref="YY66">INDEX(YY2:YY100,MATCH(TRUE,ISNUMBER(YY2:YY100),0))</f>
        <v>34.491052340000003</v>
      </c>
      <c r="YZ66" s="11" cm="1">
        <f t="array" ref="YZ66">INDEX(YZ2:YZ100,MATCH(TRUE,ISNUMBER(YZ2:YZ100),0))</f>
        <v>55.07707087</v>
      </c>
      <c r="ZA66" s="11" cm="1">
        <f t="array" ref="ZA66">INDEX(ZA2:ZA100,MATCH(TRUE,ISNUMBER(ZA2:ZA100),0))</f>
        <v>23.83385595</v>
      </c>
      <c r="ZB66" s="11" cm="1">
        <f t="array" ref="ZB66">INDEX(ZB2:ZB100,MATCH(TRUE,ISNUMBER(ZB2:ZB100),0))</f>
        <v>67.144000000000005</v>
      </c>
      <c r="ZC66" s="11" cm="1">
        <f t="array" ref="ZC66">INDEX(ZC2:ZC100,MATCH(TRUE,ISNUMBER(ZC2:ZC100),0))</f>
        <v>16.116987819999999</v>
      </c>
      <c r="ZD66" s="11" cm="1">
        <f t="array" ref="ZD66">INDEX(ZD2:ZD100,MATCH(TRUE,ISNUMBER(ZD2:ZD100),0))</f>
        <v>27.164999999999999</v>
      </c>
      <c r="ZE66" s="11" cm="1">
        <f t="array" ref="ZE66">INDEX(ZE2:ZE100,MATCH(TRUE,ISNUMBER(ZE2:ZE100),0))</f>
        <v>42.79</v>
      </c>
      <c r="ZF66" s="11" cm="1">
        <f t="array" ref="ZF66">INDEX(ZF2:ZF100,MATCH(TRUE,ISNUMBER(ZF2:ZF100),0))</f>
        <v>37.612649240000003</v>
      </c>
      <c r="ZG66" s="11" cm="1">
        <f t="array" ref="ZG66">INDEX(ZG2:ZG100,MATCH(TRUE,ISNUMBER(ZG2:ZG100),0))</f>
        <v>24.83727154</v>
      </c>
      <c r="ZH66" s="11" cm="1">
        <f t="array" ref="ZH66">INDEX(ZH2:ZH100,MATCH(TRUE,ISNUMBER(ZH2:ZH100),0))</f>
        <v>15.04101569</v>
      </c>
      <c r="ZI66" s="11" cm="1">
        <f t="array" ref="ZI66">INDEX(ZI2:ZI100,MATCH(TRUE,ISNUMBER(ZI2:ZI100),0))</f>
        <v>47.900748389999997</v>
      </c>
      <c r="ZJ66" s="11" cm="1">
        <f t="array" ref="ZJ66">INDEX(ZJ2:ZJ100,MATCH(TRUE,ISNUMBER(ZJ2:ZJ100),0))</f>
        <v>42.338000000000001</v>
      </c>
      <c r="ZK66" s="11" cm="1">
        <f t="array" ref="ZK66">INDEX(ZK2:ZK100,MATCH(TRUE,ISNUMBER(ZK2:ZK100),0))</f>
        <v>17.486000000000001</v>
      </c>
      <c r="ZL66" s="11" cm="1">
        <f t="array" ref="ZL66">INDEX(ZL2:ZL100,MATCH(TRUE,ISNUMBER(ZL2:ZL100),0))</f>
        <v>43.057347389999997</v>
      </c>
      <c r="ZM66" s="11" cm="1">
        <f t="array" ref="ZM66">INDEX(ZM2:ZM100,MATCH(TRUE,ISNUMBER(ZM2:ZM100),0))</f>
        <v>4.167132724</v>
      </c>
      <c r="ZN66" s="11" cm="1">
        <f t="array" ref="ZN66">INDEX(ZN2:ZN100,MATCH(TRUE,ISNUMBER(ZN2:ZN100),0))</f>
        <v>34.65004398</v>
      </c>
      <c r="ZO66" s="11" cm="1">
        <f t="array" ref="ZO66">INDEX(ZO2:ZO100,MATCH(TRUE,ISNUMBER(ZO2:ZO100),0))</f>
        <v>0.01</v>
      </c>
      <c r="ZP66" s="11" cm="1">
        <f t="array" ref="ZP66">INDEX(ZP2:ZP100,MATCH(TRUE,ISNUMBER(ZP2:ZP100),0))</f>
        <v>100</v>
      </c>
      <c r="ZQ66" s="11" cm="1">
        <f t="array" ref="ZQ66">INDEX(ZQ2:ZQ100,MATCH(TRUE,ISNUMBER(ZQ2:ZQ100),0))</f>
        <v>0.1</v>
      </c>
      <c r="ZR66" s="11" cm="1">
        <f t="array" ref="ZR66">INDEX(ZR2:ZR100,MATCH(TRUE,ISNUMBER(ZR2:ZR100),0))</f>
        <v>5.8</v>
      </c>
      <c r="ZS66" s="11" cm="1">
        <f t="array" ref="ZS66">INDEX(ZS2:ZS100,MATCH(TRUE,ISNUMBER(ZS2:ZS100),0))</f>
        <v>9354</v>
      </c>
      <c r="ZT66" s="11" cm="1">
        <f t="array" ref="ZT66">INDEX(ZT2:ZT100,MATCH(TRUE,ISNUMBER(ZT2:ZT100),0))</f>
        <v>0.01</v>
      </c>
      <c r="ZU66" s="11" cm="1">
        <f t="array" ref="ZU66">INDEX(ZU2:ZU100,MATCH(TRUE,ISNUMBER(ZU2:ZU100),0))</f>
        <v>6.5</v>
      </c>
      <c r="ZV66" s="11" cm="1">
        <f t="array" ref="ZV66">INDEX(ZV2:ZV100,MATCH(TRUE,ISNUMBER(ZV2:ZV100),0))</f>
        <v>6667</v>
      </c>
      <c r="ZW66" s="11" cm="1">
        <f t="array" ref="ZW66">INDEX(ZW2:ZW100,MATCH(TRUE,ISNUMBER(ZW2:ZW100),0))</f>
        <v>10.649105199999999</v>
      </c>
      <c r="ZX66" s="11" cm="1">
        <f t="array" ref="ZX66">INDEX(ZX2:ZX100,MATCH(TRUE,ISNUMBER(ZX2:ZX100),0))</f>
        <v>4.4010247000000002E-2</v>
      </c>
      <c r="ZY66" s="11" cm="1">
        <f t="array" ref="ZY66">INDEX(ZY2:ZY100,MATCH(TRUE,ISNUMBER(ZY2:ZY100),0))</f>
        <v>23.379243649999999</v>
      </c>
      <c r="ZZ66" s="11" cm="1">
        <f t="array" ref="ZZ66">INDEX(ZZ2:ZZ100,MATCH(TRUE,ISNUMBER(ZZ2:ZZ100),0))</f>
        <v>0.01</v>
      </c>
      <c r="AAA66" s="11" cm="1">
        <f t="array" ref="AAA66">INDEX(AAA2:AAA100,MATCH(TRUE,ISNUMBER(AAA2:AAA100),0))</f>
        <v>100</v>
      </c>
      <c r="AAB66" s="11" cm="1">
        <f t="array" ref="AAB66">INDEX(AAB2:AAB100,MATCH(TRUE,ISNUMBER(AAB2:AAB100),0))</f>
        <v>0.1</v>
      </c>
      <c r="AAC66" s="11" cm="1">
        <f t="array" ref="AAC66">INDEX(AAC2:AAC100,MATCH(TRUE,ISNUMBER(AAC2:AAC100),0))</f>
        <v>0.1</v>
      </c>
      <c r="AAD66" s="11" cm="1">
        <f t="array" ref="AAD66">INDEX(AAD2:AAD100,MATCH(TRUE,ISNUMBER(AAD2:AAD100),0))</f>
        <v>4.9000000000000004</v>
      </c>
      <c r="AAE66" s="11" cm="1">
        <f t="array" ref="AAE66">INDEX(AAE2:AAE100,MATCH(TRUE,ISNUMBER(AAE2:AAE100),0))</f>
        <v>6639</v>
      </c>
      <c r="AAF66" s="11" cm="1">
        <f t="array" ref="AAF66">INDEX(AAF2:AAF100,MATCH(TRUE,ISNUMBER(AAF2:AAF100),0))</f>
        <v>438.1</v>
      </c>
      <c r="AAG66" s="11" cm="1">
        <f t="array" ref="AAG66">INDEX(AAG2:AAG100,MATCH(TRUE,ISNUMBER(AAG2:AAG100),0))</f>
        <v>100</v>
      </c>
      <c r="AAH66" s="11" cm="1">
        <f t="array" ref="AAH66">INDEX(AAH2:AAH100,MATCH(TRUE,ISNUMBER(AAH2:AAH100),0))</f>
        <v>100</v>
      </c>
      <c r="AAI66" s="11" cm="1">
        <f t="array" ref="AAI66">INDEX(AAI2:AAI100,MATCH(TRUE,ISNUMBER(AAI2:AAI100),0))</f>
        <v>100</v>
      </c>
      <c r="AAJ66" s="11" cm="1">
        <f t="array" ref="AAJ66">INDEX(AAJ2:AAJ100,MATCH(TRUE,ISNUMBER(AAJ2:AAJ100),0))</f>
        <v>89.430894309999999</v>
      </c>
      <c r="AAK66" s="11" cm="1">
        <f t="array" ref="AAK66">INDEX(AAK2:AAK100,MATCH(TRUE,ISNUMBER(AAK2:AAK100),0))</f>
        <v>5.9</v>
      </c>
      <c r="AAL66" s="11" cm="1">
        <f t="array" ref="AAL66">INDEX(AAL2:AAL100,MATCH(TRUE,ISNUMBER(AAL2:AAL100),0))</f>
        <v>6705</v>
      </c>
      <c r="AAM66" s="11" cm="1">
        <f t="array" ref="AAM66">INDEX(AAM2:AAM100,MATCH(TRUE,ISNUMBER(AAM2:AAM100),0))</f>
        <v>445000</v>
      </c>
      <c r="AAN66" s="11" cm="1">
        <f t="array" ref="AAN66">INDEX(AAN2:AAN100,MATCH(TRUE,ISNUMBER(AAN2:AAN100),0))</f>
        <v>53000000</v>
      </c>
      <c r="AAO66" s="11" cm="1">
        <f t="array" ref="AAO66">INDEX(AAO2:AAO100,MATCH(TRUE,ISNUMBER(AAO2:AAO100),0))</f>
        <v>53000000</v>
      </c>
      <c r="AAP66" s="11" cm="1">
        <f t="array" ref="AAP66">INDEX(AAP2:AAP100,MATCH(TRUE,ISNUMBER(AAP2:AAP100),0))</f>
        <v>502000000</v>
      </c>
      <c r="AAQ66" s="11" cm="1">
        <f t="array" ref="AAQ66">INDEX(AAQ2:AAQ100,MATCH(TRUE,ISNUMBER(AAQ2:AAQ100),0))</f>
        <v>46.097337009999997</v>
      </c>
      <c r="AAR66" s="11" cm="1">
        <f t="array" ref="AAR66">INDEX(AAR2:AAR100,MATCH(TRUE,ISNUMBER(AAR2:AAR100),0))</f>
        <v>9.874278576</v>
      </c>
      <c r="AAS66" s="11" cm="1">
        <f t="array" ref="AAS66">INDEX(AAS2:AAS100,MATCH(TRUE,ISNUMBER(AAS2:AAS100),0))</f>
        <v>2.1758124589999999</v>
      </c>
      <c r="AAT66" s="11" cm="1">
        <f t="array" ref="AAT66">INDEX(AAT2:AAT100,MATCH(TRUE,ISNUMBER(AAT2:AAT100),0))</f>
        <v>5045830863</v>
      </c>
      <c r="AAU66" s="11" cm="1">
        <f t="array" ref="AAU66">INDEX(AAU2:AAU100,MATCH(TRUE,ISNUMBER(AAU2:AAU100),0))</f>
        <v>1063319311</v>
      </c>
      <c r="AAV66" s="11" cm="1">
        <f t="array" ref="AAV66">INDEX(AAV2:AAV100,MATCH(TRUE,ISNUMBER(AAV2:AAV100),0))</f>
        <v>4134735534</v>
      </c>
      <c r="AAW66" s="11" cm="1">
        <f t="array" ref="AAW66">INDEX(AAW2:AAW100,MATCH(TRUE,ISNUMBER(AAW2:AAW100),0))</f>
        <v>911095329.20000005</v>
      </c>
      <c r="AAX66" s="11" cm="1">
        <f t="array" ref="AAX66">INDEX(AAX2:AAX100,MATCH(TRUE,ISNUMBER(AAX2:AAX100),0))</f>
        <v>9</v>
      </c>
      <c r="AAY66" s="11" cm="1">
        <f t="array" ref="AAY66">INDEX(AAY2:AAY100,MATCH(TRUE,ISNUMBER(AAY2:AAY100),0))</f>
        <v>12.050091030000001</v>
      </c>
      <c r="AAZ66" s="11" cm="1">
        <f t="array" ref="AAZ66">INDEX(AAZ2:AAZ100,MATCH(TRUE,ISNUMBER(AAZ2:AAZ100),0))</f>
        <v>2.5393428459999998</v>
      </c>
      <c r="ABA66" s="11" cm="1">
        <f t="array" ref="ABA66">INDEX(ABA2:ABA100,MATCH(TRUE,ISNUMBER(ABA2:ABA100),0))</f>
        <v>0</v>
      </c>
      <c r="ABB66" s="11" cm="1">
        <f t="array" ref="ABB66">INDEX(ABB2:ABB100,MATCH(TRUE,ISNUMBER(ABB2:ABB100),0))</f>
        <v>56.43460846</v>
      </c>
      <c r="ABC66" s="11" cm="1">
        <f t="array" ref="ABC66">INDEX(ABC2:ABC100,MATCH(TRUE,ISNUMBER(ABC2:ABC100),0))</f>
        <v>98.4</v>
      </c>
      <c r="ABD66" s="11" cm="1">
        <f t="array" ref="ABD66">INDEX(ABD2:ABD100,MATCH(TRUE,ISNUMBER(ABD2:ABD100),0))</f>
        <v>89.595322870000004</v>
      </c>
      <c r="ABE66" s="11" cm="1">
        <f t="array" ref="ABE66">INDEX(ABE2:ABE100,MATCH(TRUE,ISNUMBER(ABE2:ABE100),0))</f>
        <v>93.4</v>
      </c>
      <c r="ABF66" s="11" cm="1">
        <f t="array" ref="ABF66">INDEX(ABF2:ABF100,MATCH(TRUE,ISNUMBER(ABF2:ABF100),0))</f>
        <v>57.426748189999998</v>
      </c>
      <c r="ABG66" s="11" cm="1">
        <f t="array" ref="ABG66">INDEX(ABG2:ABG100,MATCH(TRUE,ISNUMBER(ABG2:ABG100),0))</f>
        <v>2.699448168</v>
      </c>
      <c r="ABH66" s="11" cm="1">
        <f t="array" ref="ABH66">INDEX(ABH2:ABH100,MATCH(TRUE,ISNUMBER(ABH2:ABH100),0))</f>
        <v>2363636.3640000001</v>
      </c>
      <c r="ABI66" s="11" cm="1">
        <f t="array" ref="ABI66">INDEX(ABI2:ABI100,MATCH(TRUE,ISNUMBER(ABI2:ABI100),0))</f>
        <v>38.857590000000002</v>
      </c>
      <c r="ABJ66" s="11" cm="1">
        <f t="array" ref="ABJ66">INDEX(ABJ2:ABJ100,MATCH(TRUE,ISNUMBER(ABJ2:ABJ100),0))</f>
        <v>41.443721770000003</v>
      </c>
      <c r="ABK66" s="11" cm="1">
        <f t="array" ref="ABK66">INDEX(ABK2:ABK100,MATCH(TRUE,ISNUMBER(ABK2:ABK100),0))</f>
        <v>4.4880100000000001</v>
      </c>
      <c r="ABL66" s="11" cm="1">
        <f t="array" ref="ABL66">INDEX(ABL2:ABL100,MATCH(TRUE,ISNUMBER(ABL2:ABL100),0))</f>
        <v>4.5299201010000001</v>
      </c>
      <c r="ABM66" s="11" cm="1">
        <f t="array" ref="ABM66">INDEX(ABM2:ABM100,MATCH(TRUE,ISNUMBER(ABM2:ABM100),0))</f>
        <v>70.463668819999995</v>
      </c>
      <c r="ABN66" s="11" cm="1">
        <f t="array" ref="ABN66">INDEX(ABN2:ABN100,MATCH(TRUE,ISNUMBER(ABN2:ABN100),0))</f>
        <v>1.3011152420000001</v>
      </c>
      <c r="ABO66" s="11" cm="1">
        <f t="array" ref="ABO66">INDEX(ABO2:ABO100,MATCH(TRUE,ISNUMBER(ABO2:ABO100),0))</f>
        <v>105000000</v>
      </c>
      <c r="ABP66" s="11" cm="1">
        <f t="array" ref="ABP66">INDEX(ABP2:ABP100,MATCH(TRUE,ISNUMBER(ABP2:ABP100),0))</f>
        <v>508000000</v>
      </c>
      <c r="ABQ66" s="11" cm="1">
        <f t="array" ref="ABQ66">INDEX(ABQ2:ABQ100,MATCH(TRUE,ISNUMBER(ABQ2:ABQ100),0))</f>
        <v>57</v>
      </c>
      <c r="ABR66" s="11" cm="1">
        <f t="array" ref="ABR66">INDEX(ABR2:ABR100,MATCH(TRUE,ISNUMBER(ABR2:ABR100),0))</f>
        <v>5.7405099999999996</v>
      </c>
      <c r="ABS66" s="11" cm="1">
        <f t="array" ref="ABS66">INDEX(ABS2:ABS100,MATCH(TRUE,ISNUMBER(ABS2:ABS100),0))</f>
        <v>3.7278699999999998</v>
      </c>
    </row>
    <row r="67" spans="1:747" ht="18.75" hidden="1" x14ac:dyDescent="0.3">
      <c r="A67" s="32" t="s">
        <v>3062</v>
      </c>
      <c r="B67" s="33" cm="1">
        <f t="array" ref="B67">LOOKUP(2, 1/(B2:B65&lt;&gt;""), B2:B65)</f>
        <v>49.508712000000003</v>
      </c>
      <c r="C67" s="33" cm="1">
        <f t="array" ref="C67">LOOKUP(2, 1/(C2:C65&lt;&gt;""), C2:C65)</f>
        <v>59.756671040000001</v>
      </c>
      <c r="D67" s="33" cm="1">
        <f t="array" ref="D67">LOOKUP(2, 1/(D2:D65&lt;&gt;""), D2:D65)</f>
        <v>0.62467722000000003</v>
      </c>
      <c r="E67" s="33" cm="1">
        <f t="array" ref="E67">LOOKUP(2, 1/(E2:E65&lt;&gt;""), E2:E65)</f>
        <v>4.9696853880000003</v>
      </c>
      <c r="F67" s="33" cm="1">
        <f t="array" ref="F67">LOOKUP(2, 1/(F2:F65&lt;&gt;""), F2:F65)</f>
        <v>5.7254226399999997</v>
      </c>
      <c r="G67" s="33" cm="1">
        <f t="array" ref="G67">LOOKUP(2, 1/(G2:G65&lt;&gt;""), G2:G65)</f>
        <v>2.9057599129999998</v>
      </c>
      <c r="H67" s="33" cm="1">
        <f t="array" ref="H67">LOOKUP(2, 1/(H2:H65&lt;&gt;""), H2:H65)</f>
        <v>4.4667841990000001</v>
      </c>
      <c r="I67" s="33" cm="1">
        <f t="array" ref="I67">LOOKUP(2, 1/(I2:I65&lt;&gt;""), I2:I65)</f>
        <v>6.2222350110000004</v>
      </c>
      <c r="J67" s="33" cm="1">
        <f t="array" ref="J67">LOOKUP(2, 1/(J2:J65&lt;&gt;""), J2:J65)</f>
        <v>7.6252053919999998</v>
      </c>
      <c r="K67" s="33" cm="1">
        <f t="array" ref="K67">LOOKUP(2, 1/(K2:K65&lt;&gt;""), K2:K65)</f>
        <v>8.4694385729999997</v>
      </c>
      <c r="L67" s="33" cm="1">
        <f t="array" ref="L67">LOOKUP(2, 1/(L2:L65&lt;&gt;""), L2:L65)</f>
        <v>62.884129659999999</v>
      </c>
      <c r="M67" s="33" cm="1">
        <f t="array" ref="M67">LOOKUP(2, 1/(M2:M65&lt;&gt;""), M2:M65)</f>
        <v>9.2531536059999997</v>
      </c>
      <c r="N67" s="33" cm="1">
        <f t="array" ref="N67">LOOKUP(2, 1/(N2:N65&lt;&gt;""), N2:N65)</f>
        <v>11.7418306</v>
      </c>
      <c r="O67" s="33" cm="1">
        <f t="array" ref="O67">LOOKUP(2, 1/(O2:O65&lt;&gt;""), O2:O65)</f>
        <v>32.887215310000002</v>
      </c>
      <c r="P67" s="33" cm="1">
        <f t="array" ref="P67">LOOKUP(2, 1/(P2:P65&lt;&gt;""), P2:P65)</f>
        <v>10.438209029999999</v>
      </c>
      <c r="Q67" s="33" cm="1">
        <f t="array" ref="Q67">LOOKUP(2, 1/(Q2:Q65&lt;&gt;""), Q2:Q65)</f>
        <v>305006</v>
      </c>
      <c r="R67" s="33" cm="1">
        <f t="array" ref="R67">LOOKUP(2, 1/(R2:R65&lt;&gt;""), R2:R65)</f>
        <v>-3.4179689999999999E-3</v>
      </c>
      <c r="S67" s="33" cm="1">
        <f t="array" ref="S67">LOOKUP(2, 1/(S2:S65&lt;&gt;""), S2:S65)</f>
        <v>1080460000000</v>
      </c>
      <c r="T67" s="33" cm="1">
        <f t="array" ref="T67">LOOKUP(2, 1/(T2:T65&lt;&gt;""), T2:T65)</f>
        <v>4111.2492439999996</v>
      </c>
      <c r="U67" s="33" cm="1">
        <f t="array" ref="U67">LOOKUP(2, 1/(U2:U65&lt;&gt;""), U2:U65)</f>
        <v>470885000000</v>
      </c>
      <c r="V67" s="33" cm="1">
        <f t="array" ref="V67">LOOKUP(2, 1/(V2:V65&lt;&gt;""), V2:V65)</f>
        <v>9645960000000</v>
      </c>
      <c r="W67" s="33" cm="1">
        <f t="array" ref="W67">LOOKUP(2, 1/(W2:W65&lt;&gt;""), W2:W65)</f>
        <v>127192000000</v>
      </c>
      <c r="X67" s="33" cm="1">
        <f t="array" ref="X67">LOOKUP(2, 1/(X2:X65&lt;&gt;""), X2:X65)</f>
        <v>11.565920699999999</v>
      </c>
      <c r="Y67" s="33" cm="1">
        <f t="array" ref="Y67">LOOKUP(2, 1/(Y2:Y65&lt;&gt;""), Y2:Y65)</f>
        <v>1174790000000</v>
      </c>
      <c r="Z67" s="33" cm="1">
        <f t="array" ref="Z67">LOOKUP(2, 1/(Z2:Z65&lt;&gt;""), Z2:Z65)</f>
        <v>-2.2382303590000001</v>
      </c>
      <c r="AA67" s="33" cm="1">
        <f t="array" ref="AA67">LOOKUP(2, 1/(AA2:AA65&lt;&gt;""), AA2:AA65)</f>
        <v>21.340334290000001</v>
      </c>
      <c r="AB67" s="33" cm="1">
        <f t="array" ref="AB67">LOOKUP(2, 1/(AB2:AB65&lt;&gt;""), AB2:AB65)</f>
        <v>2167610000000</v>
      </c>
      <c r="AC67" s="33" cm="1">
        <f t="array" ref="AC67">LOOKUP(2, 1/(AC2:AC65&lt;&gt;""), AC2:AC65)</f>
        <v>45606704091</v>
      </c>
      <c r="AD67" s="33" cm="1">
        <f t="array" ref="AD67">LOOKUP(2, 1/(AD2:AD65&lt;&gt;""), AD2:AD65)</f>
        <v>1554390000000</v>
      </c>
      <c r="AE67" s="33" cm="1">
        <f t="array" ref="AE67">LOOKUP(2, 1/(AE2:AE65&lt;&gt;""), AE2:AE65)</f>
        <v>75644808538</v>
      </c>
      <c r="AF67" s="33" cm="1">
        <f t="array" ref="AF67">LOOKUP(2, 1/(AF2:AF65&lt;&gt;""), AF2:AF65)</f>
        <v>10384700000000</v>
      </c>
      <c r="AG67" s="33" cm="1">
        <f t="array" ref="AG67">LOOKUP(2, 1/(AG2:AG65&lt;&gt;""), AG2:AG65)</f>
        <v>7272510000000</v>
      </c>
      <c r="AH67" s="33" cm="1">
        <f t="array" ref="AH67">LOOKUP(2, 1/(AH2:AH65&lt;&gt;""), AH2:AH65)</f>
        <v>353879000000</v>
      </c>
      <c r="AI67" s="33" cm="1">
        <f t="array" ref="AI67">LOOKUP(2, 1/(AI2:AI65&lt;&gt;""), AI2:AI65)</f>
        <v>369867000000</v>
      </c>
      <c r="AJ67" s="33" cm="1">
        <f t="array" ref="AJ67">LOOKUP(2, 1/(AJ2:AJ65&lt;&gt;""), AJ2:AJ65)</f>
        <v>6.7869011869999998</v>
      </c>
      <c r="AK67" s="33" cm="1">
        <f t="array" ref="AK67">LOOKUP(2, 1/(AK2:AK65&lt;&gt;""), AK2:AK65)</f>
        <v>689370000000</v>
      </c>
      <c r="AL67" s="33" cm="1">
        <f t="array" ref="AL67">LOOKUP(2, 1/(AL2:AL65&lt;&gt;""), AL2:AL65)</f>
        <v>42081000000</v>
      </c>
      <c r="AM67" s="33" cm="1">
        <f t="array" ref="AM67">LOOKUP(2, 1/(AM2:AM65&lt;&gt;""), AM2:AM65)</f>
        <v>31.633638919999999</v>
      </c>
      <c r="AN67" s="33" cm="1">
        <f t="array" ref="AN67">LOOKUP(2, 1/(AN2:AN65&lt;&gt;""), AN2:AN65)</f>
        <v>43.1</v>
      </c>
      <c r="AO67" s="33" cm="1">
        <f t="array" ref="AO67">LOOKUP(2, 1/(AO2:AO65&lt;&gt;""), AO2:AO65)</f>
        <v>50.491287999999997</v>
      </c>
      <c r="AP67" s="33" cm="1">
        <f t="array" ref="AP67">LOOKUP(2, 1/(AP2:AP65&lt;&gt;""), AP2:AP65)</f>
        <v>114535772</v>
      </c>
      <c r="AQ67" s="33" cm="1">
        <f t="array" ref="AQ67">LOOKUP(2, 1/(AQ2:AQ65&lt;&gt;""), AQ2:AQ65)</f>
        <v>51.817266439999997</v>
      </c>
      <c r="AR67" s="33" cm="1">
        <f t="array" ref="AR67">LOOKUP(2, 1/(AR2:AR65&lt;&gt;""), AR2:AR65)</f>
        <v>0.31134994599999999</v>
      </c>
      <c r="AS67" s="33" cm="1">
        <f t="array" ref="AS67">LOOKUP(2, 1/(AS2:AS65&lt;&gt;""), AS2:AS65)</f>
        <v>1.2416457160000001</v>
      </c>
      <c r="AT67" s="33" cm="1">
        <f t="array" ref="AT67">LOOKUP(2, 1/(AT2:AT65&lt;&gt;""), AT2:AT65)</f>
        <v>4.2286550219999999</v>
      </c>
      <c r="AU67" s="33" cm="1">
        <f t="array" ref="AU67">LOOKUP(2, 1/(AU2:AU65&lt;&gt;""), AU2:AU65)</f>
        <v>2.0509821389999998</v>
      </c>
      <c r="AV67" s="33" cm="1">
        <f t="array" ref="AV67">LOOKUP(2, 1/(AV2:AV65&lt;&gt;""), AV2:AV65)</f>
        <v>3.7104828599999999</v>
      </c>
      <c r="AW67" s="33" cm="1">
        <f t="array" ref="AW67">LOOKUP(2, 1/(AW2:AW65&lt;&gt;""), AW2:AW65)</f>
        <v>5.2816600779999998</v>
      </c>
      <c r="AX67" s="33" cm="1">
        <f t="array" ref="AX67">LOOKUP(2, 1/(AX2:AX65&lt;&gt;""), AX2:AX65)</f>
        <v>7.1866666959999996</v>
      </c>
      <c r="AY67" s="33" cm="1">
        <f t="array" ref="AY67">LOOKUP(2, 1/(AY2:AY65&lt;&gt;""), AY2:AY65)</f>
        <v>7.7627433369999999</v>
      </c>
      <c r="AZ67" s="33" cm="1">
        <f t="array" ref="AZ67">LOOKUP(2, 1/(AZ2:AZ65&lt;&gt;""), AZ2:AZ65)</f>
        <v>62.595195420000003</v>
      </c>
      <c r="BA67" s="33" cm="1">
        <f t="array" ref="BA67">LOOKUP(2, 1/(BA2:BA65&lt;&gt;""), BA2:BA65)</f>
        <v>62.300526840000003</v>
      </c>
      <c r="BB67" s="33" cm="1">
        <f t="array" ref="BB67">LOOKUP(2, 1/(BB2:BB65&lt;&gt;""), BB2:BB65)</f>
        <v>10.70717569</v>
      </c>
      <c r="BC67" s="33" cm="1">
        <f t="array" ref="BC67">LOOKUP(2, 1/(BC2:BC65&lt;&gt;""), BC2:BC65)</f>
        <v>32.435119190000002</v>
      </c>
      <c r="BD67" s="33" cm="1">
        <f t="array" ref="BD67">LOOKUP(2, 1/(BD2:BD65&lt;&gt;""), BD2:BD65)</f>
        <v>31.974050519999999</v>
      </c>
      <c r="BE67" s="33" cm="1">
        <f t="array" ref="BE67">LOOKUP(2, 1/(BE2:BE65&lt;&gt;""), BE2:BE65)</f>
        <v>25.649737760000001</v>
      </c>
      <c r="BF67" s="33" cm="1">
        <f t="array" ref="BF67">LOOKUP(2, 1/(BF2:BF65&lt;&gt;""), BF2:BF65)</f>
        <v>10.63721458</v>
      </c>
      <c r="BG67" s="33" cm="1">
        <f t="array" ref="BG67">LOOKUP(2, 1/(BG2:BG65&lt;&gt;""), BG2:BG65)</f>
        <v>396002000000</v>
      </c>
      <c r="BH67" s="33" cm="1">
        <f t="array" ref="BH67">LOOKUP(2, 1/(BH2:BH65&lt;&gt;""), BH2:BH65)</f>
        <v>5319693.34</v>
      </c>
      <c r="BI67" s="33" cm="1">
        <f t="array" ref="BI67">LOOKUP(2, 1/(BI2:BI65&lt;&gt;""), BI2:BI65)</f>
        <v>203071000000</v>
      </c>
      <c r="BJ67" s="33" cm="1">
        <f t="array" ref="BJ67">LOOKUP(2, 1/(BJ2:BJ65&lt;&gt;""), BJ2:BJ65)</f>
        <v>32.119041920000001</v>
      </c>
      <c r="BK67" s="33" cm="1">
        <f t="array" ref="BK67">LOOKUP(2, 1/(BK2:BK65&lt;&gt;""), BK2:BK65)</f>
        <v>3262450000000</v>
      </c>
      <c r="BL67" s="33" cm="1">
        <f t="array" ref="BL67">LOOKUP(2, 1/(BL2:BL65&lt;&gt;""), BL2:BL65)</f>
        <v>-227345000000</v>
      </c>
      <c r="BM67" s="33" cm="1">
        <f t="array" ref="BM67">LOOKUP(2, 1/(BM2:BM65&lt;&gt;""), BM2:BM65)</f>
        <v>12.875392570000001</v>
      </c>
      <c r="BN67" s="33" cm="1">
        <f t="array" ref="BN67">LOOKUP(2, 1/(BN2:BN65&lt;&gt;""), BN2:BN65)</f>
        <v>1307800000000</v>
      </c>
      <c r="BO67" s="33" cm="1">
        <f t="array" ref="BO67">LOOKUP(2, 1/(BO2:BO65&lt;&gt;""), BO2:BO65)</f>
        <v>5380171965</v>
      </c>
      <c r="BP67" s="33" cm="1">
        <f t="array" ref="BP67">LOOKUP(2, 1/(BP2:BP65&lt;&gt;""), BP2:BP65)</f>
        <v>119505000000</v>
      </c>
      <c r="BQ67" s="33" cm="1">
        <f t="array" ref="BQ67">LOOKUP(2, 1/(BQ2:BQ65&lt;&gt;""), BQ2:BQ65)</f>
        <v>8319410000000</v>
      </c>
      <c r="BR67" s="33" cm="1">
        <f t="array" ref="BR67">LOOKUP(2, 1/(BR2:BR65&lt;&gt;""), BR2:BR65)</f>
        <v>124.82490490000001</v>
      </c>
      <c r="BS67" s="33" cm="1">
        <f t="array" ref="BS67">LOOKUP(2, 1/(BS2:BS65&lt;&gt;""), BS2:BS65)</f>
        <v>420128000000</v>
      </c>
      <c r="BT67" s="33" cm="1">
        <f t="array" ref="BT67">LOOKUP(2, 1/(BT2:BT65&lt;&gt;""), BT2:BT65)</f>
        <v>6718380000000</v>
      </c>
      <c r="BU67" s="33" cm="1">
        <f t="array" ref="BU67">LOOKUP(2, 1/(BU2:BU65&lt;&gt;""), BU2:BU65)</f>
        <v>8387530000000</v>
      </c>
      <c r="BV67" s="33" cm="1">
        <f t="array" ref="BV67">LOOKUP(2, 1/(BV2:BV65&lt;&gt;""), BV2:BV65)</f>
        <v>56.9</v>
      </c>
      <c r="BW67" s="33" cm="1">
        <f t="array" ref="BW67">LOOKUP(2, 1/(BW2:BW65&lt;&gt;""), BW2:BW65)</f>
        <v>56705185</v>
      </c>
      <c r="BX67" s="33" cm="1">
        <f t="array" ref="BX67">LOOKUP(2, 1/(BX2:BX65&lt;&gt;""), BX2:BX65)</f>
        <v>0.97004004099999996</v>
      </c>
      <c r="BY67" s="33" cm="1">
        <f t="array" ref="BY67">LOOKUP(2, 1/(BY2:BY65&lt;&gt;""), BY2:BY65)</f>
        <v>5692068</v>
      </c>
      <c r="BZ67" s="33" cm="1">
        <f t="array" ref="BZ67">LOOKUP(2, 1/(BZ2:BZ65&lt;&gt;""), BZ2:BZ65)</f>
        <v>3246612</v>
      </c>
      <c r="CA67" s="33" cm="1">
        <f t="array" ref="CA67">LOOKUP(2, 1/(CA2:CA65&lt;&gt;""), CA2:CA65)</f>
        <v>3.1912434460000001</v>
      </c>
      <c r="CB67" s="33" cm="1">
        <f t="array" ref="CB67">LOOKUP(2, 1/(CB2:CB65&lt;&gt;""), CB2:CB65)</f>
        <v>4.4077142150000004</v>
      </c>
      <c r="CC67" s="33" cm="1">
        <f t="array" ref="CC67">LOOKUP(2, 1/(CC2:CC65&lt;&gt;""), CC2:CC65)</f>
        <v>6.1749802950000001</v>
      </c>
      <c r="CD67" s="33" cm="1">
        <f t="array" ref="CD67">LOOKUP(2, 1/(CD2:CD65&lt;&gt;""), CD2:CD65)</f>
        <v>7.486265145</v>
      </c>
      <c r="CE67" s="33" cm="1">
        <f t="array" ref="CE67">LOOKUP(2, 1/(CE2:CE65&lt;&gt;""), CE2:CE65)</f>
        <v>8.2663013969999994</v>
      </c>
      <c r="CF67" s="33" cm="1">
        <f t="array" ref="CF67">LOOKUP(2, 1/(CF2:CF65&lt;&gt;""), CF2:CF65)</f>
        <v>36366261</v>
      </c>
      <c r="CG67" s="33" cm="1">
        <f t="array" ref="CG67">LOOKUP(2, 1/(CG2:CG65&lt;&gt;""), CG2:CG65)</f>
        <v>9.0475156729999995</v>
      </c>
      <c r="CH67" s="33" cm="1">
        <f t="array" ref="CH67">LOOKUP(2, 1/(CH2:CH65&lt;&gt;""), CH2:CH65)</f>
        <v>11.437600460000001</v>
      </c>
      <c r="CI67" s="33" cm="1">
        <f t="array" ref="CI67">LOOKUP(2, 1/(CI2:CI65&lt;&gt;""), CI2:CI65)</f>
        <v>19018870</v>
      </c>
      <c r="CJ67" s="33" cm="1">
        <f t="array" ref="CJ67">LOOKUP(2, 1/(CJ2:CJ65&lt;&gt;""), CJ2:CJ65)</f>
        <v>10.13128605</v>
      </c>
      <c r="CK67" s="33" cm="1">
        <f t="array" ref="CK67">LOOKUP(2, 1/(CK2:CK65&lt;&gt;""), CK2:CK65)</f>
        <v>511400000000</v>
      </c>
      <c r="CL67" s="33" cm="1">
        <f t="array" ref="CL67">LOOKUP(2, 1/(CL2:CL65&lt;&gt;""), CL2:CL65)</f>
        <v>42123635342</v>
      </c>
      <c r="CM67" s="33" cm="1">
        <f t="array" ref="CM67">LOOKUP(2, 1/(CM2:CM65&lt;&gt;""), CM2:CM65)</f>
        <v>88682.863200000007</v>
      </c>
      <c r="CN67" s="33" cm="1">
        <f t="array" ref="CN67">LOOKUP(2, 1/(CN2:CN65&lt;&gt;""), CN2:CN65)</f>
        <v>376065000000</v>
      </c>
      <c r="CO67" s="33" cm="1">
        <f t="array" ref="CO67">LOOKUP(2, 1/(CO2:CO65&lt;&gt;""), CO2:CO65)</f>
        <v>124.8250654</v>
      </c>
      <c r="CP67" s="33" cm="1">
        <f t="array" ref="CP67">LOOKUP(2, 1/(CP2:CP65&lt;&gt;""), CP2:CP65)</f>
        <v>1554390000000</v>
      </c>
      <c r="CQ67" s="33" cm="1">
        <f t="array" ref="CQ67">LOOKUP(2, 1/(CQ2:CQ65&lt;&gt;""), CQ2:CQ65)</f>
        <v>40.44243822</v>
      </c>
      <c r="CR67" s="33" cm="1">
        <f t="array" ref="CR67">LOOKUP(2, 1/(CR2:CR65&lt;&gt;""), CR2:CR65)</f>
        <v>-8863448111</v>
      </c>
      <c r="CS67" s="33" cm="1">
        <f t="array" ref="CS67">LOOKUP(2, 1/(CS2:CS65&lt;&gt;""), CS2:CS65)</f>
        <v>107061000000</v>
      </c>
      <c r="CT67" s="33" cm="1">
        <f t="array" ref="CT67">LOOKUP(2, 1/(CT2:CT65&lt;&gt;""), CT2:CT65)</f>
        <v>1046900000000</v>
      </c>
      <c r="CU67" s="33" cm="1">
        <f t="array" ref="CU67">LOOKUP(2, 1/(CU2:CU65&lt;&gt;""), CU2:CU65)</f>
        <v>50986876056</v>
      </c>
      <c r="CV67" s="33" cm="1">
        <f t="array" ref="CV67">LOOKUP(2, 1/(CV2:CV65&lt;&gt;""), CV2:CV65)</f>
        <v>11.51677185</v>
      </c>
      <c r="CW67" s="33" cm="1">
        <f t="array" ref="CW67">LOOKUP(2, 1/(CW2:CW65&lt;&gt;""), CW2:CW65)</f>
        <v>1169800000000</v>
      </c>
      <c r="CX67" s="33" cm="1">
        <f t="array" ref="CX67">LOOKUP(2, 1/(CX2:CX65&lt;&gt;""), CX2:CX65)</f>
        <v>10.465880309999999</v>
      </c>
      <c r="CY67" s="33" cm="1">
        <f t="array" ref="CY67">LOOKUP(2, 1/(CY2:CY65&lt;&gt;""), CY2:CY65)</f>
        <v>29.252175269999999</v>
      </c>
      <c r="CZ67" s="33" cm="1">
        <f t="array" ref="CZ67">LOOKUP(2, 1/(CZ2:CZ65&lt;&gt;""), CZ2:CZ65)</f>
        <v>33070180836</v>
      </c>
      <c r="DA67" s="33" cm="1">
        <f t="array" ref="DA67">LOOKUP(2, 1/(DA2:DA65&lt;&gt;""), DA2:DA65)</f>
        <v>24.247165330000001</v>
      </c>
      <c r="DB67" s="33" cm="1">
        <f t="array" ref="DB67">LOOKUP(2, 1/(DB2:DB65&lt;&gt;""), DB2:DB65)</f>
        <v>45801334788</v>
      </c>
      <c r="DC67" s="33" cm="1">
        <f t="array" ref="DC67">LOOKUP(2, 1/(DC2:DC65&lt;&gt;""), DC2:DC65)</f>
        <v>1736520000000</v>
      </c>
      <c r="DD67" s="33" cm="1">
        <f t="array" ref="DD67">LOOKUP(2, 1/(DD2:DD65&lt;&gt;""), DD2:DD65)</f>
        <v>84508256649</v>
      </c>
      <c r="DE67" s="33" cm="1">
        <f t="array" ref="DE67">LOOKUP(2, 1/(DE2:DE65&lt;&gt;""), DE2:DE65)</f>
        <v>51304428978</v>
      </c>
      <c r="DF67" s="33" cm="1">
        <f t="array" ref="DF67">LOOKUP(2, 1/(DF2:DF65&lt;&gt;""), DF2:DF65)</f>
        <v>138000000000</v>
      </c>
      <c r="DG67" s="33" cm="1">
        <f t="array" ref="DG67">LOOKUP(2, 1/(DG2:DG65&lt;&gt;""), DG2:DG65)</f>
        <v>102.238178</v>
      </c>
      <c r="DH67" s="33" cm="1">
        <f t="array" ref="DH67">LOOKUP(2, 1/(DH2:DH65&lt;&gt;""), DH2:DH65)</f>
        <v>404866000000</v>
      </c>
      <c r="DI67" s="33" cm="1">
        <f t="array" ref="DI67">LOOKUP(2, 1/(DI2:DI65&lt;&gt;""), DI2:DI65)</f>
        <v>82.57588423</v>
      </c>
      <c r="DJ67" s="33" cm="1">
        <f t="array" ref="DJ67">LOOKUP(2, 1/(DJ2:DJ65&lt;&gt;""), DJ2:DJ65)</f>
        <v>3229.273862</v>
      </c>
      <c r="DK67" s="33" cm="1">
        <f t="array" ref="DK67">LOOKUP(2, 1/(DK2:DK65&lt;&gt;""), DK2:DK65)</f>
        <v>554137000000</v>
      </c>
      <c r="DL67" s="33" cm="1">
        <f t="array" ref="DL67">LOOKUP(2, 1/(DL2:DL65&lt;&gt;""), DL2:DL65)</f>
        <v>26876298170</v>
      </c>
      <c r="DM67" s="33" cm="1">
        <f t="array" ref="DM67">LOOKUP(2, 1/(DM2:DM65&lt;&gt;""), DM2:DM65)</f>
        <v>1130000000</v>
      </c>
      <c r="DN67" s="33" cm="1">
        <f t="array" ref="DN67">LOOKUP(2, 1/(DN2:DN65&lt;&gt;""), DN2:DN65)</f>
        <v>33.884776309999999</v>
      </c>
      <c r="DO67" s="33" cm="1">
        <f t="array" ref="DO67">LOOKUP(2, 1/(DO2:DO65&lt;&gt;""), DO2:DO65)</f>
        <v>87.400598979999998</v>
      </c>
      <c r="DP67" s="33" cm="1">
        <f t="array" ref="DP67">LOOKUP(2, 1/(DP2:DP65&lt;&gt;""), DP2:DP65)</f>
        <v>-875214000000</v>
      </c>
      <c r="DQ67" s="33" cm="1">
        <f t="array" ref="DQ67">LOOKUP(2, 1/(DQ2:DQ65&lt;&gt;""), DQ2:DQ65)</f>
        <v>24695657741</v>
      </c>
      <c r="DR67" s="33" cm="1">
        <f t="array" ref="DR67">LOOKUP(2, 1/(DR2:DR65&lt;&gt;""), DR2:DR65)</f>
        <v>27771678</v>
      </c>
      <c r="DS67" s="33" cm="1">
        <f t="array" ref="DS67">LOOKUP(2, 1/(DS2:DS65&lt;&gt;""), DS2:DS65)</f>
        <v>29.252175269999999</v>
      </c>
      <c r="DT67" s="33" cm="1">
        <f t="array" ref="DT67">LOOKUP(2, 1/(DT2:DT65&lt;&gt;""), DT2:DT65)</f>
        <v>22183201</v>
      </c>
      <c r="DU67" s="33" cm="1">
        <f t="array" ref="DU67">LOOKUP(2, 1/(DU2:DU65&lt;&gt;""), DU2:DU65)</f>
        <v>30.626413700000001</v>
      </c>
      <c r="DV67" s="33" cm="1">
        <f t="array" ref="DV67">LOOKUP(2, 1/(DV2:DV65&lt;&gt;""), DV2:DV65)</f>
        <v>19937817876</v>
      </c>
      <c r="DW67" s="33" cm="1">
        <f t="array" ref="DW67">LOOKUP(2, 1/(DW2:DW65&lt;&gt;""), DW2:DW65)</f>
        <v>8137280000000</v>
      </c>
      <c r="DX67" s="33" cm="1">
        <f t="array" ref="DX67">LOOKUP(2, 1/(DX2:DX65&lt;&gt;""), DX2:DX65)</f>
        <v>71045.717409999997</v>
      </c>
      <c r="DY67" s="33" cm="1">
        <f t="array" ref="DY67">LOOKUP(2, 1/(DY2:DY65&lt;&gt;""), DY2:DY65)</f>
        <v>3457.4569160000001</v>
      </c>
      <c r="DZ67" s="33" cm="1">
        <f t="array" ref="DZ67">LOOKUP(2, 1/(DZ2:DZ65&lt;&gt;""), DZ2:DZ65)</f>
        <v>8137280000000</v>
      </c>
      <c r="EA67" s="33" cm="1">
        <f t="array" ref="EA67">LOOKUP(2, 1/(EA2:EA65&lt;&gt;""), EA2:EA65)</f>
        <v>10157400000000</v>
      </c>
      <c r="EB67" s="33" cm="1">
        <f t="array" ref="EB67">LOOKUP(2, 1/(EB2:EB65&lt;&gt;""), EB2:EB65)</f>
        <v>51.28026663</v>
      </c>
      <c r="EC67" s="33" cm="1">
        <f t="array" ref="EC67">LOOKUP(2, 1/(EC2:EC65&lt;&gt;""), EC2:EC65)</f>
        <v>5208720000000</v>
      </c>
      <c r="ED67" s="33" cm="1">
        <f t="array" ref="ED67">LOOKUP(2, 1/(ED2:ED65&lt;&gt;""), ED2:ED65)</f>
        <v>58.967456650000003</v>
      </c>
      <c r="EE67" s="33" cm="1">
        <f t="array" ref="EE67">LOOKUP(2, 1/(EE2:EE65&lt;&gt;""), EE2:EE65)</f>
        <v>486.3428945</v>
      </c>
      <c r="EF67" s="33" cm="1">
        <f t="array" ref="EF67">LOOKUP(2, 1/(EF2:EF65&lt;&gt;""), EF2:EF65)</f>
        <v>8877590000000</v>
      </c>
      <c r="EG67" s="33" cm="1">
        <f t="array" ref="EG67">LOOKUP(2, 1/(EG2:EG65&lt;&gt;""), EG2:EG65)</f>
        <v>11022700000000</v>
      </c>
      <c r="EH67" s="33" cm="1">
        <f t="array" ref="EH67">LOOKUP(2, 1/(EH2:EH65&lt;&gt;""), EH2:EH65)</f>
        <v>29.252175269999999</v>
      </c>
      <c r="EI67" s="33" cm="1">
        <f t="array" ref="EI67">LOOKUP(2, 1/(EI2:EI65&lt;&gt;""), EI2:EI65)</f>
        <v>44.937177859999998</v>
      </c>
      <c r="EJ67" s="33" cm="1">
        <f t="array" ref="EJ67">LOOKUP(2, 1/(EJ2:EJ65&lt;&gt;""), EJ2:EJ65)</f>
        <v>83189000000</v>
      </c>
      <c r="EK67" s="33" cm="1">
        <f t="array" ref="EK67">LOOKUP(2, 1/(EK2:EK65&lt;&gt;""), EK2:EK65)</f>
        <v>49364918</v>
      </c>
      <c r="EL67" s="33" cm="1">
        <f t="array" ref="EL67">LOOKUP(2, 1/(EL2:EL65&lt;&gt;""), EL2:EL65)</f>
        <v>65170854</v>
      </c>
      <c r="EM67" s="33" cm="1">
        <f t="array" ref="EM67">LOOKUP(2, 1/(EM2:EM65&lt;&gt;""), EM2:EM65)</f>
        <v>57830587</v>
      </c>
      <c r="EN67" s="33" cm="1">
        <f t="array" ref="EN67">LOOKUP(2, 1/(EN2:EN65&lt;&gt;""), EN2:EN65)</f>
        <v>7.9394045990000004</v>
      </c>
      <c r="EO67" s="33" cm="1">
        <f t="array" ref="EO67">LOOKUP(2, 1/(EO2:EO65&lt;&gt;""), EO2:EO65)</f>
        <v>0.596650024</v>
      </c>
      <c r="EP67" s="33" cm="1">
        <f t="array" ref="EP67">LOOKUP(2, 1/(EP2:EP65&lt;&gt;""), EP2:EP65)</f>
        <v>1.677378356</v>
      </c>
      <c r="EQ67" s="33" cm="1">
        <f t="array" ref="EQ67">LOOKUP(2, 1/(EQ2:EQ65&lt;&gt;""), EQ2:EQ65)</f>
        <v>2445456</v>
      </c>
      <c r="ER67" s="33" cm="1">
        <f t="array" ref="ER67">LOOKUP(2, 1/(ER2:ER65&lt;&gt;""), ER2:ER65)</f>
        <v>2.4813542179999999</v>
      </c>
      <c r="ES67" s="33" cm="1">
        <f t="array" ref="ES67">LOOKUP(2, 1/(ES2:ES65&lt;&gt;""), ES2:ES65)</f>
        <v>3.803416742</v>
      </c>
      <c r="ET67" s="33" cm="1">
        <f t="array" ref="ET67">LOOKUP(2, 1/(ET2:ET65&lt;&gt;""), ET2:ET65)</f>
        <v>5.1969145330000002</v>
      </c>
      <c r="EU67" s="33" cm="1">
        <f t="array" ref="EU67">LOOKUP(2, 1/(EU2:EU65&lt;&gt;""), EU2:EU65)</f>
        <v>7.1674450930000004</v>
      </c>
      <c r="EV67" s="33" cm="1">
        <f t="array" ref="EV67">LOOKUP(2, 1/(EV2:EV65&lt;&gt;""), EV2:EV65)</f>
        <v>7.5587302999999997</v>
      </c>
      <c r="EW67" s="33" cm="1">
        <f t="array" ref="EW67">LOOKUP(2, 1/(EW2:EW65&lt;&gt;""), EW2:EW65)</f>
        <v>71693890</v>
      </c>
      <c r="EX67" s="33" cm="1">
        <f t="array" ref="EX67">LOOKUP(2, 1/(EX2:EX65&lt;&gt;""), EX2:EX65)</f>
        <v>35327629</v>
      </c>
      <c r="EY67" s="33" cm="1">
        <f t="array" ref="EY67">LOOKUP(2, 1/(EY2:EY65&lt;&gt;""), EY2:EY65)</f>
        <v>10.40516401</v>
      </c>
      <c r="EZ67" s="33" cm="1">
        <f t="array" ref="EZ67">LOOKUP(2, 1/(EZ2:EZ65&lt;&gt;""), EZ2:EZ65)</f>
        <v>37149814</v>
      </c>
      <c r="FA67" s="33" cm="1">
        <f t="array" ref="FA67">LOOKUP(2, 1/(FA2:FA65&lt;&gt;""), FA2:FA65)</f>
        <v>18130945</v>
      </c>
      <c r="FB67" s="33" cm="1">
        <f t="array" ref="FB67">LOOKUP(2, 1/(FB2:FB65&lt;&gt;""), FB2:FB65)</f>
        <v>19.102103929999998</v>
      </c>
      <c r="FC67" s="33" cm="1">
        <f t="array" ref="FC67">LOOKUP(2, 1/(FC2:FC65&lt;&gt;""), FC2:FC65)</f>
        <v>1940270000000</v>
      </c>
      <c r="FD67" s="33" cm="1">
        <f t="array" ref="FD67">LOOKUP(2, 1/(FD2:FD65&lt;&gt;""), FD2:FD65)</f>
        <v>471432000000</v>
      </c>
      <c r="FE67" s="33" cm="1">
        <f t="array" ref="FE67">LOOKUP(2, 1/(FE2:FE65&lt;&gt;""), FE2:FE65)</f>
        <v>89.362785419999994</v>
      </c>
      <c r="FF67" s="33" cm="1">
        <f t="array" ref="FF67">LOOKUP(2, 1/(FF2:FF65&lt;&gt;""), FF2:FF65)</f>
        <v>9076900000000</v>
      </c>
      <c r="FG67" s="33" cm="1">
        <f t="array" ref="FG67">LOOKUP(2, 1/(FG2:FG65&lt;&gt;""), FG2:FG65)</f>
        <v>327003000000</v>
      </c>
      <c r="FH67" s="33" cm="1">
        <f t="array" ref="FH67">LOOKUP(2, 1/(FH2:FH65&lt;&gt;""), FH2:FH65)</f>
        <v>48934874329</v>
      </c>
      <c r="FI67" s="33" cm="1">
        <f t="array" ref="FI67">LOOKUP(2, 1/(FI2:FI65&lt;&gt;""), FI2:FI65)</f>
        <v>1.9974045899999999</v>
      </c>
      <c r="FJ67" s="33" cm="1">
        <f t="array" ref="FJ67">LOOKUP(2, 1/(FJ2:FJ65&lt;&gt;""), FJ2:FJ65)</f>
        <v>410512000000</v>
      </c>
      <c r="FK67" s="33" cm="1">
        <f t="array" ref="FK67">LOOKUP(2, 1/(FK2:FK65&lt;&gt;""), FK2:FK65)</f>
        <v>2550840000000</v>
      </c>
      <c r="FL67" s="33" cm="1">
        <f t="array" ref="FL67">LOOKUP(2, 1/(FL2:FL65&lt;&gt;""), FL2:FL65)</f>
        <v>-21.562898029999999</v>
      </c>
      <c r="FM67" s="33" cm="1">
        <f t="array" ref="FM67">LOOKUP(2, 1/(FM2:FM65&lt;&gt;""), FM2:FM65)</f>
        <v>2.0720586490000001</v>
      </c>
      <c r="FN67" s="33" cm="1">
        <f t="array" ref="FN67">LOOKUP(2, 1/(FN2:FN65&lt;&gt;""), FN2:FN65)</f>
        <v>1.4548694600000001</v>
      </c>
      <c r="FO67" s="33" cm="1">
        <f t="array" ref="FO67">LOOKUP(2, 1/(FO2:FO65&lt;&gt;""), FO2:FO65)</f>
        <v>2.0216049040000001</v>
      </c>
      <c r="FP67" s="33" cm="1">
        <f t="array" ref="FP67">LOOKUP(2, 1/(FP2:FP65&lt;&gt;""), FP2:FP65)</f>
        <v>3.7587005520000001</v>
      </c>
      <c r="FQ67" s="33" cm="1">
        <f t="array" ref="FQ67">LOOKUP(2, 1/(FQ2:FQ65&lt;&gt;""), FQ2:FQ65)</f>
        <v>449775000000</v>
      </c>
      <c r="FR67" s="33" cm="1">
        <f t="array" ref="FR67">LOOKUP(2, 1/(FR2:FR65&lt;&gt;""), FR2:FR65)</f>
        <v>24.825065370000001</v>
      </c>
      <c r="FS67" s="33" cm="1">
        <f t="array" ref="FS67">LOOKUP(2, 1/(FS2:FS65&lt;&gt;""), FS2:FS65)</f>
        <v>4282030000000</v>
      </c>
      <c r="FT67" s="33" cm="1">
        <f t="array" ref="FT67">LOOKUP(2, 1/(FT2:FT65&lt;&gt;""), FT2:FT65)</f>
        <v>1.125252108</v>
      </c>
      <c r="FU67" s="33" cm="1">
        <f t="array" ref="FU67">LOOKUP(2, 1/(FU2:FU65&lt;&gt;""), FU2:FU65)</f>
        <v>-2.7829707240000001</v>
      </c>
      <c r="FV67" s="33" cm="1">
        <f t="array" ref="FV67">LOOKUP(2, 1/(FV2:FV65&lt;&gt;""), FV2:FV65)</f>
        <v>1.6883412689999999</v>
      </c>
      <c r="FW67" s="33" cm="1">
        <f t="array" ref="FW67">LOOKUP(2, 1/(FW2:FW65&lt;&gt;""), FW2:FW65)</f>
        <v>251055000000</v>
      </c>
      <c r="FX67" s="33" cm="1">
        <f t="array" ref="FX67">LOOKUP(2, 1/(FX2:FX65&lt;&gt;""), FX2:FX65)</f>
        <v>49461575072</v>
      </c>
      <c r="FY67" s="33" cm="1">
        <f t="array" ref="FY67">LOOKUP(2, 1/(FY2:FY65&lt;&gt;""), FY2:FY65)</f>
        <v>21.07065514</v>
      </c>
      <c r="FZ67" s="33" cm="1">
        <f t="array" ref="FZ67">LOOKUP(2, 1/(FZ2:FZ65&lt;&gt;""), FZ2:FZ65)</f>
        <v>893895000000</v>
      </c>
      <c r="GA67" s="33" cm="1">
        <f t="array" ref="GA67">LOOKUP(2, 1/(GA2:GA65&lt;&gt;""), GA2:GA65)</f>
        <v>31.371851750000001</v>
      </c>
      <c r="GB67" s="33" cm="1">
        <f t="array" ref="GB67">LOOKUP(2, 1/(GB2:GB65&lt;&gt;""), GB2:GB65)</f>
        <v>3.2763428600000002</v>
      </c>
      <c r="GC67" s="33" cm="1">
        <f t="array" ref="GC67">LOOKUP(2, 1/(GC2:GC65&lt;&gt;""), GC2:GC65)</f>
        <v>19.92307108</v>
      </c>
      <c r="GD67" s="33" cm="1">
        <f t="array" ref="GD67">LOOKUP(2, 1/(GD2:GD65&lt;&gt;""), GD2:GD65)</f>
        <v>7.4576796740000004</v>
      </c>
      <c r="GE67" s="33" cm="1">
        <f t="array" ref="GE67">LOOKUP(2, 1/(GE2:GE65&lt;&gt;""), GE2:GE65)</f>
        <v>7726760000000</v>
      </c>
      <c r="GF67" s="33" cm="1">
        <f t="array" ref="GF67">LOOKUP(2, 1/(GF2:GF65&lt;&gt;""), GF2:GF65)</f>
        <v>148334000000</v>
      </c>
      <c r="GG67" s="33" cm="1">
        <f t="array" ref="GG67">LOOKUP(2, 1/(GG2:GG65&lt;&gt;""), GG2:GG65)</f>
        <v>3.8100133600000001</v>
      </c>
      <c r="GH67" s="33" cm="1">
        <f t="array" ref="GH67">LOOKUP(2, 1/(GH2:GH65&lt;&gt;""), GH2:GH65)</f>
        <v>80.409166999999997</v>
      </c>
      <c r="GI67" s="33" cm="1">
        <f t="array" ref="GI67">LOOKUP(2, 1/(GI2:GI65&lt;&gt;""), GI2:GI65)</f>
        <v>72.557000000000002</v>
      </c>
      <c r="GJ67" s="33" cm="1">
        <f t="array" ref="GJ67">LOOKUP(2, 1/(GJ2:GJ65&lt;&gt;""), GJ2:GJ65)</f>
        <v>199.952</v>
      </c>
      <c r="GK67" s="33" cm="1">
        <f t="array" ref="GK67">LOOKUP(2, 1/(GK2:GK65&lt;&gt;""), GK2:GK65)</f>
        <v>18.100000000000001</v>
      </c>
      <c r="GL67" s="33" cm="1">
        <f t="array" ref="GL67">LOOKUP(2, 1/(GL2:GL65&lt;&gt;""), GL2:GL65)</f>
        <v>16.8</v>
      </c>
      <c r="GM67" s="33" cm="1">
        <f t="array" ref="GM67">LOOKUP(2, 1/(GM2:GM65&lt;&gt;""), GM2:GM65)</f>
        <v>23274</v>
      </c>
      <c r="GN67" s="33" cm="1">
        <f t="array" ref="GN67">LOOKUP(2, 1/(GN2:GN65&lt;&gt;""), GN2:GN65)</f>
        <v>38026</v>
      </c>
      <c r="GO67" s="33" cm="1">
        <f t="array" ref="GO67">LOOKUP(2, 1/(GO2:GO65&lt;&gt;""), GO2:GO65)</f>
        <v>5817100098</v>
      </c>
      <c r="GP67" s="33" cm="1">
        <f t="array" ref="GP67">LOOKUP(2, 1/(GP2:GP65&lt;&gt;""), GP2:GP65)</f>
        <v>5817100098</v>
      </c>
      <c r="GQ67" s="33" cm="1">
        <f t="array" ref="GQ67">LOOKUP(2, 1/(GQ2:GQ65&lt;&gt;""), GQ2:GQ65)</f>
        <v>67.869</v>
      </c>
      <c r="GR67" s="33" cm="1">
        <f t="array" ref="GR67">LOOKUP(2, 1/(GR2:GR65&lt;&gt;""), GR2:GR65)</f>
        <v>15.5</v>
      </c>
      <c r="GS67" s="33" cm="1">
        <f t="array" ref="GS67">LOOKUP(2, 1/(GS2:GS65&lt;&gt;""), GS2:GS65)</f>
        <v>6.39</v>
      </c>
      <c r="GT67" s="33" cm="1">
        <f t="array" ref="GT67">LOOKUP(2, 1/(GT2:GT65&lt;&gt;""), GT2:GT65)</f>
        <v>41.851999999999997</v>
      </c>
      <c r="GU67" s="33" cm="1">
        <f t="array" ref="GU67">LOOKUP(2, 1/(GU2:GU65&lt;&gt;""), GU2:GU65)</f>
        <v>1.054</v>
      </c>
      <c r="GV67" s="33" cm="1">
        <f t="array" ref="GV67">LOOKUP(2, 1/(GV2:GV65&lt;&gt;""), GV2:GV65)</f>
        <v>2.8780000000000001</v>
      </c>
      <c r="GW67" s="33" cm="1">
        <f t="array" ref="GW67">LOOKUP(2, 1/(GW2:GW65&lt;&gt;""), GW2:GW65)</f>
        <v>16.600000000000001</v>
      </c>
      <c r="GX67" s="33" cm="1">
        <f t="array" ref="GX67">LOOKUP(2, 1/(GX2:GX65&lt;&gt;""), GX2:GX65)</f>
        <v>114.676</v>
      </c>
      <c r="GY67" s="33" cm="1">
        <f t="array" ref="GY67">LOOKUP(2, 1/(GY2:GY65&lt;&gt;""), GY2:GY65)</f>
        <v>-119970001.2</v>
      </c>
      <c r="GZ67" s="33" cm="1">
        <f t="array" ref="GZ67">LOOKUP(2, 1/(GZ2:GZ65&lt;&gt;""), GZ2:GZ65)</f>
        <v>226320000</v>
      </c>
      <c r="HA67" s="33" cm="1">
        <f t="array" ref="HA67">LOOKUP(2, 1/(HA2:HA65&lt;&gt;""), HA2:HA65)</f>
        <v>1992627</v>
      </c>
      <c r="HB67" s="33" cm="1">
        <f t="array" ref="HB67">LOOKUP(2, 1/(HB2:HB65&lt;&gt;""), HB2:HB65)</f>
        <v>9109999.6569999997</v>
      </c>
      <c r="HC67" s="33" cm="1">
        <f t="array" ref="HC67">LOOKUP(2, 1/(HC2:HC65&lt;&gt;""), HC2:HC65)</f>
        <v>5559280000</v>
      </c>
      <c r="HD67" s="33" cm="1">
        <f t="array" ref="HD67">LOOKUP(2, 1/(HD2:HD65&lt;&gt;""), HD2:HD65)</f>
        <v>1552430</v>
      </c>
      <c r="HE67" s="33" cm="1">
        <f t="array" ref="HE67">LOOKUP(2, 1/(HE2:HE65&lt;&gt;""), HE2:HE65)</f>
        <v>440197</v>
      </c>
      <c r="HF67" s="33" cm="1">
        <f t="array" ref="HF67">LOOKUP(2, 1/(HF2:HF65&lt;&gt;""), HF2:HF65)</f>
        <v>70.116304999999997</v>
      </c>
      <c r="HG67" s="33" cm="1">
        <f t="array" ref="HG67">LOOKUP(2, 1/(HG2:HG65&lt;&gt;""), HG2:HG65)</f>
        <v>70.159000000000006</v>
      </c>
      <c r="HH67" s="33" cm="1">
        <f t="array" ref="HH67">LOOKUP(2, 1/(HH2:HH65&lt;&gt;""), HH2:HH65)</f>
        <v>14.3</v>
      </c>
      <c r="HI67" s="33" cm="1">
        <f t="array" ref="HI67">LOOKUP(2, 1/(HI2:HI65&lt;&gt;""), HI2:HI65)</f>
        <v>22.106999999999999</v>
      </c>
      <c r="HJ67" s="33" cm="1">
        <f t="array" ref="HJ67">LOOKUP(2, 1/(HJ2:HJ65&lt;&gt;""), HJ2:HJ65)</f>
        <v>44464</v>
      </c>
      <c r="HK67" s="33" cm="1">
        <f t="array" ref="HK67">LOOKUP(2, 1/(HK2:HK65&lt;&gt;""), HK2:HK65)</f>
        <v>51.653263099999997</v>
      </c>
      <c r="HL67" s="33" cm="1">
        <f t="array" ref="HL67">LOOKUP(2, 1/(HL2:HL65&lt;&gt;""), HL2:HL65)</f>
        <v>7.1694985100000004</v>
      </c>
      <c r="HM67" s="33" cm="1">
        <f t="array" ref="HM67">LOOKUP(2, 1/(HM2:HM65&lt;&gt;""), HM2:HM65)</f>
        <v>6080490234</v>
      </c>
      <c r="HN67" s="33" cm="1">
        <f t="array" ref="HN67">LOOKUP(2, 1/(HN2:HN65&lt;&gt;""), HN2:HN65)</f>
        <v>9.5</v>
      </c>
      <c r="HO67" s="33" cm="1">
        <f t="array" ref="HO67">LOOKUP(2, 1/(HO2:HO65&lt;&gt;""), HO2:HO65)</f>
        <v>19.3</v>
      </c>
      <c r="HP67" s="33" cm="1">
        <f t="array" ref="HP67">LOOKUP(2, 1/(HP2:HP65&lt;&gt;""), HP2:HP65)</f>
        <v>6080490234</v>
      </c>
      <c r="HQ67" s="33" cm="1">
        <f t="array" ref="HQ67">LOOKUP(2, 1/(HQ2:HQ65&lt;&gt;""), HQ2:HQ65)</f>
        <v>799289993.29999995</v>
      </c>
      <c r="HR67" s="33" cm="1">
        <f t="array" ref="HR67">LOOKUP(2, 1/(HR2:HR65&lt;&gt;""), HR2:HR65)</f>
        <v>295220001.19999999</v>
      </c>
      <c r="HS67" s="33" cm="1">
        <f t="array" ref="HS67">LOOKUP(2, 1/(HS2:HS65&lt;&gt;""), HS2:HS65)</f>
        <v>123849998.5</v>
      </c>
      <c r="HT67" s="33" cm="1">
        <f t="array" ref="HT67">LOOKUP(2, 1/(HT2:HT65&lt;&gt;""), HT2:HT65)</f>
        <v>6.1665900389999999</v>
      </c>
      <c r="HU67" s="33" cm="1">
        <f t="array" ref="HU67">LOOKUP(2, 1/(HU2:HU65&lt;&gt;""), HU2:HU65)</f>
        <v>0.87056551000000004</v>
      </c>
      <c r="HV67" s="33" cm="1">
        <f t="array" ref="HV67">LOOKUP(2, 1/(HV2:HV65&lt;&gt;""), HV2:HV65)</f>
        <v>4.1325055400000004</v>
      </c>
      <c r="HW67" s="33" cm="1">
        <f t="array" ref="HW67">LOOKUP(2, 1/(HW2:HW65&lt;&gt;""), HW2:HW65)</f>
        <v>3164630287</v>
      </c>
      <c r="HX67" s="33" cm="1">
        <f t="array" ref="HX67">LOOKUP(2, 1/(HX2:HX65&lt;&gt;""), HX2:HX65)</f>
        <v>-0.56716095099999997</v>
      </c>
      <c r="HY67" s="33" cm="1">
        <f t="array" ref="HY67">LOOKUP(2, 1/(HY2:HY65&lt;&gt;""), HY2:HY65)</f>
        <v>96998450000</v>
      </c>
      <c r="HZ67" s="33" cm="1">
        <f t="array" ref="HZ67">LOOKUP(2, 1/(HZ2:HZ65&lt;&gt;""), HZ2:HZ65)</f>
        <v>10.9</v>
      </c>
      <c r="IA67" s="33" cm="1">
        <f t="array" ref="IA67">LOOKUP(2, 1/(IA2:IA65&lt;&gt;""), IA2:IA65)</f>
        <v>12474700</v>
      </c>
      <c r="IB67" s="33" cm="1">
        <f t="array" ref="IB67">LOOKUP(2, 1/(IB2:IB65&lt;&gt;""), IB2:IB65)</f>
        <v>1001450</v>
      </c>
      <c r="IC67" s="33" cm="1">
        <f t="array" ref="IC67">LOOKUP(2, 1/(IC2:IC65&lt;&gt;""), IC2:IC65)</f>
        <v>23938176.550000001</v>
      </c>
      <c r="ID67" s="33" cm="1">
        <f t="array" ref="ID67">LOOKUP(2, 1/(ID2:ID65&lt;&gt;""), ID2:ID65)</f>
        <v>538.02771510000002</v>
      </c>
      <c r="IE67" s="33" cm="1">
        <f t="array" ref="IE67">LOOKUP(2, 1/(IE2:IE65&lt;&gt;""), IE2:IE65)</f>
        <v>119.36</v>
      </c>
      <c r="IF67" s="33" cm="1">
        <f t="array" ref="IF67">LOOKUP(2, 1/(IF2:IF65&lt;&gt;""), IF2:IF65)</f>
        <v>0.95936511099999999</v>
      </c>
      <c r="IG67" s="33" cm="1">
        <f t="array" ref="IG67">LOOKUP(2, 1/(IG2:IG65&lt;&gt;""), IG2:IG65)</f>
        <v>42.856042709999997</v>
      </c>
      <c r="IH67" s="33" cm="1">
        <f t="array" ref="IH67">LOOKUP(2, 1/(IH2:IH65&lt;&gt;""), IH2:IH65)</f>
        <v>113.1330052</v>
      </c>
      <c r="II67" s="33" cm="1">
        <f t="array" ref="II67">LOOKUP(2, 1/(II2:II65&lt;&gt;""), II2:II65)</f>
        <v>109.07</v>
      </c>
      <c r="IJ67" s="33" cm="1">
        <f t="array" ref="IJ67">LOOKUP(2, 1/(IJ2:IJ65&lt;&gt;""), IJ2:IJ65)</f>
        <v>3226804</v>
      </c>
      <c r="IK67" s="33" cm="1">
        <f t="array" ref="IK67">LOOKUP(2, 1/(IK2:IK65&lt;&gt;""), IK2:IK65)</f>
        <v>4.0765482950000003</v>
      </c>
      <c r="IL67" s="33" cm="1">
        <f t="array" ref="IL67">LOOKUP(2, 1/(IL2:IL65&lt;&gt;""), IL2:IL65)</f>
        <v>7418.5</v>
      </c>
      <c r="IM67" s="33" cm="1">
        <f t="array" ref="IM67">LOOKUP(2, 1/(IM2:IM65&lt;&gt;""), IM2:IM65)</f>
        <v>105.25</v>
      </c>
      <c r="IN67" s="33" cm="1">
        <f t="array" ref="IN67">LOOKUP(2, 1/(IN2:IN65&lt;&gt;""), IN2:IN65)</f>
        <v>995450</v>
      </c>
      <c r="IO67" s="33" cm="1">
        <f t="array" ref="IO67">LOOKUP(2, 1/(IO2:IO65&lt;&gt;""), IO2:IO65)</f>
        <v>3.1171831829999999</v>
      </c>
      <c r="IP67" s="33" cm="1">
        <f t="array" ref="IP67">LOOKUP(2, 1/(IP2:IP65&lt;&gt;""), IP2:IP65)</f>
        <v>26812099568</v>
      </c>
      <c r="IQ67" s="33" cm="1">
        <f t="array" ref="IQ67">LOOKUP(2, 1/(IQ2:IQ65&lt;&gt;""), IQ2:IQ65)</f>
        <v>14.445840329999999</v>
      </c>
      <c r="IR67" s="33" cm="1">
        <f t="array" ref="IR67">LOOKUP(2, 1/(IR2:IR65&lt;&gt;""), IR2:IR65)</f>
        <v>26.746952239999999</v>
      </c>
      <c r="IS67" s="33" cm="1">
        <f t="array" ref="IS67">LOOKUP(2, 1/(IS2:IS65&lt;&gt;""), IS2:IS65)</f>
        <v>1.9885173270000001</v>
      </c>
      <c r="IT67" s="33" cm="1">
        <f t="array" ref="IT67">LOOKUP(2, 1/(IT2:IT65&lt;&gt;""), IT2:IT65)</f>
        <v>3.901421494</v>
      </c>
      <c r="IU67" s="33" cm="1">
        <f t="array" ref="IU67">LOOKUP(2, 1/(IU2:IU65&lt;&gt;""), IU2:IU65)</f>
        <v>19.461927339999999</v>
      </c>
      <c r="IV67" s="33" cm="1">
        <f t="array" ref="IV67">LOOKUP(2, 1/(IV2:IV65&lt;&gt;""), IV2:IV65)</f>
        <v>15.242808309999999</v>
      </c>
      <c r="IW67" s="33" cm="1">
        <f t="array" ref="IW67">LOOKUP(2, 1/(IW2:IW65&lt;&gt;""), IW2:IW65)</f>
        <v>18.100000000000001</v>
      </c>
      <c r="IX67" s="33" cm="1">
        <f t="array" ref="IX67">LOOKUP(2, 1/(IX2:IX65&lt;&gt;""), IX2:IX65)</f>
        <v>2.7731461999999998E-2</v>
      </c>
      <c r="IY67" s="33" cm="1">
        <f t="array" ref="IY67">LOOKUP(2, 1/(IY2:IY65&lt;&gt;""), IY2:IY65)</f>
        <v>7.3156748509999998</v>
      </c>
      <c r="IZ67" s="33" cm="1">
        <f t="array" ref="IZ67">LOOKUP(2, 1/(IZ2:IZ65&lt;&gt;""), IZ2:IZ65)</f>
        <v>8.7308302879999999</v>
      </c>
      <c r="JA67" s="33" cm="1">
        <f t="array" ref="JA67">LOOKUP(2, 1/(JA2:JA65&lt;&gt;""), JA2:JA65)</f>
        <v>0.93082845599999997</v>
      </c>
      <c r="JB67" s="33" cm="1">
        <f t="array" ref="JB67">LOOKUP(2, 1/(JB2:JB65&lt;&gt;""), JB2:JB65)</f>
        <v>5.0951441129999999</v>
      </c>
      <c r="JC67" s="33" cm="1">
        <f t="array" ref="JC67">LOOKUP(2, 1/(JC2:JC65&lt;&gt;""), JC2:JC65)</f>
        <v>54.955337040000003</v>
      </c>
      <c r="JD67" s="33" cm="1">
        <f t="array" ref="JD67">LOOKUP(2, 1/(JD2:JD65&lt;&gt;""), JD2:JD65)</f>
        <v>3077000</v>
      </c>
      <c r="JE67" s="33" cm="1">
        <f t="array" ref="JE67">LOOKUP(2, 1/(JE2:JE65&lt;&gt;""), JE2:JE65)</f>
        <v>0.66535527900000002</v>
      </c>
      <c r="JF67" s="33" cm="1">
        <f t="array" ref="JF67">LOOKUP(2, 1/(JF2:JF65&lt;&gt;""), JF2:JF65)</f>
        <v>58.141852149999998</v>
      </c>
      <c r="JG67" s="33" cm="1">
        <f t="array" ref="JG67">LOOKUP(2, 1/(JG2:JG65&lt;&gt;""), JG2:JG65)</f>
        <v>60880821937</v>
      </c>
      <c r="JH67" s="33" cm="1">
        <f t="array" ref="JH67">LOOKUP(2, 1/(JH2:JH65&lt;&gt;""), JH2:JH65)</f>
        <v>1.9885173270000001</v>
      </c>
      <c r="JI67" s="33" cm="1">
        <f t="array" ref="JI67">LOOKUP(2, 1/(JI2:JI65&lt;&gt;""), JI2:JI65)</f>
        <v>42.125317170000002</v>
      </c>
      <c r="JJ67" s="33" cm="1">
        <f t="array" ref="JJ67">LOOKUP(2, 1/(JJ2:JJ65&lt;&gt;""), JJ2:JJ65)</f>
        <v>9.0124996880000001</v>
      </c>
      <c r="JK67" s="33" cm="1">
        <f t="array" ref="JK67">LOOKUP(2, 1/(JK2:JK65&lt;&gt;""), JK2:JK65)</f>
        <v>1</v>
      </c>
      <c r="JL67" s="33" cm="1">
        <f t="array" ref="JL67">LOOKUP(2, 1/(JL2:JL65&lt;&gt;""), JL2:JL65)</f>
        <v>14.445840329999999</v>
      </c>
      <c r="JM67" s="33" cm="1">
        <f t="array" ref="JM67">LOOKUP(2, 1/(JM2:JM65&lt;&gt;""), JM2:JM65)</f>
        <v>5.8508325470000004</v>
      </c>
      <c r="JN67" s="33" cm="1">
        <f t="array" ref="JN67">LOOKUP(2, 1/(JN2:JN65&lt;&gt;""), JN2:JN65)</f>
        <v>3.1891676590000002</v>
      </c>
      <c r="JO67" s="33" cm="1">
        <f t="array" ref="JO67">LOOKUP(2, 1/(JO2:JO65&lt;&gt;""), JO2:JO65)</f>
        <v>35.824213989999997</v>
      </c>
      <c r="JP67" s="33" cm="1">
        <f t="array" ref="JP67">LOOKUP(2, 1/(JP2:JP65&lt;&gt;""), JP2:JP65)</f>
        <v>1.258841638</v>
      </c>
      <c r="JQ67" s="33" cm="1">
        <f t="array" ref="JQ67">LOOKUP(2, 1/(JQ2:JQ65&lt;&gt;""), JQ2:JQ65)</f>
        <v>12.40798259</v>
      </c>
      <c r="JR67" s="33" cm="1">
        <f t="array" ref="JR67">LOOKUP(2, 1/(JR2:JR65&lt;&gt;""), JR2:JR65)</f>
        <v>40310</v>
      </c>
      <c r="JS67" s="33" cm="1">
        <f t="array" ref="JS67">LOOKUP(2, 1/(JS2:JS65&lt;&gt;""), JS2:JS65)</f>
        <v>1.6604468999999999</v>
      </c>
      <c r="JT67" s="33" cm="1">
        <f t="array" ref="JT67">LOOKUP(2, 1/(JT2:JT65&lt;&gt;""), JT2:JT65)</f>
        <v>-444212000000</v>
      </c>
      <c r="JU67" s="33" cm="1">
        <f t="array" ref="JU67">LOOKUP(2, 1/(JU2:JU65&lt;&gt;""), JU2:JU65)</f>
        <v>67938.666960000002</v>
      </c>
      <c r="JV67" s="33" cm="1">
        <f t="array" ref="JV67">LOOKUP(2, 1/(JV2:JV65&lt;&gt;""), JV2:JV65)</f>
        <v>3840</v>
      </c>
      <c r="JW67" s="33" cm="1">
        <f t="array" ref="JW67">LOOKUP(2, 1/(JW2:JW65&lt;&gt;""), JW2:JW65)</f>
        <v>378684000000</v>
      </c>
      <c r="JX67" s="33" cm="1">
        <f t="array" ref="JX67">LOOKUP(2, 1/(JX2:JX65&lt;&gt;""), JX2:JX65)</f>
        <v>84804.490439999994</v>
      </c>
      <c r="JY67" s="33" cm="1">
        <f t="array" ref="JY67">LOOKUP(2, 1/(JY2:JY65&lt;&gt;""), JY2:JY65)</f>
        <v>7781410000000</v>
      </c>
      <c r="JZ67" s="33" cm="1">
        <f t="array" ref="JZ67">LOOKUP(2, 1/(JZ2:JZ65&lt;&gt;""), JZ2:JZ65)</f>
        <v>9713150000000</v>
      </c>
      <c r="KA67" s="33" cm="1">
        <f t="array" ref="KA67">LOOKUP(2, 1/(KA2:KA65&lt;&gt;""), KA2:KA65)</f>
        <v>-17318400000</v>
      </c>
      <c r="KB67" s="33" cm="1">
        <f t="array" ref="KB67">LOOKUP(2, 1/(KB2:KB65&lt;&gt;""), KB2:KB65)</f>
        <v>450493000000</v>
      </c>
      <c r="KC67" s="33" cm="1">
        <f t="array" ref="KC67">LOOKUP(2, 1/(KC2:KC65&lt;&gt;""), KC2:KC65)</f>
        <v>439283000000</v>
      </c>
      <c r="KD67" s="33" cm="1">
        <f t="array" ref="KD67">LOOKUP(2, 1/(KD2:KD65&lt;&gt;""), KD2:KD65)</f>
        <v>3933.204064</v>
      </c>
      <c r="KE67" s="33" cm="1">
        <f t="array" ref="KE67">LOOKUP(2, 1/(KE2:KE65&lt;&gt;""), KE2:KE65)</f>
        <v>10869999.890000001</v>
      </c>
      <c r="KF67" s="33" cm="1">
        <f t="array" ref="KF67">LOOKUP(2, 1/(KF2:KF65&lt;&gt;""), KF2:KF65)</f>
        <v>2.613836252</v>
      </c>
      <c r="KG67" s="33" cm="1">
        <f t="array" ref="KG67">LOOKUP(2, 1/(KG2:KG65&lt;&gt;""), KG2:KG65)</f>
        <v>0.89590756400000005</v>
      </c>
      <c r="KH67" s="33" cm="1">
        <f t="array" ref="KH67">LOOKUP(2, 1/(KH2:KH65&lt;&gt;""), KH2:KH65)</f>
        <v>1.261886211</v>
      </c>
      <c r="KI67" s="33" cm="1">
        <f t="array" ref="KI67">LOOKUP(2, 1/(KI2:KI65&lt;&gt;""), KI2:KI65)</f>
        <v>3420000.0759999999</v>
      </c>
      <c r="KJ67" s="33" cm="1">
        <f t="array" ref="KJ67">LOOKUP(2, 1/(KJ2:KJ65&lt;&gt;""), KJ2:KJ65)</f>
        <v>-2849999.9049999998</v>
      </c>
      <c r="KK67" s="33" cm="1">
        <f t="array" ref="KK67">LOOKUP(2, 1/(KK2:KK65&lt;&gt;""), KK2:KK65)</f>
        <v>240507</v>
      </c>
      <c r="KL67" s="33" cm="1">
        <f t="array" ref="KL67">LOOKUP(2, 1/(KL2:KL65&lt;&gt;""), KL2:KL65)</f>
        <v>3920000.0759999999</v>
      </c>
      <c r="KM67" s="33" cm="1">
        <f t="array" ref="KM67">LOOKUP(2, 1/(KM2:KM65&lt;&gt;""), KM2:KM65)</f>
        <v>4050000.1910000001</v>
      </c>
      <c r="KN67" s="33" cm="1">
        <f t="array" ref="KN67">LOOKUP(2, 1/(KN2:KN65&lt;&gt;""), KN2:KN65)</f>
        <v>28540000.920000002</v>
      </c>
      <c r="KO67" s="33" cm="1">
        <f t="array" ref="KO67">LOOKUP(2, 1/(KO2:KO65&lt;&gt;""), KO2:KO65)</f>
        <v>1213299.632</v>
      </c>
      <c r="KP67" s="33" cm="1">
        <f t="array" ref="KP67">LOOKUP(2, 1/(KP2:KP65&lt;&gt;""), KP2:KP65)</f>
        <v>248179992.69999999</v>
      </c>
      <c r="KQ67" s="33" cm="1">
        <f t="array" ref="KQ67">LOOKUP(2, 1/(KQ2:KQ65&lt;&gt;""), KQ2:KQ65)</f>
        <v>6</v>
      </c>
      <c r="KR67" s="33" cm="1">
        <f t="array" ref="KR67">LOOKUP(2, 1/(KR2:KR65&lt;&gt;""), KR2:KR65)</f>
        <v>3.8600000000000002E-2</v>
      </c>
      <c r="KS67" s="33" cm="1">
        <f t="array" ref="KS67">LOOKUP(2, 1/(KS2:KS65&lt;&gt;""), KS2:KS65)</f>
        <v>13.599</v>
      </c>
      <c r="KT67" s="33" cm="1">
        <f t="array" ref="KT67">LOOKUP(2, 1/(KT2:KT65&lt;&gt;""), KT2:KT65)</f>
        <v>35.36320645</v>
      </c>
      <c r="KU67" s="33" cm="1">
        <f t="array" ref="KU67">LOOKUP(2, 1/(KU2:KU65&lt;&gt;""), KU2:KU65)</f>
        <v>15185599031</v>
      </c>
      <c r="KV67" s="33" cm="1">
        <f t="array" ref="KV67">LOOKUP(2, 1/(KV2:KV65&lt;&gt;""), KV2:KV65)</f>
        <v>2.4849843310000002</v>
      </c>
      <c r="KW67" s="33" cm="1">
        <f t="array" ref="KW67">LOOKUP(2, 1/(KW2:KW65&lt;&gt;""), KW2:KW65)</f>
        <v>9840600000</v>
      </c>
      <c r="KX67" s="33" cm="1">
        <f t="array" ref="KX67">LOOKUP(2, 1/(KX2:KX65&lt;&gt;""), KX2:KX65)</f>
        <v>19.299900000000001</v>
      </c>
      <c r="KY67" s="33" cm="1">
        <f t="array" ref="KY67">LOOKUP(2, 1/(KY2:KY65&lt;&gt;""), KY2:KY65)</f>
        <v>0.30730000000000002</v>
      </c>
      <c r="KZ67" s="33" cm="1">
        <f t="array" ref="KZ67">LOOKUP(2, 1/(KZ2:KZ65&lt;&gt;""), KZ2:KZ65)</f>
        <v>5.0000000000000001E-4</v>
      </c>
      <c r="LA67" s="33" cm="1">
        <f t="array" ref="LA67">LOOKUP(2, 1/(LA2:LA65&lt;&gt;""), LA2:LA65)</f>
        <v>89.278199999999998</v>
      </c>
      <c r="LB67" s="33" cm="1">
        <f t="array" ref="LB67">LOOKUP(2, 1/(LB2:LB65&lt;&gt;""), LB2:LB65)</f>
        <v>1.9362999999999999</v>
      </c>
      <c r="LC67" s="33" cm="1">
        <f t="array" ref="LC67">LOOKUP(2, 1/(LC2:LC65&lt;&gt;""), LC2:LC65)</f>
        <v>6.1532</v>
      </c>
      <c r="LD67" s="33" cm="1">
        <f t="array" ref="LD67">LOOKUP(2, 1/(LD2:LD65&lt;&gt;""), LD2:LD65)</f>
        <v>9.9128000000000007</v>
      </c>
      <c r="LE67" s="33" cm="1">
        <f t="array" ref="LE67">LOOKUP(2, 1/(LE2:LE65&lt;&gt;""), LE2:LE65)</f>
        <v>51.923200000000001</v>
      </c>
      <c r="LF67" s="33" cm="1">
        <f t="array" ref="LF67">LOOKUP(2, 1/(LF2:LF65&lt;&gt;""), LF2:LF65)</f>
        <v>2.176891076</v>
      </c>
      <c r="LG67" s="33" cm="1">
        <f t="array" ref="LG67">LOOKUP(2, 1/(LG2:LG65&lt;&gt;""), LG2:LG65)</f>
        <v>31.900300000000001</v>
      </c>
      <c r="LH67" s="33" cm="1">
        <f t="array" ref="LH67">LOOKUP(2, 1/(LH2:LH65&lt;&gt;""), LH2:LH65)</f>
        <v>51.445099999999996</v>
      </c>
      <c r="LI67" s="33" cm="1">
        <f t="array" ref="LI67">LOOKUP(2, 1/(LI2:LI65&lt;&gt;""), LI2:LI65)</f>
        <v>0.4773</v>
      </c>
      <c r="LJ67" s="33" cm="1">
        <f t="array" ref="LJ67">LOOKUP(2, 1/(LJ2:LJ65&lt;&gt;""), LJ2:LJ65)</f>
        <v>1720266283</v>
      </c>
      <c r="LK67" s="33" cm="1">
        <f t="array" ref="LK67">LOOKUP(2, 1/(LK2:LK65&lt;&gt;""), LK2:LK65)</f>
        <v>12313867000</v>
      </c>
      <c r="LL67" s="33" cm="1">
        <f t="array" ref="LL67">LOOKUP(2, 1/(LL2:LL65&lt;&gt;""), LL2:LL65)</f>
        <v>168062000000</v>
      </c>
      <c r="LM67" s="33" cm="1">
        <f t="array" ref="LM67">LOOKUP(2, 1/(LM2:LM65&lt;&gt;""), LM2:LM65)</f>
        <v>6.5500000000000003E-2</v>
      </c>
      <c r="LN67" s="33" cm="1">
        <f t="array" ref="LN67">LOOKUP(2, 1/(LN2:LN65&lt;&gt;""), LN2:LN65)</f>
        <v>7.8E-2</v>
      </c>
      <c r="LO67" s="33" cm="1">
        <f t="array" ref="LO67">LOOKUP(2, 1/(LO2:LO65&lt;&gt;""), LO2:LO65)</f>
        <v>0.52949625499999997</v>
      </c>
      <c r="LP67" s="33" cm="1">
        <f t="array" ref="LP67">LOOKUP(2, 1/(LP2:LP65&lt;&gt;""), LP2:LP65)</f>
        <v>17.630500000000001</v>
      </c>
      <c r="LQ67" s="33" cm="1">
        <f t="array" ref="LQ67">LOOKUP(2, 1/(LQ2:LQ65&lt;&gt;""), LQ2:LQ65)</f>
        <v>0.44419999999999998</v>
      </c>
      <c r="LR67" s="33" cm="1">
        <f t="array" ref="LR67">LOOKUP(2, 1/(LR2:LR65&lt;&gt;""), LR2:LR65)</f>
        <v>4.4400000000000002E-2</v>
      </c>
      <c r="LS67" s="33" cm="1">
        <f t="array" ref="LS67">LOOKUP(2, 1/(LS2:LS65&lt;&gt;""), LS2:LS65)</f>
        <v>2.933301921</v>
      </c>
      <c r="LT67" s="33" cm="1">
        <f t="array" ref="LT67">LOOKUP(2, 1/(LT2:LT65&lt;&gt;""), LT2:LT65)</f>
        <v>36.728900000000003</v>
      </c>
      <c r="LU67" s="33" cm="1">
        <f t="array" ref="LU67">LOOKUP(2, 1/(LU2:LU65&lt;&gt;""), LU2:LU65)</f>
        <v>2.7608000000000001</v>
      </c>
      <c r="LV67" s="33" cm="1">
        <f t="array" ref="LV67">LOOKUP(2, 1/(LV2:LV65&lt;&gt;""), LV2:LV65)</f>
        <v>0.1101</v>
      </c>
      <c r="LW67" s="33" cm="1">
        <f t="array" ref="LW67">LOOKUP(2, 1/(LW2:LW65&lt;&gt;""), LW2:LW65)</f>
        <v>20.318200000000001</v>
      </c>
      <c r="LX67" s="33" cm="1">
        <f t="array" ref="LX67">LOOKUP(2, 1/(LX2:LX65&lt;&gt;""), LX2:LX65)</f>
        <v>335.96800000000002</v>
      </c>
      <c r="LY67" s="33" cm="1">
        <f t="array" ref="LY67">LOOKUP(2, 1/(LY2:LY65&lt;&gt;""), LY2:LY65)</f>
        <v>0.77339999999999998</v>
      </c>
      <c r="LZ67" s="33" cm="1">
        <f t="array" ref="LZ67">LOOKUP(2, 1/(LZ2:LZ65&lt;&gt;""), LZ2:LZ65)</f>
        <v>7.3499999999999996E-2</v>
      </c>
      <c r="MA67" s="33" cm="1">
        <f t="array" ref="MA67">LOOKUP(2, 1/(MA2:MA65&lt;&gt;""), MA2:MA65)</f>
        <v>249.33189999999999</v>
      </c>
      <c r="MB67" s="33" cm="1">
        <f t="array" ref="MB67">LOOKUP(2, 1/(MB2:MB65&lt;&gt;""), MB2:MB65)</f>
        <v>19.109500000000001</v>
      </c>
      <c r="MC67" s="33" cm="1">
        <f t="array" ref="MC67">LOOKUP(2, 1/(MC2:MC65&lt;&gt;""), MC2:MC65)</f>
        <v>16.413399999999999</v>
      </c>
      <c r="MD67" s="33" cm="1">
        <f t="array" ref="MD67">LOOKUP(2, 1/(MD2:MD65&lt;&gt;""), MD2:MD65)</f>
        <v>3502522470</v>
      </c>
      <c r="ME67" s="33" cm="1">
        <f t="array" ref="ME67">LOOKUP(2, 1/(ME2:ME65&lt;&gt;""), ME2:ME65)</f>
        <v>131635000</v>
      </c>
      <c r="MF67" s="33" cm="1">
        <f t="array" ref="MF67">LOOKUP(2, 1/(MF2:MF65&lt;&gt;""), MF2:MF65)</f>
        <v>89.152879740000003</v>
      </c>
      <c r="MG67" s="33" cm="1">
        <f t="array" ref="MG67">LOOKUP(2, 1/(MG2:MG65&lt;&gt;""), MG2:MG65)</f>
        <v>119260000000</v>
      </c>
      <c r="MH67" s="33" cm="1">
        <f t="array" ref="MH67">LOOKUP(2, 1/(MH2:MH65&lt;&gt;""), MH2:MH65)</f>
        <v>6</v>
      </c>
      <c r="MI67" s="33" cm="1">
        <f t="array" ref="MI67">LOOKUP(2, 1/(MI2:MI65&lt;&gt;""), MI2:MI65)</f>
        <v>6</v>
      </c>
      <c r="MJ67" s="33" cm="1">
        <f t="array" ref="MJ67">LOOKUP(2, 1/(MJ2:MJ65&lt;&gt;""), MJ2:MJ65)</f>
        <v>4.0100968459999997</v>
      </c>
      <c r="MK67" s="33" cm="1">
        <f t="array" ref="MK67">LOOKUP(2, 1/(MK2:MK65&lt;&gt;""), MK2:MK65)</f>
        <v>5.6481538760000003</v>
      </c>
      <c r="ML67" s="33" cm="1">
        <f t="array" ref="ML67">LOOKUP(2, 1/(ML2:ML65&lt;&gt;""), ML2:ML65)</f>
        <v>1782256000</v>
      </c>
      <c r="MM67" s="33" cm="1">
        <f t="array" ref="MM67">LOOKUP(2, 1/(MM2:MM65&lt;&gt;""), MM2:MM65)</f>
        <v>50.625</v>
      </c>
      <c r="MN67" s="33" cm="1">
        <f t="array" ref="MN67">LOOKUP(2, 1/(MN2:MN65&lt;&gt;""), MN2:MN65)</f>
        <v>12</v>
      </c>
      <c r="MO67" s="33" cm="1">
        <f t="array" ref="MO67">LOOKUP(2, 1/(MO2:MO65&lt;&gt;""), MO2:MO65)</f>
        <v>5370114736</v>
      </c>
      <c r="MP67" s="33" cm="1">
        <f t="array" ref="MP67">LOOKUP(2, 1/(MP2:MP65&lt;&gt;""), MP2:MP65)</f>
        <v>21388660501</v>
      </c>
      <c r="MQ67" s="33" cm="1">
        <f t="array" ref="MQ67">LOOKUP(2, 1/(MQ2:MQ65&lt;&gt;""), MQ2:MQ65)</f>
        <v>-36482000</v>
      </c>
      <c r="MR67" s="33" cm="1">
        <f t="array" ref="MR67">LOOKUP(2, 1/(MR2:MR65&lt;&gt;""), MR2:MR65)</f>
        <v>17.542899999999999</v>
      </c>
      <c r="MS67" s="33" cm="1">
        <f t="array" ref="MS67">LOOKUP(2, 1/(MS2:MS65&lt;&gt;""), MS2:MS65)</f>
        <v>117380000000</v>
      </c>
      <c r="MT67" s="33" cm="1">
        <f t="array" ref="MT67">LOOKUP(2, 1/(MT2:MT65&lt;&gt;""), MT2:MT65)</f>
        <v>44.380606909999997</v>
      </c>
      <c r="MU67" s="33" cm="1">
        <f t="array" ref="MU67">LOOKUP(2, 1/(MU2:MU65&lt;&gt;""), MU2:MU65)</f>
        <v>3971257000</v>
      </c>
      <c r="MV67" s="33" cm="1">
        <f t="array" ref="MV67">LOOKUP(2, 1/(MV2:MV65&lt;&gt;""), MV2:MV65)</f>
        <v>178354698.09999999</v>
      </c>
      <c r="MW67" s="33" cm="1">
        <f t="array" ref="MW67">LOOKUP(2, 1/(MW2:MW65&lt;&gt;""), MW2:MW65)</f>
        <v>52677000</v>
      </c>
      <c r="MX67" s="33" cm="1">
        <f t="array" ref="MX67">LOOKUP(2, 1/(MX2:MX65&lt;&gt;""), MX2:MX65)</f>
        <v>12182232000</v>
      </c>
      <c r="MY67" s="33" cm="1">
        <f t="array" ref="MY67">LOOKUP(2, 1/(MY2:MY65&lt;&gt;""), MY2:MY65)</f>
        <v>29483018550</v>
      </c>
      <c r="MZ67" s="33" cm="1">
        <f t="array" ref="MZ67">LOOKUP(2, 1/(MZ2:MZ65&lt;&gt;""), MZ2:MZ65)</f>
        <v>19319376392</v>
      </c>
      <c r="NA67" s="33" cm="1">
        <f t="array" ref="NA67">LOOKUP(2, 1/(NA2:NA65&lt;&gt;""), NA2:NA65)</f>
        <v>6026779.6519999998</v>
      </c>
      <c r="NB67" s="33" cm="1">
        <f t="array" ref="NB67">LOOKUP(2, 1/(NB2:NB65&lt;&gt;""), NB2:NB65)</f>
        <v>19.677334380000001</v>
      </c>
      <c r="NC67" s="33" cm="1">
        <f t="array" ref="NC67">LOOKUP(2, 1/(NC2:NC65&lt;&gt;""), NC2:NC65)</f>
        <v>-59915000</v>
      </c>
      <c r="ND67" s="33" cm="1">
        <f t="array" ref="ND67">LOOKUP(2, 1/(ND2:ND65&lt;&gt;""), ND2:ND65)</f>
        <v>98290000.920000002</v>
      </c>
      <c r="NE67" s="33" cm="1">
        <f t="array" ref="NE67">LOOKUP(2, 1/(NE2:NE65&lt;&gt;""), NE2:NE65)</f>
        <v>3916917470</v>
      </c>
      <c r="NF67" s="33" cm="1">
        <f t="array" ref="NF67">LOOKUP(2, 1/(NF2:NF65&lt;&gt;""), NF2:NF65)</f>
        <v>3622999.9070000001</v>
      </c>
      <c r="NG67" s="33" cm="1">
        <f t="array" ref="NG67">LOOKUP(2, 1/(NG2:NG65&lt;&gt;""), NG2:NG65)</f>
        <v>8810000.4199999999</v>
      </c>
      <c r="NH67" s="33" cm="1">
        <f t="array" ref="NH67">LOOKUP(2, 1/(NH2:NH65&lt;&gt;""), NH2:NH65)</f>
        <v>4.7089361619999996</v>
      </c>
      <c r="NI67" s="33" cm="1">
        <f t="array" ref="NI67">LOOKUP(2, 1/(NI2:NI65&lt;&gt;""), NI2:NI65)</f>
        <v>17.532006639999999</v>
      </c>
      <c r="NJ67" s="33" cm="1">
        <f t="array" ref="NJ67">LOOKUP(2, 1/(NJ2:NJ65&lt;&gt;""), NJ2:NJ65)</f>
        <v>1.2208150639999999</v>
      </c>
      <c r="NK67" s="33" cm="1">
        <f t="array" ref="NK67">LOOKUP(2, 1/(NK2:NK65&lt;&gt;""), NK2:NK65)</f>
        <v>53.794380420000003</v>
      </c>
      <c r="NL67" s="33" cm="1">
        <f t="array" ref="NL67">LOOKUP(2, 1/(NL2:NL65&lt;&gt;""), NL2:NL65)</f>
        <v>21.562665320000001</v>
      </c>
      <c r="NM67" s="33" cm="1">
        <f t="array" ref="NM67">LOOKUP(2, 1/(NM2:NM65&lt;&gt;""), NM2:NM65)</f>
        <v>52.174294230000001</v>
      </c>
      <c r="NN67" s="33" cm="1">
        <f t="array" ref="NN67">LOOKUP(2, 1/(NN2:NN65&lt;&gt;""), NN2:NN65)</f>
        <v>20.015249600000001</v>
      </c>
      <c r="NO67" s="33" cm="1">
        <f t="array" ref="NO67">LOOKUP(2, 1/(NO2:NO65&lt;&gt;""), NO2:NO65)</f>
        <v>7.1481156180000003</v>
      </c>
      <c r="NP67" s="33" cm="1">
        <f t="array" ref="NP67">LOOKUP(2, 1/(NP2:NP65&lt;&gt;""), NP2:NP65)</f>
        <v>15.2042901</v>
      </c>
      <c r="NQ67" s="33" cm="1">
        <f t="array" ref="NQ67">LOOKUP(2, 1/(NQ2:NQ65&lt;&gt;""), NQ2:NQ65)</f>
        <v>2.1231946989999999</v>
      </c>
      <c r="NR67" s="33" cm="1">
        <f t="array" ref="NR67">LOOKUP(2, 1/(NR2:NR65&lt;&gt;""), NR2:NR65)</f>
        <v>0</v>
      </c>
      <c r="NS67" s="33" cm="1">
        <f t="array" ref="NS67">LOOKUP(2, 1/(NS2:NS65&lt;&gt;""), NS2:NS65)</f>
        <v>3184.8103529999998</v>
      </c>
      <c r="NT67" s="33" cm="1">
        <f t="array" ref="NT67">LOOKUP(2, 1/(NT2:NT65&lt;&gt;""), NT2:NT65)</f>
        <v>0</v>
      </c>
      <c r="NU67" s="33" cm="1">
        <f t="array" ref="NU67">LOOKUP(2, 1/(NU2:NU65&lt;&gt;""), NU2:NU65)</f>
        <v>0.110984662</v>
      </c>
      <c r="NV67" s="33" cm="1">
        <f t="array" ref="NV67">LOOKUP(2, 1/(NV2:NV65&lt;&gt;""), NV2:NV65)</f>
        <v>4.4111256000000001</v>
      </c>
      <c r="NW67" s="33" cm="1">
        <f t="array" ref="NW67">LOOKUP(2, 1/(NW2:NW65&lt;&gt;""), NW2:NW65)</f>
        <v>589.48300900000004</v>
      </c>
      <c r="NX67" s="33" cm="1">
        <f t="array" ref="NX67">LOOKUP(2, 1/(NX2:NX65&lt;&gt;""), NX2:NX65)</f>
        <v>2.9858145829999998</v>
      </c>
      <c r="NY67" s="33" cm="1">
        <f t="array" ref="NY67">LOOKUP(2, 1/(NY2:NY65&lt;&gt;""), NY2:NY65)</f>
        <v>2.0457258669999998</v>
      </c>
      <c r="NZ67" s="33" cm="1">
        <f t="array" ref="NZ67">LOOKUP(2, 1/(NZ2:NZ65&lt;&gt;""), NZ2:NZ65)</f>
        <v>3110.7802179999999</v>
      </c>
      <c r="OA67" s="33" cm="1">
        <f t="array" ref="OA67">LOOKUP(2, 1/(OA2:OA65&lt;&gt;""), OA2:OA65)</f>
        <v>353377000000</v>
      </c>
      <c r="OB67" s="33" cm="1">
        <f t="array" ref="OB67">LOOKUP(2, 1/(OB2:OB65&lt;&gt;""), OB2:OB65)</f>
        <v>3.681323956</v>
      </c>
      <c r="OC67" s="33" cm="1">
        <f t="array" ref="OC67">LOOKUP(2, 1/(OC2:OC65&lt;&gt;""), OC2:OC65)</f>
        <v>13986574474</v>
      </c>
      <c r="OD67" s="33" cm="1">
        <f t="array" ref="OD67">LOOKUP(2, 1/(OD2:OD65&lt;&gt;""), OD2:OD65)</f>
        <v>23945188546</v>
      </c>
      <c r="OE67" s="33" cm="1">
        <f t="array" ref="OE67">LOOKUP(2, 1/(OE2:OE65&lt;&gt;""), OE2:OE65)</f>
        <v>0.107579625</v>
      </c>
      <c r="OF67" s="33" cm="1">
        <f t="array" ref="OF67">LOOKUP(2, 1/(OF2:OF65&lt;&gt;""), OF2:OF65)</f>
        <v>0</v>
      </c>
      <c r="OG67" s="33" cm="1">
        <f t="array" ref="OG67">LOOKUP(2, 1/(OG2:OG65&lt;&gt;""), OG2:OG65)</f>
        <v>434775271.69999999</v>
      </c>
      <c r="OH67" s="33" cm="1">
        <f t="array" ref="OH67">LOOKUP(2, 1/(OH2:OH65&lt;&gt;""), OH2:OH65)</f>
        <v>17280300730</v>
      </c>
      <c r="OI67" s="33" cm="1">
        <f t="array" ref="OI67">LOOKUP(2, 1/(OI2:OI65&lt;&gt;""), OI2:OI65)</f>
        <v>57871</v>
      </c>
      <c r="OJ67" s="33" cm="1">
        <f t="array" ref="OJ67">LOOKUP(2, 1/(OJ2:OJ65&lt;&gt;""), OJ2:OJ65)</f>
        <v>5.1391200750000001</v>
      </c>
      <c r="OK67" s="33" cm="1">
        <f t="array" ref="OK67">LOOKUP(2, 1/(OK2:OK65&lt;&gt;""), OK2:OK65)</f>
        <v>345163000000</v>
      </c>
      <c r="OL67" s="33" cm="1">
        <f t="array" ref="OL67">LOOKUP(2, 1/(OL2:OL65&lt;&gt;""), OL2:OL65)</f>
        <v>3.5703392950000001</v>
      </c>
      <c r="OM67" s="33" cm="1">
        <f t="array" ref="OM67">LOOKUP(2, 1/(OM2:OM65&lt;&gt;""), OM2:OM65)</f>
        <v>6.1124650459999996</v>
      </c>
      <c r="ON67" s="33" cm="1">
        <f t="array" ref="ON67">LOOKUP(2, 1/(ON2:ON65&lt;&gt;""), ON2:ON65)</f>
        <v>5563387</v>
      </c>
      <c r="OO67" s="33" cm="1">
        <f t="array" ref="OO67">LOOKUP(2, 1/(OO2:OO65&lt;&gt;""), OO2:OO65)</f>
        <v>106000000</v>
      </c>
      <c r="OP67" s="33" cm="1">
        <f t="array" ref="OP67">LOOKUP(2, 1/(OP2:OP65&lt;&gt;""), OP2:OP65)</f>
        <v>0</v>
      </c>
      <c r="OQ67" s="33" cm="1">
        <f t="array" ref="OQ67">LOOKUP(2, 1/(OQ2:OQ65&lt;&gt;""), OQ2:OQ65)</f>
        <v>1.7538599029999999</v>
      </c>
      <c r="OR67" s="33" cm="1">
        <f t="array" ref="OR67">LOOKUP(2, 1/(OR2:OR65&lt;&gt;""), OR2:OR65)</f>
        <v>0.248159295</v>
      </c>
      <c r="OS67" s="33" cm="1">
        <f t="array" ref="OS67">LOOKUP(2, 1/(OS2:OS65&lt;&gt;""), OS2:OS65)</f>
        <v>2107800.0070000002</v>
      </c>
      <c r="OT67" s="33" cm="1">
        <f t="array" ref="OT67">LOOKUP(2, 1/(OT2:OT65&lt;&gt;""), OT2:OT65)</f>
        <v>93.206269030000001</v>
      </c>
      <c r="OU67" s="33" cm="1">
        <f t="array" ref="OU67">LOOKUP(2, 1/(OU2:OU65&lt;&gt;""), OU2:OU65)</f>
        <v>2573198000</v>
      </c>
      <c r="OV67" s="33" cm="1">
        <f t="array" ref="OV67">LOOKUP(2, 1/(OV2:OV65&lt;&gt;""), OV2:OV65)</f>
        <v>3517179000</v>
      </c>
      <c r="OW67" s="33" cm="1">
        <f t="array" ref="OW67">LOOKUP(2, 1/(OW2:OW65&lt;&gt;""), OW2:OW65)</f>
        <v>90.567207339999996</v>
      </c>
      <c r="OX67" s="33" cm="1">
        <f t="array" ref="OX67">LOOKUP(2, 1/(OX2:OX65&lt;&gt;""), OX2:OX65)</f>
        <v>13821921</v>
      </c>
      <c r="OY67" s="33" cm="1">
        <f t="array" ref="OY67">LOOKUP(2, 1/(OY2:OY65&lt;&gt;""), OY2:OY65)</f>
        <v>90.057022090000004</v>
      </c>
      <c r="OZ67" s="33" cm="1">
        <f t="array" ref="OZ67">LOOKUP(2, 1/(OZ2:OZ65&lt;&gt;""), OZ2:OZ65)</f>
        <v>59002885268</v>
      </c>
      <c r="PA67" s="33" cm="1">
        <f t="array" ref="PA67">LOOKUP(2, 1/(PA2:PA65&lt;&gt;""), PA2:PA65)</f>
        <v>14.89962455</v>
      </c>
      <c r="PB67" s="33" cm="1">
        <f t="array" ref="PB67">LOOKUP(2, 1/(PB2:PB65&lt;&gt;""), PB2:PB65)</f>
        <v>1513410000000</v>
      </c>
      <c r="PC67" s="33" cm="1">
        <f t="array" ref="PC67">LOOKUP(2, 1/(PC2:PC65&lt;&gt;""), PC2:PC65)</f>
        <v>90.306182860000007</v>
      </c>
      <c r="PD67" s="33" cm="1">
        <f t="array" ref="PD67">LOOKUP(2, 1/(PD2:PD65&lt;&gt;""), PD2:PD65)</f>
        <v>159999.9964</v>
      </c>
      <c r="PE67" s="33" cm="1">
        <f t="array" ref="PE67">LOOKUP(2, 1/(PE2:PE65&lt;&gt;""), PE2:PE65)</f>
        <v>340000.0036</v>
      </c>
      <c r="PF67" s="33" cm="1">
        <f t="array" ref="PF67">LOOKUP(2, 1/(PF2:PF65&lt;&gt;""), PF2:PF65)</f>
        <v>85352821.900000006</v>
      </c>
      <c r="PG67" s="33" cm="1">
        <f t="array" ref="PG67">LOOKUP(2, 1/(PG2:PG65&lt;&gt;""), PG2:PG65)</f>
        <v>6.7530000000000001</v>
      </c>
      <c r="PH67" s="33" cm="1">
        <f t="array" ref="PH67">LOOKUP(2, 1/(PH2:PH65&lt;&gt;""), PH2:PH65)</f>
        <v>4110000.1340000001</v>
      </c>
      <c r="PI67" s="33" cm="1">
        <f t="array" ref="PI67">LOOKUP(2, 1/(PI2:PI65&lt;&gt;""), PI2:PI65)</f>
        <v>-5.661308504</v>
      </c>
      <c r="PJ67" s="33" cm="1">
        <f t="array" ref="PJ67">LOOKUP(2, 1/(PJ2:PJ65&lt;&gt;""), PJ2:PJ65)</f>
        <v>5.108333333</v>
      </c>
      <c r="PK67" s="33" cm="1">
        <f t="array" ref="PK67">LOOKUP(2, 1/(PK2:PK65&lt;&gt;""), PK2:PK65)</f>
        <v>1879416000</v>
      </c>
      <c r="PL67" s="33" cm="1">
        <f t="array" ref="PL67">LOOKUP(2, 1/(PL2:PL65&lt;&gt;""), PL2:PL65)</f>
        <v>12.65</v>
      </c>
      <c r="PM67" s="33" cm="1">
        <f t="array" ref="PM67">LOOKUP(2, 1/(PM2:PM65&lt;&gt;""), PM2:PM65)</f>
        <v>17.758333329999999</v>
      </c>
      <c r="PN67" s="33" cm="1">
        <f t="array" ref="PN67">LOOKUP(2, 1/(PN2:PN65&lt;&gt;""), PN2:PN65)</f>
        <v>3660000.0860000001</v>
      </c>
      <c r="PO67" s="33" cm="1">
        <f t="array" ref="PO67">LOOKUP(2, 1/(PO2:PO65&lt;&gt;""), PO2:PO65)</f>
        <v>43.806909769999997</v>
      </c>
      <c r="PP67" s="33" cm="1">
        <f t="array" ref="PP67">LOOKUP(2, 1/(PP2:PP65&lt;&gt;""), PP2:PP65)</f>
        <v>32134200000</v>
      </c>
      <c r="PQ67" s="33" cm="1">
        <f t="array" ref="PQ67">LOOKUP(2, 1/(PQ2:PQ65&lt;&gt;""), PQ2:PQ65)</f>
        <v>46.972595699999999</v>
      </c>
      <c r="PR67" s="33" cm="1">
        <f t="array" ref="PR67">LOOKUP(2, 1/(PR2:PR65&lt;&gt;""), PR2:PR65)</f>
        <v>1135190000000</v>
      </c>
      <c r="PS67" s="33" cm="1">
        <f t="array" ref="PS67">LOOKUP(2, 1/(PS2:PS65&lt;&gt;""), PS2:PS65)</f>
        <v>30.371554700000001</v>
      </c>
      <c r="PT67" s="33" cm="1">
        <f t="array" ref="PT67">LOOKUP(2, 1/(PT2:PT65&lt;&gt;""), PT2:PT65)</f>
        <v>19532100000</v>
      </c>
      <c r="PU67" s="33" cm="1">
        <f t="array" ref="PU67">LOOKUP(2, 1/(PU2:PU65&lt;&gt;""), PU2:PU65)</f>
        <v>70423331023</v>
      </c>
      <c r="PV67" s="33" cm="1">
        <f t="array" ref="PV67">LOOKUP(2, 1/(PV2:PV65&lt;&gt;""), PV2:PV65)</f>
        <v>2.4407857590000002</v>
      </c>
      <c r="PW67" s="33" cm="1">
        <f t="array" ref="PW67">LOOKUP(2, 1/(PW2:PW65&lt;&gt;""), PW2:PW65)</f>
        <v>-9450200000</v>
      </c>
      <c r="PX67" s="33" cm="1">
        <f t="array" ref="PX67">LOOKUP(2, 1/(PX2:PX65&lt;&gt;""), PX2:PX65)</f>
        <v>-17969068977</v>
      </c>
      <c r="PY67" s="33" cm="1">
        <f t="array" ref="PY67">LOOKUP(2, 1/(PY2:PY65&lt;&gt;""), PY2:PY65)</f>
        <v>23.607706100000001</v>
      </c>
      <c r="PZ67" s="33" cm="1">
        <f t="array" ref="PZ67">LOOKUP(2, 1/(PZ2:PZ65&lt;&gt;""), PZ2:PZ65)</f>
        <v>22005950000</v>
      </c>
      <c r="QA67" s="33" cm="1">
        <f t="array" ref="QA67">LOOKUP(2, 1/(QA2:QA65&lt;&gt;""), QA2:QA65)</f>
        <v>20174900000</v>
      </c>
      <c r="QB67" s="33" cm="1">
        <f t="array" ref="QB67">LOOKUP(2, 1/(QB2:QB65&lt;&gt;""), QB2:QB65)</f>
        <v>2.55584393</v>
      </c>
      <c r="QC67" s="33" cm="1">
        <f t="array" ref="QC67">LOOKUP(2, 1/(QC2:QC65&lt;&gt;""), QC2:QC65)</f>
        <v>15.627616120000001</v>
      </c>
      <c r="QD67" s="33" cm="1">
        <f t="array" ref="QD67">LOOKUP(2, 1/(QD2:QD65&lt;&gt;""), QD2:QD65)</f>
        <v>11.687138620000001</v>
      </c>
      <c r="QE67" s="33" cm="1">
        <f t="array" ref="QE67">LOOKUP(2, 1/(QE2:QE65&lt;&gt;""), QE2:QE65)</f>
        <v>19532100000</v>
      </c>
      <c r="QF67" s="33" cm="1">
        <f t="array" ref="QF67">LOOKUP(2, 1/(QF2:QF65&lt;&gt;""), QF2:QF65)</f>
        <v>68217500000</v>
      </c>
      <c r="QG67" s="33" cm="1">
        <f t="array" ref="QG67">LOOKUP(2, 1/(QG2:QG65&lt;&gt;""), QG2:QG65)</f>
        <v>19452100000</v>
      </c>
      <c r="QH67" s="33" cm="1">
        <f t="array" ref="QH67">LOOKUP(2, 1/(QH2:QH65&lt;&gt;""), QH2:QH65)</f>
        <v>-2074731023</v>
      </c>
      <c r="QI67" s="33" cm="1">
        <f t="array" ref="QI67">LOOKUP(2, 1/(QI2:QI65&lt;&gt;""), QI2:QI65)</f>
        <v>-14709200000</v>
      </c>
      <c r="QJ67" s="33" cm="1">
        <f t="array" ref="QJ67">LOOKUP(2, 1/(QJ2:QJ65&lt;&gt;""), QJ2:QJ65)</f>
        <v>44.238035619999998</v>
      </c>
      <c r="QK67" s="33" cm="1">
        <f t="array" ref="QK67">LOOKUP(2, 1/(QK2:QK65&lt;&gt;""), QK2:QK65)</f>
        <v>60258850000</v>
      </c>
      <c r="QL67" s="33" cm="1">
        <f t="array" ref="QL67">LOOKUP(2, 1/(QL2:QL65&lt;&gt;""), QL2:QL65)</f>
        <v>20.539445010000001</v>
      </c>
      <c r="QM67" s="33" cm="1">
        <f t="array" ref="QM67">LOOKUP(2, 1/(QM2:QM65&lt;&gt;""), QM2:QM65)</f>
        <v>43.668116840000003</v>
      </c>
      <c r="QN67" s="33" cm="1">
        <f t="array" ref="QN67">LOOKUP(2, 1/(QN2:QN65&lt;&gt;""), QN2:QN65)</f>
        <v>9.9691294629999998</v>
      </c>
      <c r="QO67" s="33" cm="1">
        <f t="array" ref="QO67">LOOKUP(2, 1/(QO2:QO65&lt;&gt;""), QO2:QO65)</f>
        <v>20724850000</v>
      </c>
      <c r="QP67" s="33" cm="1">
        <f t="array" ref="QP67">LOOKUP(2, 1/(QP2:QP65&lt;&gt;""), QP2:QP65)</f>
        <v>44257335342</v>
      </c>
      <c r="QQ67" s="33" cm="1">
        <f t="array" ref="QQ67">LOOKUP(2, 1/(QQ2:QQ65&lt;&gt;""), QQ2:QQ65)</f>
        <v>19986900000</v>
      </c>
      <c r="QR67" s="33" cm="1">
        <f t="array" ref="QR67">LOOKUP(2, 1/(QR2:QR65&lt;&gt;""), QR2:QR65)</f>
        <v>41.834824210000001</v>
      </c>
      <c r="QS67" s="33" cm="1">
        <f t="array" ref="QS67">LOOKUP(2, 1/(QS2:QS65&lt;&gt;""), QS2:QS65)</f>
        <v>33649000000</v>
      </c>
      <c r="QT67" s="33" cm="1">
        <f t="array" ref="QT67">LOOKUP(2, 1/(QT2:QT65&lt;&gt;""), QT2:QT65)</f>
        <v>2205831023</v>
      </c>
      <c r="QU67" s="33" cm="1">
        <f t="array" ref="QU67">LOOKUP(2, 1/(QU2:QU65&lt;&gt;""), QU2:QU65)</f>
        <v>2406415294</v>
      </c>
      <c r="QV67" s="33" cm="1">
        <f t="array" ref="QV67">LOOKUP(2, 1/(QV2:QV65&lt;&gt;""), QV2:QV65)</f>
        <v>-25690350000</v>
      </c>
      <c r="QW67" s="33" cm="1">
        <f t="array" ref="QW67">LOOKUP(2, 1/(QW2:QW65&lt;&gt;""), QW2:QW65)</f>
        <v>-3.1727751899999999</v>
      </c>
      <c r="QX67" s="33" cm="1">
        <f t="array" ref="QX67">LOOKUP(2, 1/(QX2:QX65&lt;&gt;""), QX2:QX65)</f>
        <v>9.8585237000000006E-2</v>
      </c>
      <c r="QY67" s="33" cm="1">
        <f t="array" ref="QY67">LOOKUP(2, 1/(QY2:QY65&lt;&gt;""), QY2:QY65)</f>
        <v>102440000000</v>
      </c>
      <c r="QZ67" s="33" cm="1">
        <f t="array" ref="QZ67">LOOKUP(2, 1/(QZ2:QZ65&lt;&gt;""), QZ2:QZ65)</f>
        <v>11.614813270000001</v>
      </c>
      <c r="RA67" s="33" cm="1">
        <f t="array" ref="RA67">LOOKUP(2, 1/(RA2:RA65&lt;&gt;""), RA2:RA65)</f>
        <v>14.054191680000001</v>
      </c>
      <c r="RB67" s="33" cm="1">
        <f t="array" ref="RB67">LOOKUP(2, 1/(RB2:RB65&lt;&gt;""), RB2:RB65)</f>
        <v>41.865413240000002</v>
      </c>
      <c r="RC67" s="33" cm="1">
        <f t="array" ref="RC67">LOOKUP(2, 1/(RC2:RC65&lt;&gt;""), RC2:RC65)</f>
        <v>4.9323173840000001</v>
      </c>
      <c r="RD67" s="33" cm="1">
        <f t="array" ref="RD67">LOOKUP(2, 1/(RD2:RD65&lt;&gt;""), RD2:RD65)</f>
        <v>41.702279410000003</v>
      </c>
      <c r="RE67" s="33" cm="1">
        <f t="array" ref="RE67">LOOKUP(2, 1/(RE2:RE65&lt;&gt;""), RE2:RE65)</f>
        <v>34568500000</v>
      </c>
      <c r="RF67" s="33" cm="1">
        <f t="array" ref="RF67">LOOKUP(2, 1/(RF2:RF65&lt;&gt;""), RF2:RF65)</f>
        <v>14.02211061</v>
      </c>
      <c r="RG67" s="33" cm="1">
        <f t="array" ref="RG67">LOOKUP(2, 1/(RG2:RG65&lt;&gt;""), RG2:RG65)</f>
        <v>-14047300000</v>
      </c>
      <c r="RH67" s="33" cm="1">
        <f t="array" ref="RH67">LOOKUP(2, 1/(RH2:RH65&lt;&gt;""), RH2:RH65)</f>
        <v>-12564268977</v>
      </c>
      <c r="RI67" s="33" cm="1">
        <f t="array" ref="RI67">LOOKUP(2, 1/(RI2:RI65&lt;&gt;""), RI2:RI65)</f>
        <v>21.563306950000001</v>
      </c>
      <c r="RJ67" s="33" cm="1">
        <f t="array" ref="RJ67">LOOKUP(2, 1/(RJ2:RJ65&lt;&gt;""), RJ2:RJ65)</f>
        <v>11.176024310000001</v>
      </c>
      <c r="RK67" s="33" cm="1">
        <f t="array" ref="RK67">LOOKUP(2, 1/(RK2:RK65&lt;&gt;""), RK2:RK65)</f>
        <v>3.87390992</v>
      </c>
      <c r="RL67" s="33" cm="1">
        <f t="array" ref="RL67">LOOKUP(2, 1/(RL2:RL65&lt;&gt;""), RL2:RL65)</f>
        <v>25.06700893</v>
      </c>
      <c r="RM67" s="33" cm="1">
        <f t="array" ref="RM67">LOOKUP(2, 1/(RM2:RM65&lt;&gt;""), RM2:RM65)</f>
        <v>12.33277925</v>
      </c>
      <c r="RN67" s="33" cm="1">
        <f t="array" ref="RN67">LOOKUP(2, 1/(RN2:RN65&lt;&gt;""), RN2:RN65)</f>
        <v>390400000</v>
      </c>
      <c r="RO67" s="33" cm="1">
        <f t="array" ref="RO67">LOOKUP(2, 1/(RO2:RO65&lt;&gt;""), RO2:RO65)</f>
        <v>82264800000</v>
      </c>
      <c r="RP67" s="33" cm="1">
        <f t="array" ref="RP67">LOOKUP(2, 1/(RP2:RP65&lt;&gt;""), RP2:RP65)</f>
        <v>27.1252669</v>
      </c>
      <c r="RQ67" s="33" cm="1">
        <f t="array" ref="RQ67">LOOKUP(2, 1/(RQ2:RQ65&lt;&gt;""), RQ2:RQ65)</f>
        <v>980463000</v>
      </c>
      <c r="RR67" s="33" cm="1">
        <f t="array" ref="RR67">LOOKUP(2, 1/(RR2:RR65&lt;&gt;""), RR2:RR65)</f>
        <v>441143001.69999999</v>
      </c>
      <c r="RS67" s="33" cm="1">
        <f t="array" ref="RS67">LOOKUP(2, 1/(RS2:RS65&lt;&gt;""), RS2:RS65)</f>
        <v>141.16575589999999</v>
      </c>
      <c r="RT67" s="33" cm="1">
        <f t="array" ref="RT67">LOOKUP(2, 1/(RT2:RT65&lt;&gt;""), RT2:RT65)</f>
        <v>5.4939037089999996</v>
      </c>
      <c r="RU67" s="33" cm="1">
        <f t="array" ref="RU67">LOOKUP(2, 1/(RU2:RU65&lt;&gt;""), RU2:RU65)</f>
        <v>77.5</v>
      </c>
      <c r="RV67" s="33" cm="1">
        <f t="array" ref="RV67">LOOKUP(2, 1/(RV2:RV65&lt;&gt;""), RV2:RV65)</f>
        <v>7750</v>
      </c>
      <c r="RW67" s="33" cm="1">
        <f t="array" ref="RW67">LOOKUP(2, 1/(RW2:RW65&lt;&gt;""), RW2:RW65)</f>
        <v>111.4836378</v>
      </c>
      <c r="RX67" s="33" cm="1">
        <f t="array" ref="RX67">LOOKUP(2, 1/(RX2:RX65&lt;&gt;""), RX2:RX65)</f>
        <v>5.0179804399999997</v>
      </c>
      <c r="RY67" s="33" cm="1">
        <f t="array" ref="RY67">LOOKUP(2, 1/(RY2:RY65&lt;&gt;""), RY2:RY65)</f>
        <v>-252900000</v>
      </c>
      <c r="RZ67" s="33" cm="1">
        <f t="array" ref="RZ67">LOOKUP(2, 1/(RZ2:RZ65&lt;&gt;""), RZ2:RZ65)</f>
        <v>980463000</v>
      </c>
      <c r="SA67" s="33" cm="1">
        <f t="array" ref="SA67">LOOKUP(2, 1/(SA2:SA65&lt;&gt;""), SA2:SA65)</f>
        <v>1.0080900189999999</v>
      </c>
      <c r="SB67" s="33" cm="1">
        <f t="array" ref="SB67">LOOKUP(2, 1/(SB2:SB65&lt;&gt;""), SB2:SB65)</f>
        <v>44.668999999999997</v>
      </c>
      <c r="SC67" s="33" cm="1">
        <f t="array" ref="SC67">LOOKUP(2, 1/(SC2:SC65&lt;&gt;""), SC2:SC65)</f>
        <v>26.136135849999999</v>
      </c>
      <c r="SD67" s="33" cm="1">
        <f t="array" ref="SD67">LOOKUP(2, 1/(SD2:SD65&lt;&gt;""), SD2:SD65)</f>
        <v>69.841999999999999</v>
      </c>
      <c r="SE67" s="33" cm="1">
        <f t="array" ref="SE67">LOOKUP(2, 1/(SE2:SE65&lt;&gt;""), SE2:SE65)</f>
        <v>18.254000000000001</v>
      </c>
      <c r="SF67" s="33" cm="1">
        <f t="array" ref="SF67">LOOKUP(2, 1/(SF2:SF65&lt;&gt;""), SF2:SF65)</f>
        <v>1.824263781</v>
      </c>
      <c r="SG67" s="33" cm="1">
        <f t="array" ref="SG67">LOOKUP(2, 1/(SG2:SG65&lt;&gt;""), SG2:SG65)</f>
        <v>7146435992</v>
      </c>
      <c r="SH67" s="33" cm="1">
        <f t="array" ref="SH67">LOOKUP(2, 1/(SH2:SH65&lt;&gt;""), SH2:SH65)</f>
        <v>7.9367288269999996</v>
      </c>
      <c r="SI67" s="33" cm="1">
        <f t="array" ref="SI67">LOOKUP(2, 1/(SI2:SI65&lt;&gt;""), SI2:SI65)</f>
        <v>10310870</v>
      </c>
      <c r="SJ67" s="33" cm="1">
        <f t="array" ref="SJ67">LOOKUP(2, 1/(SJ2:SJ65&lt;&gt;""), SJ2:SJ65)</f>
        <v>29.25798988</v>
      </c>
      <c r="SK67" s="33" cm="1">
        <f t="array" ref="SK67">LOOKUP(2, 1/(SK2:SK65&lt;&gt;""), SK2:SK65)</f>
        <v>85.592422490000004</v>
      </c>
      <c r="SL67" s="33" cm="1">
        <f t="array" ref="SL67">LOOKUP(2, 1/(SL2:SL65&lt;&gt;""), SL2:SL65)</f>
        <v>48.59901</v>
      </c>
      <c r="SM67" s="33" cm="1">
        <f t="array" ref="SM67">LOOKUP(2, 1/(SM2:SM65&lt;&gt;""), SM2:SM65)</f>
        <v>1598000000</v>
      </c>
      <c r="SN67" s="33" cm="1">
        <f t="array" ref="SN67">LOOKUP(2, 1/(SN2:SN65&lt;&gt;""), SN2:SN65)</f>
        <v>70.728718459999996</v>
      </c>
      <c r="SO67" s="33" cm="1">
        <f t="array" ref="SO67">LOOKUP(2, 1/(SO2:SO65&lt;&gt;""), SO2:SO65)</f>
        <v>0</v>
      </c>
      <c r="SP67" s="33" cm="1">
        <f t="array" ref="SP67">LOOKUP(2, 1/(SP2:SP65&lt;&gt;""), SP2:SP65)</f>
        <v>21.011996020000002</v>
      </c>
      <c r="SQ67" s="33" cm="1">
        <f t="array" ref="SQ67">LOOKUP(2, 1/(SQ2:SQ65&lt;&gt;""), SQ2:SQ65)</f>
        <v>7.3811525629999997</v>
      </c>
      <c r="SR67" s="33" cm="1">
        <f t="array" ref="SR67">LOOKUP(2, 1/(SR2:SR65&lt;&gt;""), SR2:SR65)</f>
        <v>29.282430649999998</v>
      </c>
      <c r="SS67" s="33" cm="1">
        <f t="array" ref="SS67">LOOKUP(2, 1/(SS2:SS65&lt;&gt;""), SS2:SS65)</f>
        <v>0.87813295099999999</v>
      </c>
      <c r="ST67" s="33" cm="1">
        <f t="array" ref="ST67">LOOKUP(2, 1/(ST2:ST65&lt;&gt;""), ST2:ST65)</f>
        <v>91.740714490000002</v>
      </c>
      <c r="SU67" s="33" cm="1">
        <f t="array" ref="SU67">LOOKUP(2, 1/(SU2:SU65&lt;&gt;""), SU2:SU65)</f>
        <v>29.2698307</v>
      </c>
      <c r="SV67" s="33" cm="1">
        <f t="array" ref="SV67">LOOKUP(2, 1/(SV2:SV65&lt;&gt;""), SV2:SV65)</f>
        <v>23160</v>
      </c>
      <c r="SW67" s="33" cm="1">
        <f t="array" ref="SW67">LOOKUP(2, 1/(SW2:SW65&lt;&gt;""), SW2:SW65)</f>
        <v>126.1</v>
      </c>
      <c r="SX67" s="33" cm="1">
        <f t="array" ref="SX67">LOOKUP(2, 1/(SX2:SX65&lt;&gt;""), SX2:SX65)</f>
        <v>96</v>
      </c>
      <c r="SY67" s="33" cm="1">
        <f t="array" ref="SY67">LOOKUP(2, 1/(SY2:SY65&lt;&gt;""), SY2:SY65)</f>
        <v>-6779637.4000000004</v>
      </c>
      <c r="SZ67" s="33" cm="1">
        <f t="array" ref="SZ67">LOOKUP(2, 1/(SZ2:SZ65&lt;&gt;""), SZ2:SZ65)</f>
        <v>139</v>
      </c>
      <c r="TA67" s="33" cm="1">
        <f t="array" ref="TA67">LOOKUP(2, 1/(TA2:TA65&lt;&gt;""), TA2:TA65)</f>
        <v>96</v>
      </c>
      <c r="TB67" s="33" cm="1">
        <f t="array" ref="TB67">LOOKUP(2, 1/(TB2:TB65&lt;&gt;""), TB2:TB65)</f>
        <v>908300000</v>
      </c>
      <c r="TC67" s="33" cm="1">
        <f t="array" ref="TC67">LOOKUP(2, 1/(TC2:TC65&lt;&gt;""), TC2:TC65)</f>
        <v>1751260.0419999999</v>
      </c>
      <c r="TD67" s="33" cm="1">
        <f t="array" ref="TD67">LOOKUP(2, 1/(TD2:TD65&lt;&gt;""), TD2:TD65)</f>
        <v>2.2887107169999998</v>
      </c>
      <c r="TE67" s="33" cm="1">
        <f t="array" ref="TE67">LOOKUP(2, 1/(TE2:TE65&lt;&gt;""), TE2:TE65)</f>
        <v>1560.6080239999999</v>
      </c>
      <c r="TF67" s="33" cm="1">
        <f t="array" ref="TF67">LOOKUP(2, 1/(TF2:TF65&lt;&gt;""), TF2:TF65)</f>
        <v>1.499717728</v>
      </c>
      <c r="TG67" s="33" cm="1">
        <f t="array" ref="TG67">LOOKUP(2, 1/(TG2:TG65&lt;&gt;""), TG2:TG65)</f>
        <v>87.096542360000001</v>
      </c>
      <c r="TH67" s="33" cm="1">
        <f t="array" ref="TH67">LOOKUP(2, 1/(TH2:TH65&lt;&gt;""), TH2:TH65)</f>
        <v>-7.3914939759999996</v>
      </c>
      <c r="TI67" s="33" cm="1">
        <f t="array" ref="TI67">LOOKUP(2, 1/(TI2:TI65&lt;&gt;""), TI2:TI65)</f>
        <v>0</v>
      </c>
      <c r="TJ67" s="33" cm="1">
        <f t="array" ref="TJ67">LOOKUP(2, 1/(TJ2:TJ65&lt;&gt;""), TJ2:TJ65)</f>
        <v>84.020408630000006</v>
      </c>
      <c r="TK67" s="33" cm="1">
        <f t="array" ref="TK67">LOOKUP(2, 1/(TK2:TK65&lt;&gt;""), TK2:TK65)</f>
        <v>767.22216430000003</v>
      </c>
      <c r="TL67" s="33" cm="1">
        <f t="array" ref="TL67">LOOKUP(2, 1/(TL2:TL65&lt;&gt;""), TL2:TL65)</f>
        <v>97.928929789999998</v>
      </c>
      <c r="TM67" s="33" cm="1">
        <f t="array" ref="TM67">LOOKUP(2, 1/(TM2:TM65&lt;&gt;""), TM2:TM65)</f>
        <v>10.952966399999999</v>
      </c>
      <c r="TN67" s="33" cm="1">
        <f t="array" ref="TN67">LOOKUP(2, 1/(TN2:TN65&lt;&gt;""), TN2:TN65)</f>
        <v>88</v>
      </c>
      <c r="TO67" s="33" cm="1">
        <f t="array" ref="TO67">LOOKUP(2, 1/(TO2:TO65&lt;&gt;""), TO2:TO65)</f>
        <v>4.617</v>
      </c>
      <c r="TP67" s="33" cm="1">
        <f t="array" ref="TP67">LOOKUP(2, 1/(TP2:TP65&lt;&gt;""), TP2:TP65)</f>
        <v>15.329000000000001</v>
      </c>
      <c r="TQ67" s="33" cm="1">
        <f t="array" ref="TQ67">LOOKUP(2, 1/(TQ2:TQ65&lt;&gt;""), TQ2:TQ65)</f>
        <v>39.382308960000003</v>
      </c>
      <c r="TR67" s="33" cm="1">
        <f t="array" ref="TR67">LOOKUP(2, 1/(TR2:TR65&lt;&gt;""), TR2:TR65)</f>
        <v>113200000000</v>
      </c>
      <c r="TS67" s="33" cm="1">
        <f t="array" ref="TS67">LOOKUP(2, 1/(TS2:TS65&lt;&gt;""), TS2:TS65)</f>
        <v>933700000000</v>
      </c>
      <c r="TT67" s="33" cm="1">
        <f t="array" ref="TT67">LOOKUP(2, 1/(TT2:TT65&lt;&gt;""), TT2:TT65)</f>
        <v>55975501630</v>
      </c>
      <c r="TU67" s="33" cm="1">
        <f t="array" ref="TU67">LOOKUP(2, 1/(TU2:TU65&lt;&gt;""), TU2:TU65)</f>
        <v>298478000000</v>
      </c>
      <c r="TV67" s="33" cm="1">
        <f t="array" ref="TV67">LOOKUP(2, 1/(TV2:TV65&lt;&gt;""), TV2:TV65)</f>
        <v>2.938537121</v>
      </c>
      <c r="TW67" s="33" cm="1">
        <f t="array" ref="TW67">LOOKUP(2, 1/(TW2:TW65&lt;&gt;""), TW2:TW65)</f>
        <v>-10249059.68</v>
      </c>
      <c r="TX67" s="33" cm="1">
        <f t="array" ref="TX67">LOOKUP(2, 1/(TX2:TX65&lt;&gt;""), TX2:TX65)</f>
        <v>129.31257859999999</v>
      </c>
      <c r="TY67" s="33" cm="1">
        <f t="array" ref="TY67">LOOKUP(2, 1/(TY2:TY65&lt;&gt;""), TY2:TY65)</f>
        <v>204.3477915</v>
      </c>
      <c r="TZ67" s="33" cm="1">
        <f t="array" ref="TZ67">LOOKUP(2, 1/(TZ2:TZ65&lt;&gt;""), TZ2:TZ65)</f>
        <v>123.9795003</v>
      </c>
      <c r="UA67" s="33" cm="1">
        <f t="array" ref="UA67">LOOKUP(2, 1/(UA2:UA65&lt;&gt;""), UA2:UA65)</f>
        <v>103.04857680000001</v>
      </c>
      <c r="UB67" s="33" cm="1">
        <f t="array" ref="UB67">LOOKUP(2, 1/(UB2:UB65&lt;&gt;""), UB2:UB65)</f>
        <v>131.34734330000001</v>
      </c>
      <c r="UC67" s="33" cm="1">
        <f t="array" ref="UC67">LOOKUP(2, 1/(UC2:UC65&lt;&gt;""), UC2:UC65)</f>
        <v>39.4673996</v>
      </c>
      <c r="UD67" s="33" cm="1">
        <f t="array" ref="UD67">LOOKUP(2, 1/(UD2:UD65&lt;&gt;""), UD2:UD65)</f>
        <v>39.300811770000003</v>
      </c>
      <c r="UE67" s="33" cm="1">
        <f t="array" ref="UE67">LOOKUP(2, 1/(UE2:UE65&lt;&gt;""), UE2:UE65)</f>
        <v>1.004220009</v>
      </c>
      <c r="UF67" s="33" cm="1">
        <f t="array" ref="UF67">LOOKUP(2, 1/(UF2:UF65&lt;&gt;""), UF2:UF65)</f>
        <v>1.000650048</v>
      </c>
      <c r="UG67" s="33" cm="1">
        <f t="array" ref="UG67">LOOKUP(2, 1/(UG2:UG65&lt;&gt;""), UG2:UG65)</f>
        <v>0.99045997900000005</v>
      </c>
      <c r="UH67" s="33" cm="1">
        <f t="array" ref="UH67">LOOKUP(2, 1/(UH2:UH65&lt;&gt;""), UH2:UH65)</f>
        <v>-21.708871370000001</v>
      </c>
      <c r="UI67" s="33" cm="1">
        <f t="array" ref="UI67">LOOKUP(2, 1/(UI2:UI65&lt;&gt;""), UI2:UI65)</f>
        <v>35.609000000000002</v>
      </c>
      <c r="UJ67" s="33" cm="1">
        <f t="array" ref="UJ67">LOOKUP(2, 1/(UJ2:UJ65&lt;&gt;""), UJ2:UJ65)</f>
        <v>23.513000000000002</v>
      </c>
      <c r="UK67" s="33" cm="1">
        <f t="array" ref="UK67">LOOKUP(2, 1/(UK2:UK65&lt;&gt;""), UK2:UK65)</f>
        <v>9.4160000000000004</v>
      </c>
      <c r="UL67" s="33" cm="1">
        <f t="array" ref="UL67">LOOKUP(2, 1/(UL2:UL65&lt;&gt;""), UL2:UL65)</f>
        <v>48.222000000000001</v>
      </c>
      <c r="UM67" s="33" cm="1">
        <f t="array" ref="UM67">LOOKUP(2, 1/(UM2:UM65&lt;&gt;""), UM2:UM65)</f>
        <v>1343</v>
      </c>
      <c r="UN67" s="33" cm="1">
        <f t="array" ref="UN67">LOOKUP(2, 1/(UN2:UN65&lt;&gt;""), UN2:UN65)</f>
        <v>881</v>
      </c>
      <c r="UO67" s="33" cm="1">
        <f t="array" ref="UO67">LOOKUP(2, 1/(UO2:UO65&lt;&gt;""), UO2:UO65)</f>
        <v>426940</v>
      </c>
      <c r="UP67" s="33" cm="1">
        <f t="array" ref="UP67">LOOKUP(2, 1/(UP2:UP65&lt;&gt;""), UP2:UP65)</f>
        <v>7118450</v>
      </c>
      <c r="UQ67" s="33" cm="1">
        <f t="array" ref="UQ67">LOOKUP(2, 1/(UQ2:UQ65&lt;&gt;""), UQ2:UQ65)</f>
        <v>1409999.9669999999</v>
      </c>
      <c r="UR67" s="33" cm="1">
        <f t="array" ref="UR67">LOOKUP(2, 1/(UR2:UR65&lt;&gt;""), UR2:UR65)</f>
        <v>67.455612180000003</v>
      </c>
      <c r="US67" s="33" cm="1">
        <f t="array" ref="US67">LOOKUP(2, 1/(US2:US65&lt;&gt;""), US2:US65)</f>
        <v>462917</v>
      </c>
      <c r="UT67" s="33" cm="1">
        <f t="array" ref="UT67">LOOKUP(2, 1/(UT2:UT65&lt;&gt;""), UT2:UT65)</f>
        <v>66.617999999999995</v>
      </c>
      <c r="UU67" s="33" cm="1">
        <f t="array" ref="UU67">LOOKUP(2, 1/(UU2:UU65&lt;&gt;""), UU2:UU65)</f>
        <v>41.652999999999999</v>
      </c>
      <c r="UV67" s="33" cm="1">
        <f t="array" ref="UV67">LOOKUP(2, 1/(UV2:UV65&lt;&gt;""), UV2:UV65)</f>
        <v>15.456</v>
      </c>
      <c r="UW67" s="33" cm="1">
        <f t="array" ref="UW67">LOOKUP(2, 1/(UW2:UW65&lt;&gt;""), UW2:UW65)</f>
        <v>50.259929999999997</v>
      </c>
      <c r="UX67" s="33" cm="1">
        <f t="array" ref="UX67">LOOKUP(2, 1/(UX2:UX65&lt;&gt;""), UX2:UX65)</f>
        <v>21841000000</v>
      </c>
      <c r="UY67" s="33" cm="1">
        <f t="array" ref="UY67">LOOKUP(2, 1/(UY2:UY65&lt;&gt;""), UY2:UY65)</f>
        <v>560216000000</v>
      </c>
      <c r="UZ67" s="33" cm="1">
        <f t="array" ref="UZ67">LOOKUP(2, 1/(UZ2:UZ65&lt;&gt;""), UZ2:UZ65)</f>
        <v>2018339</v>
      </c>
      <c r="VA67" s="33" cm="1">
        <f t="array" ref="VA67">LOOKUP(2, 1/(VA2:VA65&lt;&gt;""), VA2:VA65)</f>
        <v>238790</v>
      </c>
      <c r="VB67" s="33" cm="1">
        <f t="array" ref="VB67">LOOKUP(2, 1/(VB2:VB65&lt;&gt;""), VB2:VB65)</f>
        <v>51.583759309999998</v>
      </c>
      <c r="VC67" s="33" cm="1">
        <f t="array" ref="VC67">LOOKUP(2, 1/(VC2:VC65&lt;&gt;""), VC2:VC65)</f>
        <v>179035000000</v>
      </c>
      <c r="VD67" s="33" cm="1">
        <f t="array" ref="VD67">LOOKUP(2, 1/(VD2:VD65&lt;&gt;""), VD2:VD65)</f>
        <v>200933000000</v>
      </c>
      <c r="VE67" s="33" cm="1">
        <f t="array" ref="VE67">LOOKUP(2, 1/(VE2:VE65&lt;&gt;""), VE2:VE65)</f>
        <v>12.5192111</v>
      </c>
      <c r="VF67" s="33" cm="1">
        <f t="array" ref="VF67">LOOKUP(2, 1/(VF2:VF65&lt;&gt;""), VF2:VF65)</f>
        <v>4.0616368769999998</v>
      </c>
      <c r="VG67" s="33" cm="1">
        <f t="array" ref="VG67">LOOKUP(2, 1/(VG2:VG65&lt;&gt;""), VG2:VG65)</f>
        <v>6.4046480700000004</v>
      </c>
      <c r="VH67" s="33" cm="1">
        <f t="array" ref="VH67">LOOKUP(2, 1/(VH2:VH65&lt;&gt;""), VH2:VH65)</f>
        <v>-262171000000</v>
      </c>
      <c r="VI67" s="33" cm="1">
        <f t="array" ref="VI67">LOOKUP(2, 1/(VI2:VI65&lt;&gt;""), VI2:VI65)</f>
        <v>4.2744991880000001</v>
      </c>
      <c r="VJ67" s="33" cm="1">
        <f t="array" ref="VJ67">LOOKUP(2, 1/(VJ2:VJ65&lt;&gt;""), VJ2:VJ65)</f>
        <v>42.430145410000002</v>
      </c>
      <c r="VK67" s="33" cm="1">
        <f t="array" ref="VK67">LOOKUP(2, 1/(VK2:VK65&lt;&gt;""), VK2:VK65)</f>
        <v>305957000000</v>
      </c>
      <c r="VL67" s="33" cm="1">
        <f t="array" ref="VL67">LOOKUP(2, 1/(VL2:VL65&lt;&gt;""), VL2:VL65)</f>
        <v>21867000000</v>
      </c>
      <c r="VM67" s="33" cm="1">
        <f t="array" ref="VM67">LOOKUP(2, 1/(VM2:VM65&lt;&gt;""), VM2:VM65)</f>
        <v>26.107816239999998</v>
      </c>
      <c r="VN67" s="33" cm="1">
        <f t="array" ref="VN67">LOOKUP(2, 1/(VN2:VN65&lt;&gt;""), VN2:VN65)</f>
        <v>20.988624739999999</v>
      </c>
      <c r="VO67" s="33" cm="1">
        <f t="array" ref="VO67">LOOKUP(2, 1/(VO2:VO65&lt;&gt;""), VO2:VO65)</f>
        <v>43.170703170000003</v>
      </c>
      <c r="VP67" s="33" cm="1">
        <f t="array" ref="VP67">LOOKUP(2, 1/(VP2:VP65&lt;&gt;""), VP2:VP65)</f>
        <v>2.5266991280000002</v>
      </c>
      <c r="VQ67" s="33" cm="1">
        <f t="array" ref="VQ67">LOOKUP(2, 1/(VQ2:VQ65&lt;&gt;""), VQ2:VQ65)</f>
        <v>738800000000</v>
      </c>
      <c r="VR67" s="33" cm="1">
        <f t="array" ref="VR67">LOOKUP(2, 1/(VR2:VR65&lt;&gt;""), VR2:VR65)</f>
        <v>33.254454580000001</v>
      </c>
      <c r="VS67" s="33" cm="1">
        <f t="array" ref="VS67">LOOKUP(2, 1/(VS2:VS65&lt;&gt;""), VS2:VS65)</f>
        <v>27.19721169</v>
      </c>
      <c r="VT67" s="33" cm="1">
        <f t="array" ref="VT67">LOOKUP(2, 1/(VT2:VT65&lt;&gt;""), VT2:VT65)</f>
        <v>129818000000</v>
      </c>
      <c r="VU67" s="33" cm="1">
        <f t="array" ref="VU67">LOOKUP(2, 1/(VU2:VU65&lt;&gt;""), VU2:VU65)</f>
        <v>13713000000</v>
      </c>
      <c r="VV67" s="33" cm="1">
        <f t="array" ref="VV67">LOOKUP(2, 1/(VV2:VV65&lt;&gt;""), VV2:VV65)</f>
        <v>-10.72756659</v>
      </c>
      <c r="VW67" s="33" cm="1">
        <f t="array" ref="VW67">LOOKUP(2, 1/(VW2:VW65&lt;&gt;""), VW2:VW65)</f>
        <v>2.535464648</v>
      </c>
      <c r="VX67" s="33" cm="1">
        <f t="array" ref="VX67">LOOKUP(2, 1/(VX2:VX65&lt;&gt;""), VX2:VX65)</f>
        <v>30.230369490000001</v>
      </c>
      <c r="VY67" s="33" cm="1">
        <f t="array" ref="VY67">LOOKUP(2, 1/(VY2:VY65&lt;&gt;""), VY2:VY65)</f>
        <v>24.233216030000001</v>
      </c>
      <c r="VZ67" s="33" cm="1">
        <f t="array" ref="VZ67">LOOKUP(2, 1/(VZ2:VZ65&lt;&gt;""), VZ2:VZ65)</f>
        <v>31580000000</v>
      </c>
      <c r="WA67" s="33" cm="1">
        <f t="array" ref="WA67">LOOKUP(2, 1/(WA2:WA65&lt;&gt;""), WA2:WA65)</f>
        <v>24.11275328</v>
      </c>
      <c r="WB67" s="33" cm="1">
        <f t="array" ref="WB67">LOOKUP(2, 1/(WB2:WB65&lt;&gt;""), WB2:WB65)</f>
        <v>2.5470904330000002</v>
      </c>
      <c r="WC67" s="33" cm="1">
        <f t="array" ref="WC67">LOOKUP(2, 1/(WC2:WC65&lt;&gt;""), WC2:WC65)</f>
        <v>140559000000</v>
      </c>
      <c r="WD67" s="33" cm="1">
        <f t="array" ref="WD67">LOOKUP(2, 1/(WD2:WD65&lt;&gt;""), WD2:WD65)</f>
        <v>512941000000</v>
      </c>
      <c r="WE67" s="33" cm="1">
        <f t="array" ref="WE67">LOOKUP(2, 1/(WE2:WE65&lt;&gt;""), WE2:WE65)</f>
        <v>232422000000</v>
      </c>
      <c r="WF67" s="33" cm="1">
        <f t="array" ref="WF67">LOOKUP(2, 1/(WF2:WF65&lt;&gt;""), WF2:WF65)</f>
        <v>61750000000</v>
      </c>
      <c r="WG67" s="33" cm="1">
        <f t="array" ref="WG67">LOOKUP(2, 1/(WG2:WG65&lt;&gt;""), WG2:WG65)</f>
        <v>5000000</v>
      </c>
      <c r="WH67" s="33" cm="1">
        <f t="array" ref="WH67">LOOKUP(2, 1/(WH2:WH65&lt;&gt;""), WH2:WH65)</f>
        <v>358600000</v>
      </c>
      <c r="WI67" s="33" cm="1">
        <f t="array" ref="WI67">LOOKUP(2, 1/(WI2:WI65&lt;&gt;""), WI2:WI65)</f>
        <v>9909999.8469999991</v>
      </c>
      <c r="WJ67" s="33" cm="1">
        <f t="array" ref="WJ67">LOOKUP(2, 1/(WJ2:WJ65&lt;&gt;""), WJ2:WJ65)</f>
        <v>29999.999329999999</v>
      </c>
      <c r="WK67" s="33" cm="1">
        <f t="array" ref="WK67">LOOKUP(2, 1/(WK2:WK65&lt;&gt;""), WK2:WK65)</f>
        <v>23.679449999999999</v>
      </c>
      <c r="WL67" s="33" cm="1">
        <f t="array" ref="WL67">LOOKUP(2, 1/(WL2:WL65&lt;&gt;""), WL2:WL65)</f>
        <v>41.03443</v>
      </c>
      <c r="WM67" s="33" cm="1">
        <f t="array" ref="WM67">LOOKUP(2, 1/(WM2:WM65&lt;&gt;""), WM2:WM65)</f>
        <v>1.1299999999999999</v>
      </c>
      <c r="WN67" s="33" cm="1">
        <f t="array" ref="WN67">LOOKUP(2, 1/(WN2:WN65&lt;&gt;""), WN2:WN65)</f>
        <v>-2595708627</v>
      </c>
      <c r="WO67" s="33" cm="1">
        <f t="array" ref="WO67">LOOKUP(2, 1/(WO2:WO65&lt;&gt;""), WO2:WO65)</f>
        <v>0.18664181099999999</v>
      </c>
      <c r="WP67" s="33" cm="1">
        <f t="array" ref="WP67">LOOKUP(2, 1/(WP2:WP65&lt;&gt;""), WP2:WP65)</f>
        <v>16691.133239999999</v>
      </c>
      <c r="WQ67" s="33" cm="1">
        <f t="array" ref="WQ67">LOOKUP(2, 1/(WQ2:WQ65&lt;&gt;""), WQ2:WQ65)</f>
        <v>1911730000000</v>
      </c>
      <c r="WR67" s="33" cm="1">
        <f t="array" ref="WR67">LOOKUP(2, 1/(WR2:WR65&lt;&gt;""), WR2:WR65)</f>
        <v>124.8250654</v>
      </c>
      <c r="WS67" s="33" cm="1">
        <f t="array" ref="WS67">LOOKUP(2, 1/(WS2:WS65&lt;&gt;""), WS2:WS65)</f>
        <v>5.5795132509999998</v>
      </c>
      <c r="WT67" s="33" cm="1">
        <f t="array" ref="WT67">LOOKUP(2, 1/(WT2:WT65&lt;&gt;""), WT2:WT65)</f>
        <v>17710</v>
      </c>
      <c r="WU67" s="33" cm="1">
        <f t="array" ref="WU67">LOOKUP(2, 1/(WU2:WU65&lt;&gt;""), WU2:WU65)</f>
        <v>1485950000000</v>
      </c>
      <c r="WV67" s="33" cm="1">
        <f t="array" ref="WV67">LOOKUP(2, 1/(WV2:WV65&lt;&gt;""), WV2:WV65)</f>
        <v>4.7873135180000004</v>
      </c>
      <c r="WW67" s="33" cm="1">
        <f t="array" ref="WW67">LOOKUP(2, 1/(WW2:WW65&lt;&gt;""), WW2:WW65)</f>
        <v>1828060000000</v>
      </c>
      <c r="WX67" s="33" cm="1">
        <f t="array" ref="WX67">LOOKUP(2, 1/(WX2:WX65&lt;&gt;""), WX2:WX65)</f>
        <v>18524.557219999999</v>
      </c>
      <c r="WY67" s="33" cm="1">
        <f t="array" ref="WY67">LOOKUP(2, 1/(WY2:WY65&lt;&gt;""), WY2:WY65)</f>
        <v>2121720000000</v>
      </c>
      <c r="WZ67" s="33" cm="1">
        <f t="array" ref="WZ67">LOOKUP(2, 1/(WZ2:WZ65&lt;&gt;""), WZ2:WZ65)</f>
        <v>10157400000000</v>
      </c>
      <c r="XA67" s="33" cm="1">
        <f t="array" ref="XA67">LOOKUP(2, 1/(XA2:XA65&lt;&gt;""), XA2:XA65)</f>
        <v>17.810243710000002</v>
      </c>
      <c r="XB67" s="33" cm="1">
        <f t="array" ref="XB67">LOOKUP(2, 1/(XB2:XB65&lt;&gt;""), XB2:XB65)</f>
        <v>22.484999999999999</v>
      </c>
      <c r="XC67" s="33" cm="1">
        <f t="array" ref="XC67">LOOKUP(2, 1/(XC2:XC65&lt;&gt;""), XC2:XC65)</f>
        <v>8.4109999999999996</v>
      </c>
      <c r="XD67" s="33" cm="1">
        <f t="array" ref="XD67">LOOKUP(2, 1/(XD2:XD65&lt;&gt;""), XD2:XD65)</f>
        <v>8387530000000</v>
      </c>
      <c r="XE67" s="33" cm="1">
        <f t="array" ref="XE67">LOOKUP(2, 1/(XE2:XE65&lt;&gt;""), XE2:XE65)</f>
        <v>73.652000000000001</v>
      </c>
      <c r="XF67" s="33" cm="1">
        <f t="array" ref="XF67">LOOKUP(2, 1/(XF2:XF65&lt;&gt;""), XF2:XF65)</f>
        <v>35.966999999999999</v>
      </c>
      <c r="XG67" s="33" cm="1">
        <f t="array" ref="XG67">LOOKUP(2, 1/(XG2:XG65&lt;&gt;""), XG2:XG65)</f>
        <v>15960.63262</v>
      </c>
      <c r="XH67" s="33" cm="1">
        <f t="array" ref="XH67">LOOKUP(2, 1/(XH2:XH65&lt;&gt;""), XH2:XH65)</f>
        <v>2028930000000</v>
      </c>
      <c r="XI67" s="33" cm="1">
        <f t="array" ref="XI67">LOOKUP(2, 1/(XI2:XI65&lt;&gt;""), XI2:XI65)</f>
        <v>9713150000000</v>
      </c>
      <c r="XJ67" s="33" cm="1">
        <f t="array" ref="XJ67">LOOKUP(2, 1/(XJ2:XJ65&lt;&gt;""), XJ2:XJ65)</f>
        <v>24.825065370000001</v>
      </c>
      <c r="XK67" s="33" cm="1">
        <f t="array" ref="XK67">LOOKUP(2, 1/(XK2:XK65&lt;&gt;""), XK2:XK65)</f>
        <v>16.989599999999999</v>
      </c>
      <c r="XL67" s="33" cm="1">
        <f t="array" ref="XL67">LOOKUP(2, 1/(XL2:XL65&lt;&gt;""), XL2:XL65)</f>
        <v>0.13042200600000001</v>
      </c>
      <c r="XM67" s="33" cm="1">
        <f t="array" ref="XM67">LOOKUP(2, 1/(XM2:XM65&lt;&gt;""), XM2:XM65)</f>
        <v>33137441</v>
      </c>
      <c r="XN67" s="33" cm="1">
        <f t="array" ref="XN67">LOOKUP(2, 1/(XN2:XN65&lt;&gt;""), XN2:XN65)</f>
        <v>42.820999999999998</v>
      </c>
      <c r="XO67" s="33" cm="1">
        <f t="array" ref="XO67">LOOKUP(2, 1/(XO2:XO65&lt;&gt;""), XO2:XO65)</f>
        <v>21.80294696</v>
      </c>
      <c r="XP67" s="33" cm="1">
        <f t="array" ref="XP67">LOOKUP(2, 1/(XP2:XP65&lt;&gt;""), XP2:XP65)</f>
        <v>16.486000000000001</v>
      </c>
      <c r="XQ67" s="33" cm="1">
        <f t="array" ref="XQ67">LOOKUP(2, 1/(XQ2:XQ65&lt;&gt;""), XQ2:XQ65)</f>
        <v>70.174000000000007</v>
      </c>
      <c r="XR67" s="33" cm="1">
        <f t="array" ref="XR67">LOOKUP(2, 1/(XR2:XR65&lt;&gt;""), XR2:XR65)</f>
        <v>15.3</v>
      </c>
      <c r="XS67" s="33" cm="1">
        <f t="array" ref="XS67">LOOKUP(2, 1/(XS2:XS65&lt;&gt;""), XS2:XS65)</f>
        <v>45.482999999999997</v>
      </c>
      <c r="XT67" s="33" cm="1">
        <f t="array" ref="XT67">LOOKUP(2, 1/(XT2:XT65&lt;&gt;""), XT2:XT65)</f>
        <v>1503270000000</v>
      </c>
      <c r="XU67" s="33" cm="1">
        <f t="array" ref="XU67">LOOKUP(2, 1/(XU2:XU65&lt;&gt;""), XU2:XU65)</f>
        <v>59840000.149999999</v>
      </c>
      <c r="XV67" s="33" cm="1">
        <f t="array" ref="XV67">LOOKUP(2, 1/(XV2:XV65&lt;&gt;""), XV2:XV65)</f>
        <v>15.16281</v>
      </c>
      <c r="XW67" s="33" cm="1">
        <f t="array" ref="XW67">LOOKUP(2, 1/(XW2:XW65&lt;&gt;""), XW2:XW65)</f>
        <v>7.3339999999999996</v>
      </c>
      <c r="XX67" s="33" cm="1">
        <f t="array" ref="XX67">LOOKUP(2, 1/(XX2:XX65&lt;&gt;""), XX2:XX65)</f>
        <v>18.234000000000002</v>
      </c>
      <c r="XY67" s="33" cm="1">
        <f t="array" ref="XY67">LOOKUP(2, 1/(XY2:XY65&lt;&gt;""), XY2:XY65)</f>
        <v>15512.898440000001</v>
      </c>
      <c r="XZ67" s="33" cm="1">
        <f t="array" ref="XZ67">LOOKUP(2, 1/(XZ2:XZ65&lt;&gt;""), XZ2:XZ65)</f>
        <v>4.9720000000000004</v>
      </c>
      <c r="YA67" s="33" cm="1">
        <f t="array" ref="YA67">LOOKUP(2, 1/(YA2:YA65&lt;&gt;""), YA2:YA65)</f>
        <v>16887.90408</v>
      </c>
      <c r="YB67" s="33" cm="1">
        <f t="array" ref="YB67">LOOKUP(2, 1/(YB2:YB65&lt;&gt;""), YB2:YB65)</f>
        <v>8616.3272859999997</v>
      </c>
      <c r="YC67" s="33" cm="1">
        <f t="array" ref="YC67">LOOKUP(2, 1/(YC2:YC65&lt;&gt;""), YC2:YC65)</f>
        <v>96.063472070000003</v>
      </c>
      <c r="YD67" s="33" cm="1">
        <f t="array" ref="YD67">LOOKUP(2, 1/(YD2:YD65&lt;&gt;""), YD2:YD65)</f>
        <v>62256.141369999998</v>
      </c>
      <c r="YE67" s="33" cm="1">
        <f t="array" ref="YE67">LOOKUP(2, 1/(YE2:YE65&lt;&gt;""), YE2:YE65)</f>
        <v>74.244480289999998</v>
      </c>
      <c r="YF67" s="33" cm="1">
        <f t="array" ref="YF67">LOOKUP(2, 1/(YF2:YF65&lt;&gt;""), YF2:YF65)</f>
        <v>26.672988289999999</v>
      </c>
      <c r="YG67" s="33" cm="1">
        <f t="array" ref="YG67">LOOKUP(2, 1/(YG2:YG65&lt;&gt;""), YG2:YG65)</f>
        <v>26.087769099999999</v>
      </c>
      <c r="YH67" s="33" cm="1">
        <f t="array" ref="YH67">LOOKUP(2, 1/(YH2:YH65&lt;&gt;""), YH2:YH65)</f>
        <v>3.0836052930000002</v>
      </c>
      <c r="YI67" s="33" cm="1">
        <f t="array" ref="YI67">LOOKUP(2, 1/(YI2:YI65&lt;&gt;""), YI2:YI65)</f>
        <v>31.419</v>
      </c>
      <c r="YJ67" s="33" cm="1">
        <f t="array" ref="YJ67">LOOKUP(2, 1/(YJ2:YJ65&lt;&gt;""), YJ2:YJ65)</f>
        <v>18.693945979999999</v>
      </c>
      <c r="YK67" s="33" cm="1">
        <f t="array" ref="YK67">LOOKUP(2, 1/(YK2:YK65&lt;&gt;""), YK2:YK65)</f>
        <v>13.29398681</v>
      </c>
      <c r="YL67" s="33" cm="1">
        <f t="array" ref="YL67">LOOKUP(2, 1/(YL2:YL65&lt;&gt;""), YL2:YL65)</f>
        <v>48.585722480000001</v>
      </c>
      <c r="YM67" s="33" cm="1">
        <f t="array" ref="YM67">LOOKUP(2, 1/(YM2:YM65&lt;&gt;""), YM2:YM65)</f>
        <v>32.359216140000001</v>
      </c>
      <c r="YN67" s="33" cm="1">
        <f t="array" ref="YN67">LOOKUP(2, 1/(YN2:YN65&lt;&gt;""), YN2:YN65)</f>
        <v>2.1089072889999998</v>
      </c>
      <c r="YO67" s="33" cm="1">
        <f t="array" ref="YO67">LOOKUP(2, 1/(YO2:YO65&lt;&gt;""), YO2:YO65)</f>
        <v>23.300697580000001</v>
      </c>
      <c r="YP67" s="33" cm="1">
        <f t="array" ref="YP67">LOOKUP(2, 1/(YP2:YP65&lt;&gt;""), YP2:YP65)</f>
        <v>27.8696895</v>
      </c>
      <c r="YQ67" s="33" cm="1">
        <f t="array" ref="YQ67">LOOKUP(2, 1/(YQ2:YQ65&lt;&gt;""), YQ2:YQ65)</f>
        <v>18.196999999999999</v>
      </c>
      <c r="YR67" s="33" cm="1">
        <f t="array" ref="YR67">LOOKUP(2, 1/(YR2:YR65&lt;&gt;""), YR2:YR65)</f>
        <v>4.3940000000000001</v>
      </c>
      <c r="YS67" s="33" cm="1">
        <f t="array" ref="YS67">LOOKUP(2, 1/(YS2:YS65&lt;&gt;""), YS2:YS65)</f>
        <v>16.757194609999999</v>
      </c>
      <c r="YT67" s="33" cm="1">
        <f t="array" ref="YT67">LOOKUP(2, 1/(YT2:YT65&lt;&gt;""), YT2:YT65)</f>
        <v>127.52502339999999</v>
      </c>
      <c r="YU67" s="33" cm="1">
        <f t="array" ref="YU67">LOOKUP(2, 1/(YU2:YU65&lt;&gt;""), YU2:YU65)</f>
        <v>172.49119949999999</v>
      </c>
      <c r="YV67" s="33" cm="1">
        <f t="array" ref="YV67">LOOKUP(2, 1/(YV2:YV65&lt;&gt;""), YV2:YV65)</f>
        <v>12.645</v>
      </c>
      <c r="YW67" s="33" cm="1">
        <f t="array" ref="YW67">LOOKUP(2, 1/(YW2:YW65&lt;&gt;""), YW2:YW65)</f>
        <v>74.781620160000003</v>
      </c>
      <c r="YX67" s="33" cm="1">
        <f t="array" ref="YX67">LOOKUP(2, 1/(YX2:YX65&lt;&gt;""), YX2:YX65)</f>
        <v>8.4611645069999994</v>
      </c>
      <c r="YY67" s="33" cm="1">
        <f t="array" ref="YY67">LOOKUP(2, 1/(YY2:YY65&lt;&gt;""), YY2:YY65)</f>
        <v>15.87892989</v>
      </c>
      <c r="YZ67" s="33" cm="1">
        <f t="array" ref="YZ67">LOOKUP(2, 1/(YZ2:YZ65&lt;&gt;""), YZ2:YZ65)</f>
        <v>73.912230899999997</v>
      </c>
      <c r="ZA67" s="33" cm="1">
        <f t="array" ref="ZA67">LOOKUP(2, 1/(ZA2:ZA65&lt;&gt;""), ZA2:ZA65)</f>
        <v>22.67191442</v>
      </c>
      <c r="ZB67" s="33" cm="1">
        <f t="array" ref="ZB67">LOOKUP(2, 1/(ZB2:ZB65&lt;&gt;""), ZB2:ZB65)</f>
        <v>66.685000000000002</v>
      </c>
      <c r="ZC67" s="33" cm="1">
        <f t="array" ref="ZC67">LOOKUP(2, 1/(ZC2:ZC65&lt;&gt;""), ZC2:ZC65)</f>
        <v>2.7870715260000001</v>
      </c>
      <c r="ZD67" s="33" cm="1">
        <f t="array" ref="ZD67">LOOKUP(2, 1/(ZD2:ZD65&lt;&gt;""), ZD2:ZD65)</f>
        <v>19.073</v>
      </c>
      <c r="ZE67" s="33" cm="1">
        <f t="array" ref="ZE67">LOOKUP(2, 1/(ZE2:ZE65&lt;&gt;""), ZE2:ZE65)</f>
        <v>47.765999999999998</v>
      </c>
      <c r="ZF67" s="33" cm="1">
        <f t="array" ref="ZF67">LOOKUP(2, 1/(ZF2:ZF65&lt;&gt;""), ZF2:ZF65)</f>
        <v>52.702500489999998</v>
      </c>
      <c r="ZG67" s="33" cm="1">
        <f t="array" ref="ZG67">LOOKUP(2, 1/(ZG2:ZG65&lt;&gt;""), ZG2:ZG65)</f>
        <v>28.60355027</v>
      </c>
      <c r="ZH67" s="33" cm="1">
        <f t="array" ref="ZH67">LOOKUP(2, 1/(ZH2:ZH65&lt;&gt;""), ZH2:ZH65)</f>
        <v>4.2729158949999997</v>
      </c>
      <c r="ZI67" s="33" cm="1">
        <f t="array" ref="ZI67">LOOKUP(2, 1/(ZI2:ZI65&lt;&gt;""), ZI2:ZI65)</f>
        <v>72.130310499999993</v>
      </c>
      <c r="ZJ67" s="33" cm="1">
        <f t="array" ref="ZJ67">LOOKUP(2, 1/(ZJ2:ZJ65&lt;&gt;""), ZJ2:ZJ65)</f>
        <v>39.680999999999997</v>
      </c>
      <c r="ZK67" s="33" cm="1">
        <f t="array" ref="ZK67">LOOKUP(2, 1/(ZK2:ZK65&lt;&gt;""), ZK2:ZK65)</f>
        <v>12.51</v>
      </c>
      <c r="ZL67" s="33" cm="1">
        <f t="array" ref="ZL67">LOOKUP(2, 1/(ZL2:ZL65&lt;&gt;""), ZL2:ZL65)</f>
        <v>25.755519710000002</v>
      </c>
      <c r="ZM67" s="33" cm="1">
        <f t="array" ref="ZM67">LOOKUP(2, 1/(ZM2:ZM65&lt;&gt;""), ZM2:ZM65)</f>
        <v>1.1967012079999999</v>
      </c>
      <c r="ZN67" s="33" cm="1">
        <f t="array" ref="ZN67">LOOKUP(2, 1/(ZN2:ZN65&lt;&gt;""), ZN2:ZN65)</f>
        <v>19.055065240000001</v>
      </c>
      <c r="ZO67" s="33" cm="1">
        <f t="array" ref="ZO67">LOOKUP(2, 1/(ZO2:ZO65&lt;&gt;""), ZO2:ZO65)</f>
        <v>0.08</v>
      </c>
      <c r="ZP67" s="33" cm="1">
        <f t="array" ref="ZP67">LOOKUP(2, 1/(ZP2:ZP65&lt;&gt;""), ZP2:ZP65)</f>
        <v>5100</v>
      </c>
      <c r="ZQ67" s="33" cm="1">
        <f t="array" ref="ZQ67">LOOKUP(2, 1/(ZQ2:ZQ65&lt;&gt;""), ZQ2:ZQ65)</f>
        <v>0.1</v>
      </c>
      <c r="ZR67" s="33" cm="1">
        <f t="array" ref="ZR67">LOOKUP(2, 1/(ZR2:ZR65&lt;&gt;""), ZR2:ZR65)</f>
        <v>3.7</v>
      </c>
      <c r="ZS67" s="33" cm="1">
        <f t="array" ref="ZS67">LOOKUP(2, 1/(ZS2:ZS65&lt;&gt;""), ZS2:ZS65)</f>
        <v>4700</v>
      </c>
      <c r="ZT67" s="33" cm="1">
        <f t="array" ref="ZT67">LOOKUP(2, 1/(ZT2:ZT65&lt;&gt;""), ZT2:ZT65)</f>
        <v>0.05</v>
      </c>
      <c r="ZU67" s="33" cm="1">
        <f t="array" ref="ZU67">LOOKUP(2, 1/(ZU2:ZU65&lt;&gt;""), ZU2:ZU65)</f>
        <v>4.4000000000000004</v>
      </c>
      <c r="ZV67" s="33" cm="1">
        <f t="array" ref="ZV67">LOOKUP(2, 1/(ZV2:ZV65&lt;&gt;""), ZV2:ZV65)</f>
        <v>4079</v>
      </c>
      <c r="ZW67" s="33" cm="1">
        <f t="array" ref="ZW67">LOOKUP(2, 1/(ZW2:ZW65&lt;&gt;""), ZW2:ZW65)</f>
        <v>35.586871270000003</v>
      </c>
      <c r="ZX67" s="33" cm="1">
        <f t="array" ref="ZX67">LOOKUP(2, 1/(ZX2:ZX65&lt;&gt;""), ZX2:ZX65)</f>
        <v>4.5185594000000003E-2</v>
      </c>
      <c r="ZY67" s="33" cm="1">
        <f t="array" ref="ZY67">LOOKUP(2, 1/(ZY2:ZY65&lt;&gt;""), ZY2:ZY65)</f>
        <v>18.790712020000001</v>
      </c>
      <c r="ZZ67" s="33" cm="1">
        <f t="array" ref="ZZ67">LOOKUP(2, 1/(ZZ2:ZZ65&lt;&gt;""), ZZ2:ZZ65)</f>
        <v>0.05</v>
      </c>
      <c r="AAA67" s="33" cm="1">
        <f t="array" ref="AAA67">LOOKUP(2, 1/(AAA2:AAA65&lt;&gt;""), AAA2:AAA65)</f>
        <v>200</v>
      </c>
      <c r="AAB67" s="33" cm="1">
        <f t="array" ref="AAB67">LOOKUP(2, 1/(AAB2:AAB65&lt;&gt;""), AAB2:AAB65)</f>
        <v>0.1</v>
      </c>
      <c r="AAC67" s="33" cm="1">
        <f t="array" ref="AAC67">LOOKUP(2, 1/(AAC2:AAC65&lt;&gt;""), AAC2:AAC65)</f>
        <v>0.1</v>
      </c>
      <c r="AAD67" s="33" cm="1">
        <f t="array" ref="AAD67">LOOKUP(2, 1/(AAD2:AAD65&lt;&gt;""), AAD2:AAD65)</f>
        <v>1.8</v>
      </c>
      <c r="AAE67" s="33" cm="1">
        <f t="array" ref="AAE67">LOOKUP(2, 1/(AAE2:AAE65&lt;&gt;""), AAE2:AAE65)</f>
        <v>7939</v>
      </c>
      <c r="AAF67" s="33" cm="1">
        <f t="array" ref="AAF67">LOOKUP(2, 1/(AAF2:AAF65&lt;&gt;""), AAF2:AAF65)</f>
        <v>449.8</v>
      </c>
      <c r="AAG67" s="33" cm="1">
        <f t="array" ref="AAG67">LOOKUP(2, 1/(AAG2:AAG65&lt;&gt;""), AAG2:AAG65)</f>
        <v>1000</v>
      </c>
      <c r="AAH67" s="33" cm="1">
        <f t="array" ref="AAH67">LOOKUP(2, 1/(AAH2:AAH65&lt;&gt;""), AAH2:AAH65)</f>
        <v>4800</v>
      </c>
      <c r="AAI67" s="33" cm="1">
        <f t="array" ref="AAI67">LOOKUP(2, 1/(AAI2:AAI65&lt;&gt;""), AAI2:AAI65)</f>
        <v>790</v>
      </c>
      <c r="AAJ67" s="33" cm="1">
        <f t="array" ref="AAJ67">LOOKUP(2, 1/(AAJ2:AAJ65&lt;&gt;""), AAJ2:AAJ65)</f>
        <v>17.170217279999999</v>
      </c>
      <c r="AAK67" s="33" cm="1">
        <f t="array" ref="AAK67">LOOKUP(2, 1/(AAK2:AAK65&lt;&gt;""), AAK2:AAK65)</f>
        <v>1.8</v>
      </c>
      <c r="AAL67" s="33" cm="1">
        <f t="array" ref="AAL67">LOOKUP(2, 1/(AAL2:AAL65&lt;&gt;""), AAL2:AAL65)</f>
        <v>7316</v>
      </c>
      <c r="AAM67" s="33" cm="1">
        <f t="array" ref="AAM67">LOOKUP(2, 1/(AAM2:AAM65&lt;&gt;""), AAM2:AAM65)</f>
        <v>836000</v>
      </c>
      <c r="AAN67" s="33" cm="1">
        <f t="array" ref="AAN67">LOOKUP(2, 1/(AAN2:AAN65&lt;&gt;""), AAN2:AAN65)</f>
        <v>1434542000</v>
      </c>
      <c r="AAO67" s="33" cm="1">
        <f t="array" ref="AAO67">LOOKUP(2, 1/(AAO2:AAO65&lt;&gt;""), AAO2:AAO65)</f>
        <v>1434542000</v>
      </c>
      <c r="AAP67" s="33" cm="1">
        <f t="array" ref="AAP67">LOOKUP(2, 1/(AAP2:AAP65&lt;&gt;""), AAP2:AAP65)</f>
        <v>20955000000</v>
      </c>
      <c r="AAQ67" s="33" cm="1">
        <f t="array" ref="AAQ67">LOOKUP(2, 1/(AAQ2:AAQ65&lt;&gt;""), AAQ2:AAQ65)</f>
        <v>6.8490016569999996</v>
      </c>
      <c r="AAR67" s="33" cm="1">
        <f t="array" ref="AAR67">LOOKUP(2, 1/(AAR2:AAR65&lt;&gt;""), AAR2:AAR65)</f>
        <v>-1.129393122</v>
      </c>
      <c r="AAS67" s="33" cm="1">
        <f t="array" ref="AAS67">LOOKUP(2, 1/(AAS2:AAS65&lt;&gt;""), AAS2:AAS65)</f>
        <v>0.67468761799999999</v>
      </c>
      <c r="AAT67" s="33" cm="1">
        <f t="array" ref="AAT67">LOOKUP(2, 1/(AAT2:AAT65&lt;&gt;""), AAT2:AAT65)</f>
        <v>-1781279555</v>
      </c>
      <c r="AAU67" s="33" cm="1">
        <f t="array" ref="AAU67">LOOKUP(2, 1/(AAU2:AAU65&lt;&gt;""), AAU2:AAU65)</f>
        <v>11786666531</v>
      </c>
      <c r="AAV67" s="33" cm="1">
        <f t="array" ref="AAV67">LOOKUP(2, 1/(AAV2:AAV65&lt;&gt;""), AAV2:AAV65)</f>
        <v>-4424324891</v>
      </c>
      <c r="AAW67" s="33" cm="1">
        <f t="array" ref="AAW67">LOOKUP(2, 1/(AAW2:AAW65&lt;&gt;""), AAW2:AAW65)</f>
        <v>2643045336</v>
      </c>
      <c r="AAX67" s="33" cm="1">
        <f t="array" ref="AAX67">LOOKUP(2, 1/(AAX2:AAX65&lt;&gt;""), AAX2:AAX65)</f>
        <v>6.1</v>
      </c>
      <c r="AAY67" s="33" cm="1">
        <f t="array" ref="AAY67">LOOKUP(2, 1/(AAY2:AAY65&lt;&gt;""), AAY2:AAY65)</f>
        <v>-0.45470550399999998</v>
      </c>
      <c r="AAZ67" s="33" cm="1">
        <f t="array" ref="AAZ67">LOOKUP(2, 1/(AAZ2:AAZ65&lt;&gt;""), AAZ2:AAZ65)</f>
        <v>3.0087709280000001</v>
      </c>
      <c r="ABA67" s="33" cm="1">
        <f t="array" ref="ABA67">LOOKUP(2, 1/(ABA2:ABA65&lt;&gt;""), ABA2:ABA65)</f>
        <v>72.7</v>
      </c>
      <c r="ABB67" s="33" cm="1">
        <f t="array" ref="ABB67">LOOKUP(2, 1/(ABB2:ABB65&lt;&gt;""), ABB2:ABB65)</f>
        <v>97.472869869999997</v>
      </c>
      <c r="ABC67" s="33" cm="1">
        <f t="array" ref="ABC67">LOOKUP(2, 1/(ABC2:ABC65&lt;&gt;""), ABC2:ABC65)</f>
        <v>100</v>
      </c>
      <c r="ABD67" s="33" cm="1">
        <f t="array" ref="ABD67">LOOKUP(2, 1/(ABD2:ABD65&lt;&gt;""), ABD2:ABD65)</f>
        <v>100</v>
      </c>
      <c r="ABE67" s="33" cm="1">
        <f t="array" ref="ABE67">LOOKUP(2, 1/(ABE2:ABE65&lt;&gt;""), ABE2:ABE65)</f>
        <v>100</v>
      </c>
      <c r="ABF67" s="33" cm="1">
        <f t="array" ref="ABF67">LOOKUP(2, 1/(ABF2:ABF65&lt;&gt;""), ABF2:ABF65)</f>
        <v>54.858705649999997</v>
      </c>
      <c r="ABG67" s="33" cm="1">
        <f t="array" ref="ABG67">LOOKUP(2, 1/(ABG2:ABG65&lt;&gt;""), ABG2:ABG65)</f>
        <v>2.7623277050000001</v>
      </c>
      <c r="ABH67" s="33" cm="1">
        <f t="array" ref="ABH67">LOOKUP(2, 1/(ABH2:ABH65&lt;&gt;""), ABH2:ABH65)</f>
        <v>366400000</v>
      </c>
      <c r="ABI67" s="33" cm="1">
        <f t="array" ref="ABI67">LOOKUP(2, 1/(ABI2:ABI65&lt;&gt;""), ABI2:ABI65)</f>
        <v>26.044589999999999</v>
      </c>
      <c r="ABJ67" s="33" cm="1">
        <f t="array" ref="ABJ67">LOOKUP(2, 1/(ABJ2:ABJ65&lt;&gt;""), ABJ2:ABJ65)</f>
        <v>97.468360899999993</v>
      </c>
      <c r="ABK67" s="33" cm="1">
        <f t="array" ref="ABK67">LOOKUP(2, 1/(ABK2:ABK65&lt;&gt;""), ABK2:ABK65)</f>
        <v>2.1122700000000001</v>
      </c>
      <c r="ABL67" s="33" cm="1">
        <f t="array" ref="ABL67">LOOKUP(2, 1/(ABL2:ABL65&lt;&gt;""), ABL2:ABL65)</f>
        <v>3.930848122</v>
      </c>
      <c r="ABM67" s="33" cm="1">
        <f t="array" ref="ABM67">LOOKUP(2, 1/(ABM2:ABM65&lt;&gt;""), ABM2:ABM65)</f>
        <v>97.477149960000006</v>
      </c>
      <c r="ABN67" s="33" cm="1">
        <f t="array" ref="ABN67">LOOKUP(2, 1/(ABN2:ABN65&lt;&gt;""), ABN2:ABN65)</f>
        <v>4.3109750660000001</v>
      </c>
      <c r="ABO67" s="33" cm="1">
        <f t="array" ref="ABO67">LOOKUP(2, 1/(ABO2:ABO65&lt;&gt;""), ABO2:ABO65)</f>
        <v>1450600000</v>
      </c>
      <c r="ABP67" s="33" cm="1">
        <f t="array" ref="ABP67">LOOKUP(2, 1/(ABP2:ABP65&lt;&gt;""), ABP2:ABP65)</f>
        <v>460300000</v>
      </c>
      <c r="ABQ67" s="33" cm="1">
        <f t="array" ref="ABQ67">LOOKUP(2, 1/(ABQ2:ABQ65&lt;&gt;""), ABQ2:ABQ65)</f>
        <v>96</v>
      </c>
      <c r="ABR67" s="33" cm="1">
        <f t="array" ref="ABR67">LOOKUP(2, 1/(ABR2:ABR65&lt;&gt;""), ABR2:ABR65)</f>
        <v>1.5048999999999999</v>
      </c>
      <c r="ABS67" s="33" cm="1">
        <f t="array" ref="ABS67">LOOKUP(2, 1/(ABS2:ABS65&lt;&gt;""), ABS2:ABS65)</f>
        <v>2.6865399999999999</v>
      </c>
    </row>
    <row r="68" spans="1:747" ht="18.75" x14ac:dyDescent="0.3">
      <c r="A68" s="10" t="s">
        <v>3063</v>
      </c>
      <c r="B68" s="13">
        <f>(B67- Transposed[[#Totals],[Population, female (% of total population)]] ) / Transposed[[#Totals],[Population, female (% of total population)]]</f>
        <v>-5.6897012002908396E-3</v>
      </c>
      <c r="C68" s="13">
        <f>(C67- Transposed[[#Totals],[Population, female (% of total population)]] ) / Transposed[[#Totals],[Population, female (% of total population)]]</f>
        <v>0.20012561500404866</v>
      </c>
      <c r="D68" s="13">
        <f>(D67- Transposed[[#Totals],[Population, female (% of total population)]] ) / Transposed[[#Totals],[Population, female (% of total population)]]</f>
        <v>-0.98745426879068121</v>
      </c>
      <c r="E68" s="13">
        <f>(E67- Transposed[[#Totals],[Population, female (% of total population)]] ) / Transposed[[#Totals],[Population, female (% of total population)]]</f>
        <v>-0.90019111458438206</v>
      </c>
      <c r="F68" s="13">
        <f>(F67- Transposed[[#Totals],[Population, female (% of total population)]] ) / Transposed[[#Totals],[Population, female (% of total population)]]</f>
        <v>-0.88501323371262386</v>
      </c>
      <c r="G68" s="13">
        <f>(G67- Transposed[[#Totals],[Population, female (% of total population)]] ) / Transposed[[#Totals],[Population, female (% of total population)]]</f>
        <v>-0.94164204862903234</v>
      </c>
      <c r="H68" s="13">
        <f>(H67- Transposed[[#Totals],[Population, female (% of total population)]] ) / Transposed[[#Totals],[Population, female (% of total population)]]</f>
        <v>-0.91029115175564435</v>
      </c>
      <c r="I68" s="13">
        <f>(I67- Transposed[[#Totals],[Population, female (% of total population)]] ) / Transposed[[#Totals],[Population, female (% of total population)]]</f>
        <v>-0.87503548157363853</v>
      </c>
      <c r="J68" s="13">
        <f>(J67- Transposed[[#Totals],[Population, female (% of total population)]] ) / Transposed[[#Totals],[Population, female (% of total population)]]</f>
        <v>-0.84685886694590906</v>
      </c>
      <c r="K68" s="13">
        <f>(K67- Transposed[[#Totals],[Population, female (% of total population)]] ) / Transposed[[#Totals],[Population, female (% of total population)]]</f>
        <v>-0.82990367436370771</v>
      </c>
      <c r="L68" s="13">
        <f>(L67- Transposed[[#Totals],[Population, female (% of total population)]] ) / Transposed[[#Totals],[Population, female (% of total population)]]</f>
        <v>0.26293606167727102</v>
      </c>
      <c r="M68" s="13">
        <f>(M67- Transposed[[#Totals],[Population, female (% of total population)]] ) / Transposed[[#Totals],[Population, female (% of total population)]]</f>
        <v>-0.81416390055104926</v>
      </c>
      <c r="N68" s="13">
        <f>(N67- Transposed[[#Totals],[Population, female (% of total population)]] ) / Transposed[[#Totals],[Population, female (% of total population)]]</f>
        <v>-0.76418245151799613</v>
      </c>
      <c r="O68" s="13">
        <f>(O67- Transposed[[#Totals],[Population, female (% of total population)]] ) / Transposed[[#Totals],[Population, female (% of total population)]]</f>
        <v>-0.33950822874211573</v>
      </c>
      <c r="P68" s="13">
        <f>(P67- Transposed[[#Totals],[Population, female (% of total population)]] ) / Transposed[[#Totals],[Population, female (% of total population)]]</f>
        <v>-0.79036379012338032</v>
      </c>
      <c r="Q68" s="13">
        <f>(Q67- Transposed[[#Totals],[Population, female (% of total population)]] ) / Transposed[[#Totals],[Population, female (% of total population)]]</f>
        <v>6124.6008234612145</v>
      </c>
      <c r="R68" s="13">
        <f>(R67- Transposed[[#Totals],[Population, female (% of total population)]] ) / Transposed[[#Totals],[Population, female (% of total population)]]</f>
        <v>-1.000068644924103</v>
      </c>
      <c r="S68" s="13">
        <f>(S67- Transposed[[#Totals],[Population, female (% of total population)]] ) / Transposed[[#Totals],[Population, female (% of total population)]]</f>
        <v>21699463831.57019</v>
      </c>
      <c r="T68" s="13">
        <f>(T67- Transposed[[#Totals],[Population, female (% of total population)]] ) / Transposed[[#Totals],[Population, female (% of total population)]]</f>
        <v>81.56844702891317</v>
      </c>
      <c r="U68" s="13">
        <f>(U67- Transposed[[#Totals],[Population, female (% of total population)]] ) / Transposed[[#Totals],[Population, female (% of total population)]]</f>
        <v>9457038692.5192547</v>
      </c>
      <c r="V68" s="13">
        <f>(V67- Transposed[[#Totals],[Population, female (% of total population)]] ) / Transposed[[#Totals],[Population, female (% of total population)]]</f>
        <v>193725043175.44217</v>
      </c>
      <c r="W68" s="13">
        <f>(W67- Transposed[[#Totals],[Population, female (% of total population)]] ) / Transposed[[#Totals],[Population, female (% of total population)]]</f>
        <v>2554465878.1554222</v>
      </c>
      <c r="X68" s="13">
        <f>(X67- Transposed[[#Totals],[Population, female (% of total population)]] ) / Transposed[[#Totals],[Population, female (% of total population)]]</f>
        <v>-0.76771534538990349</v>
      </c>
      <c r="Y68" s="13">
        <f>(Y67- Transposed[[#Totals],[Population, female (% of total population)]] ) / Transposed[[#Totals],[Population, female (% of total population)]]</f>
        <v>23593944352.206165</v>
      </c>
      <c r="Z68" s="13">
        <f>(Z67- Transposed[[#Totals],[Population, female (% of total population)]] ) / Transposed[[#Totals],[Population, female (% of total population)]]</f>
        <v>-1.0449515935102467</v>
      </c>
      <c r="AA68" s="13">
        <f>(AA67- Transposed[[#Totals],[Population, female (% of total population)]] ) / Transposed[[#Totals],[Population, female (% of total population)]]</f>
        <v>-0.5714104991385035</v>
      </c>
      <c r="AB68" s="13">
        <f>(AB67- Transposed[[#Totals],[Population, female (% of total population)]] ) / Transposed[[#Totals],[Population, female (% of total population)]]</f>
        <v>43533286560.388176</v>
      </c>
      <c r="AC68" s="13">
        <f>(AC67- Transposed[[#Totals],[Population, female (% of total population)]] ) / Transposed[[#Totals],[Population, female (% of total population)]]</f>
        <v>915944157.91878033</v>
      </c>
      <c r="AD68" s="13">
        <f>(AD67- Transposed[[#Totals],[Population, female (% of total population)]] ) / Transposed[[#Totals],[Population, female (% of total population)]]</f>
        <v>31217656910.601334</v>
      </c>
      <c r="AE68" s="13">
        <f>(AE67- Transposed[[#Totals],[Population, female (% of total population)]] ) / Transposed[[#Totals],[Population, female (% of total population)]]</f>
        <v>1519215691.3828998</v>
      </c>
      <c r="AF68" s="13">
        <f>(AF67- Transposed[[#Totals],[Population, female (% of total population)]] ) / Transposed[[#Totals],[Population, female (% of total population)]]</f>
        <v>208561559022.09351</v>
      </c>
      <c r="AG68" s="13">
        <f>(AG67- Transposed[[#Totals],[Population, female (% of total population)]] ) / Transposed[[#Totals],[Population, female (% of total population)]]</f>
        <v>146057760320.53436</v>
      </c>
      <c r="AH68" s="13">
        <f>(AH67- Transposed[[#Totals],[Population, female (% of total population)]] ) / Transposed[[#Totals],[Population, female (% of total population)]]</f>
        <v>7107143772.5835724</v>
      </c>
      <c r="AI68" s="13">
        <f>(AI67- Transposed[[#Totals],[Population, female (% of total population)]] ) / Transposed[[#Totals],[Population, female (% of total population)]]</f>
        <v>7428239442.7195625</v>
      </c>
      <c r="AJ68" s="13">
        <f>(AJ67- Transposed[[#Totals],[Population, female (% of total population)]] ) / Transposed[[#Totals],[Population, female (% of total population)]]</f>
        <v>-0.86369498468936001</v>
      </c>
      <c r="AK68" s="13">
        <f>(AK67- Transposed[[#Totals],[Population, female (% of total population)]] ) / Transposed[[#Totals],[Population, female (% of total population)]]</f>
        <v>13844991375.135082</v>
      </c>
      <c r="AL68" s="13">
        <f>(AL67- Transposed[[#Totals],[Population, female (% of total population)]] ) / Transposed[[#Totals],[Population, female (% of total population)]]</f>
        <v>845135531.58647811</v>
      </c>
      <c r="AM68" s="13">
        <f>(AM67- Transposed[[#Totals],[Population, female (% of total population)]] ) / Transposed[[#Totals],[Population, female (% of total population)]]</f>
        <v>-0.36468448287106908</v>
      </c>
      <c r="AN68" s="13">
        <f>(AN67- Transposed[[#Totals],[Population, female (% of total population)]] ) / Transposed[[#Totals],[Population, female (% of total population)]]</f>
        <v>-0.13439933807473189</v>
      </c>
      <c r="AO68" s="13">
        <f>(AO67- Transposed[[#Totals],[Population, female (% of total population)]] ) / Transposed[[#Totals],[Population, female (% of total population)]]</f>
        <v>1.4043905203233E-2</v>
      </c>
      <c r="AP68" s="13">
        <f>(AP67- Transposed[[#Totals],[Population, female (% of total population)]] ) / Transposed[[#Totals],[Population, female (% of total population)]]</f>
        <v>2300282.9920492247</v>
      </c>
      <c r="AQ68" s="13">
        <f>(AQ67- Transposed[[#Totals],[Population, female (% of total population)]] ) / Transposed[[#Totals],[Population, female (% of total population)]]</f>
        <v>4.0674248947145629E-2</v>
      </c>
      <c r="AR68" s="13">
        <f>(AR67- Transposed[[#Totals],[Population, female (% of total population)]] ) / Transposed[[#Totals],[Population, female (% of total population)]]</f>
        <v>-0.99374699027034807</v>
      </c>
      <c r="AS68" s="13">
        <f>(AS67- Transposed[[#Totals],[Population, female (% of total population)]] ) / Transposed[[#Totals],[Population, female (% of total population)]]</f>
        <v>-0.97506335606389161</v>
      </c>
      <c r="AT68" s="13">
        <f>(AT67- Transposed[[#Totals],[Population, female (% of total population)]] ) / Transposed[[#Totals],[Population, female (% of total population)]]</f>
        <v>-0.91507362909288148</v>
      </c>
      <c r="AU68" s="13">
        <f>(AU67- Transposed[[#Totals],[Population, female (% of total population)]] ) / Transposed[[#Totals],[Population, female (% of total population)]]</f>
        <v>-0.95880901398804408</v>
      </c>
      <c r="AV68" s="13">
        <f>(AV67- Transposed[[#Totals],[Population, female (% of total population)]] ) / Transposed[[#Totals],[Population, female (% of total population)]]</f>
        <v>-0.92548036149238144</v>
      </c>
      <c r="AW68" s="13">
        <f>(AW67- Transposed[[#Totals],[Population, female (% of total population)]] ) / Transposed[[#Totals],[Population, female (% of total population)]]</f>
        <v>-0.89392555778234184</v>
      </c>
      <c r="AX68" s="13">
        <f>(AX67- Transposed[[#Totals],[Population, female (% of total population)]] ) / Transposed[[#Totals],[Population, female (% of total population)]]</f>
        <v>-0.85566627728320455</v>
      </c>
      <c r="AY68" s="13">
        <f>(AY67- Transposed[[#Totals],[Population, female (% of total population)]] ) / Transposed[[#Totals],[Population, female (% of total population)]]</f>
        <v>-0.84409661784540213</v>
      </c>
      <c r="AZ68" s="13">
        <f>(AZ67- Transposed[[#Totals],[Population, female (% of total population)]] ) / Transposed[[#Totals],[Population, female (% of total population)]]</f>
        <v>0.25713323872142718</v>
      </c>
      <c r="BA68" s="13">
        <f>(BA67- Transposed[[#Totals],[Population, female (% of total population)]] ) / Transposed[[#Totals],[Population, female (% of total population)]]</f>
        <v>0.25121524990712141</v>
      </c>
      <c r="BB68" s="13">
        <f>(BB67- Transposed[[#Totals],[Population, female (% of total population)]] ) / Transposed[[#Totals],[Population, female (% of total population)]]</f>
        <v>-0.78496198689990393</v>
      </c>
      <c r="BC68" s="13">
        <f>(BC67- Transposed[[#Totals],[Population, female (% of total population)]] ) / Transposed[[#Totals],[Population, female (% of total population)]]</f>
        <v>-0.34858792017426993</v>
      </c>
      <c r="BD68" s="13">
        <f>(BD67- Transposed[[#Totals],[Population, female (% of total population)]] ) / Transposed[[#Totals],[Population, female (% of total population)]]</f>
        <v>-0.35784781219155543</v>
      </c>
      <c r="BE68" s="13">
        <f>(BE67- Transposed[[#Totals],[Population, female (% of total population)]] ) / Transposed[[#Totals],[Population, female (% of total population)]]</f>
        <v>-0.48486241338130992</v>
      </c>
      <c r="BF68" s="13">
        <f>(BF67- Transposed[[#Totals],[Population, female (% of total population)]] ) / Transposed[[#Totals],[Population, female (% of total population)]]</f>
        <v>-0.78636705379375615</v>
      </c>
      <c r="BG68" s="13">
        <f>(BG67- Transposed[[#Totals],[Population, female (% of total population)]] ) / Transposed[[#Totals],[Population, female (% of total population)]]</f>
        <v>7953122813.9357319</v>
      </c>
      <c r="BH68" s="13">
        <f>(BH67- Transposed[[#Totals],[Population, female (% of total population)]] ) / Transposed[[#Totals],[Population, female (% of total population)]]</f>
        <v>106837.28483395453</v>
      </c>
      <c r="BI68" s="13">
        <f>(BI67- Transposed[[#Totals],[Population, female (% of total population)]] ) / Transposed[[#Totals],[Population, female (% of total population)]]</f>
        <v>4078384964.6108146</v>
      </c>
      <c r="BJ68" s="13">
        <f>(BJ67- Transposed[[#Totals],[Population, female (% of total population)]] ) / Transposed[[#Totals],[Population, female (% of total population)]]</f>
        <v>-0.35493587131421267</v>
      </c>
      <c r="BK68" s="13">
        <f>(BK67- Transposed[[#Totals],[Population, female (% of total population)]] ) / Transposed[[#Totals],[Population, female (% of total population)]]</f>
        <v>65521551727.493988</v>
      </c>
      <c r="BL68" s="13">
        <f>(BL67- Transposed[[#Totals],[Population, female (% of total population)]] ) / Transposed[[#Totals],[Population, female (% of total population)]]</f>
        <v>-4565892866.0904894</v>
      </c>
      <c r="BM68" s="13">
        <f>(BM67- Transposed[[#Totals],[Population, female (% of total population)]] ) / Transposed[[#Totals],[Population, female (% of total population)]]</f>
        <v>-0.74141651203852255</v>
      </c>
      <c r="BN68" s="13">
        <f>(BN67- Transposed[[#Totals],[Population, female (% of total population)]] ) / Transposed[[#Totals],[Population, female (% of total population)]]</f>
        <v>26265256278.950478</v>
      </c>
      <c r="BO68" s="13">
        <f>(BO67- Transposed[[#Totals],[Population, female (% of total population)]] ) / Transposed[[#Totals],[Population, female (% of total population)]]</f>
        <v>108052908.84166519</v>
      </c>
      <c r="BP68" s="13">
        <f>(BP67- Transposed[[#Totals],[Population, female (% of total population)]] ) / Transposed[[#Totals],[Population, female (% of total population)]]</f>
        <v>2400083690.4937162</v>
      </c>
      <c r="BQ68" s="13">
        <f>(BQ67- Transposed[[#Totals],[Population, female (% of total population)]] ) / Transposed[[#Totals],[Population, female (% of total population)]]</f>
        <v>167083220482.24118</v>
      </c>
      <c r="BR68" s="13">
        <f>(BR67- Transposed[[#Totals],[Population, female (% of total population)]] ) / Transposed[[#Totals],[Population, female (% of total population)]]</f>
        <v>1.5069262252018247</v>
      </c>
      <c r="BS68" s="13">
        <f>(BS67- Transposed[[#Totals],[Population, female (% of total population)]] ) / Transposed[[#Totals],[Population, female (% of total population)]]</f>
        <v>8437658349.1934814</v>
      </c>
      <c r="BT68" s="13">
        <f>(BT67- Transposed[[#Totals],[Population, female (% of total population)]] ) / Transposed[[#Totals],[Population, female (% of total population)]]</f>
        <v>134928867169.89287</v>
      </c>
      <c r="BU68" s="13">
        <f>(BU67- Transposed[[#Totals],[Population, female (% of total population)]] ) / Transposed[[#Totals],[Population, female (% of total population)]]</f>
        <v>168451311366.00797</v>
      </c>
      <c r="BV68" s="13">
        <f>(BV67- Transposed[[#Totals],[Population, female (% of total population)]] ) / Transposed[[#Totals],[Population, female (% of total population)]]</f>
        <v>0.14275354207767407</v>
      </c>
      <c r="BW68" s="13">
        <f>(BW67- Transposed[[#Totals],[Population, female (% of total population)]] ) / Transposed[[#Totals],[Population, female (% of total population)]]</f>
        <v>1138839.9668351456</v>
      </c>
      <c r="BX68" s="13">
        <f>(BX67- Transposed[[#Totals],[Population, female (% of total population)]] ) / Transposed[[#Totals],[Population, female (% of total population)]]</f>
        <v>-0.98051816005606474</v>
      </c>
      <c r="BY68" s="13">
        <f>(BY67- Transposed[[#Totals],[Population, female (% of total population)]] ) / Transposed[[#Totals],[Population, female (% of total population)]]</f>
        <v>114315.8869727062</v>
      </c>
      <c r="BZ68" s="13">
        <f>(BZ67- Transposed[[#Totals],[Population, female (% of total population)]] ) / Transposed[[#Totals],[Population, female (% of total population)]]</f>
        <v>65202.468589664</v>
      </c>
      <c r="CA68" s="13">
        <f>(CA67- Transposed[[#Totals],[Population, female (% of total population)]] ) / Transposed[[#Totals],[Population, female (% of total population)]]</f>
        <v>-0.93590852809229064</v>
      </c>
      <c r="CB68" s="13">
        <f>(CB67- Transposed[[#Totals],[Population, female (% of total population)]] ) / Transposed[[#Totals],[Population, female (% of total population)]]</f>
        <v>-0.91147748626261227</v>
      </c>
      <c r="CC68" s="13">
        <f>(CC67- Transposed[[#Totals],[Population, female (% of total population)]] ) / Transposed[[#Totals],[Population, female (% of total population)]]</f>
        <v>-0.87598452364901425</v>
      </c>
      <c r="CD68" s="13">
        <f>(CD67- Transposed[[#Totals],[Population, female (% of total population)]] ) / Transposed[[#Totals],[Population, female (% of total population)]]</f>
        <v>-0.8496492792375856</v>
      </c>
      <c r="CE68" s="13">
        <f>(CE67- Transposed[[#Totals],[Population, female (% of total population)]] ) / Transposed[[#Totals],[Population, female (% of total population)]]</f>
        <v>-0.83398338837779662</v>
      </c>
      <c r="CF68" s="13">
        <f>(CF67- Transposed[[#Totals],[Population, female (% of total population)]] ) / Transposed[[#Totals],[Population, female (% of total population)]]</f>
        <v>730362.33163218235</v>
      </c>
      <c r="CG68" s="13">
        <f>(CG67- Transposed[[#Totals],[Population, female (% of total population)]] ) / Transposed[[#Totals],[Population, female (% of total population)]]</f>
        <v>-0.81829383862347937</v>
      </c>
      <c r="CH68" s="13">
        <f>(CH67- Transposed[[#Totals],[Population, female (% of total population)]] ) / Transposed[[#Totals],[Population, female (% of total population)]]</f>
        <v>-0.77029247032453019</v>
      </c>
      <c r="CI68" s="13">
        <f>(CI67- Transposed[[#Totals],[Population, female (% of total population)]] ) / Transposed[[#Totals],[Population, female (% of total population)]]</f>
        <v>381965.27519885439</v>
      </c>
      <c r="CJ68" s="13">
        <f>(CJ67- Transposed[[#Totals],[Population, female (% of total population)]] ) / Transposed[[#Totals],[Population, female (% of total population)]]</f>
        <v>-0.79652789069526142</v>
      </c>
      <c r="CK68" s="13">
        <f>(CK67- Transposed[[#Totals],[Population, female (% of total population)]] ) / Transposed[[#Totals],[Population, female (% of total population)]]</f>
        <v>10270723398.271048</v>
      </c>
      <c r="CL68" s="13">
        <f>(CL67- Transposed[[#Totals],[Population, female (% of total population)]] ) / Transposed[[#Totals],[Population, female (% of total population)]]</f>
        <v>845991800.26992607</v>
      </c>
      <c r="CM68" s="13">
        <f>(CM67- Transposed[[#Totals],[Population, female (% of total population)]] ) / Transposed[[#Totals],[Population, female (% of total population)]]</f>
        <v>1780.0660113073784</v>
      </c>
      <c r="CN68" s="13">
        <f>(CN67- Transposed[[#Totals],[Population, female (% of total population)]] ) / Transposed[[#Totals],[Population, female (% of total population)]]</f>
        <v>7552717236.2836647</v>
      </c>
      <c r="CO68" s="13">
        <f>(CO67- Transposed[[#Totals],[Population, female (% of total population)]] ) / Transposed[[#Totals],[Population, female (% of total population)]]</f>
        <v>1.506929448610322</v>
      </c>
      <c r="CP68" s="13">
        <f>(CP67- Transposed[[#Totals],[Population, female (% of total population)]] ) / Transposed[[#Totals],[Population, female (% of total population)]]</f>
        <v>31217656910.601334</v>
      </c>
      <c r="CQ68" s="13">
        <f>(CQ67- Transposed[[#Totals],[Population, female (% of total population)]] ) / Transposed[[#Totals],[Population, female (% of total population)]]</f>
        <v>-0.18777259180733735</v>
      </c>
      <c r="CR68" s="13">
        <f>(CR67- Transposed[[#Totals],[Population, female (% of total population)]] ) / Transposed[[#Totals],[Population, female (% of total population)]]</f>
        <v>-178009433.75688785</v>
      </c>
      <c r="CS68" s="13">
        <f>(CS67- Transposed[[#Totals],[Population, female (% of total population)]] ) / Transposed[[#Totals],[Population, female (% of total population)]]</f>
        <v>2150164093.34759</v>
      </c>
      <c r="CT68" s="13">
        <f>(CT67- Transposed[[#Totals],[Population, female (% of total population)]] ) / Transposed[[#Totals],[Population, female (% of total population)]]</f>
        <v>21025460160.706802</v>
      </c>
      <c r="CU68" s="13">
        <f>(CU67- Transposed[[#Totals],[Population, female (% of total population)]] ) / Transposed[[#Totals],[Population, female (% of total population)]]</f>
        <v>1023997067.7604455</v>
      </c>
      <c r="CV68" s="13">
        <f>(CV67- Transposed[[#Totals],[Population, female (% of total population)]] ) / Transposed[[#Totals],[Population, female (% of total population)]]</f>
        <v>-0.76870242838509761</v>
      </c>
      <c r="CW68" s="13">
        <f>(CW67- Transposed[[#Totals],[Population, female (% of total population)]] ) / Transposed[[#Totals],[Population, female (% of total population)]]</f>
        <v>23493727477.426418</v>
      </c>
      <c r="CX68" s="13">
        <f>(CX67- Transposed[[#Totals],[Population, female (% of total population)]] ) / Transposed[[#Totals],[Population, female (% of total population)]]</f>
        <v>-0.78980805280819877</v>
      </c>
      <c r="CY68" s="13">
        <f>(CY67- Transposed[[#Totals],[Population, female (% of total population)]] ) / Transposed[[#Totals],[Population, female (% of total population)]]</f>
        <v>-0.41251270820264602</v>
      </c>
      <c r="CZ68" s="13">
        <f>(CZ67- Transposed[[#Totals],[Population, female (% of total population)]] ) / Transposed[[#Totals],[Population, female (% of total population)]]</f>
        <v>664166366.09118128</v>
      </c>
      <c r="DA68" s="13">
        <f>(DA67- Transposed[[#Totals],[Population, female (% of total population)]] ) / Transposed[[#Totals],[Population, female (% of total population)]]</f>
        <v>-0.51303103574340114</v>
      </c>
      <c r="DB68" s="13">
        <f>(DB67- Transposed[[#Totals],[Population, female (% of total population)]] ) / Transposed[[#Totals],[Population, female (% of total population)]]</f>
        <v>919853031.70425999</v>
      </c>
      <c r="DC68" s="13">
        <f>(DC67- Transposed[[#Totals],[Population, female (% of total population)]] ) / Transposed[[#Totals],[Population, female (% of total population)]]</f>
        <v>34875472422.351891</v>
      </c>
      <c r="DD68" s="13">
        <f>(DD67- Transposed[[#Totals],[Population, female (% of total population)]] ) / Transposed[[#Totals],[Population, female (% of total population)]]</f>
        <v>1697225124.1397874</v>
      </c>
      <c r="DE68" s="13">
        <f>(DE67- Transposed[[#Totals],[Population, female (% of total population)]] ) / Transposed[[#Totals],[Population, female (% of total population)]]</f>
        <v>1030374655.2193667</v>
      </c>
      <c r="DF68" s="13">
        <f>(DF67- Transposed[[#Totals],[Population, female (% of total population)]] ) / Transposed[[#Totals],[Population, female (% of total population)]]</f>
        <v>2771528800.5240598</v>
      </c>
      <c r="DG68" s="13">
        <f>(DG67- Transposed[[#Totals],[Population, female (% of total population)]] ) / Transposed[[#Totals],[Population, female (% of total population)]]</f>
        <v>1.0533047459590112</v>
      </c>
      <c r="DH68" s="13">
        <f>(DH67- Transposed[[#Totals],[Population, female (% of total population)]] ) / Transposed[[#Totals],[Population, female (% of total population)]]</f>
        <v>8131143330.5785522</v>
      </c>
      <c r="DI68" s="13">
        <f>(DI67- Transposed[[#Totals],[Population, female (% of total population)]] ) / Transposed[[#Totals],[Population, female (% of total population)]]</f>
        <v>0.65841624242580754</v>
      </c>
      <c r="DJ68" s="13">
        <f>(DJ67- Transposed[[#Totals],[Population, female (% of total population)]] ) / Transposed[[#Totals],[Population, female (% of total population)]]</f>
        <v>63.855257366245169</v>
      </c>
      <c r="DK68" s="13">
        <f>(DK67- Transposed[[#Totals],[Population, female (% of total population)]] ) / Transposed[[#Totals],[Population, female (% of total population)]]</f>
        <v>11129033734.435783</v>
      </c>
      <c r="DL68" s="13">
        <f>(DL67- Transposed[[#Totals],[Population, female (% of total population)]] ) / Transposed[[#Totals],[Population, female (% of total population)]]</f>
        <v>539771263.17756081</v>
      </c>
      <c r="DM68" s="13">
        <f>(DM67- Transposed[[#Totals],[Population, female (% of total population)]] ) / Transposed[[#Totals],[Population, female (% of total population)]]</f>
        <v>22694401.505233247</v>
      </c>
      <c r="DN68" s="13">
        <f>(DN67- Transposed[[#Totals],[Population, female (% of total population)]] ) / Transposed[[#Totals],[Population, female (% of total population)]]</f>
        <v>-0.31947367046112202</v>
      </c>
      <c r="DO68" s="13">
        <f>(DO67- Transposed[[#Totals],[Population, female (% of total population)]] ) / Transposed[[#Totals],[Population, female (% of total population)]]</f>
        <v>0.7553136039385826</v>
      </c>
      <c r="DP68" s="13">
        <f>(DP67- Transposed[[#Totals],[Population, female (% of total population)]] ) / Transposed[[#Totals],[Population, female (% of total population)]]</f>
        <v>-17577397164.022308</v>
      </c>
      <c r="DQ68" s="13">
        <f>(DQ67- Transposed[[#Totals],[Population, female (% of total population)]] ) / Transposed[[#Totals],[Population, female (% of total population)]]</f>
        <v>495976279.44755149</v>
      </c>
      <c r="DR68" s="13">
        <f>(DR67- Transposed[[#Totals],[Population, female (% of total population)]] ) / Transposed[[#Totals],[Population, female (% of total population)]]</f>
        <v>557752.66263516026</v>
      </c>
      <c r="DS68" s="13">
        <f>(DS67- Transposed[[#Totals],[Population, female (% of total population)]] ) / Transposed[[#Totals],[Population, female (% of total population)]]</f>
        <v>-0.41251270820264602</v>
      </c>
      <c r="DT68" s="13">
        <f>(DT67- Transposed[[#Totals],[Population, female (% of total population)]] ) / Transposed[[#Totals],[Population, female (% of total population)]]</f>
        <v>445516.24986592273</v>
      </c>
      <c r="DU68" s="13">
        <f>(DU67- Transposed[[#Totals],[Population, female (% of total population)]] ) / Transposed[[#Totals],[Population, female (% of total population)]]</f>
        <v>-0.38491313292071694</v>
      </c>
      <c r="DV68" s="13">
        <f>(DV67- Transposed[[#Totals],[Population, female (% of total population)]] ) / Transposed[[#Totals],[Population, female (% of total population)]]</f>
        <v>400422002.4990961</v>
      </c>
      <c r="DW68" s="13">
        <f>(DW67- Transposed[[#Totals],[Population, female (% of total population)]] ) / Transposed[[#Totals],[Population, female (% of total population)]]</f>
        <v>163425404970.4906</v>
      </c>
      <c r="DX68" s="13">
        <f>(DX67- Transposed[[#Totals],[Population, female (% of total population)]] ) / Transposed[[#Totals],[Population, female (% of total population)]]</f>
        <v>1425.8496523677852</v>
      </c>
      <c r="DY68" s="13">
        <f>(DY67- Transposed[[#Totals],[Population, female (% of total population)]] ) / Transposed[[#Totals],[Population, female (% of total population)]]</f>
        <v>68.437981324076475</v>
      </c>
      <c r="DZ68" s="13">
        <f>(DZ67- Transposed[[#Totals],[Population, female (% of total population)]] ) / Transposed[[#Totals],[Population, female (% of total population)]]</f>
        <v>163425404970.4906</v>
      </c>
      <c r="EA68" s="13">
        <f>(EA67- Transposed[[#Totals],[Population, female (% of total population)]] ) / Transposed[[#Totals],[Population, female (% of total population)]]</f>
        <v>203996569916.39484</v>
      </c>
      <c r="EB68" s="13">
        <f>(EB67- Transposed[[#Totals],[Population, female (% of total population)]] ) / Transposed[[#Totals],[Population, female (% of total population)]]</f>
        <v>2.988939068752287E-2</v>
      </c>
      <c r="EC68" s="13">
        <f>(EC67- Transposed[[#Totals],[Population, female (% of total population)]] ) / Transposed[[#Totals],[Population, female (% of total population)]]</f>
        <v>104609547093.74205</v>
      </c>
      <c r="ED68" s="13">
        <f>(ED67- Transposed[[#Totals],[Population, female (% of total population)]] ) / Transposed[[#Totals],[Population, female (% of total population)]]</f>
        <v>0.18427539462388753</v>
      </c>
      <c r="EE68" s="13">
        <f>(EE67- Transposed[[#Totals],[Population, female (% of total population)]] ) / Transposed[[#Totals],[Population, female (% of total population)]]</f>
        <v>8.7674879675603439</v>
      </c>
      <c r="EF68" s="13">
        <f>(EF67- Transposed[[#Totals],[Population, female (% of total population)]] ) / Transposed[[#Totals],[Population, female (% of total population)]]</f>
        <v>178293451978.14478</v>
      </c>
      <c r="EG68" s="13">
        <f>(EG67- Transposed[[#Totals],[Population, female (% of total population)]] ) / Transposed[[#Totals],[Population, female (% of total population)]]</f>
        <v>221374858843.63229</v>
      </c>
      <c r="EH68" s="13">
        <f>(EH67- Transposed[[#Totals],[Population, female (% of total population)]] ) / Transposed[[#Totals],[Population, female (% of total population)]]</f>
        <v>-0.41251270820264602</v>
      </c>
      <c r="EI68" s="13">
        <f>(EI67- Transposed[[#Totals],[Population, female (% of total population)]] ) / Transposed[[#Totals],[Population, female (% of total population)]]</f>
        <v>-9.7502299288410671E-2</v>
      </c>
      <c r="EJ68" s="13">
        <f>(EJ67- Transposed[[#Totals],[Population, female (% of total population)]] ) / Transposed[[#Totals],[Population, female (% of total population)]]</f>
        <v>1670729777.7680078</v>
      </c>
      <c r="EK68" s="13">
        <f>(EK67- Transposed[[#Totals],[Population, female (% of total population)]] ) / Transposed[[#Totals],[Population, female (% of total population)]]</f>
        <v>991421.40595560509</v>
      </c>
      <c r="EL68" s="13">
        <f>(EL67- Transposed[[#Totals],[Population, female (% of total population)]] ) / Transposed[[#Totals],[Population, female (% of total population)]]</f>
        <v>1308860.5860936195</v>
      </c>
      <c r="EM68" s="13">
        <f>(EM67- Transposed[[#Totals],[Population, female (% of total population)]] ) / Transposed[[#Totals],[Population, female (% of total population)]]</f>
        <v>1161442.0252140788</v>
      </c>
      <c r="EN68" s="13">
        <f>(EN67- Transposed[[#Totals],[Population, female (% of total population)]] ) / Transposed[[#Totals],[Population, female (% of total population)]]</f>
        <v>-0.84054863396318058</v>
      </c>
      <c r="EO68" s="13">
        <f>(EO67- Transposed[[#Totals],[Population, female (% of total population)]] ) / Transposed[[#Totals],[Population, female (% of total population)]]</f>
        <v>-0.98801715415981151</v>
      </c>
      <c r="EP68" s="13">
        <f>(EP67- Transposed[[#Totals],[Population, female (% of total population)]] ) / Transposed[[#Totals],[Population, female (% of total population)]]</f>
        <v>-0.96631230127023859</v>
      </c>
      <c r="EQ68" s="13">
        <f>(EQ67- Transposed[[#Totals],[Population, female (% of total population)]] ) / Transposed[[#Totals],[Population, female (% of total population)]]</f>
        <v>49112.41838304219</v>
      </c>
      <c r="ER68" s="13">
        <f>(ER67- Transposed[[#Totals],[Population, female (% of total population)]] ) / Transposed[[#Totals],[Population, female (% of total population)]]</f>
        <v>-0.95016561824659262</v>
      </c>
      <c r="ES68" s="13">
        <f>(ES67- Transposed[[#Totals],[Population, female (% of total population)]] ) / Transposed[[#Totals],[Population, female (% of total population)]]</f>
        <v>-0.92361391996629116</v>
      </c>
      <c r="ET68" s="13">
        <f>(ET67- Transposed[[#Totals],[Population, female (% of total population)]] ) / Transposed[[#Totals],[Population, female (% of total population)]]</f>
        <v>-0.8956275484980547</v>
      </c>
      <c r="EU68" s="13">
        <f>(EU67- Transposed[[#Totals],[Population, female (% of total population)]] ) / Transposed[[#Totals],[Population, female (% of total population)]]</f>
        <v>-0.85605231515513192</v>
      </c>
      <c r="EV68" s="13">
        <f>(EV67- Transposed[[#Totals],[Population, female (% of total population)]] ) / Transposed[[#Totals],[Population, female (% of total population)]]</f>
        <v>-0.84819392225070578</v>
      </c>
      <c r="EW68" s="13">
        <f>(EW67- Transposed[[#Totals],[Population, female (% of total population)]] ) / Transposed[[#Totals],[Population, female (% of total population)]]</f>
        <v>1439866.253828245</v>
      </c>
      <c r="EX68" s="13">
        <f>(EX67- Transposed[[#Totals],[Population, female (% of total population)]] ) / Transposed[[#Totals],[Population, female (% of total population)]]</f>
        <v>709502.92219606251</v>
      </c>
      <c r="EY68" s="13">
        <f>(EY67- Transposed[[#Totals],[Population, female (% of total population)]] ) / Transposed[[#Totals],[Population, female (% of total population)]]</f>
        <v>-0.79102745117176387</v>
      </c>
      <c r="EZ68" s="13">
        <f>(EZ67- Transposed[[#Totals],[Population, female (% of total population)]] ) / Transposed[[#Totals],[Population, female (% of total population)]]</f>
        <v>746098.85124827351</v>
      </c>
      <c r="FA68" s="13">
        <f>(FA67- Transposed[[#Totals],[Population, female (% of total population)]] ) / Transposed[[#Totals],[Population, female (% of total population)]]</f>
        <v>364132.59613296128</v>
      </c>
      <c r="FB68" s="13">
        <f>(FB67- Transposed[[#Totals],[Population, female (% of total population)]] ) / Transposed[[#Totals],[Population, female (% of total population)]]</f>
        <v>-0.61636209266883379</v>
      </c>
      <c r="FC68" s="13">
        <f>(FC67- Transposed[[#Totals],[Population, female (% of total population)]] ) / Transposed[[#Totals],[Population, female (% of total population)]]</f>
        <v>38967494113.007889</v>
      </c>
      <c r="FD68" s="13">
        <f>(FD67- Transposed[[#Totals],[Population, female (% of total population)]] ) / Transposed[[#Totals],[Population, female (% of total population)]]</f>
        <v>9468024390.0151501</v>
      </c>
      <c r="FE68" s="13">
        <f>(FE67- Transposed[[#Totals],[Population, female (% of total population)]] ) / Transposed[[#Totals],[Population, female (% of total population)]]</f>
        <v>0.79472125779669811</v>
      </c>
      <c r="FF68" s="13">
        <f>(FF67- Transposed[[#Totals],[Population, female (% of total population)]] ) / Transposed[[#Totals],[Population, female (% of total population)]]</f>
        <v>182296302742.14304</v>
      </c>
      <c r="FG68" s="13">
        <f>(FG67- Transposed[[#Totals],[Population, female (% of total population)]] ) / Transposed[[#Totals],[Population, female (% of total population)]]</f>
        <v>6567378496.7157412</v>
      </c>
      <c r="FH68" s="13">
        <f>(FH67- Transposed[[#Totals],[Population, female (% of total population)]] ) / Transposed[[#Totals],[Population, female (% of total population)]]</f>
        <v>982785604.81002796</v>
      </c>
      <c r="FI68" s="13">
        <f>(FI67- Transposed[[#Totals],[Population, female (% of total population)]] ) / Transposed[[#Totals],[Population, female (% of total population)]]</f>
        <v>-0.95988504094578719</v>
      </c>
      <c r="FJ68" s="13">
        <f>(FJ67- Transposed[[#Totals],[Population, female (% of total population)]] ) / Transposed[[#Totals],[Population, female (% of total population)]]</f>
        <v>8244535008.9365587</v>
      </c>
      <c r="FK68" s="13">
        <f>(FK67- Transposed[[#Totals],[Population, female (% of total population)]] ) / Transposed[[#Totals],[Population, female (% of total population)]]</f>
        <v>51229902376.388649</v>
      </c>
      <c r="FL68" s="13">
        <f>(FL67- Transposed[[#Totals],[Population, female (% of total population)]] ) / Transposed[[#Totals],[Population, female (% of total population)]]</f>
        <v>-1.4330593690903726</v>
      </c>
      <c r="FM68" s="13">
        <f>(FM67- Transposed[[#Totals],[Population, female (% of total population)]] ) / Transposed[[#Totals],[Population, female (% of total population)]]</f>
        <v>-0.95838572301340197</v>
      </c>
      <c r="FN68" s="13">
        <f>(FN67- Transposed[[#Totals],[Population, female (% of total population)]] ) / Transposed[[#Totals],[Population, female (% of total population)]]</f>
        <v>-0.9707810680373351</v>
      </c>
      <c r="FO68" s="13">
        <f>(FO67- Transposed[[#Totals],[Population, female (% of total population)]] ) / Transposed[[#Totals],[Population, female (% of total population)]]</f>
        <v>-0.95939901292218632</v>
      </c>
      <c r="FP68" s="13">
        <f>(FP67- Transposed[[#Totals],[Population, female (% of total population)]] ) / Transposed[[#Totals],[Population, female (% of total population)]]</f>
        <v>-0.92451197944802621</v>
      </c>
      <c r="FQ68" s="13">
        <f>(FQ67- Transposed[[#Totals],[Population, female (% of total population)]] ) / Transposed[[#Totals],[Population, female (% of total population)]]</f>
        <v>9033075120.0542336</v>
      </c>
      <c r="FR68" s="13">
        <f>(FR67- Transposed[[#Totals],[Population, female (% of total population)]] ) / Transposed[[#Totals],[Population, female (% of total population)]]</f>
        <v>-0.50142475599512648</v>
      </c>
      <c r="FS68" s="13">
        <f>(FS67- Transposed[[#Totals],[Population, female (% of total population)]] ) / Transposed[[#Totals],[Population, female (% of total population)]]</f>
        <v>85998329520.667191</v>
      </c>
      <c r="FT68" s="13">
        <f>(FT67- Transposed[[#Totals],[Population, female (% of total population)]] ) / Transposed[[#Totals],[Population, female (% of total population)]]</f>
        <v>-0.97740095198335031</v>
      </c>
      <c r="FU68" s="13">
        <f>(FU67- Transposed[[#Totals],[Population, female (% of total population)]] ) / Transposed[[#Totals],[Population, female (% of total population)]]</f>
        <v>-1.0558919095316253</v>
      </c>
      <c r="FV68" s="13">
        <f>(FV67- Transposed[[#Totals],[Population, female (% of total population)]] ) / Transposed[[#Totals],[Population, female (% of total population)]]</f>
        <v>-0.96609212714612192</v>
      </c>
      <c r="FW68" s="13">
        <f>(FW67- Transposed[[#Totals],[Population, female (% of total population)]] ) / Transposed[[#Totals],[Population, female (% of total population)]]</f>
        <v>5042073645.8595867</v>
      </c>
      <c r="FX68" s="13">
        <f>(FX67- Transposed[[#Totals],[Population, female (% of total population)]] ) / Transposed[[#Totals],[Population, female (% of total population)]]</f>
        <v>993363621.32458329</v>
      </c>
      <c r="FY68" s="13">
        <f>(FY67- Transposed[[#Totals],[Population, female (% of total population)]] ) / Transposed[[#Totals],[Population, female (% of total population)]]</f>
        <v>-0.57682661168484795</v>
      </c>
      <c r="FZ68" s="13">
        <f>(FZ67- Transposed[[#Totals],[Population, female (% of total population)]] ) / Transposed[[#Totals],[Population, female (% of total population)]]</f>
        <v>17952577810.872101</v>
      </c>
      <c r="GA68" s="13">
        <f>(GA67- Transposed[[#Totals],[Population, female (% of total population)]] ) / Transposed[[#Totals],[Population, female (% of total population)]]</f>
        <v>-0.36994209650530441</v>
      </c>
      <c r="GB68" s="13">
        <f>(GB67- Transposed[[#Totals],[Population, female (% of total population)]] ) / Transposed[[#Totals],[Population, female (% of total population)]]</f>
        <v>-0.93419943043363973</v>
      </c>
      <c r="GC68" s="13">
        <f>(GC67- Transposed[[#Totals],[Population, female (% of total population)]] ) / Transposed[[#Totals],[Population, female (% of total population)]]</f>
        <v>-0.59987416439832564</v>
      </c>
      <c r="GD68" s="13">
        <f>(GD67- Transposed[[#Totals],[Population, female (% of total population)]] ) / Transposed[[#Totals],[Population, female (% of total population)]]</f>
        <v>-0.85022337674614812</v>
      </c>
      <c r="GE68" s="13">
        <f>(GE67- Transposed[[#Totals],[Population, female (% of total population)]] ) / Transposed[[#Totals],[Population, female (% of total population)]]</f>
        <v>155180709292.21774</v>
      </c>
      <c r="GF68" s="13">
        <f>(GF67- Transposed[[#Totals],[Population, female (% of total population)]] ) / Transposed[[#Totals],[Population, female (% of total population)]]</f>
        <v>2979072123.965724</v>
      </c>
      <c r="GG68" s="13">
        <f>(GG67- Transposed[[#Totals],[Population, female (% of total population)]] ) / Transposed[[#Totals],[Population, female (% of total population)]]</f>
        <v>-0.92348143651136627</v>
      </c>
      <c r="GH68" s="13">
        <f>(GH67- Transposed[[#Totals],[Population, female (% of total population)]] ) / Transposed[[#Totals],[Population, female (% of total population)]]</f>
        <v>0.61490088584824643</v>
      </c>
      <c r="GI68" s="13">
        <f>(GI67- Transposed[[#Totals],[Population, female (% of total population)]] ) / Transposed[[#Totals],[Population, female (% of total population)]]</f>
        <v>0.45720155979841481</v>
      </c>
      <c r="GJ68" s="13">
        <f>(GJ67- Transposed[[#Totals],[Population, female (% of total population)]] ) / Transposed[[#Totals],[Population, female (% of total population)]]</f>
        <v>3.0157443979879628</v>
      </c>
      <c r="GK68" s="13">
        <f>(GK67- Transposed[[#Totals],[Population, female (% of total population)]] ) / Transposed[[#Totals],[Population, female (% of total population)]]</f>
        <v>-0.63648788907546749</v>
      </c>
      <c r="GL68" s="13">
        <f>(GL67- Transposed[[#Totals],[Population, female (% of total population)]] ) / Transposed[[#Totals],[Population, female (% of total population)]]</f>
        <v>-0.66259649372750573</v>
      </c>
      <c r="GM68" s="13">
        <f>(GM67- Transposed[[#Totals],[Population, female (% of total population)]] ) / Transposed[[#Totals],[Population, female (% of total population)]]</f>
        <v>466.42435743964478</v>
      </c>
      <c r="GN68" s="13">
        <f>(GN67- Transposed[[#Totals],[Population, female (% of total population)]] ) / Transposed[[#Totals],[Population, female (% of total population)]]</f>
        <v>762.69676961415871</v>
      </c>
      <c r="GO68" s="13">
        <f>(GO67- Transposed[[#Totals],[Population, female (% of total population)]] ) / Transposed[[#Totals],[Population, female (% of total population)]]</f>
        <v>116827973.36924227</v>
      </c>
      <c r="GP68" s="13">
        <f>(GP67- Transposed[[#Totals],[Population, female (% of total population)]] ) / Transposed[[#Totals],[Population, female (% of total population)]]</f>
        <v>116827973.36924227</v>
      </c>
      <c r="GQ68" s="13">
        <f>(GQ67- Transposed[[#Totals],[Population, female (% of total population)]] ) / Transposed[[#Totals],[Population, female (% of total population)]]</f>
        <v>0.36304991471475678</v>
      </c>
      <c r="GR68" s="13">
        <f>(GR67- Transposed[[#Totals],[Population, female (% of total population)]] ) / Transposed[[#Totals],[Population, female (% of total population)]]</f>
        <v>-0.68870509837954397</v>
      </c>
      <c r="GS68" s="13">
        <f>(GS67- Transposed[[#Totals],[Population, female (% of total population)]] ) / Transposed[[#Totals],[Population, female (% of total population)]]</f>
        <v>-0.87166616636421201</v>
      </c>
      <c r="GT68" s="13">
        <f>(GT67- Transposed[[#Totals],[Population, female (% of total population)]] ) / Transposed[[#Totals],[Population, female (% of total population)]]</f>
        <v>-0.1594635985406887</v>
      </c>
      <c r="GU68" s="13">
        <f>(GU67- Transposed[[#Totals],[Population, female (% of total population)]] ) / Transposed[[#Totals],[Population, female (% of total population)]]</f>
        <v>-0.978831946689809</v>
      </c>
      <c r="GV68" s="13">
        <f>(GV67- Transposed[[#Totals],[Population, female (% of total population)]] ) / Transposed[[#Totals],[Population, female (% of total population)]]</f>
        <v>-0.94219956600879529</v>
      </c>
      <c r="GW68" s="13">
        <f>(GW67- Transposed[[#Totals],[Population, female (% of total population)]] ) / Transposed[[#Totals],[Population, female (% of total population)]]</f>
        <v>-0.66661320213551156</v>
      </c>
      <c r="GX68" s="13">
        <f>(GX67- Transposed[[#Totals],[Population, female (% of total population)]] ) / Transposed[[#Totals],[Population, female (% of total population)]]</f>
        <v>1.3031002669824141</v>
      </c>
      <c r="GY68" s="13">
        <f>(GY67- Transposed[[#Totals],[Population, female (% of total population)]] ) / Transposed[[#Totals],[Population, female (% of total population)]]</f>
        <v>-2409423.5626425799</v>
      </c>
      <c r="GZ68" s="13">
        <f>(GZ67- Transposed[[#Totals],[Population, female (% of total population)]] ) / Transposed[[#Totals],[Population, female (% of total population)]]</f>
        <v>4545306.2344994592</v>
      </c>
      <c r="HA68" s="13">
        <f>(HA67- Transposed[[#Totals],[Population, female (% of total population)]] ) / Transposed[[#Totals],[Population, female (% of total population)]]</f>
        <v>40018.008124597705</v>
      </c>
      <c r="HB68" s="13">
        <f>(HB67- Transposed[[#Totals],[Population, female (% of total population)]] ) / Transposed[[#Totals],[Population, female (% of total population)]]</f>
        <v>182960.06109601309</v>
      </c>
      <c r="HC68" s="13">
        <f>(HC67- Transposed[[#Totals],[Population, female (% of total population)]] ) / Transposed[[#Totals],[Population, female (% of total population)]]</f>
        <v>111650032.59229475</v>
      </c>
      <c r="HD68" s="13">
        <f>(HD67- Transposed[[#Totals],[Population, female (% of total population)]] ) / Transposed[[#Totals],[Population, female (% of total population)]]</f>
        <v>31177.293169202872</v>
      </c>
      <c r="HE68" s="13">
        <f>(HE67- Transposed[[#Totals],[Population, female (% of total population)]] ) / Transposed[[#Totals],[Population, female (% of total population)]]</f>
        <v>8839.7149553948311</v>
      </c>
      <c r="HF68" s="13">
        <f>(HF67- Transposed[[#Totals],[Population, female (% of total population)]] ) / Transposed[[#Totals],[Population, female (% of total population)]]</f>
        <v>0.40818375915902505</v>
      </c>
      <c r="HG68" s="13">
        <f>(HG67- Transposed[[#Totals],[Population, female (% of total population)]] ) / Transposed[[#Totals],[Population, female (% of total population)]]</f>
        <v>0.40904122598642428</v>
      </c>
      <c r="HH68" s="13">
        <f>(HH67- Transposed[[#Totals],[Population, female (% of total population)]] ) / Transposed[[#Totals],[Population, female (% of total population)]]</f>
        <v>-0.71280534882757929</v>
      </c>
      <c r="HI68" s="13">
        <f>(HI67- Transposed[[#Totals],[Population, female (% of total population)]] ) / Transposed[[#Totals],[Population, female (% of total population)]]</f>
        <v>-0.55601313612106962</v>
      </c>
      <c r="HJ68" s="13">
        <f>(HJ67- Transposed[[#Totals],[Population, female (% of total population)]] ) / Transposed[[#Totals],[Population, female (% of total population)]]</f>
        <v>891.9946132678682</v>
      </c>
      <c r="HK68" s="13">
        <f>(HK67- Transposed[[#Totals],[Population, female (% of total population)]] ) / Transposed[[#Totals],[Population, female (% of total population)]]</f>
        <v>3.738048097355038E-2</v>
      </c>
      <c r="HL68" s="13">
        <f>(HL67- Transposed[[#Totals],[Population, female (% of total population)]] ) / Transposed[[#Totals],[Population, female (% of total population)]]</f>
        <v>-0.85601107526848674</v>
      </c>
      <c r="HM68" s="13">
        <f>(HM67- Transposed[[#Totals],[Population, female (% of total population)]] ) / Transposed[[#Totals],[Population, female (% of total population)]]</f>
        <v>122117780.23852733</v>
      </c>
      <c r="HN68" s="13">
        <f>(HN67- Transposed[[#Totals],[Population, female (% of total population)]] ) / Transposed[[#Totals],[Population, female (% of total population)]]</f>
        <v>-0.80920635061972046</v>
      </c>
      <c r="HO68" s="13">
        <f>(HO67- Transposed[[#Totals],[Population, female (% of total population)]] ) / Transposed[[#Totals],[Population, female (% of total population)]]</f>
        <v>-0.61238763862743217</v>
      </c>
      <c r="HP68" s="13">
        <f>(HP67- Transposed[[#Totals],[Population, female (% of total population)]] ) / Transposed[[#Totals],[Population, female (% of total population)]]</f>
        <v>122117780.23852733</v>
      </c>
      <c r="HQ68" s="13">
        <f>(HQ67- Transposed[[#Totals],[Population, female (% of total population)]] ) / Transposed[[#Totals],[Population, female (% of total population)]]</f>
        <v>16052573.182615384</v>
      </c>
      <c r="HR68" s="13">
        <f>(HR67- Transposed[[#Totals],[Population, female (% of total population)]] ) / Transposed[[#Totals],[Population, female (% of total population)]]</f>
        <v>5929062.3051577359</v>
      </c>
      <c r="HS68" s="13">
        <f>(HS67- Transposed[[#Totals],[Population, female (% of total population)]] ) / Transposed[[#Totals],[Population, female (% of total population)]]</f>
        <v>2487345.651532331</v>
      </c>
      <c r="HT68" s="13">
        <f>(HT67- Transposed[[#Totals],[Population, female (% of total population)]] ) / Transposed[[#Totals],[Population, female (% of total population)]]</f>
        <v>-0.87615302970811682</v>
      </c>
      <c r="HU68" s="13">
        <f>(HU67- Transposed[[#Totals],[Population, female (% of total population)]] ) / Transposed[[#Totals],[Population, female (% of total population)]]</f>
        <v>-0.98251596098131533</v>
      </c>
      <c r="HV68" s="13">
        <f>(HV67- Transposed[[#Totals],[Population, female (% of total population)]] ) / Transposed[[#Totals],[Population, female (% of total population)]]</f>
        <v>-0.91700465125675557</v>
      </c>
      <c r="HW68" s="13">
        <f>(HW67- Transposed[[#Totals],[Population, female (% of total population)]] ) / Transposed[[#Totals],[Population, female (% of total population)]]</f>
        <v>63556984.410114877</v>
      </c>
      <c r="HX68" s="13">
        <f>(HX67- Transposed[[#Totals],[Population, female (% of total population)]] ) / Transposed[[#Totals],[Population, female (% of total population)]]</f>
        <v>-1.0113906008028715</v>
      </c>
      <c r="HY68" s="13">
        <f>(HY67- Transposed[[#Totals],[Population, female (% of total population)]] ) / Transposed[[#Totals],[Population, female (% of total population)]]</f>
        <v>1948072447.3926921</v>
      </c>
      <c r="HZ68" s="13">
        <f>(HZ67- Transposed[[#Totals],[Population, female (% of total population)]] ) / Transposed[[#Totals],[Population, female (% of total population)]]</f>
        <v>-0.78108939176367931</v>
      </c>
      <c r="IA68" s="13">
        <f>(IA67- Transposed[[#Totals],[Population, female (% of total population)]] ) / Transposed[[#Totals],[Population, female (% of total population)]]</f>
        <v>250535.16188675503</v>
      </c>
      <c r="IB68" s="13">
        <f>(IB67- Transposed[[#Totals],[Population, female (% of total population)]] ) / Transposed[[#Totals],[Population, female (% of total population)]]</f>
        <v>20111.663175987465</v>
      </c>
      <c r="IC68" s="13">
        <f>(IC67- Transposed[[#Totals],[Population, female (% of total population)]] ) / Transposed[[#Totals],[Population, female (% of total population)]]</f>
        <v>480762.37510357151</v>
      </c>
      <c r="ID68" s="13">
        <f>(ID67- Transposed[[#Totals],[Population, female (% of total population)]] ) / Transposed[[#Totals],[Population, female (% of total population)]]</f>
        <v>9.8055022349118239</v>
      </c>
      <c r="IE68" s="13">
        <f>(IE67- Transposed[[#Totals],[Population, female (% of total population)]] ) / Transposed[[#Totals],[Population, female (% of total population)]]</f>
        <v>1.3971715778979117</v>
      </c>
      <c r="IF68" s="13">
        <f>(IF67- Transposed[[#Totals],[Population, female (% of total population)]] ) / Transposed[[#Totals],[Population, female (% of total population)]]</f>
        <v>-0.9807325504614941</v>
      </c>
      <c r="IG68" s="13">
        <f>(IG67- Transposed[[#Totals],[Population, female (% of total population)]] ) / Transposed[[#Totals],[Population, female (% of total population)]]</f>
        <v>-0.13929886456441865</v>
      </c>
      <c r="IH68" s="13">
        <f>(IH67- Transposed[[#Totals],[Population, female (% of total population)]] ) / Transposed[[#Totals],[Population, female (% of total population)]]</f>
        <v>1.2721114660490671</v>
      </c>
      <c r="II68" s="13">
        <f>(II67- Transposed[[#Totals],[Population, female (% of total population)]] ) / Transposed[[#Totals],[Population, female (% of total population)]]</f>
        <v>1.1905119303060088</v>
      </c>
      <c r="IJ68" s="13">
        <f>(IJ67- Transposed[[#Totals],[Population, female (% of total population)]] ) / Transposed[[#Totals],[Population, female (% of total population)]]</f>
        <v>64804.653788935095</v>
      </c>
      <c r="IK68" s="13">
        <f>(IK67- Transposed[[#Totals],[Population, female (% of total population)]] ) / Transposed[[#Totals],[Population, female (% of total population)]]</f>
        <v>-0.91812847093915717</v>
      </c>
      <c r="IL68" s="13">
        <f>(IL67- Transposed[[#Totals],[Population, female (% of total population)]] ) / Transposed[[#Totals],[Population, female (% of total population)]]</f>
        <v>147.98975662395827</v>
      </c>
      <c r="IM68" s="13">
        <f>(IM67- Transposed[[#Totals],[Population, female (% of total population)]] ) / Transposed[[#Totals],[Population, female (% of total population)]]</f>
        <v>1.1137927997130965</v>
      </c>
      <c r="IN68" s="13">
        <f>(IN67- Transposed[[#Totals],[Population, female (% of total population)]] ) / Transposed[[#Totals],[Population, female (% of total population)]]</f>
        <v>19991.161923747288</v>
      </c>
      <c r="IO68" s="13">
        <f>(IO67- Transposed[[#Totals],[Population, female (% of total population)]] ) / Transposed[[#Totals],[Population, female (% of total population)]]</f>
        <v>-0.93739592049774678</v>
      </c>
      <c r="IP68" s="13">
        <f>(IP67- Transposed[[#Totals],[Population, female (% of total population)]] ) / Transposed[[#Totals],[Population, female (% of total population)]]</f>
        <v>538481927.85538268</v>
      </c>
      <c r="IQ68" s="13">
        <f>(IQ67- Transposed[[#Totals],[Population, female (% of total population)]] ) / Transposed[[#Totals],[Population, female (% of total population)]]</f>
        <v>-0.70987635842889263</v>
      </c>
      <c r="IR68" s="13">
        <f>(IR67- Transposed[[#Totals],[Population, female (% of total population)]] ) / Transposed[[#Totals],[Population, female (% of total population)]]</f>
        <v>-0.46282646024530094</v>
      </c>
      <c r="IS68" s="13">
        <f>(IS67- Transposed[[#Totals],[Population, female (% of total population)]] ) / Transposed[[#Totals],[Population, female (% of total population)]]</f>
        <v>-0.96006352866586864</v>
      </c>
      <c r="IT68" s="13">
        <f>(IT67- Transposed[[#Totals],[Population, female (% of total population)]] ) / Transposed[[#Totals],[Population, female (% of total population)]]</f>
        <v>-0.92164563740937666</v>
      </c>
      <c r="IU68" s="13">
        <f>(IU67- Transposed[[#Totals],[Population, female (% of total population)]] ) / Transposed[[#Totals],[Population, female (% of total population)]]</f>
        <v>-0.609135564087112</v>
      </c>
      <c r="IV68" s="13">
        <f>(IV67- Transposed[[#Totals],[Population, female (% of total population)]] ) / Transposed[[#Totals],[Population, female (% of total population)]]</f>
        <v>-0.69387041849800513</v>
      </c>
      <c r="IW68" s="13">
        <f>(IW67- Transposed[[#Totals],[Population, female (% of total population)]] ) / Transposed[[#Totals],[Population, female (% of total population)]]</f>
        <v>-0.63648788907546749</v>
      </c>
      <c r="IX68" s="13">
        <f>(IX67- Transposed[[#Totals],[Population, female (% of total population)]] ) / Transposed[[#Totals],[Population, female (% of total population)]]</f>
        <v>-0.99944305401709155</v>
      </c>
      <c r="IY68" s="13">
        <f>(IY67- Transposed[[#Totals],[Population, female (% of total population)]] ) / Transposed[[#Totals],[Population, female (% of total population)]]</f>
        <v>-0.85307533657875556</v>
      </c>
      <c r="IZ68" s="13">
        <f>(IZ67- Transposed[[#Totals],[Population, female (% of total population)]] ) / Transposed[[#Totals],[Population, female (% of total population)]]</f>
        <v>-0.82465400286658985</v>
      </c>
      <c r="JA68" s="13">
        <f>(JA67- Transposed[[#Totals],[Population, female (% of total population)]] ) / Transposed[[#Totals],[Population, female (% of total population)]]</f>
        <v>-0.98130566757186832</v>
      </c>
      <c r="JB68" s="13">
        <f>(JB67- Transposed[[#Totals],[Population, female (% of total population)]] ) / Transposed[[#Totals],[Population, female (% of total population)]]</f>
        <v>-0.89767145900655598</v>
      </c>
      <c r="JC68" s="13">
        <f>(JC67- Transposed[[#Totals],[Population, female (% of total population)]] ) / Transposed[[#Totals],[Population, female (% of total population)]]</f>
        <v>0.1036978217668261</v>
      </c>
      <c r="JD68" s="13">
        <f>(JD67- Transposed[[#Totals],[Population, female (% of total population)]] ) / Transposed[[#Totals],[Population, female (% of total population)]]</f>
        <v>61796.05885717053</v>
      </c>
      <c r="JE68" s="13">
        <f>(JE67- Transposed[[#Totals],[Population, female (% of total population)]] ) / Transposed[[#Totals],[Population, female (% of total population)]]</f>
        <v>-0.98663730928264792</v>
      </c>
      <c r="JF68" s="13">
        <f>(JF67- Transposed[[#Totals],[Population, female (% of total population)]] ) / Transposed[[#Totals],[Population, female (% of total population)]]</f>
        <v>0.16769433193969999</v>
      </c>
      <c r="JG68" s="13">
        <f>(JG67- Transposed[[#Totals],[Population, female (% of total population)]] ) / Transposed[[#Totals],[Population, female (% of total population)]]</f>
        <v>1222702545.8032849</v>
      </c>
      <c r="JH68" s="13">
        <f>(JH67- Transposed[[#Totals],[Population, female (% of total population)]] ) / Transposed[[#Totals],[Population, female (% of total population)]]</f>
        <v>-0.96006352866586864</v>
      </c>
      <c r="JI68" s="13">
        <f>(JI67- Transposed[[#Totals],[Population, female (% of total population)]] ) / Transposed[[#Totals],[Population, female (% of total population)]]</f>
        <v>-0.15397442166673173</v>
      </c>
      <c r="JJ68" s="13">
        <f>(JJ67- Transposed[[#Totals],[Population, female (% of total population)]] ) / Transposed[[#Totals],[Population, female (% of total population)]]</f>
        <v>-0.81899708363029999</v>
      </c>
      <c r="JK68" s="13">
        <f>(JK67- Transposed[[#Totals],[Population, female (% of total population)]] ) / Transposed[[#Totals],[Population, female (% of total population)]]</f>
        <v>-0.97991645795997062</v>
      </c>
      <c r="JL68" s="13">
        <f>(JL67- Transposed[[#Totals],[Population, female (% of total population)]] ) / Transposed[[#Totals],[Population, female (% of total population)]]</f>
        <v>-0.70987635842889263</v>
      </c>
      <c r="JM68" s="13">
        <f>(JM67- Transposed[[#Totals],[Population, female (% of total population)]] ) / Transposed[[#Totals],[Population, female (% of total population)]]</f>
        <v>-0.88249455857315307</v>
      </c>
      <c r="JN68" s="13">
        <f>(JN67- Transposed[[#Totals],[Population, female (% of total population)]] ) / Transposed[[#Totals],[Population, female (% of total population)]]</f>
        <v>-0.93595021724777128</v>
      </c>
      <c r="JO68" s="13">
        <f>(JO67- Transposed[[#Totals],[Population, female (% of total population)]] ) / Transposed[[#Totals],[Population, female (% of total population)]]</f>
        <v>-0.28052289228082494</v>
      </c>
      <c r="JP68" s="13">
        <f>(JP67- Transposed[[#Totals],[Population, female (% of total population)]] ) / Transposed[[#Totals],[Population, female (% of total population)]]</f>
        <v>-0.97471800104148754</v>
      </c>
      <c r="JQ68" s="13">
        <f>(JQ67- Transposed[[#Totals],[Population, female (% of total population)]] ) / Transposed[[#Totals],[Population, female (% of total population)]]</f>
        <v>-0.75080376002178184</v>
      </c>
      <c r="JR68" s="13">
        <f>(JR67- Transposed[[#Totals],[Population, female (% of total population)]] ) / Transposed[[#Totals],[Population, female (% of total population)]]</f>
        <v>808.56757963358598</v>
      </c>
      <c r="JS68" s="13">
        <f>(JS67- Transposed[[#Totals],[Population, female (% of total population)]] ) / Transposed[[#Totals],[Population, female (% of total population)]]</f>
        <v>-0.96665234487861351</v>
      </c>
      <c r="JT68" s="13">
        <f>(JT67- Transposed[[#Totals],[Population, female (% of total population)]] ) / Transposed[[#Totals],[Population, female (% of total population)]]</f>
        <v>-8921350377.6855488</v>
      </c>
      <c r="JU68" s="13">
        <f>(JU67- Transposed[[#Totals],[Population, female (% of total population)]] ) / Transposed[[#Totals],[Population, female (% of total population)]]</f>
        <v>1363.449074034718</v>
      </c>
      <c r="JV68" s="13">
        <f>(JV67- Transposed[[#Totals],[Population, female (% of total population)]] ) / Transposed[[#Totals],[Population, female (% of total population)]]</f>
        <v>76.120801433712984</v>
      </c>
      <c r="JW68" s="13">
        <f>(JW67- Transposed[[#Totals],[Population, female (% of total population)]] ) / Transposed[[#Totals],[Population, female (% of total population)]]</f>
        <v>7605316032.8865023</v>
      </c>
      <c r="JX68" s="13">
        <f>(JX67- Transposed[[#Totals],[Population, female (% of total population)]] ) / Transposed[[#Totals],[Population, female (% of total population)]]</f>
        <v>1702.1745489350133</v>
      </c>
      <c r="JY68" s="13">
        <f>(JY67- Transposed[[#Totals],[Population, female (% of total population)]] ) / Transposed[[#Totals],[Population, female (% of total population)]]</f>
        <v>156278274864.70535</v>
      </c>
      <c r="JZ68" s="13">
        <f>(JZ67- Transposed[[#Totals],[Population, female (% of total population)]] ) / Transposed[[#Totals],[Population, female (% of total population)]]</f>
        <v>195074456365.11176</v>
      </c>
      <c r="KA68" s="13">
        <f>(KA67- Transposed[[#Totals],[Population, female (% of total population)]] ) / Transposed[[#Totals],[Population, female (% of total population)]]</f>
        <v>-347814815.46604556</v>
      </c>
      <c r="KB68" s="13">
        <f>(KB67- Transposed[[#Totals],[Population, female (% of total population)]] ) / Transposed[[#Totals],[Population, female (% of total population)]]</f>
        <v>9047495103.2389755</v>
      </c>
      <c r="KC68" s="13">
        <f>(KC67- Transposed[[#Totals],[Population, female (% of total population)]] ) / Transposed[[#Totals],[Population, female (% of total population)]]</f>
        <v>8822358596.9702454</v>
      </c>
      <c r="KD68" s="13">
        <f>(KD67- Transposed[[#Totals],[Population, female (% of total population)]] ) / Transposed[[#Totals],[Population, female (% of total population)]]</f>
        <v>77.992669171358571</v>
      </c>
      <c r="KE68" s="13">
        <f>(KE67- Transposed[[#Totals],[Population, female (% of total population)]] ) / Transposed[[#Totals],[Population, female (% of total population)]]</f>
        <v>218307.09976593018</v>
      </c>
      <c r="KF68" s="13">
        <f>(KF67- Transposed[[#Totals],[Population, female (% of total population)]] ) / Transposed[[#Totals],[Population, female (% of total population)]]</f>
        <v>-0.94750490974720514</v>
      </c>
      <c r="KG68" s="13">
        <f>(KG67- Transposed[[#Totals],[Population, female (% of total population)]] ) / Transposed[[#Totals],[Population, female (% of total population)]]</f>
        <v>-0.98200700277442565</v>
      </c>
      <c r="KH68" s="13">
        <f>(KH67- Transposed[[#Totals],[Population, female (% of total population)]] ) / Transposed[[#Totals],[Population, female (% of total population)]]</f>
        <v>-0.97465685523164813</v>
      </c>
      <c r="KI68" s="13">
        <f>(KI67- Transposed[[#Totals],[Population, female (% of total population)]] ) / Transposed[[#Totals],[Population, female (% of total population)]]</f>
        <v>68684.715303249817</v>
      </c>
      <c r="KJ68" s="13">
        <f>(KJ67- Transposed[[#Totals],[Population, female (% of total population)]] ) / Transposed[[#Totals],[Population, female (% of total population)]]</f>
        <v>-57239.092906147358</v>
      </c>
      <c r="KK68" s="13">
        <f>(KK67- Transposed[[#Totals],[Population, female (% of total population)]] ) / Transposed[[#Totals],[Population, female (% of total population)]]</f>
        <v>4829.2324454213558</v>
      </c>
      <c r="KL68" s="13">
        <f>(KL67- Transposed[[#Totals],[Population, female (% of total population)]] ) / Transposed[[#Totals],[Population, female (% of total population)]]</f>
        <v>78726.486323264529</v>
      </c>
      <c r="KM68" s="13">
        <f>(KM67- Transposed[[#Totals],[Population, female (% of total population)]] ) / Transposed[[#Totals],[Population, female (% of total population)]]</f>
        <v>81337.349098075691</v>
      </c>
      <c r="KN68" s="13">
        <f>(KN67- Transposed[[#Totals],[Population, female (% of total population)]] ) / Transposed[[#Totals],[Population, female (% of total population)]]</f>
        <v>573183.3082992984</v>
      </c>
      <c r="KO68" s="13">
        <f>(KO67- Transposed[[#Totals],[Population, female (% of total population)]] ) / Transposed[[#Totals],[Population, female (% of total population)]]</f>
        <v>24366.354166424226</v>
      </c>
      <c r="KP68" s="13">
        <f>(KP67- Transposed[[#Totals],[Population, female (% of total population)]] ) / Transposed[[#Totals],[Population, female (% of total population)]]</f>
        <v>4984332.3168846453</v>
      </c>
      <c r="KQ68" s="13">
        <f>(KQ67- Transposed[[#Totals],[Population, female (% of total population)]] ) / Transposed[[#Totals],[Population, female (% of total population)]]</f>
        <v>-0.87949874775982351</v>
      </c>
      <c r="KR68" s="13">
        <f>(KR67- Transposed[[#Totals],[Population, female (% of total population)]] ) / Transposed[[#Totals],[Population, female (% of total population)]]</f>
        <v>-0.99922477527725484</v>
      </c>
      <c r="KS68" s="13">
        <f>(KS67- Transposed[[#Totals],[Population, female (% of total population)]] ) / Transposed[[#Totals],[Population, female (% of total population)]]</f>
        <v>-0.72688391179763978</v>
      </c>
      <c r="KT68" s="13">
        <f>(KT67- Transposed[[#Totals],[Population, female (% of total population)]] ) / Transposed[[#Totals],[Population, female (% of total population)]]</f>
        <v>-0.28978155659118543</v>
      </c>
      <c r="KU68" s="13">
        <f>(KU67- Transposed[[#Totals],[Population, female (% of total population)]] ) / Transposed[[#Totals],[Population, female (% of total population)]]</f>
        <v>304980615.54211855</v>
      </c>
      <c r="KV68" s="13">
        <f>(KV67- Transposed[[#Totals],[Population, female (% of total population)]] ) / Transposed[[#Totals],[Population, female (% of total population)]]</f>
        <v>-0.95009271271954709</v>
      </c>
      <c r="KW68" s="13">
        <f>(KW67- Transposed[[#Totals],[Population, female (% of total population)]] ) / Transposed[[#Totals],[Population, female (% of total population)]]</f>
        <v>197634102.79911354</v>
      </c>
      <c r="KX68" s="13">
        <f>(KX67- Transposed[[#Totals],[Population, female (% of total population)]] ) / Transposed[[#Totals],[Population, female (% of total population)]]</f>
        <v>-0.61238964698163612</v>
      </c>
      <c r="KY68" s="13">
        <f>(KY67- Transposed[[#Totals],[Population, female (% of total population)]] ) / Transposed[[#Totals],[Population, female (% of total population)]]</f>
        <v>-0.99382832753109895</v>
      </c>
      <c r="KZ68" s="13">
        <f>(KZ67- Transposed[[#Totals],[Population, female (% of total population)]] ) / Transposed[[#Totals],[Population, female (% of total population)]]</f>
        <v>-0.99998995822897996</v>
      </c>
      <c r="LA68" s="13">
        <f>(LA67- Transposed[[#Totals],[Population, female (% of total population)]] ) / Transposed[[#Totals],[Population, female (% of total population)]]</f>
        <v>0.7930224829581547</v>
      </c>
      <c r="LB68" s="13">
        <f>(LB67- Transposed[[#Totals],[Population, female (% of total population)]] ) / Transposed[[#Totals],[Population, female (% of total population)]]</f>
        <v>-0.96111223754789099</v>
      </c>
      <c r="LC68" s="13">
        <f>(LC67- Transposed[[#Totals],[Population, female (% of total population)]] ) / Transposed[[#Totals],[Population, female (% of total population)]]</f>
        <v>-0.87642194911929094</v>
      </c>
      <c r="LD68" s="13">
        <f>(LD67- Transposed[[#Totals],[Population, female (% of total population)]] ) / Transposed[[#Totals],[Population, female (% of total population)]]</f>
        <v>-0.80091586446559626</v>
      </c>
      <c r="LE68" s="13">
        <f>(LE67- Transposed[[#Totals],[Population, female (% of total population)]] ) / Transposed[[#Totals],[Population, female (% of total population)]]</f>
        <v>4.2801770052855688E-2</v>
      </c>
      <c r="LF68" s="13">
        <f>(LF67- Transposed[[#Totals],[Population, female (% of total population)]] ) / Transposed[[#Totals],[Population, female (% of total population)]]</f>
        <v>-0.95628031655858914</v>
      </c>
      <c r="LG68" s="13">
        <f>(LG67- Transposed[[#Totals],[Population, female (% of total population)]] ) / Transposed[[#Totals],[Population, female (% of total population)]]</f>
        <v>-0.35932898386044942</v>
      </c>
      <c r="LH68" s="13">
        <f>(LH67- Transposed[[#Totals],[Population, female (% of total population)]] ) / Transposed[[#Totals],[Population, female (% of total population)]]</f>
        <v>3.3199828603517528E-2</v>
      </c>
      <c r="LI68" s="13">
        <f>(LI67- Transposed[[#Totals],[Population, female (% of total population)]] ) / Transposed[[#Totals],[Population, female (% of total population)]]</f>
        <v>-0.99041412538429396</v>
      </c>
      <c r="LJ68" s="13">
        <f>(LJ67- Transposed[[#Totals],[Population, female (% of total population)]] ) / Transposed[[#Totals],[Population, female (% of total population)]]</f>
        <v>34549039.21467565</v>
      </c>
      <c r="LK68" s="13">
        <f>(LK67- Transposed[[#Totals],[Population, female (% of total population)]] ) / Transposed[[#Totals],[Population, female (% of total population)]]</f>
        <v>247306064.56983098</v>
      </c>
      <c r="LL68" s="13">
        <f>(LL67- Transposed[[#Totals],[Population, female (% of total population)]] ) / Transposed[[#Totals],[Population, female (% of total population)]]</f>
        <v>3375280241.3314242</v>
      </c>
      <c r="LM68" s="13">
        <f>(LM67- Transposed[[#Totals],[Population, female (% of total population)]] ) / Transposed[[#Totals],[Population, female (% of total population)]]</f>
        <v>-0.99868452799637808</v>
      </c>
      <c r="LN68" s="13">
        <f>(LN67- Transposed[[#Totals],[Population, female (% of total population)]] ) / Transposed[[#Totals],[Population, female (% of total population)]]</f>
        <v>-0.99843348372087759</v>
      </c>
      <c r="LO68" s="13">
        <f>(LO67- Transposed[[#Totals],[Population, female (% of total population)]] ) / Transposed[[#Totals],[Population, female (% of total population)]]</f>
        <v>-0.98936583970266945</v>
      </c>
      <c r="LP68" s="13">
        <f>(LP67- Transposed[[#Totals],[Population, female (% of total population)]] ) / Transposed[[#Totals],[Population, female (% of total population)]]</f>
        <v>-0.6459171120632613</v>
      </c>
      <c r="LQ68" s="13">
        <f>(LQ67- Transposed[[#Totals],[Population, female (% of total population)]] ) / Transposed[[#Totals],[Population, female (% of total population)]]</f>
        <v>-0.99107889062581889</v>
      </c>
      <c r="LR68" s="13">
        <f>(LR67- Transposed[[#Totals],[Population, female (% of total population)]] ) / Transposed[[#Totals],[Population, female (% of total population)]]</f>
        <v>-0.99910829073342267</v>
      </c>
      <c r="LS68" s="13">
        <f>(LS67- Transposed[[#Totals],[Population, female (% of total population)]] ) / Transposed[[#Totals],[Population, female (% of total population)]]</f>
        <v>-0.94108890755349739</v>
      </c>
      <c r="LT68" s="13">
        <f>(LT67- Transposed[[#Totals],[Population, female (% of total population)]] ) / Transposed[[#Totals],[Population, female (% of total population)]]</f>
        <v>-0.26235359276596332</v>
      </c>
      <c r="LU68" s="13">
        <f>(LU67- Transposed[[#Totals],[Population, female (% of total population)]] ) / Transposed[[#Totals],[Population, female (% of total population)]]</f>
        <v>-0.94455335713588673</v>
      </c>
      <c r="LV68" s="13">
        <f>(LV67- Transposed[[#Totals],[Population, female (% of total population)]] ) / Transposed[[#Totals],[Population, female (% of total population)]]</f>
        <v>-0.99778880202139275</v>
      </c>
      <c r="LW68" s="13">
        <f>(LW67- Transposed[[#Totals],[Population, female (% of total population)]] ) / Transposed[[#Totals],[Population, female (% of total population)]]</f>
        <v>-0.59193857612227418</v>
      </c>
      <c r="LX68" s="13">
        <f>(LX67- Transposed[[#Totals],[Population, female (% of total population)]] ) / Transposed[[#Totals],[Population, female (% of total population)]]</f>
        <v>5.7474274521046045</v>
      </c>
      <c r="LY68" s="13">
        <f>(LY67- Transposed[[#Totals],[Population, female (% of total population)]] ) / Transposed[[#Totals],[Population, female (% of total population)]]</f>
        <v>-0.98446738858624117</v>
      </c>
      <c r="LZ68" s="13">
        <f>(LZ67- Transposed[[#Totals],[Population, female (% of total population)]] ) / Transposed[[#Totals],[Population, female (% of total population)]]</f>
        <v>-0.99852385966005774</v>
      </c>
      <c r="MA68" s="13">
        <f>(MA67- Transposed[[#Totals],[Population, female (% of total population)]] ) / Transposed[[#Totals],[Population, female (% of total population)]]</f>
        <v>4.0074676955704112</v>
      </c>
      <c r="MB68" s="13">
        <f>(MB67- Transposed[[#Totals],[Population, female (% of total population)]] ) / Transposed[[#Totals],[Population, female (% of total population)]]</f>
        <v>-0.61621355338605777</v>
      </c>
      <c r="MC68" s="13">
        <f>(MC67- Transposed[[#Totals],[Population, female (% of total population)]] ) / Transposed[[#Totals],[Population, female (% of total population)]]</f>
        <v>-0.67036079108018121</v>
      </c>
      <c r="MD68" s="13">
        <f>(MD67- Transposed[[#Totals],[Population, female (% of total population)]] ) / Transposed[[#Totals],[Population, female (% of total population)]]</f>
        <v>70343056.27239269</v>
      </c>
      <c r="ME68" s="13">
        <f>(ME67- Transposed[[#Totals],[Population, female (% of total population)]] ) / Transposed[[#Totals],[Population, female (% of total population)]]</f>
        <v>2643696.0564392731</v>
      </c>
      <c r="MF68" s="13">
        <f>(MF67- Transposed[[#Totals],[Population, female (% of total population)]] ) / Transposed[[#Totals],[Population, female (% of total population)]]</f>
        <v>0.79050560824797733</v>
      </c>
      <c r="MG68" s="13">
        <f>(MG67- Transposed[[#Totals],[Population, female (% of total population)]] ) / Transposed[[#Totals],[Population, female (% of total population)]]</f>
        <v>2395163222.6939092</v>
      </c>
      <c r="MH68" s="13">
        <f>(MH67- Transposed[[#Totals],[Population, female (% of total population)]] ) / Transposed[[#Totals],[Population, female (% of total population)]]</f>
        <v>-0.87949874775982351</v>
      </c>
      <c r="MI68" s="13">
        <f>(MI67- Transposed[[#Totals],[Population, female (% of total population)]] ) / Transposed[[#Totals],[Population, female (% of total population)]]</f>
        <v>-0.87949874775982351</v>
      </c>
      <c r="MJ68" s="13">
        <f>(MJ67- Transposed[[#Totals],[Population, female (% of total population)]] ) / Transposed[[#Totals],[Population, female (% of total population)]]</f>
        <v>-0.91946305140876972</v>
      </c>
      <c r="MK68" s="13">
        <f>(MK67- Transposed[[#Totals],[Population, female (% of total population)]] ) / Transposed[[#Totals],[Population, female (% of total population)]]</f>
        <v>-0.88656506418279879</v>
      </c>
      <c r="ML68" s="13">
        <f>(ML67- Transposed[[#Totals],[Population, female (% of total population)]] ) / Transposed[[#Totals],[Population, female (% of total population)]]</f>
        <v>35794012.302094676</v>
      </c>
      <c r="MM68" s="13">
        <f>(MM67- Transposed[[#Totals],[Population, female (% of total population)]] ) / Transposed[[#Totals],[Population, female (% of total population)]]</f>
        <v>1.6729315776489468E-2</v>
      </c>
      <c r="MN68" s="13">
        <f>(MN67- Transposed[[#Totals],[Population, female (% of total population)]] ) / Transposed[[#Totals],[Population, female (% of total population)]]</f>
        <v>-0.7589974955196469</v>
      </c>
      <c r="MO68" s="13">
        <f>(MO67- Transposed[[#Totals],[Population, female (% of total population)]] ) / Transposed[[#Totals],[Population, female (% of total population)]]</f>
        <v>107850924.0602375</v>
      </c>
      <c r="MP68" s="13">
        <f>(MP67- Transposed[[#Totals],[Population, female (% of total population)]] ) / Transposed[[#Totals],[Population, female (% of total population)]]</f>
        <v>429560061.3517502</v>
      </c>
      <c r="MQ68" s="13">
        <f>(MQ67- Transposed[[#Totals],[Population, female (% of total population)]] ) / Transposed[[#Totals],[Population, female (% of total population)]]</f>
        <v>-732688.78070435335</v>
      </c>
      <c r="MR68" s="13">
        <f>(MR67- Transposed[[#Totals],[Population, female (% of total population)]] ) / Transposed[[#Totals],[Population, female (% of total population)]]</f>
        <v>-0.64767643034596778</v>
      </c>
      <c r="MS68" s="13">
        <f>(MS67- Transposed[[#Totals],[Population, female (% of total population)]] ) / Transposed[[#Totals],[Population, female (% of total population)]]</f>
        <v>2357406163.6586537</v>
      </c>
      <c r="MT68" s="13">
        <f>(MT67- Transposed[[#Totals],[Population, female (% of total population)]] ) / Transposed[[#Totals],[Population, female (% of total population)]]</f>
        <v>-0.10868021536099481</v>
      </c>
      <c r="MU68" s="13">
        <f>(MU67- Transposed[[#Totals],[Population, female (% of total population)]] ) / Transposed[[#Totals],[Population, female (% of total population)]]</f>
        <v>79756905.911261126</v>
      </c>
      <c r="MV68" s="13">
        <f>(MV67- Transposed[[#Totals],[Population, female (% of total population)]] ) / Transposed[[#Totals],[Population, female (% of total population)]]</f>
        <v>3581993.0773281055</v>
      </c>
      <c r="MW68" s="13">
        <f>(MW67- Transposed[[#Totals],[Population, female (% of total population)]] ) / Transposed[[#Totals],[Population, female (% of total population)]]</f>
        <v>1057939.7440426298</v>
      </c>
      <c r="MX68" s="13">
        <f>(MX67- Transposed[[#Totals],[Population, female (% of total population)]] ) / Transposed[[#Totals],[Population, female (% of total population)]]</f>
        <v>244662367.5133917</v>
      </c>
      <c r="MY68" s="13">
        <f>(MY67- Transposed[[#Totals],[Population, female (% of total population)]] ) / Transposed[[#Totals],[Population, female (% of total population)]]</f>
        <v>592123441.51589227</v>
      </c>
      <c r="MZ68" s="13">
        <f>(MZ67- Transposed[[#Totals],[Population, female (% of total population)]] ) / Transposed[[#Totals],[Population, female (% of total population)]]</f>
        <v>388001506.95588392</v>
      </c>
      <c r="NA68" s="13">
        <f>(NA67- Transposed[[#Totals],[Population, female (% of total population)]] ) / Transposed[[#Totals],[Population, female (% of total population)]]</f>
        <v>121038.08250693588</v>
      </c>
      <c r="NB68" s="13">
        <f>(NB67- Transposed[[#Totals],[Population, female (% of total population)]] ) / Transposed[[#Totals],[Population, female (% of total population)]]</f>
        <v>-0.60480942774355373</v>
      </c>
      <c r="NC68" s="13">
        <f>(NC67- Transposed[[#Totals],[Population, female (% of total population)]] ) / Transposed[[#Totals],[Population, female (% of total population)]]</f>
        <v>-1203306.4213283628</v>
      </c>
      <c r="ND68" s="13">
        <f>(ND67- Transposed[[#Totals],[Population, female (% of total population)]] ) / Transposed[[#Totals],[Population, female (% of total population)]]</f>
        <v>1974010.3655913507</v>
      </c>
      <c r="NE68" s="13">
        <f>(NE67- Transposed[[#Totals],[Population, female (% of total population)]] ) / Transposed[[#Totals],[Population, female (% of total population)]]</f>
        <v>78665575.676070675</v>
      </c>
      <c r="NF68" s="13">
        <f>(NF67- Transposed[[#Totals],[Population, female (% of total population)]] ) / Transposed[[#Totals],[Population, female (% of total population)]]</f>
        <v>72761.670943257181</v>
      </c>
      <c r="NG68" s="13">
        <f>(NG67- Transposed[[#Totals],[Population, female (% of total population)]] ) / Transposed[[#Totals],[Population, female (% of total population)]]</f>
        <v>176935.01380774684</v>
      </c>
      <c r="NH68" s="13">
        <f>(NH67- Transposed[[#Totals],[Population, female (% of total population)]] ) / Transposed[[#Totals],[Population, female (% of total population)]]</f>
        <v>-0.90542788262665819</v>
      </c>
      <c r="NI68" s="13">
        <f>(NI67- Transposed[[#Totals],[Population, female (% of total population)]] ) / Transposed[[#Totals],[Population, female (% of total population)]]</f>
        <v>-0.64789520759948505</v>
      </c>
      <c r="NJ68" s="13">
        <f>(NJ67- Transposed[[#Totals],[Population, female (% of total population)]] ) / Transposed[[#Totals],[Population, female (% of total population)]]</f>
        <v>-0.97548170933905476</v>
      </c>
      <c r="NK68" s="13">
        <f>(NK67- Transposed[[#Totals],[Population, female (% of total population)]] ) / Transposed[[#Totals],[Population, female (% of total population)]]</f>
        <v>8.0381700682405632E-2</v>
      </c>
      <c r="NL68" s="13">
        <f>(NL67- Transposed[[#Totals],[Population, female (% of total population)]] ) / Transposed[[#Totals],[Population, female (% of total population)]]</f>
        <v>-0.56694530455069547</v>
      </c>
      <c r="NM68" s="13">
        <f>(NM67- Transposed[[#Totals],[Population, female (% of total population)]] ) / Transposed[[#Totals],[Population, female (% of total population)]]</f>
        <v>4.7844631577069502E-2</v>
      </c>
      <c r="NN68" s="13">
        <f>(NN67- Transposed[[#Totals],[Population, female (% of total population)]] ) / Transposed[[#Totals],[Population, female (% of total population)]]</f>
        <v>-0.59802289321671798</v>
      </c>
      <c r="NO68" s="13">
        <f>(NO67- Transposed[[#Totals],[Population, female (% of total population)]] ) / Transposed[[#Totals],[Population, female (% of total population)]]</f>
        <v>-0.85644051947890609</v>
      </c>
      <c r="NP68" s="13">
        <f>(NP67- Transposed[[#Totals],[Population, female (% of total population)]] ) / Transposed[[#Totals],[Population, female (% of total population)]]</f>
        <v>-0.69464400058784681</v>
      </c>
      <c r="NQ68" s="13">
        <f>(NQ67- Transposed[[#Totals],[Population, female (% of total population)]] ) / Transposed[[#Totals],[Population, female (% of total population)]]</f>
        <v>-0.95735873000346583</v>
      </c>
      <c r="NR68" s="13">
        <f>(NR67- Transposed[[#Totals],[Population, female (% of total population)]] ) / Transposed[[#Totals],[Population, female (% of total population)]]</f>
        <v>-1</v>
      </c>
      <c r="NS68" s="13">
        <f>(NS67- Transposed[[#Totals],[Population, female (% of total population)]] ) / Transposed[[#Totals],[Population, female (% of total population)]]</f>
        <v>62.96227261399644</v>
      </c>
      <c r="NT68" s="13">
        <f>(NT67- Transposed[[#Totals],[Population, female (% of total population)]] ) / Transposed[[#Totals],[Population, female (% of total population)]]</f>
        <v>-1</v>
      </c>
      <c r="NU68" s="13">
        <f>(NU67- Transposed[[#Totals],[Population, female (% of total population)]] ) / Transposed[[#Totals],[Population, female (% of total population)]]</f>
        <v>-0.99777103487492458</v>
      </c>
      <c r="NV68" s="13">
        <f>(NV67- Transposed[[#Totals],[Population, female (% of total population)]] ) / Transposed[[#Totals],[Population, female (% of total population)]]</f>
        <v>-0.91140897356855</v>
      </c>
      <c r="NW68" s="13">
        <f>(NW67- Transposed[[#Totals],[Population, female (% of total population)]] ) / Transposed[[#Totals],[Population, female (% of total population)]]</f>
        <v>10.838906793134543</v>
      </c>
      <c r="NX68" s="13">
        <f>(NX67- Transposed[[#Totals],[Population, female (% of total population)]] ) / Transposed[[#Totals],[Population, female (% of total population)]]</f>
        <v>-0.94003426729858663</v>
      </c>
      <c r="NY68" s="13">
        <f>(NY67- Transposed[[#Totals],[Population, female (% of total population)]] ) / Transposed[[#Totals],[Population, female (% of total population)]]</f>
        <v>-0.95891457854772988</v>
      </c>
      <c r="NZ68" s="13">
        <f>(NZ67- Transposed[[#Totals],[Population, female (% of total population)]] ) / Transposed[[#Totals],[Population, female (% of total population)]]</f>
        <v>61.475485285494891</v>
      </c>
      <c r="OA68" s="13">
        <f>(OA67- Transposed[[#Totals],[Population, female (% of total population)]] ) / Transposed[[#Totals],[Population, female (% of total population)]]</f>
        <v>7097061834.4794769</v>
      </c>
      <c r="OB68" s="13">
        <f>(OB67- Transposed[[#Totals],[Population, female (% of total population)]] ) / Transposed[[#Totals],[Population, female (% of total population)]]</f>
        <v>-0.92606597556670656</v>
      </c>
      <c r="OC68" s="13">
        <f>(OC67- Transposed[[#Totals],[Population, female (% of total population)]] ) / Transposed[[#Totals],[Population, female (% of total population)]]</f>
        <v>280899955.44458139</v>
      </c>
      <c r="OD68" s="13">
        <f>(OD67- Transposed[[#Totals],[Population, female (% of total population)]] ) / Transposed[[#Totals],[Population, female (% of total population)]]</f>
        <v>480904199.82002193</v>
      </c>
      <c r="OE68" s="13">
        <f>(OE67- Transposed[[#Totals],[Population, female (% of total population)]] ) / Transposed[[#Totals],[Population, female (% of total population)]]</f>
        <v>-0.99783942007866189</v>
      </c>
      <c r="OF68" s="13">
        <f>(OF67- Transposed[[#Totals],[Population, female (% of total population)]] ) / Transposed[[#Totals],[Population, female (% of total population)]]</f>
        <v>-1</v>
      </c>
      <c r="OG68" s="13">
        <f>(OG67- Transposed[[#Totals],[Population, female (% of total population)]] ) / Transposed[[#Totals],[Population, female (% of total population)]]</f>
        <v>8731826.4471521638</v>
      </c>
      <c r="OH68" s="13">
        <f>(OH67- Transposed[[#Totals],[Population, female (% of total population)]] ) / Transposed[[#Totals],[Population, female (% of total population)]]</f>
        <v>347049645.17530608</v>
      </c>
      <c r="OI68" s="13">
        <f>(OI67- Transposed[[#Totals],[Population, female (% of total population)]] ) / Transposed[[#Totals],[Population, female (% of total population)]]</f>
        <v>1161.2546613985426</v>
      </c>
      <c r="OJ68" s="13">
        <f>(OJ67- Transposed[[#Totals],[Population, female (% of total population)]] ) / Transposed[[#Totals],[Population, female (% of total population)]]</f>
        <v>-0.89678826592497829</v>
      </c>
      <c r="OK68" s="13">
        <f>(OK67- Transposed[[#Totals],[Population, female (% of total population)]] ) / Transposed[[#Totals],[Population, female (% of total population)]]</f>
        <v>6932095620.1626759</v>
      </c>
      <c r="OL68" s="13">
        <f>(OL67- Transposed[[#Totals],[Population, female (% of total population)]] ) / Transposed[[#Totals],[Population, female (% of total population)]]</f>
        <v>-0.9282949406716986</v>
      </c>
      <c r="OM68" s="13">
        <f>(OM67- Transposed[[#Totals],[Population, female (% of total population)]] ) / Transposed[[#Totals],[Population, female (% of total population)]]</f>
        <v>-0.87724005128044868</v>
      </c>
      <c r="ON68" s="13">
        <f>(ON67- Transposed[[#Totals],[Population, female (% of total population)]] ) / Transposed[[#Totals],[Population, female (% of total population)]]</f>
        <v>111731.51669945318</v>
      </c>
      <c r="OO68" s="13">
        <f>(OO67- Transposed[[#Totals],[Population, female (% of total population)]] ) / Transposed[[#Totals],[Population, female (% of total population)]]</f>
        <v>2128854.4562431187</v>
      </c>
      <c r="OP68" s="13">
        <f>(OP67- Transposed[[#Totals],[Population, female (% of total population)]] ) / Transposed[[#Totals],[Population, female (% of total population)]]</f>
        <v>-1</v>
      </c>
      <c r="OQ68" s="13">
        <f>(OQ67- Transposed[[#Totals],[Population, female (% of total population)]] ) / Transposed[[#Totals],[Population, female (% of total population)]]</f>
        <v>-0.96477628090577761</v>
      </c>
      <c r="OR68" s="13">
        <f>(OR67- Transposed[[#Totals],[Population, female (% of total population)]] ) / Transposed[[#Totals],[Population, female (% of total population)]]</f>
        <v>-0.99501608236624339</v>
      </c>
      <c r="OS68" s="13">
        <f>(OS67- Transposed[[#Totals],[Population, female (% of total population)]] ) / Transposed[[#Totals],[Population, female (% of total population)]]</f>
        <v>42331.090052558815</v>
      </c>
      <c r="OT68" s="13">
        <f>(OT67- Transposed[[#Totals],[Population, female (% of total population)]] ) / Transposed[[#Totals],[Population, female (% of total population)]]</f>
        <v>0.87191202245829735</v>
      </c>
      <c r="OU68" s="13">
        <f>(OU67- Transposed[[#Totals],[Population, female (% of total population)]] ) / Transposed[[#Totals],[Population, female (% of total population)]]</f>
        <v>51678929.210319631</v>
      </c>
      <c r="OV68" s="13">
        <f>(OV67- Transposed[[#Totals],[Population, female (% of total population)]] ) / Transposed[[#Totals],[Population, female (% of total population)]]</f>
        <v>70637411.30880864</v>
      </c>
      <c r="OW68" s="13">
        <f>(OW67- Transposed[[#Totals],[Population, female (% of total population)]] ) / Transposed[[#Totals],[Population, female (% of total population)]]</f>
        <v>0.8189103160609511</v>
      </c>
      <c r="OX68" s="13">
        <f>(OX67- Transposed[[#Totals],[Population, female (% of total population)]] ) / Transposed[[#Totals],[Population, female (% of total population)]]</f>
        <v>277592.1314774655</v>
      </c>
      <c r="OY68" s="13">
        <f>(OY67- Transposed[[#Totals],[Population, female (% of total population)]] ) / Transposed[[#Totals],[Population, female (% of total population)]]</f>
        <v>0.80866398914437332</v>
      </c>
      <c r="OZ68" s="13">
        <f>(OZ67- Transposed[[#Totals],[Population, female (% of total population)]] ) / Transposed[[#Totals],[Population, female (% of total population)]]</f>
        <v>1184986925.7629106</v>
      </c>
      <c r="PA68" s="13">
        <f>(PA67- Transposed[[#Totals],[Population, female (% of total population)]] ) / Transposed[[#Totals],[Population, female (% of total population)]]</f>
        <v>-0.70076276396942061</v>
      </c>
      <c r="PB68" s="13">
        <f>(PB67- Transposed[[#Totals],[Population, female (% of total population)]] ) / Transposed[[#Totals],[Population, female (% of total population)]]</f>
        <v>30394633357.800926</v>
      </c>
      <c r="PC68" s="13">
        <f>(PC67- Transposed[[#Totals],[Population, female (% of total population)]] ) / Transposed[[#Totals],[Population, female (% of total population)]]</f>
        <v>0.81366801994339455</v>
      </c>
      <c r="PD68" s="13">
        <f>(PD67- Transposed[[#Totals],[Population, female (% of total population)]] ) / Transposed[[#Totals],[Population, female (% of total population)]]</f>
        <v>3212.3666541039561</v>
      </c>
      <c r="PE68" s="13">
        <f>(PE67- Transposed[[#Totals],[Population, female (% of total population)]] ) / Transposed[[#Totals],[Population, female (% of total population)]]</f>
        <v>6827.4043659107547</v>
      </c>
      <c r="PF68" s="13">
        <f>(PF67- Transposed[[#Totals],[Population, female (% of total population)]] ) / Transposed[[#Totals],[Population, female (% of total population)]]</f>
        <v>1714185.986863794</v>
      </c>
      <c r="PG68" s="13">
        <f>(PG67- Transposed[[#Totals],[Population, female (% of total population)]] ) / Transposed[[#Totals],[Population, female (% of total population)]]</f>
        <v>-0.86437584060368133</v>
      </c>
      <c r="PH68" s="13">
        <f>(PH67- Transposed[[#Totals],[Population, female (% of total population)]] ) / Transposed[[#Totals],[Population, female (% of total population)]]</f>
        <v>82542.360475715555</v>
      </c>
      <c r="PI68" s="13">
        <f>(PI67- Transposed[[#Totals],[Population, female (% of total population)]] ) / Transposed[[#Totals],[Population, female (% of total population)]]</f>
        <v>-1.1136991273416601</v>
      </c>
      <c r="PJ68" s="13">
        <f>(PJ67- Transposed[[#Totals],[Population, female (% of total population)]] ) / Transposed[[#Totals],[Population, female (% of total population)]]</f>
        <v>-0.89740657275221092</v>
      </c>
      <c r="PK68" s="13">
        <f>(PK67- Transposed[[#Totals],[Population, female (% of total population)]] ) / Transposed[[#Totals],[Population, female (% of total population)]]</f>
        <v>37745329.246703938</v>
      </c>
      <c r="PL68" s="13">
        <f>(PL67- Transposed[[#Totals],[Population, female (% of total population)]] ) / Transposed[[#Totals],[Population, female (% of total population)]]</f>
        <v>-0.7459431931936279</v>
      </c>
      <c r="PM68" s="13">
        <f>(PM67- Transposed[[#Totals],[Population, female (% of total population)]] ) / Transposed[[#Totals],[Population, female (% of total population)]]</f>
        <v>-0.6433497660060894</v>
      </c>
      <c r="PN68" s="13">
        <f>(PN67- Transposed[[#Totals],[Population, female (% of total population)]] ) / Transposed[[#Totals],[Population, female (% of total population)]]</f>
        <v>73504.765593692297</v>
      </c>
      <c r="PO68" s="13">
        <f>(PO67- Transposed[[#Totals],[Population, female (% of total population)]] ) / Transposed[[#Totals],[Population, female (% of total population)]]</f>
        <v>-0.12020208599042946</v>
      </c>
      <c r="PP68" s="13">
        <f>(PP67- Transposed[[#Totals],[Population, female (% of total population)]] ) / Transposed[[#Totals],[Population, female (% of total population)]]</f>
        <v>645368555.62271345</v>
      </c>
      <c r="PQ68" s="13">
        <f>(PQ67- Transposed[[#Totals],[Population, female (% of total population)]] ) / Transposed[[#Totals],[Population, female (% of total population)]]</f>
        <v>-5.6623899529744774E-2</v>
      </c>
      <c r="PR68" s="13">
        <f>(PR67- Transposed[[#Totals],[Population, female (% of total population)]] ) / Transposed[[#Totals],[Population, female (% of total population)]]</f>
        <v>22798636087.421001</v>
      </c>
      <c r="PS68" s="13">
        <f>(PS67- Transposed[[#Totals],[Population, female (% of total population)]] ) / Transposed[[#Totals],[Population, female (% of total population)]]</f>
        <v>-0.39003160436149681</v>
      </c>
      <c r="PT68" s="13">
        <f>(PT67- Transposed[[#Totals],[Population, female (% of total population)]] ) / Transposed[[#Totals],[Population, female (% of total population)]]</f>
        <v>392273750.48005861</v>
      </c>
      <c r="PU68" s="13">
        <f>(PU67- Transposed[[#Totals],[Population, female (% of total population)]] ) / Transposed[[#Totals],[Population, female (% of total population)]]</f>
        <v>1414349928.1993289</v>
      </c>
      <c r="PV68" s="13">
        <f>(PV67- Transposed[[#Totals],[Population, female (% of total population)]] ) / Transposed[[#Totals],[Population, female (% of total population)]]</f>
        <v>-0.95098037659841839</v>
      </c>
      <c r="PW68" s="13">
        <f>(PW67- Transposed[[#Totals],[Population, female (% of total population)]] ) / Transposed[[#Totals],[Population, female (% of total population)]]</f>
        <v>-189793489.98668602</v>
      </c>
      <c r="PX68" s="13">
        <f>(PX67- Transposed[[#Totals],[Population, female (% of total population)]] ) / Transposed[[#Totals],[Population, female (% of total population)]]</f>
        <v>-360882553.21976799</v>
      </c>
      <c r="PY68" s="13">
        <f>(PY67- Transposed[[#Totals],[Population, female (% of total population)]] ) / Transposed[[#Totals],[Population, female (% of total population)]]</f>
        <v>-0.52587364207199094</v>
      </c>
      <c r="PZ68" s="13">
        <f>(PZ67- Transposed[[#Totals],[Population, female (% of total population)]] ) / Transposed[[#Totals],[Population, female (% of total population)]]</f>
        <v>441957420.95578539</v>
      </c>
      <c r="QA68" s="13">
        <f>(QA67- Transposed[[#Totals],[Population, female (% of total population)]] ) / Transposed[[#Totals],[Population, female (% of total population)]]</f>
        <v>405183451.30338955</v>
      </c>
      <c r="QB68" s="13">
        <f>(QB67- Transposed[[#Totals],[Population, female (% of total population)]] ) / Transposed[[#Totals],[Population, female (% of total population)]]</f>
        <v>-0.94866960098409092</v>
      </c>
      <c r="QC68" s="13">
        <f>(QC67- Transposed[[#Totals],[Population, female (% of total population)]] ) / Transposed[[#Totals],[Population, female (% of total population)]]</f>
        <v>-0.68614211466853858</v>
      </c>
      <c r="QD68" s="13">
        <f>(QD67- Transposed[[#Totals],[Population, female (% of total population)]] ) / Transposed[[#Totals],[Population, female (% of total population)]]</f>
        <v>-0.76528086019757857</v>
      </c>
      <c r="QE68" s="13">
        <f>(QE67- Transposed[[#Totals],[Population, female (% of total population)]] ) / Transposed[[#Totals],[Population, female (% of total population)]]</f>
        <v>392273750.48005861</v>
      </c>
      <c r="QF68" s="13">
        <f>(QF67- Transposed[[#Totals],[Population, female (% of total population)]] ) / Transposed[[#Totals],[Population, female (% of total population)]]</f>
        <v>1370049028.1157072</v>
      </c>
      <c r="QG68" s="13">
        <f>(QG67- Transposed[[#Totals],[Population, female (% of total population)]] ) / Transposed[[#Totals],[Population, female (% of total population)]]</f>
        <v>390667067.11685628</v>
      </c>
      <c r="QH68" s="13">
        <f>(QH67- Transposed[[#Totals],[Population, female (% of total population)]] ) / Transposed[[#Totals],[Population, female (% of total population)]]</f>
        <v>-41667948.72217375</v>
      </c>
      <c r="QI68" s="13">
        <f>(QI67- Transposed[[#Totals],[Population, female (% of total population)]] ) / Transposed[[#Totals],[Population, female (% of total population)]]</f>
        <v>-295412837.57520074</v>
      </c>
      <c r="QJ68" s="13">
        <f>(QJ67- Transposed[[#Totals],[Population, female (% of total population)]] ) / Transposed[[#Totals],[Population, female (% of total population)]]</f>
        <v>-0.11154355185741102</v>
      </c>
      <c r="QK68" s="13">
        <f>(QK67- Transposed[[#Totals],[Population, female (% of total population)]] ) / Transposed[[#Totals],[Population, female (% of total population)]]</f>
        <v>1210211146.258827</v>
      </c>
      <c r="QL68" s="13">
        <f>(QL67- Transposed[[#Totals],[Population, female (% of total population)]] ) / Transposed[[#Totals],[Population, female (% of total population)]]</f>
        <v>-0.58749519266279249</v>
      </c>
      <c r="QM68" s="13">
        <f>(QM67- Transposed[[#Totals],[Population, female (% of total population)]] ) / Transposed[[#Totals],[Population, female (% of total population)]]</f>
        <v>-0.12298953963494319</v>
      </c>
      <c r="QN68" s="13">
        <f>(QN67- Transposed[[#Totals],[Population, female (% of total population)]] ) / Transposed[[#Totals],[Population, female (% of total population)]]</f>
        <v>-0.79978456932734354</v>
      </c>
      <c r="QO68" s="13">
        <f>(QO67- Transposed[[#Totals],[Population, female (% of total population)]] ) / Transposed[[#Totals],[Population, female (% of total population)]]</f>
        <v>416228395.24830371</v>
      </c>
      <c r="QP68" s="13">
        <f>(QP67- Transposed[[#Totals],[Population, female (% of total population)]] ) / Transposed[[#Totals],[Population, female (% of total population)]]</f>
        <v>888844053.92073691</v>
      </c>
      <c r="QQ68" s="13">
        <f>(QQ67- Transposed[[#Totals],[Population, female (% of total population)]] ) / Transposed[[#Totals],[Population, female (% of total population)]]</f>
        <v>401407745.39986402</v>
      </c>
      <c r="QR68" s="13">
        <f>(QR67- Transposed[[#Totals],[Population, female (% of total population)]] ) / Transposed[[#Totals],[Population, female (% of total population)]]</f>
        <v>-0.15980854924122434</v>
      </c>
      <c r="QS68" s="13">
        <f>(QS67- Transposed[[#Totals],[Population, female (% of total population)]] ) / Transposed[[#Totals],[Population, female (% of total population)]]</f>
        <v>675791105.10494995</v>
      </c>
      <c r="QT68" s="13">
        <f>(QT67- Transposed[[#Totals],[Population, female (% of total population)]] ) / Transposed[[#Totals],[Population, female (% of total population)]]</f>
        <v>44300899.083621606</v>
      </c>
      <c r="QU68" s="13">
        <f>(QU67- Transposed[[#Totals],[Population, female (% of total population)]] ) / Transposed[[#Totals],[Population, female (% of total population)]]</f>
        <v>48329341.722818762</v>
      </c>
      <c r="QV68" s="13">
        <f>(QV67- Transposed[[#Totals],[Population, female (% of total population)]] ) / Transposed[[#Totals],[Population, female (% of total population)]]</f>
        <v>-515953225.24806988</v>
      </c>
      <c r="QW68" s="13">
        <f>(QW67- Transposed[[#Totals],[Population, female (% of total population)]] ) / Transposed[[#Totals],[Population, female (% of total population)]]</f>
        <v>-1.0637205639119274</v>
      </c>
      <c r="QX68" s="13">
        <f>(QX67- Transposed[[#Totals],[Population, female (% of total population)]] ) / Transposed[[#Totals],[Population, female (% of total population)]]</f>
        <v>-0.99802005924818415</v>
      </c>
      <c r="QY68" s="13">
        <f>(QY67- Transposed[[#Totals],[Population, female (% of total population)]] ) / Transposed[[#Totals],[Population, female (% of total population)]]</f>
        <v>2057358045.5806141</v>
      </c>
      <c r="QZ68" s="13">
        <f>(QZ67- Transposed[[#Totals],[Population, female (% of total population)]] ) / Transposed[[#Totals],[Population, female (% of total population)]]</f>
        <v>-0.76673340940486345</v>
      </c>
      <c r="RA68" s="13">
        <f>(RA67- Transposed[[#Totals],[Population, female (% of total population)]] ) / Transposed[[#Totals],[Population, female (% of total population)]]</f>
        <v>-0.7177420505560882</v>
      </c>
      <c r="RB68" s="13">
        <f>(RB67- Transposed[[#Totals],[Population, female (% of total population)]] ) / Transposed[[#Totals],[Population, female (% of total population)]]</f>
        <v>-0.15919421317125559</v>
      </c>
      <c r="RC68" s="13">
        <f>(RC67- Transposed[[#Totals],[Population, female (% of total population)]] ) / Transposed[[#Totals],[Population, female (% of total population)]]</f>
        <v>-0.900941596463668</v>
      </c>
      <c r="RD68" s="13">
        <f>(RD67- Transposed[[#Totals],[Population, female (% of total population)]] ) / Transposed[[#Totals],[Population, female (% of total population)]]</f>
        <v>-0.16247051830421161</v>
      </c>
      <c r="RE68" s="13">
        <f>(RE67- Transposed[[#Totals],[Population, female (% of total population)]] ) / Transposed[[#Totals],[Population, female (% of total population)]]</f>
        <v>694257922.01075709</v>
      </c>
      <c r="RF68" s="13">
        <f>(RF67- Transposed[[#Totals],[Population, female (% of total population)]] ) / Transposed[[#Totals],[Population, female (% of total population)]]</f>
        <v>-0.71838635207412238</v>
      </c>
      <c r="RG68" s="13">
        <f>(RG67- Transposed[[#Totals],[Population, female (% of total population)]] ) / Transposed[[#Totals],[Population, female (% of total population)]]</f>
        <v>-282119541.09890527</v>
      </c>
      <c r="RH68" s="13">
        <f>(RH67- Transposed[[#Totals],[Population, female (% of total population)]] ) / Transposed[[#Totals],[Population, female (% of total population)]]</f>
        <v>-252335025.20181695</v>
      </c>
      <c r="RI68" s="13">
        <f>(RI67- Transposed[[#Totals],[Population, female (% of total population)]] ) / Transposed[[#Totals],[Population, female (% of total population)]]</f>
        <v>-0.56693241834761632</v>
      </c>
      <c r="RJ68" s="13">
        <f>(RJ67- Transposed[[#Totals],[Population, female (% of total population)]] ) / Transposed[[#Totals],[Population, female (% of total population)]]</f>
        <v>-0.77554584592972409</v>
      </c>
      <c r="RK68" s="13">
        <f>(RK67- Transposed[[#Totals],[Population, female (% of total population)]] ) / Transposed[[#Totals],[Population, female (% of total population)]]</f>
        <v>-0.9221981672623929</v>
      </c>
      <c r="RL68" s="13">
        <f>(RL67- Transposed[[#Totals],[Population, female (% of total population)]] ) / Transposed[[#Totals],[Population, female (% of total population)]]</f>
        <v>-0.49656567233655208</v>
      </c>
      <c r="RM68" s="13">
        <f>(RM67- Transposed[[#Totals],[Population, female (% of total population)]] ) / Transposed[[#Totals],[Population, female (% of total population)]]</f>
        <v>-0.75231410946222244</v>
      </c>
      <c r="RN68" s="13">
        <f>(RN67- Transposed[[#Totals],[Population, female (% of total population)]] ) / Transposed[[#Totals],[Population, female (% of total population)]]</f>
        <v>7840613.8124274854</v>
      </c>
      <c r="RO68" s="13">
        <f>(RO67- Transposed[[#Totals],[Population, female (% of total population)]] ) / Transposed[[#Totals],[Population, female (% of total population)]]</f>
        <v>1652168568.2146125</v>
      </c>
      <c r="RP68" s="13">
        <f>(RP67- Transposed[[#Totals],[Population, female (% of total population)]] ) / Transposed[[#Totals],[Population, female (% of total population)]]</f>
        <v>-0.45522856186683147</v>
      </c>
      <c r="RQ68" s="13">
        <f>(RQ67- Transposed[[#Totals],[Population, female (% of total population)]] ) / Transposed[[#Totals],[Population, female (% of total population)]]</f>
        <v>19691168.879193369</v>
      </c>
      <c r="RR68" s="13">
        <f>(RR67- Transposed[[#Totals],[Population, female (% of total population)]] ) / Transposed[[#Totals],[Population, female (% of total population)]]</f>
        <v>8859713.0203067195</v>
      </c>
      <c r="RS68" s="13">
        <f>(RS67- Transposed[[#Totals],[Population, female (% of total population)]] ) / Transposed[[#Totals],[Population, female (% of total population)]]</f>
        <v>1.8351083932301813</v>
      </c>
      <c r="RT68" s="13">
        <f>(RT67- Transposed[[#Totals],[Population, female (% of total population)]] ) / Transposed[[#Totals],[Population, female (% of total population)]]</f>
        <v>-0.88966295389642491</v>
      </c>
      <c r="RU68" s="13">
        <f>(RU67- Transposed[[#Totals],[Population, female (% of total population)]] ) / Transposed[[#Totals],[Population, female (% of total population)]]</f>
        <v>0.55647450810228016</v>
      </c>
      <c r="RV68" s="13">
        <f>(RV67- Transposed[[#Totals],[Population, female (% of total population)]] ) / Transposed[[#Totals],[Population, female (% of total population)]]</f>
        <v>154.64745081022801</v>
      </c>
      <c r="RW68" s="13">
        <f>(RW67- Transposed[[#Totals],[Population, female (% of total population)]] ) / Transposed[[#Totals],[Population, female (% of total population)]]</f>
        <v>1.2389863265317131</v>
      </c>
      <c r="RX68" s="13">
        <f>(RX67- Transposed[[#Totals],[Population, female (% of total population)]] ) / Transposed[[#Totals],[Population, female (% of total population)]]</f>
        <v>-0.89922117887721464</v>
      </c>
      <c r="RY68" s="13">
        <f>(RY67- Transposed[[#Totals],[Population, female (% of total population)]] ) / Transposed[[#Totals],[Population, female (% of total population)]]</f>
        <v>-5079128.7819234403</v>
      </c>
      <c r="RZ68" s="13">
        <f>(RZ67- Transposed[[#Totals],[Population, female (% of total population)]] ) / Transposed[[#Totals],[Population, female (% of total population)]]</f>
        <v>19691168.879193369</v>
      </c>
      <c r="SA68" s="13">
        <f>(SA67- Transposed[[#Totals],[Population, female (% of total population)]] ) / Transposed[[#Totals],[Population, female (% of total population)]]</f>
        <v>-0.97975398172327943</v>
      </c>
      <c r="SB68" s="13">
        <f>(SB67- Transposed[[#Totals],[Population, female (% of total population)]] ) / Transposed[[#Totals],[Population, female (% of total population)]]</f>
        <v>-0.10288826061392582</v>
      </c>
      <c r="SC68" s="13">
        <f>(SC67- Transposed[[#Totals],[Population, female (% of total population)]] ) / Transposed[[#Totals],[Population, female (% of total population)]]</f>
        <v>-0.47509381689260494</v>
      </c>
      <c r="SD68" s="13">
        <f>(SD67- Transposed[[#Totals],[Population, female (% of total population)]] ) / Transposed[[#Totals],[Population, female (% of total population)]]</f>
        <v>0.40267474315973484</v>
      </c>
      <c r="SE68" s="13">
        <f>(SE67- Transposed[[#Totals],[Population, female (% of total population)]] ) / Transposed[[#Totals],[Population, female (% of total population)]]</f>
        <v>-0.63339502360130295</v>
      </c>
      <c r="SF68" s="13">
        <f>(SF67- Transposed[[#Totals],[Population, female (% of total population)]] ) / Transposed[[#Totals],[Population, female (% of total population)]]</f>
        <v>-0.9633623216621835</v>
      </c>
      <c r="SG68" s="13">
        <f>(SG67- Transposed[[#Totals],[Population, female (% of total population)]] ) / Transposed[[#Totals],[Population, female (% of total population)]]</f>
        <v>143525746.68171135</v>
      </c>
      <c r="SH68" s="13">
        <f>(SH67- Transposed[[#Totals],[Population, female (% of total population)]] ) / Transposed[[#Totals],[Population, female (% of total population)]]</f>
        <v>-0.84060237294263218</v>
      </c>
      <c r="SI68" s="13">
        <f>(SI67- Transposed[[#Totals],[Population, female (% of total population)]] ) / Transposed[[#Totals],[Population, female (% of total population)]]</f>
        <v>207077.79111427814</v>
      </c>
      <c r="SJ68" s="13">
        <f>(SJ67- Transposed[[#Totals],[Population, female (% of total population)]] ) / Transposed[[#Totals],[Population, female (% of total population)]]</f>
        <v>-0.4123959302382646</v>
      </c>
      <c r="SK68" s="13">
        <f>(SK67- Transposed[[#Totals],[Population, female (% of total population)]] ) / Transposed[[#Totals],[Population, female (% of total population)]]</f>
        <v>0.71899901538587485</v>
      </c>
      <c r="SL68" s="13">
        <f>(SL67- Transposed[[#Totals],[Population, female (% of total population)]] ) / Transposed[[#Totals],[Population, female (% of total population)]]</f>
        <v>-2.3959739561189741E-2</v>
      </c>
      <c r="SM68" s="13">
        <f>(SM67- Transposed[[#Totals],[Population, female (% of total population)]] ) / Transposed[[#Totals],[Population, female (% of total population)]]</f>
        <v>32093499.179967016</v>
      </c>
      <c r="SN68" s="13">
        <f>(SN67- Transposed[[#Totals],[Population, female (% of total population)]] ) / Transposed[[#Totals],[Population, female (% of total population)]]</f>
        <v>0.42048319062881495</v>
      </c>
      <c r="SO68" s="13">
        <f>(SO67- Transposed[[#Totals],[Population, female (% of total population)]] ) / Transposed[[#Totals],[Population, female (% of total population)]]</f>
        <v>-1</v>
      </c>
      <c r="SP68" s="13">
        <f>(SP67- Transposed[[#Totals],[Population, female (% of total population)]] ) / Transposed[[#Totals],[Population, female (% of total population)]]</f>
        <v>-0.57800469458739911</v>
      </c>
      <c r="SQ68" s="13">
        <f>(SQ67- Transposed[[#Totals],[Population, female (% of total population)]] ) / Transposed[[#Totals],[Population, female (% of total population)]]</f>
        <v>-0.85176031219711856</v>
      </c>
      <c r="SR68" s="13">
        <f>(SR67- Transposed[[#Totals],[Population, female (% of total population)]] ) / Transposed[[#Totals],[Population, female (% of total population)]]</f>
        <v>-0.41190507300647899</v>
      </c>
      <c r="SS68" s="13">
        <f>(SS67- Transposed[[#Totals],[Population, female (% of total population)]] ) / Transposed[[#Totals],[Population, female (% of total population)]]</f>
        <v>-0.98236397996185643</v>
      </c>
      <c r="ST68" s="13">
        <f>(ST67- Transposed[[#Totals],[Population, female (% of total population)]] ) / Transposed[[#Totals],[Population, female (% of total population)]]</f>
        <v>0.84247849624225135</v>
      </c>
      <c r="SU68" s="13">
        <f>(SU67- Transposed[[#Totals],[Population, female (% of total population)]] ) / Transposed[[#Totals],[Population, female (% of total population)]]</f>
        <v>-0.41215812463200618</v>
      </c>
      <c r="SV68" s="13">
        <f>(SV67- Transposed[[#Totals],[Population, female (% of total population)]] ) / Transposed[[#Totals],[Population, female (% of total population)]]</f>
        <v>464.13483364708145</v>
      </c>
      <c r="SW68" s="13">
        <f>(SW67- Transposed[[#Totals],[Population, female (% of total population)]] ) / Transposed[[#Totals],[Population, female (% of total population)]]</f>
        <v>1.53253465124771</v>
      </c>
      <c r="SX68" s="13">
        <f>(SX67- Transposed[[#Totals],[Population, female (% of total population)]] ) / Transposed[[#Totals],[Population, female (% of total population)]]</f>
        <v>0.92802003584282444</v>
      </c>
      <c r="SY68" s="13">
        <f>(SY67- Transposed[[#Totals],[Population, female (% of total population)]] ) / Transposed[[#Totals],[Population, female (% of total population)]]</f>
        <v>-136160.13273905576</v>
      </c>
      <c r="SZ68" s="13">
        <f>(SZ67- Transposed[[#Totals],[Population, female (% of total population)]] ) / Transposed[[#Totals],[Population, female (% of total population)]]</f>
        <v>1.7916123435640896</v>
      </c>
      <c r="TA68" s="13">
        <f>(TA67- Transposed[[#Totals],[Population, female (% of total population)]] ) / Transposed[[#Totals],[Population, female (% of total population)]]</f>
        <v>0.92802003584282444</v>
      </c>
      <c r="TB68" s="13">
        <f>(TB67- Transposed[[#Totals],[Population, female (% of total population)]] ) / Transposed[[#Totals],[Population, female (% of total population)]]</f>
        <v>18241880.234958723</v>
      </c>
      <c r="TC68" s="13">
        <f>(TC67- Transposed[[#Totals],[Population, female (% of total population)]] ) / Transposed[[#Totals],[Population, female (% of total population)]]</f>
        <v>35170.504676530683</v>
      </c>
      <c r="TD68" s="13">
        <f>(TD67- Transposed[[#Totals],[Population, female (% of total population)]] ) / Transposed[[#Totals],[Population, female (% of total population)]]</f>
        <v>-0.95403458209766456</v>
      </c>
      <c r="TE68" s="13">
        <f>(TE67- Transposed[[#Totals],[Population, female (% of total population)]] ) / Transposed[[#Totals],[Population, female (% of total population)]]</f>
        <v>30.34253685801124</v>
      </c>
      <c r="TF68" s="13">
        <f>(TF67- Transposed[[#Totals],[Population, female (% of total population)]] ) / Transposed[[#Totals],[Population, female (% of total population)]]</f>
        <v>-0.96988035596153455</v>
      </c>
      <c r="TG68" s="13">
        <f>(TG67- Transposed[[#Totals],[Population, female (% of total population)]] ) / Transposed[[#Totals],[Population, female (% of total population)]]</f>
        <v>0.74920707002826337</v>
      </c>
      <c r="TH68" s="13">
        <f>(TH67- Transposed[[#Totals],[Population, female (% of total population)]] ) / Transposed[[#Totals],[Population, female (% of total population)]]</f>
        <v>-1.1484473800056203</v>
      </c>
      <c r="TI68" s="13">
        <f>(TI67- Transposed[[#Totals],[Population, female (% of total population)]] ) / Transposed[[#Totals],[Population, female (% of total population)]]</f>
        <v>-1</v>
      </c>
      <c r="TJ68" s="13">
        <f>(TJ67- Transposed[[#Totals],[Population, female (% of total population)]] ) / Transposed[[#Totals],[Population, female (% of total population)]]</f>
        <v>0.68742740894105592</v>
      </c>
      <c r="TK68" s="13">
        <f>(TK67- Transposed[[#Totals],[Population, female (% of total population)]] ) / Transposed[[#Totals],[Population, female (% of total population)]]</f>
        <v>14.408538590761411</v>
      </c>
      <c r="TL68" s="13">
        <f>(TL67- Transposed[[#Totals],[Population, female (% of total population)]] ) / Transposed[[#Totals],[Population, female (% of total population)]]</f>
        <v>0.96675977837255456</v>
      </c>
      <c r="TM68" s="13">
        <f>(TM67- Transposed[[#Totals],[Population, female (% of total population)]] ) / Transposed[[#Totals],[Population, female (% of total population)]]</f>
        <v>-0.78002563884257026</v>
      </c>
      <c r="TN68" s="13">
        <f>(TN67- Transposed[[#Totals],[Population, female (% of total population)]] ) / Transposed[[#Totals],[Population, female (% of total population)]]</f>
        <v>0.76735169952258908</v>
      </c>
      <c r="TO68" s="13">
        <f>(TO67- Transposed[[#Totals],[Population, female (% of total population)]] ) / Transposed[[#Totals],[Population, female (% of total population)]]</f>
        <v>-0.90727428640118424</v>
      </c>
      <c r="TP68" s="13">
        <f>(TP67- Transposed[[#Totals],[Population, female (% of total population)]] ) / Transposed[[#Totals],[Population, female (% of total population)]]</f>
        <v>-0.69213938406838893</v>
      </c>
      <c r="TQ68" s="13">
        <f>(TQ67- Transposed[[#Totals],[Population, female (% of total population)]] ) / Transposed[[#Totals],[Population, female (% of total population)]]</f>
        <v>-0.20906374236841258</v>
      </c>
      <c r="TR68" s="13">
        <f>(TR67- Transposed[[#Totals],[Population, female (% of total population)]] ) / Transposed[[#Totals],[Population, female (% of total population)]]</f>
        <v>2273456957.9313307</v>
      </c>
      <c r="TS68" s="13">
        <f>(TS67- Transposed[[#Totals],[Population, female (% of total population)]] ) / Transposed[[#Totals],[Population, female (% of total population)]]</f>
        <v>18752003201.775471</v>
      </c>
      <c r="TT68" s="13">
        <f>(TT67- Transposed[[#Totals],[Population, female (% of total population)]] ) / Transposed[[#Totals],[Population, female (% of total population)]]</f>
        <v>1124186339.1978405</v>
      </c>
      <c r="TU68" s="13">
        <f>(TU67- Transposed[[#Totals],[Population, female (% of total population)]] ) / Transposed[[#Totals],[Population, female (% of total population)]]</f>
        <v>5994495460.0239019</v>
      </c>
      <c r="TV68" s="13">
        <f>(TV67- Transposed[[#Totals],[Population, female (% of total population)]] ) / Transposed[[#Totals],[Population, female (% of total population)]]</f>
        <v>-0.94098376619420943</v>
      </c>
      <c r="TW68" s="13">
        <f>(TW67- Transposed[[#Totals],[Population, female (% of total population)]] ) / Transposed[[#Totals],[Population, female (% of total population)]]</f>
        <v>-205838.4209540505</v>
      </c>
      <c r="TX68" s="13">
        <f>(TX67- Transposed[[#Totals],[Population, female (% of total population)]] ) / Transposed[[#Totals],[Population, female (% of total population)]]</f>
        <v>1.5970546086177089</v>
      </c>
      <c r="TY68" s="13">
        <f>(TY67- Transposed[[#Totals],[Population, female (% of total population)]] ) / Transposed[[#Totals],[Population, female (% of total population)]]</f>
        <v>3.104027461377417</v>
      </c>
      <c r="TZ68" s="13">
        <f>(TZ67- Transposed[[#Totals],[Population, female (% of total population)]] ) / Transposed[[#Totals],[Population, female (% of total population)]]</f>
        <v>1.4899475063768903</v>
      </c>
      <c r="UA68" s="13">
        <f>(UA67- Transposed[[#Totals],[Population, female (% of total population)]] ) / Transposed[[#Totals],[Population, female (% of total population)]]</f>
        <v>1.0695804243280007</v>
      </c>
      <c r="UB68" s="13">
        <f>(UB67- Transposed[[#Totals],[Population, female (% of total population)]] ) / Transposed[[#Totals],[Population, female (% of total population)]]</f>
        <v>1.637919891011727</v>
      </c>
      <c r="UC68" s="13">
        <f>(UC67- Transposed[[#Totals],[Population, female (% of total population)]] ) / Transposed[[#Totals],[Population, female (% of total population)]]</f>
        <v>-0.20735482092275961</v>
      </c>
      <c r="UD68" s="13">
        <f>(UD67- Transposed[[#Totals],[Population, female (% of total population)]] ) / Transposed[[#Totals],[Population, female (% of total population)]]</f>
        <v>-0.21070049460992185</v>
      </c>
      <c r="UE68" s="13">
        <f>(UE67- Transposed[[#Totals],[Population, female (% of total population)]] ) / Transposed[[#Totals],[Population, female (% of total population)]]</f>
        <v>-0.97983170523180974</v>
      </c>
      <c r="UF68" s="13">
        <f>(UF67- Transposed[[#Totals],[Population, female (% of total population)]] ) / Transposed[[#Totals],[Population, female (% of total population)]]</f>
        <v>-0.97990340269363463</v>
      </c>
      <c r="UG68" s="13">
        <f>(UG67- Transposed[[#Totals],[Population, female (% of total population)]] ) / Transposed[[#Totals],[Population, female (% of total population)]]</f>
        <v>-0.98010805537278678</v>
      </c>
      <c r="UH68" s="13">
        <f>(UH67- Transposed[[#Totals],[Population, female (% of total population)]] ) / Transposed[[#Totals],[Population, female (% of total population)]]</f>
        <v>-1.435991030800986</v>
      </c>
      <c r="UI68" s="13">
        <f>(UI67- Transposed[[#Totals],[Population, female (% of total population)]] ) / Transposed[[#Totals],[Population, female (% of total population)]]</f>
        <v>-0.28484515149659229</v>
      </c>
      <c r="UJ68" s="13">
        <f>(UJ67- Transposed[[#Totals],[Population, female (% of total population)]] ) / Transposed[[#Totals],[Population, female (% of total population)]]</f>
        <v>-0.52777567601278819</v>
      </c>
      <c r="UK68" s="13">
        <f>(UK67- Transposed[[#Totals],[Population, female (% of total population)]] ) / Transposed[[#Totals],[Population, female (% of total population)]]</f>
        <v>-0.81089336815108304</v>
      </c>
      <c r="UL68" s="13">
        <f>(UL67- Transposed[[#Totals],[Population, female (% of total population)]] ) / Transposed[[#Totals],[Population, female (% of total population)]]</f>
        <v>-3.1531435745701206E-2</v>
      </c>
      <c r="UM68" s="13">
        <f>(UM67- Transposed[[#Totals],[Population, female (% of total population)]] ) / Transposed[[#Totals],[Population, female (% of total population)]]</f>
        <v>25.972196959759511</v>
      </c>
      <c r="UN68" s="13">
        <f>(UN67- Transposed[[#Totals],[Population, female (% of total population)]] ) / Transposed[[#Totals],[Population, female (% of total population)]]</f>
        <v>16.693600537265922</v>
      </c>
      <c r="UO68" s="13">
        <f>(UO67- Transposed[[#Totals],[Population, female (% of total population)]] ) / Transposed[[#Totals],[Population, female (% of total population)]]</f>
        <v>8573.4674385701619</v>
      </c>
      <c r="UP68" s="13">
        <f>(UP67- Transposed[[#Totals],[Population, female (% of total population)]] ) / Transposed[[#Totals],[Population, female (% of total population)]]</f>
        <v>142962.68983484744</v>
      </c>
      <c r="UQ68" s="13">
        <f>(UQ67- Transposed[[#Totals],[Population, female (% of total population)]] ) / Transposed[[#Totals],[Population, female (% of total population)]]</f>
        <v>28316.793613684593</v>
      </c>
      <c r="UR68" s="13">
        <f>(UR67- Transposed[[#Totals],[Population, female (% of total population)]] ) / Transposed[[#Totals],[Population, female (% of total population)]]</f>
        <v>0.35474762305295077</v>
      </c>
      <c r="US68" s="13">
        <f>(US67- Transposed[[#Totals],[Population, female (% of total population)]] ) / Transposed[[#Totals],[Population, female (% of total population)]]</f>
        <v>9296.0130305442999</v>
      </c>
      <c r="UT68" s="13">
        <f>(UT67- Transposed[[#Totals],[Population, female (% of total population)]] ) / Transposed[[#Totals],[Population, female (% of total population)]]</f>
        <v>0.33792540362267992</v>
      </c>
      <c r="UU68" s="13">
        <f>(UU67- Transposed[[#Totals],[Population, female (% of total population)]] ) / Transposed[[#Totals],[Population, female (% of total population)]]</f>
        <v>-0.16346022340665453</v>
      </c>
      <c r="UV68" s="13">
        <f>(UV67- Transposed[[#Totals],[Population, female (% of total population)]] ) / Transposed[[#Totals],[Population, female (% of total population)]]</f>
        <v>-0.6895887742293052</v>
      </c>
      <c r="UW68" s="13">
        <f>(UW67- Transposed[[#Totals],[Population, female (% of total population)]] ) / Transposed[[#Totals],[Population, female (% of total population)]]</f>
        <v>9.3974170839358703E-3</v>
      </c>
      <c r="UX68" s="13">
        <f>(UX67- Transposed[[#Totals],[Population, female (% of total population)]] ) / Transposed[[#Totals],[Population, female (% of total population)]]</f>
        <v>438644640.69628257</v>
      </c>
      <c r="UY68" s="13">
        <f>(UY67- Transposed[[#Totals],[Population, female (% of total population)]] ) / Transposed[[#Totals],[Population, female (% of total population)]]</f>
        <v>11251121586.497124</v>
      </c>
      <c r="UZ68" s="13">
        <f>(UZ67- Transposed[[#Totals],[Population, female (% of total population)]] ) / Transposed[[#Totals],[Population, female (% of total population)]]</f>
        <v>40534.396157530944</v>
      </c>
      <c r="VA68" s="13">
        <f>(VA67- Transposed[[#Totals],[Population, female (% of total population)]] ) / Transposed[[#Totals],[Population, female (% of total population)]]</f>
        <v>4794.7490037386251</v>
      </c>
      <c r="VB68" s="13">
        <f>(VB67- Transposed[[#Totals],[Population, female (% of total population)]] ) / Transposed[[#Totals],[Population, female (% of total population)]]</f>
        <v>3.5984598685144024E-2</v>
      </c>
      <c r="VC68" s="13">
        <f>(VC67- Transposed[[#Totals],[Population, female (% of total population)]] ) / Transposed[[#Totals],[Population, female (% of total population)]]</f>
        <v>3595656948.1366673</v>
      </c>
      <c r="VD68" s="13">
        <f>(VD67- Transposed[[#Totals],[Population, female (% of total population)]] ) / Transposed[[#Totals],[Population, female (% of total population)]]</f>
        <v>4035446351.7292314</v>
      </c>
      <c r="VE68" s="13">
        <f>(VE67- Transposed[[#Totals],[Population, female (% of total population)]] ) / Transposed[[#Totals],[Population, female (% of total population)]]</f>
        <v>-0.74856989756514702</v>
      </c>
      <c r="VF68" s="13">
        <f>(VF67- Transposed[[#Totals],[Population, female (% of total population)]] ) / Transposed[[#Totals],[Population, female (% of total population)]]</f>
        <v>-0.9184279450294367</v>
      </c>
      <c r="VG68" s="13">
        <f>(VG67- Transposed[[#Totals],[Population, female (% of total population)]] ) / Transposed[[#Totals],[Population, female (% of total population)]]</f>
        <v>-0.87137198123456172</v>
      </c>
      <c r="VH68" s="13">
        <f>(VH67- Transposed[[#Totals],[Population, female (% of total population)]] ) / Transposed[[#Totals],[Population, female (% of total population)]]</f>
        <v>-5265322301.1765537</v>
      </c>
      <c r="VI68" s="13">
        <f>(VI67- Transposed[[#Totals],[Population, female (% of total population)]] ) / Transposed[[#Totals],[Population, female (% of total population)]]</f>
        <v>-0.9141529158577304</v>
      </c>
      <c r="VJ68" s="13">
        <f>(VJ67- Transposed[[#Totals],[Population, female (% of total population)]] ) / Transposed[[#Totals],[Population, female (% of total population)]]</f>
        <v>-0.14785239089370358</v>
      </c>
      <c r="VK68" s="13">
        <f>(VK67- Transposed[[#Totals],[Population, female (% of total population)]] ) / Transposed[[#Totals],[Population, female (% of total population)]]</f>
        <v>6144700270.9412823</v>
      </c>
      <c r="VL68" s="13">
        <f>(VL67- Transposed[[#Totals],[Population, female (% of total population)]] ) / Transposed[[#Totals],[Population, female (% of total population)]]</f>
        <v>439166812.78932333</v>
      </c>
      <c r="VM68" s="13">
        <f>(VM67- Transposed[[#Totals],[Population, female (% of total population)]] ) / Transposed[[#Totals],[Population, female (% of total population)]]</f>
        <v>-0.47566257497059716</v>
      </c>
      <c r="VN68" s="13">
        <f>(VN67- Transposed[[#Totals],[Population, female (% of total population)]] ) / Transposed[[#Totals],[Population, female (% of total population)]]</f>
        <v>-0.57847407267180839</v>
      </c>
      <c r="VO68" s="13">
        <f>(VO67- Transposed[[#Totals],[Population, female (% of total population)]] ) / Transposed[[#Totals],[Population, female (% of total population)]]</f>
        <v>-0.13297936798767351</v>
      </c>
      <c r="VP68" s="13">
        <f>(VP67- Transposed[[#Totals],[Population, female (% of total population)]] ) / Transposed[[#Totals],[Population, female (% of total population)]]</f>
        <v>-0.9492549318403064</v>
      </c>
      <c r="VQ68" s="13">
        <f>(VQ67- Transposed[[#Totals],[Population, female (% of total population)]] ) / Transposed[[#Totals],[Population, female (% of total population)]]</f>
        <v>14837720858.173737</v>
      </c>
      <c r="VR68" s="13">
        <f>(VR67- Transposed[[#Totals],[Population, female (% of total population)]] ) / Transposed[[#Totals],[Population, female (% of total population)]]</f>
        <v>-0.33213276342432102</v>
      </c>
      <c r="VS68" s="13">
        <f>(VS67- Transposed[[#Totals],[Population, female (% of total population)]] ) / Transposed[[#Totals],[Population, female (% of total population)]]</f>
        <v>-0.45378365565230538</v>
      </c>
      <c r="VT68" s="13">
        <f>(VT67- Transposed[[#Totals],[Population, female (% of total population)]] ) / Transposed[[#Totals],[Population, female (% of total population)]]</f>
        <v>2607205259.5525393</v>
      </c>
      <c r="VU68" s="13">
        <f>(VU67- Transposed[[#Totals],[Population, female (% of total population)]] ) / Transposed[[#Totals],[Population, female (% of total population)]]</f>
        <v>275405610.99492347</v>
      </c>
      <c r="VV68" s="13">
        <f>(VV67- Transposed[[#Totals],[Population, female (% of total population)]] ) / Transposed[[#Totals],[Population, female (% of total population)]]</f>
        <v>-1.21544753459748</v>
      </c>
      <c r="VW68" s="13">
        <f>(VW67- Transposed[[#Totals],[Population, female (% of total population)]] ) / Transposed[[#Totals],[Population, female (% of total population)]]</f>
        <v>-0.94907888915088356</v>
      </c>
      <c r="VX68" s="13">
        <f>(VX67- Transposed[[#Totals],[Population, female (% of total population)]] ) / Transposed[[#Totals],[Population, female (% of total population)]]</f>
        <v>-0.39286710346196219</v>
      </c>
      <c r="VY68" s="13">
        <f>(VY67- Transposed[[#Totals],[Population, female (% of total population)]] ) / Transposed[[#Totals],[Population, female (% of total population)]]</f>
        <v>-0.51331118709638013</v>
      </c>
      <c r="VZ68" s="13">
        <f>(VZ67- Transposed[[#Totals],[Population, female (% of total population)]] ) / Transposed[[#Totals],[Population, female (% of total population)]]</f>
        <v>634238256.62412906</v>
      </c>
      <c r="WA68" s="13">
        <f>(WA67- Transposed[[#Totals],[Population, female (% of total population)]] ) / Transposed[[#Totals],[Population, female (% of total population)]]</f>
        <v>-0.5157305058002627</v>
      </c>
      <c r="WB68" s="13">
        <f>(WB67- Transposed[[#Totals],[Population, female (% of total population)]] ) / Transposed[[#Totals],[Population, female (% of total population)]]</f>
        <v>-0.94884540220908775</v>
      </c>
      <c r="WC68" s="13">
        <f>(WC67- Transposed[[#Totals],[Population, female (% of total population)]] ) / Transposed[[#Totals],[Population, female (% of total population)]]</f>
        <v>2822922584.6044955</v>
      </c>
      <c r="WD68" s="13">
        <f>(WD67- Transposed[[#Totals],[Population, female (% of total population)]] ) / Transposed[[#Totals],[Population, female (% of total population)]]</f>
        <v>10301672136.554731</v>
      </c>
      <c r="WE68" s="13">
        <f>(WE67- Transposed[[#Totals],[Population, female (% of total population)]] ) / Transposed[[#Totals],[Population, female (% of total population)]]</f>
        <v>4667857007.0277176</v>
      </c>
      <c r="WF68" s="13">
        <f>(WF67- Transposed[[#Totals],[Population, female (% of total population)]] ) / Transposed[[#Totals],[Population, female (% of total population)]]</f>
        <v>1240158719.9718168</v>
      </c>
      <c r="WG68" s="13">
        <f>(WG67- Transposed[[#Totals],[Population, female (% of total population)]] ) / Transposed[[#Totals],[Population, female (% of total population)]]</f>
        <v>100416.71020014712</v>
      </c>
      <c r="WH68" s="13">
        <f>(WH67- Transposed[[#Totals],[Population, female (% of total population)]] ) / Transposed[[#Totals],[Population, female (% of total population)]]</f>
        <v>7201957.1755545503</v>
      </c>
      <c r="WI68" s="13">
        <f>(WI67- Transposed[[#Totals],[Population, female (% of total population)]] ) / Transposed[[#Totals],[Population, female (% of total population)]]</f>
        <v>199026.8985439096</v>
      </c>
      <c r="WJ68" s="13">
        <f>(WJ67- Transposed[[#Totals],[Population, female (% of total population)]] ) / Transposed[[#Totals],[Population, female (% of total population)]]</f>
        <v>601.5062477449095</v>
      </c>
      <c r="WK68" s="13">
        <f>(WK67- Transposed[[#Totals],[Population, female (% of total population)]] ) / Transposed[[#Totals],[Population, female (% of total population)]]</f>
        <v>-0.52443277044022529</v>
      </c>
      <c r="WL68" s="13">
        <f>(WL67- Transposed[[#Totals],[Population, female (% of total population)]] ) / Transposed[[#Totals],[Population, female (% of total population)]]</f>
        <v>-0.17588330000635549</v>
      </c>
      <c r="WM68" s="13">
        <f>(WM67- Transposed[[#Totals],[Population, female (% of total population)]] ) / Transposed[[#Totals],[Population, female (% of total population)]]</f>
        <v>-0.97730559749476675</v>
      </c>
      <c r="WN68" s="13">
        <f>(WN67- Transposed[[#Totals],[Population, female (% of total population)]] ) / Transposed[[#Totals],[Population, female (% of total population)]]</f>
        <v>-52131024.334021546</v>
      </c>
      <c r="WO68" s="13">
        <f>(WO67- Transposed[[#Totals],[Population, female (% of total population)]] ) / Transposed[[#Totals],[Population, female (% of total population)]]</f>
        <v>-0.9962515713423542</v>
      </c>
      <c r="WP68" s="13">
        <f>(WP67- Transposed[[#Totals],[Population, female (% of total population)]] ) / Transposed[[#Totals],[Population, female (% of total population)]]</f>
        <v>334.2170761212725</v>
      </c>
      <c r="WQ68" s="13">
        <f>(WQ67- Transposed[[#Totals],[Population, female (% of total population)]] ) / Transposed[[#Totals],[Population, female (% of total population)]]</f>
        <v>38394309823.185448</v>
      </c>
      <c r="WR68" s="13">
        <f>(WR67- Transposed[[#Totals],[Population, female (% of total population)]] ) / Transposed[[#Totals],[Population, female (% of total population)]]</f>
        <v>1.506929448610322</v>
      </c>
      <c r="WS68" s="13">
        <f>(WS67- Transposed[[#Totals],[Population, female (% of total population)]] ) / Transposed[[#Totals],[Population, female (% of total population)]]</f>
        <v>-0.88794361106064024</v>
      </c>
      <c r="WT68" s="13">
        <f>(WT67- Transposed[[#Totals],[Population, female (% of total population)]] ) / Transposed[[#Totals],[Population, female (% of total population)]]</f>
        <v>354.67952952892108</v>
      </c>
      <c r="WU68" s="13">
        <f>(WU67- Transposed[[#Totals],[Population, female (% of total population)]] ) / Transposed[[#Totals],[Population, female (% of total population)]]</f>
        <v>29843139293.381718</v>
      </c>
      <c r="WV68" s="13">
        <f>(WV67- Transposed[[#Totals],[Population, female (% of total population)]] ) / Transposed[[#Totals],[Population, female (% of total population)]]</f>
        <v>-0.90385378770244584</v>
      </c>
      <c r="WW68" s="13">
        <f>(WW67- Transposed[[#Totals],[Population, female (% of total population)]] ) / Transposed[[#Totals],[Population, female (% of total population)]]</f>
        <v>36713919860.696182</v>
      </c>
      <c r="WX68" s="13">
        <f>(WX67- Transposed[[#Totals],[Population, female (% of total population)]] ) / Transposed[[#Totals],[Population, female (% of total population)]]</f>
        <v>371.03872370080057</v>
      </c>
      <c r="WY68" s="13">
        <f>(WY67- Transposed[[#Totals],[Population, female (% of total population)]] ) / Transposed[[#Totals],[Population, female (% of total population)]]</f>
        <v>42611652816.171227</v>
      </c>
      <c r="WZ68" s="13">
        <f>(WZ67- Transposed[[#Totals],[Population, female (% of total population)]] ) / Transposed[[#Totals],[Population, female (% of total population)]]</f>
        <v>203996569916.39484</v>
      </c>
      <c r="XA68" s="13">
        <f>(XA67- Transposed[[#Totals],[Population, female (% of total population)]] ) / Transposed[[#Totals],[Population, female (% of total population)]]</f>
        <v>-0.64230722170704535</v>
      </c>
      <c r="XB68" s="13">
        <f>(XB67- Transposed[[#Totals],[Population, female (% of total population)]] ) / Transposed[[#Totals],[Population, female (% of total population)]]</f>
        <v>-0.54842155722993846</v>
      </c>
      <c r="XC68" s="13">
        <f>(XC67- Transposed[[#Totals],[Population, female (% of total population)]] ) / Transposed[[#Totals],[Population, female (% of total population)]]</f>
        <v>-0.8310773279013125</v>
      </c>
      <c r="XD68" s="13">
        <f>(XD67- Transposed[[#Totals],[Population, female (% of total population)]] ) / Transposed[[#Totals],[Population, female (% of total population)]]</f>
        <v>168451311366.00797</v>
      </c>
      <c r="XE68" s="13">
        <f>(XE67- Transposed[[#Totals],[Population, female (% of total population)]] ) / Transposed[[#Totals],[Population, female (% of total population)]]</f>
        <v>0.47919303833224697</v>
      </c>
      <c r="XF68" s="13">
        <f>(XF67- Transposed[[#Totals],[Population, female (% of total population)]] ) / Transposed[[#Totals],[Population, female (% of total population)]]</f>
        <v>-0.2776552434462618</v>
      </c>
      <c r="XG68" s="13">
        <f>(XG67- Transposed[[#Totals],[Population, female (% of total population)]] ) / Transposed[[#Totals],[Population, female (% of total population)]]</f>
        <v>319.54603620923496</v>
      </c>
      <c r="XH68" s="13">
        <f>(XH67- Transposed[[#Totals],[Population, female (% of total population)]] ) / Transposed[[#Totals],[Population, female (% of total population)]]</f>
        <v>40748100950.276894</v>
      </c>
      <c r="XI68" s="13">
        <f>(XI67- Transposed[[#Totals],[Population, female (% of total population)]] ) / Transposed[[#Totals],[Population, female (% of total population)]]</f>
        <v>195074456365.11176</v>
      </c>
      <c r="XJ68" s="13">
        <f>(XJ67- Transposed[[#Totals],[Population, female (% of total population)]] ) / Transposed[[#Totals],[Population, female (% of total population)]]</f>
        <v>-0.50142475599512648</v>
      </c>
      <c r="XK68" s="13">
        <f>(XK67- Transposed[[#Totals],[Population, female (% of total population)]] ) / Transposed[[#Totals],[Population, female (% of total population)]]</f>
        <v>-0.65878865415671617</v>
      </c>
      <c r="XL68" s="13">
        <f>(XL67- Transposed[[#Totals],[Population, female (% of total population)]] ) / Transposed[[#Totals],[Population, female (% of total population)]]</f>
        <v>-0.99738066415955395</v>
      </c>
      <c r="XM68" s="13">
        <f>(XM67- Transposed[[#Totals],[Population, female (% of total population)]] ) / Transposed[[#Totals],[Population, female (% of total population)]]</f>
        <v>665516.18942249462</v>
      </c>
      <c r="XN68" s="13">
        <f>(XN67- Transposed[[#Totals],[Population, female (% of total population)]] ) / Transposed[[#Totals],[Population, female (% of total population)]]</f>
        <v>-0.14000264630390019</v>
      </c>
      <c r="XO68" s="13">
        <f>(XO67- Transposed[[#Totals],[Population, female (% of total population)]] ) / Transposed[[#Totals],[Population, female (% of total population)]]</f>
        <v>-0.56211959813230827</v>
      </c>
      <c r="XP68" s="13">
        <f>(XP67- Transposed[[#Totals],[Population, female (% of total population)]] ) / Transposed[[#Totals],[Population, female (% of total population)]]</f>
        <v>-0.66890272592807487</v>
      </c>
      <c r="XQ68" s="13">
        <f>(XQ67- Transposed[[#Totals],[Population, female (% of total population)]] ) / Transposed[[#Totals],[Population, female (% of total population)]]</f>
        <v>0.40934247911702476</v>
      </c>
      <c r="XR68" s="13">
        <f>(XR67- Transposed[[#Totals],[Population, female (% of total population)]] ) / Transposed[[#Totals],[Population, female (% of total population)]]</f>
        <v>-0.69272180678754991</v>
      </c>
      <c r="XS68" s="13">
        <f>(XS67- Transposed[[#Totals],[Population, female (% of total population)]] ) / Transposed[[#Totals],[Population, female (% of total population)]]</f>
        <v>-8.6540257393341882E-2</v>
      </c>
      <c r="XT68" s="13">
        <f>(XT67- Transposed[[#Totals],[Population, female (% of total population)]] ) / Transposed[[#Totals],[Population, female (% of total population)]]</f>
        <v>30190986241.51503</v>
      </c>
      <c r="XU68" s="13">
        <f>(XU67- Transposed[[#Totals],[Population, female (% of total population)]] ) / Transposed[[#Totals],[Population, female (% of total population)]]</f>
        <v>1201798.1586878919</v>
      </c>
      <c r="XV68" s="13">
        <f>(XV67- Transposed[[#Totals],[Population, female (% of total population)]] ) / Transposed[[#Totals],[Population, female (% of total population)]]</f>
        <v>-0.69547706792002151</v>
      </c>
      <c r="XW68" s="13">
        <f>(XW67- Transposed[[#Totals],[Population, female (% of total population)]] ) / Transposed[[#Totals],[Population, female (% of total population)]]</f>
        <v>-0.85270730267842421</v>
      </c>
      <c r="XX68" s="13">
        <f>(XX67- Transposed[[#Totals],[Population, female (% of total population)]] ) / Transposed[[#Totals],[Population, female (% of total population)]]</f>
        <v>-0.63379669444210351</v>
      </c>
      <c r="XY68" s="13">
        <f>(XY67- Transposed[[#Totals],[Population, female (% of total population)]] ) / Transposed[[#Totals],[Population, female (% of total population)]]</f>
        <v>310.55394798244686</v>
      </c>
      <c r="XZ68" s="13">
        <f>(XZ67- Transposed[[#Totals],[Population, female (% of total population)]] ) / Transposed[[#Totals],[Population, female (% of total population)]]</f>
        <v>-0.90014462897697367</v>
      </c>
      <c r="YA68" s="13">
        <f>(YA67- Transposed[[#Totals],[Population, female (% of total population)]] ) / Transposed[[#Totals],[Population, female (% of total population)]]</f>
        <v>338.16893155866444</v>
      </c>
      <c r="YB68" s="13">
        <f>(YB67- Transposed[[#Totals],[Population, female (% of total population)]] ) / Transposed[[#Totals],[Population, female (% of total population)]]</f>
        <v>172.04637127903359</v>
      </c>
      <c r="YC68" s="13">
        <f>(YC67- Transposed[[#Totals],[Population, female (% of total population)]] ) / Transposed[[#Totals],[Population, female (% of total population)]]</f>
        <v>0.92929477982903719</v>
      </c>
      <c r="YD68" s="13">
        <f>(YD67- Transposed[[#Totals],[Population, female (% of total population)]] ) / Transposed[[#Totals],[Population, female (% of total population)]]</f>
        <v>1249.3238324544097</v>
      </c>
      <c r="YE68" s="13">
        <f>(YE67- Transposed[[#Totals],[Population, female (% of total population)]] ) / Transposed[[#Totals],[Population, female (% of total population)]]</f>
        <v>0.49109214114435074</v>
      </c>
      <c r="YF68" s="13">
        <f>(YF67- Transposed[[#Totals],[Population, female (% of total population)]] ) / Transposed[[#Totals],[Population, female (% of total population)]]</f>
        <v>-0.46431191834457253</v>
      </c>
      <c r="YG68" s="13">
        <f>(YG67- Transposed[[#Totals],[Population, female (% of total population)]] ) / Transposed[[#Totals],[Population, female (% of total population)]]</f>
        <v>-0.47606519254956953</v>
      </c>
      <c r="YH68" s="13">
        <f>(YH67- Transposed[[#Totals],[Population, female (% of total population)]] ) / Transposed[[#Totals],[Population, female (% of total population)]]</f>
        <v>-0.93807028346317733</v>
      </c>
      <c r="YI68" s="13">
        <f>(YI67- Transposed[[#Totals],[Population, female (% of total population)]] ) / Transposed[[#Totals],[Population, female (% of total population)]]</f>
        <v>-0.36899519264431557</v>
      </c>
      <c r="YJ68" s="13">
        <f>(YJ67- Transposed[[#Totals],[Population, female (% of total population)]] ) / Transposed[[#Totals],[Population, female (% of total population)]]</f>
        <v>-0.62455935001663099</v>
      </c>
      <c r="YK68" s="13">
        <f>(YK67- Transposed[[#Totals],[Population, female (% of total population)]] ) / Transposed[[#Totals],[Population, female (% of total population)]]</f>
        <v>-0.73300965702176835</v>
      </c>
      <c r="YL68" s="13">
        <f>(YL67- Transposed[[#Totals],[Population, female (% of total population)]] ) / Transposed[[#Totals],[Population, female (% of total population)]]</f>
        <v>-2.4226600027717447E-2</v>
      </c>
      <c r="YM68" s="13">
        <f>(YM67- Transposed[[#Totals],[Population, female (% of total population)]] ) / Transposed[[#Totals],[Population, female (% of total population)]]</f>
        <v>-0.3501123222699114</v>
      </c>
      <c r="YN68" s="13">
        <f>(YN67- Transposed[[#Totals],[Population, female (% of total population)]] ) / Transposed[[#Totals],[Population, female (% of total population)]]</f>
        <v>-0.95764567180284399</v>
      </c>
      <c r="YO68" s="13">
        <f>(YO67- Transposed[[#Totals],[Population, female (% of total population)]] ) / Transposed[[#Totals],[Population, female (% of total population)]]</f>
        <v>-0.53203946059005813</v>
      </c>
      <c r="YP68" s="13">
        <f>(YP67- Transposed[[#Totals],[Population, female (% of total population)]] ) / Transposed[[#Totals],[Population, female (% of total population)]]</f>
        <v>-0.44027791928418347</v>
      </c>
      <c r="YQ68" s="13">
        <f>(YQ67- Transposed[[#Totals],[Population, female (% of total population)]] ) / Transposed[[#Totals],[Population, female (% of total population)]]</f>
        <v>-0.63453978549758461</v>
      </c>
      <c r="YR68" s="13">
        <f>(YR67- Transposed[[#Totals],[Population, female (% of total population)]] ) / Transposed[[#Totals],[Population, female (% of total population)]]</f>
        <v>-0.91175291627611077</v>
      </c>
      <c r="YS68" s="13">
        <f>(YS67- Transposed[[#Totals],[Population, female (% of total population)]] ) / Transposed[[#Totals],[Population, female (% of total population)]]</f>
        <v>-0.66345617757711062</v>
      </c>
      <c r="YT68" s="13">
        <f>(YT67- Transposed[[#Totals],[Population, female (% of total population)]] ) / Transposed[[#Totals],[Population, female (% of total population)]]</f>
        <v>1.5611541686096355</v>
      </c>
      <c r="YU68" s="13">
        <f>(YU67- Transposed[[#Totals],[Population, female (% of total population)]] ) / Transposed[[#Totals],[Population, female (% of total population)]]</f>
        <v>2.4642342566933517</v>
      </c>
      <c r="YV68" s="13">
        <f>(YV67- Transposed[[#Totals],[Population, female (% of total population)]] ) / Transposed[[#Totals],[Population, female (% of total population)]]</f>
        <v>-0.74604361090382809</v>
      </c>
      <c r="YW68" s="13">
        <f>(YW67- Transposed[[#Totals],[Population, female (% of total population)]] ) / Transposed[[#Totals],[Population, female (% of total population)]]</f>
        <v>0.50187981230487178</v>
      </c>
      <c r="YX68" s="13">
        <f>(YX67- Transposed[[#Totals],[Population, female (% of total population)]] ) / Transposed[[#Totals],[Population, female (% of total population)]]</f>
        <v>-0.83006984691606067</v>
      </c>
      <c r="YY68" s="13">
        <f>(YY67- Transposed[[#Totals],[Population, female (% of total population)]] ) / Transposed[[#Totals],[Population, female (% of total population)]]</f>
        <v>-0.68109484400350517</v>
      </c>
      <c r="YZ68" s="13">
        <f>(YZ67- Transposed[[#Totals],[Population, female (% of total population)]] ) / Transposed[[#Totals],[Population, female (% of total population)]]</f>
        <v>0.48441939655251159</v>
      </c>
      <c r="ZA68" s="13">
        <f>(ZA67- Transposed[[#Totals],[Population, female (% of total population)]] ) / Transposed[[#Totals],[Population, female (% of total population)]]</f>
        <v>-0.54466765361798075</v>
      </c>
      <c r="ZB68" s="13">
        <f>(ZB67- Transposed[[#Totals],[Population, female (% of total population)]] ) / Transposed[[#Totals],[Population, female (% of total population)]]</f>
        <v>0.33927100093936202</v>
      </c>
      <c r="ZC68" s="13">
        <f>(ZC67- Transposed[[#Totals],[Population, female (% of total population)]] ) / Transposed[[#Totals],[Population, female (% of total population)]]</f>
        <v>-0.94402573183901006</v>
      </c>
      <c r="ZD68" s="13">
        <f>(ZD67- Transposed[[#Totals],[Population, female (% of total population)]] ) / Transposed[[#Totals],[Population, female (% of total population)]]</f>
        <v>-0.61694660267051882</v>
      </c>
      <c r="ZE68" s="13">
        <f>(ZE67- Transposed[[#Totals],[Population, female (% of total population)]] ) / Transposed[[#Totals],[Population, female (% of total population)]]</f>
        <v>-4.0689530915954682E-2</v>
      </c>
      <c r="ZF68" s="13">
        <f>(ZF67- Transposed[[#Totals],[Population, female (% of total population)]] ) / Transposed[[#Totals],[Population, female (% of total population)]]</f>
        <v>5.8452884205586163E-2</v>
      </c>
      <c r="ZG68" s="13">
        <f>(ZG67- Transposed[[#Totals],[Population, female (% of total population)]] ) / Transposed[[#Totals],[Population, female (% of total population)]]</f>
        <v>-0.42553939565836008</v>
      </c>
      <c r="ZH68" s="13">
        <f>(ZH67- Transposed[[#Totals],[Population, female (% of total population)]] ) / Transposed[[#Totals],[Population, female (% of total population)]]</f>
        <v>-0.9141847139892576</v>
      </c>
      <c r="ZI68" s="13">
        <f>(ZI67- Transposed[[#Totals],[Population, female (% of total population)]] ) / Transposed[[#Totals],[Population, female (% of total population)]]</f>
        <v>0.44863212328712548</v>
      </c>
      <c r="ZJ68" s="13">
        <f>(ZJ67- Transposed[[#Totals],[Population, female (% of total population)]] ) / Transposed[[#Totals],[Population, female (% of total population)]]</f>
        <v>-0.20306496830959259</v>
      </c>
      <c r="ZK68" s="13">
        <f>(ZK67- Transposed[[#Totals],[Population, female (% of total population)]] ) / Transposed[[#Totals],[Population, female (% of total population)]]</f>
        <v>-0.74875488907923193</v>
      </c>
      <c r="ZL68" s="13">
        <f>(ZL67- Transposed[[#Totals],[Population, female (% of total population)]] ) / Transposed[[#Totals],[Population, female (% of total population)]]</f>
        <v>-0.48273793714140861</v>
      </c>
      <c r="ZM68" s="13">
        <f>(ZM67- Transposed[[#Totals],[Population, female (% of total population)]] ) / Transposed[[#Totals],[Population, female (% of total population)]]</f>
        <v>-0.97596600097977804</v>
      </c>
      <c r="ZN68" s="13">
        <f>(ZN67- Transposed[[#Totals],[Population, female (% of total population)]] ) / Transposed[[#Totals],[Population, female (% of total population)]]</f>
        <v>-0.61730679617695661</v>
      </c>
      <c r="ZO68" s="13">
        <f>(ZO67- Transposed[[#Totals],[Population, female (% of total population)]] ) / Transposed[[#Totals],[Population, female (% of total population)]]</f>
        <v>-0.99839331663679765</v>
      </c>
      <c r="ZP68" s="13">
        <f>(ZP67- Transposed[[#Totals],[Population, female (% of total population)]] ) / Transposed[[#Totals],[Population, female (% of total population)]]</f>
        <v>101.42606440415004</v>
      </c>
      <c r="ZQ68" s="13">
        <f>(ZQ67- Transposed[[#Totals],[Population, female (% of total population)]] ) / Transposed[[#Totals],[Population, female (% of total population)]]</f>
        <v>-0.99799164579599708</v>
      </c>
      <c r="ZR68" s="13">
        <f>(ZR67- Transposed[[#Totals],[Population, female (% of total population)]] ) / Transposed[[#Totals],[Population, female (% of total population)]]</f>
        <v>-0.92569089445189112</v>
      </c>
      <c r="ZS68" s="13">
        <f>(ZS67- Transposed[[#Totals],[Population, female (% of total population)]] ) / Transposed[[#Totals],[Population, female (% of total population)]]</f>
        <v>93.392647588138274</v>
      </c>
      <c r="ZT68" s="13">
        <f>(ZT67- Transposed[[#Totals],[Population, female (% of total population)]] ) / Transposed[[#Totals],[Population, female (% of total population)]]</f>
        <v>-0.9989958228979986</v>
      </c>
      <c r="ZU68" s="13">
        <f>(ZU67- Transposed[[#Totals],[Population, female (% of total population)]] ) / Transposed[[#Totals],[Population, female (% of total population)]]</f>
        <v>-0.9116324150238706</v>
      </c>
      <c r="ZV68" s="13">
        <f>(ZV67- Transposed[[#Totals],[Population, female (% of total population)]] ) / Transposed[[#Totals],[Population, female (% of total population)]]</f>
        <v>80.920767981280008</v>
      </c>
      <c r="ZW68" s="13">
        <f>(ZW67- Transposed[[#Totals],[Population, female (% of total population)]] ) / Transposed[[#Totals],[Population, female (% of total population)]]</f>
        <v>-0.28528957477583972</v>
      </c>
      <c r="ZX68" s="13">
        <f>(ZX67- Transposed[[#Totals],[Population, female (% of total population)]] ) / Transposed[[#Totals],[Population, female (% of total population)]]</f>
        <v>-0.99909251322329728</v>
      </c>
      <c r="ZY68" s="13">
        <f>(ZY67- Transposed[[#Totals],[Population, female (% of total population)]] ) / Transposed[[#Totals],[Population, female (% of total population)]]</f>
        <v>-0.62261594518424379</v>
      </c>
      <c r="ZZ68" s="13">
        <f>(ZZ67- Transposed[[#Totals],[Population, female (% of total population)]] ) / Transposed[[#Totals],[Population, female (% of total population)]]</f>
        <v>-0.9989958228979986</v>
      </c>
      <c r="AAA68" s="13">
        <f>(AAA67- Transposed[[#Totals],[Population, female (% of total population)]] ) / Transposed[[#Totals],[Population, female (% of total population)]]</f>
        <v>3.0167084080058841</v>
      </c>
      <c r="AAB68" s="13">
        <f>(AAB67- Transposed[[#Totals],[Population, female (% of total population)]] ) / Transposed[[#Totals],[Population, female (% of total population)]]</f>
        <v>-0.99799164579599708</v>
      </c>
      <c r="AAC68" s="13">
        <f>(AAC67- Transposed[[#Totals],[Population, female (% of total population)]] ) / Transposed[[#Totals],[Population, female (% of total population)]]</f>
        <v>-0.99799164579599708</v>
      </c>
      <c r="AAD68" s="13">
        <f>(AAD67- Transposed[[#Totals],[Population, female (% of total population)]] ) / Transposed[[#Totals],[Population, female (% of total population)]]</f>
        <v>-0.96384962432794707</v>
      </c>
      <c r="AAE68" s="13">
        <f>(AAE67- Transposed[[#Totals],[Population, female (% of total population)]] ) / Transposed[[#Totals],[Population, female (% of total population)]]</f>
        <v>158.44324025579357</v>
      </c>
      <c r="AAF68" s="13">
        <f>(AAF67- Transposed[[#Totals],[Population, female (% of total population)]] ) / Transposed[[#Totals],[Population, female (% of total population)]]</f>
        <v>8.0335772096052338</v>
      </c>
      <c r="AAG68" s="13">
        <f>(AAG67- Transposed[[#Totals],[Population, female (% of total population)]] ) / Transposed[[#Totals],[Population, female (% of total population)]]</f>
        <v>19.083542040029421</v>
      </c>
      <c r="AAH68" s="13">
        <f>(AAH67- Transposed[[#Totals],[Population, female (% of total population)]] ) / Transposed[[#Totals],[Population, female (% of total population)]]</f>
        <v>95.401001792141216</v>
      </c>
      <c r="AAI68" s="13">
        <f>(AAI67- Transposed[[#Totals],[Population, female (% of total population)]] ) / Transposed[[#Totals],[Population, female (% of total population)]]</f>
        <v>14.865998211623243</v>
      </c>
      <c r="AAJ68" s="13">
        <f>(AAJ67- Transposed[[#Totals],[Population, female (% of total population)]] ) / Transposed[[#Totals],[Population, female (% of total population)]]</f>
        <v>-0.65516121942068029</v>
      </c>
      <c r="AAK68" s="13">
        <f>(AAK67- Transposed[[#Totals],[Population, female (% of total population)]] ) / Transposed[[#Totals],[Population, female (% of total population)]]</f>
        <v>-0.96384962432794707</v>
      </c>
      <c r="AAL68" s="13">
        <f>(AAL67- Transposed[[#Totals],[Population, female (% of total population)]] ) / Transposed[[#Totals],[Population, female (% of total population)]]</f>
        <v>145.93119356485525</v>
      </c>
      <c r="AAM68" s="13">
        <f>(AAM67- Transposed[[#Totals],[Population, female (% of total population)]] ) / Transposed[[#Totals],[Population, female (% of total population)]]</f>
        <v>16788.841145464598</v>
      </c>
      <c r="AAN68" s="13">
        <f>(AAN67- Transposed[[#Totals],[Population, female (% of total population)]] ) / Transposed[[#Totals],[Population, female (% of total population)]]</f>
        <v>28810683.565187886</v>
      </c>
      <c r="AAO68" s="13">
        <f>(AAO67- Transposed[[#Totals],[Population, female (% of total population)]] ) / Transposed[[#Totals],[Population, female (% of total population)]]</f>
        <v>28810683.565187886</v>
      </c>
      <c r="AAP68" s="13">
        <f>(AAP67- Transposed[[#Totals],[Population, female (% of total population)]] ) / Transposed[[#Totals],[Population, female (% of total population)]]</f>
        <v>420850622.44881648</v>
      </c>
      <c r="AAQ68" s="13">
        <f>(AAQ67- Transposed[[#Totals],[Population, female (% of total population)]] ) / Transposed[[#Totals],[Population, female (% of total population)]]</f>
        <v>-0.8624477872894093</v>
      </c>
      <c r="AAR68" s="13">
        <f>(AAR67- Transposed[[#Totals],[Population, female (% of total population)]] ) / Transposed[[#Totals],[Population, female (% of total population)]]</f>
        <v>-1.0226822142454071</v>
      </c>
      <c r="AAS68" s="13">
        <f>(AAS67- Transposed[[#Totals],[Population, female (% of total population)]] ) / Transposed[[#Totals],[Population, female (% of total population)]]</f>
        <v>-0.98644988286000967</v>
      </c>
      <c r="AAT68" s="13">
        <f>(AAT67- Transposed[[#Totals],[Population, female (% of total population)]] ) / Transposed[[#Totals],[Population, female (% of total population)]]</f>
        <v>-35774403.827887401</v>
      </c>
      <c r="AAU68" s="13">
        <f>(AAU67- Transposed[[#Totals],[Population, female (% of total population)]] ) / Transposed[[#Totals],[Population, female (% of total population)]]</f>
        <v>236718011.78714627</v>
      </c>
      <c r="AAV68" s="13">
        <f>(AAV67- Transposed[[#Totals],[Population, female (% of total population)]] ) / Transposed[[#Totals],[Population, female (% of total population)]]</f>
        <v>-88856115.947147101</v>
      </c>
      <c r="AAW68" s="13">
        <f>(AAW67- Transposed[[#Totals],[Population, female (% of total population)]] ) / Transposed[[#Totals],[Population, female (% of total population)]]</f>
        <v>53081711.119259685</v>
      </c>
      <c r="AAX68" s="13">
        <f>(AAX67- Transposed[[#Totals],[Population, female (% of total population)]] ) / Transposed[[#Totals],[Population, female (% of total population)]]</f>
        <v>-0.87749039355582048</v>
      </c>
      <c r="AAY68" s="13">
        <f>(AAY67- Transposed[[#Totals],[Population, female (% of total population)]] ) / Transposed[[#Totals],[Population, female (% of total population)]]</f>
        <v>-1.0091320971054167</v>
      </c>
      <c r="AAZ68" s="13">
        <f>(AAZ67- Transposed[[#Totals],[Population, female (% of total population)]] ) / Transposed[[#Totals],[Population, female (% of total population)]]</f>
        <v>-0.93957322257869369</v>
      </c>
      <c r="ABA68" s="13">
        <f>(ABA67- Transposed[[#Totals],[Population, female (% of total population)]] ) / Transposed[[#Totals],[Population, female (% of total population)]]</f>
        <v>0.46007350631013899</v>
      </c>
      <c r="ABB68" s="13">
        <f>(ABB67- Transposed[[#Totals],[Population, female (% of total population)]] ) / Transposed[[#Totals],[Population, female (% of total population)]]</f>
        <v>0.95760047979646212</v>
      </c>
      <c r="ABC68" s="13">
        <f>(ABC67- Transposed[[#Totals],[Population, female (% of total population)]] ) / Transposed[[#Totals],[Population, female (% of total population)]]</f>
        <v>1.0083542040029421</v>
      </c>
      <c r="ABD68" s="13">
        <f>(ABD67- Transposed[[#Totals],[Population, female (% of total population)]] ) / Transposed[[#Totals],[Population, female (% of total population)]]</f>
        <v>1.0083542040029421</v>
      </c>
      <c r="ABE68" s="13">
        <f>(ABE67- Transposed[[#Totals],[Population, female (% of total population)]] ) / Transposed[[#Totals],[Population, female (% of total population)]]</f>
        <v>1.0083542040029421</v>
      </c>
      <c r="ABF68" s="13">
        <f>(ABF67- Transposed[[#Totals],[Population, female (% of total population)]] ) / Transposed[[#Totals],[Population, female (% of total population)]]</f>
        <v>0.1017571211833745</v>
      </c>
      <c r="ABG68" s="13">
        <f>(ABG67- Transposed[[#Totals],[Population, female (% of total population)]] ) / Transposed[[#Totals],[Population, female (% of total population)]]</f>
        <v>-0.9445226754082946</v>
      </c>
      <c r="ABH68" s="13">
        <f>(ABH67- Transposed[[#Totals],[Population, female (% of total population)]] ) / Transposed[[#Totals],[Population, female (% of total population)]]</f>
        <v>7358608.8034667792</v>
      </c>
      <c r="ABI68" s="13">
        <f>(ABI67- Transposed[[#Totals],[Population, female (% of total population)]] ) / Transposed[[#Totals],[Population, female (% of total population)]]</f>
        <v>-0.47693238181967013</v>
      </c>
      <c r="ABJ68" s="13">
        <f>(ABJ67- Transposed[[#Totals],[Population, female (% of total population)]] ) / Transposed[[#Totals],[Population, female (% of total population)]]</f>
        <v>0.95750992370790977</v>
      </c>
      <c r="ABK68" s="13">
        <f>(ABK67- Transposed[[#Totals],[Population, female (% of total population)]] ) / Transposed[[#Totals],[Population, female (% of total population)]]</f>
        <v>-0.95757813665510705</v>
      </c>
      <c r="ABL68" s="13">
        <f>(ABL67- Transposed[[#Totals],[Population, female (% of total population)]] ) / Transposed[[#Totals],[Population, female (% of total population)]]</f>
        <v>-0.92105464648884228</v>
      </c>
      <c r="ABM68" s="13">
        <f>(ABM67- Transposed[[#Totals],[Population, female (% of total population)]] ) / Transposed[[#Totals],[Population, female (% of total population)]]</f>
        <v>0.95768643916391238</v>
      </c>
      <c r="ABN68" s="13">
        <f>(ABN67- Transposed[[#Totals],[Population, female (% of total population)]] ) / Transposed[[#Totals],[Population, female (% of total population)]]</f>
        <v>-0.91342035102847041</v>
      </c>
      <c r="ABO68" s="13">
        <f>(ABO67- Transposed[[#Totals],[Population, female (% of total population)]] ) / Transposed[[#Totals],[Population, female (% of total population)]]</f>
        <v>29133185.083266679</v>
      </c>
      <c r="ABP68" s="13">
        <f>(ABP67- Transposed[[#Totals],[Population, female (% of total population)]] ) / Transposed[[#Totals],[Population, female (% of total population)]]</f>
        <v>9244453.401025543</v>
      </c>
      <c r="ABQ68" s="13">
        <f>(ABQ67- Transposed[[#Totals],[Population, female (% of total population)]] ) / Transposed[[#Totals],[Population, female (% of total population)]]</f>
        <v>0.92802003584282444</v>
      </c>
      <c r="ABR68" s="13">
        <f>(ABR67- Transposed[[#Totals],[Population, female (% of total population)]] ) / Transposed[[#Totals],[Population, female (% of total population)]]</f>
        <v>-0.96977627758395979</v>
      </c>
      <c r="ABS68" s="13">
        <f>(ABS67- Transposed[[#Totals],[Population, female (% of total population)]] ) / Transposed[[#Totals],[Population, female (% of total population)]]</f>
        <v>-0.94604476096777934</v>
      </c>
    </row>
    <row r="69" spans="1:747" ht="18.75" x14ac:dyDescent="0.3">
      <c r="A69" s="10" t="s">
        <v>3065</v>
      </c>
      <c r="B69">
        <f>_xlfn.RANK.EQ(B68, $B$68:$ABS$68,0 )</f>
        <v>371</v>
      </c>
      <c r="C69">
        <f t="shared" ref="C69:BN69" si="0">_xlfn.RANK.EQ(C68, $B$68:$ABS$68,0 )</f>
        <v>353</v>
      </c>
      <c r="D69">
        <f t="shared" si="0"/>
        <v>678</v>
      </c>
      <c r="E69">
        <f t="shared" si="0"/>
        <v>582</v>
      </c>
      <c r="F69">
        <f t="shared" si="0"/>
        <v>571</v>
      </c>
      <c r="G69">
        <f t="shared" si="0"/>
        <v>619</v>
      </c>
      <c r="H69">
        <f t="shared" si="0"/>
        <v>587</v>
      </c>
      <c r="I69">
        <f t="shared" si="0"/>
        <v>561</v>
      </c>
      <c r="J69">
        <f t="shared" si="0"/>
        <v>545</v>
      </c>
      <c r="K69">
        <f t="shared" si="0"/>
        <v>538</v>
      </c>
      <c r="L69">
        <f t="shared" si="0"/>
        <v>350</v>
      </c>
      <c r="M69">
        <f t="shared" si="0"/>
        <v>534</v>
      </c>
      <c r="N69">
        <f t="shared" si="0"/>
        <v>515</v>
      </c>
      <c r="O69">
        <f t="shared" si="0"/>
        <v>409</v>
      </c>
      <c r="P69">
        <f t="shared" si="0"/>
        <v>527</v>
      </c>
      <c r="Q69">
        <f t="shared" si="0"/>
        <v>235</v>
      </c>
      <c r="R69">
        <f t="shared" si="0"/>
        <v>712</v>
      </c>
      <c r="S69">
        <f t="shared" si="0"/>
        <v>39</v>
      </c>
      <c r="T69">
        <f t="shared" si="0"/>
        <v>265</v>
      </c>
      <c r="U69">
        <f t="shared" si="0"/>
        <v>50</v>
      </c>
      <c r="V69">
        <f t="shared" si="0"/>
        <v>7</v>
      </c>
      <c r="W69">
        <f t="shared" si="0"/>
        <v>77</v>
      </c>
      <c r="X69">
        <f t="shared" si="0"/>
        <v>518</v>
      </c>
      <c r="Y69">
        <f t="shared" si="0"/>
        <v>36</v>
      </c>
      <c r="Z69">
        <f t="shared" si="0"/>
        <v>716</v>
      </c>
      <c r="AA69">
        <f t="shared" si="0"/>
        <v>455</v>
      </c>
      <c r="AB69">
        <f t="shared" si="0"/>
        <v>23</v>
      </c>
      <c r="AC69">
        <f t="shared" si="0"/>
        <v>101</v>
      </c>
      <c r="AD69">
        <f t="shared" si="0"/>
        <v>30</v>
      </c>
      <c r="AE69">
        <f t="shared" si="0"/>
        <v>88</v>
      </c>
      <c r="AF69">
        <f t="shared" si="0"/>
        <v>2</v>
      </c>
      <c r="AG69">
        <f t="shared" si="0"/>
        <v>17</v>
      </c>
      <c r="AH69">
        <f t="shared" si="0"/>
        <v>61</v>
      </c>
      <c r="AI69">
        <f t="shared" si="0"/>
        <v>60</v>
      </c>
      <c r="AJ69">
        <f t="shared" si="0"/>
        <v>557</v>
      </c>
      <c r="AK69">
        <f t="shared" si="0"/>
        <v>44</v>
      </c>
      <c r="AL69">
        <f t="shared" si="0"/>
        <v>104</v>
      </c>
      <c r="AM69">
        <f t="shared" si="0"/>
        <v>415</v>
      </c>
      <c r="AN69">
        <f t="shared" si="0"/>
        <v>385</v>
      </c>
      <c r="AO69">
        <f t="shared" si="0"/>
        <v>369</v>
      </c>
      <c r="AP69">
        <f t="shared" si="0"/>
        <v>177</v>
      </c>
      <c r="AQ69">
        <f t="shared" si="0"/>
        <v>363</v>
      </c>
      <c r="AR69">
        <f t="shared" si="0"/>
        <v>683</v>
      </c>
      <c r="AS69">
        <f t="shared" si="0"/>
        <v>658</v>
      </c>
      <c r="AT69">
        <f t="shared" si="0"/>
        <v>595</v>
      </c>
      <c r="AU69">
        <f t="shared" si="0"/>
        <v>639</v>
      </c>
      <c r="AV69">
        <f t="shared" si="0"/>
        <v>606</v>
      </c>
      <c r="AW69">
        <f t="shared" si="0"/>
        <v>575</v>
      </c>
      <c r="AX69">
        <f t="shared" si="0"/>
        <v>552</v>
      </c>
      <c r="AY69">
        <f t="shared" si="0"/>
        <v>544</v>
      </c>
      <c r="AZ69">
        <f t="shared" si="0"/>
        <v>351</v>
      </c>
      <c r="BA69">
        <f t="shared" si="0"/>
        <v>352</v>
      </c>
      <c r="BB69">
        <f t="shared" si="0"/>
        <v>524</v>
      </c>
      <c r="BC69">
        <f t="shared" si="0"/>
        <v>410</v>
      </c>
      <c r="BD69">
        <f t="shared" si="0"/>
        <v>413</v>
      </c>
      <c r="BE69">
        <f t="shared" si="0"/>
        <v>438</v>
      </c>
      <c r="BF69">
        <f t="shared" si="0"/>
        <v>525</v>
      </c>
      <c r="BG69">
        <f t="shared" si="0"/>
        <v>57</v>
      </c>
      <c r="BH69">
        <f t="shared" si="0"/>
        <v>209</v>
      </c>
      <c r="BI69">
        <f t="shared" si="0"/>
        <v>69</v>
      </c>
      <c r="BJ69">
        <f t="shared" si="0"/>
        <v>412</v>
      </c>
      <c r="BK69">
        <f t="shared" si="0"/>
        <v>21</v>
      </c>
      <c r="BL69">
        <f t="shared" si="0"/>
        <v>743</v>
      </c>
      <c r="BM69">
        <f t="shared" si="0"/>
        <v>507</v>
      </c>
      <c r="BN69">
        <f t="shared" si="0"/>
        <v>35</v>
      </c>
      <c r="BO69">
        <f t="shared" ref="BO69:DZ69" si="1">_xlfn.RANK.EQ(BO68, $B$68:$ABS$68,0 )</f>
        <v>142</v>
      </c>
      <c r="BP69">
        <f t="shared" si="1"/>
        <v>78</v>
      </c>
      <c r="BQ69">
        <f t="shared" si="1"/>
        <v>12</v>
      </c>
      <c r="BR69">
        <f t="shared" si="1"/>
        <v>297</v>
      </c>
      <c r="BS69">
        <f t="shared" si="1"/>
        <v>54</v>
      </c>
      <c r="BT69">
        <f t="shared" si="1"/>
        <v>18</v>
      </c>
      <c r="BU69">
        <f t="shared" si="1"/>
        <v>10</v>
      </c>
      <c r="BV69">
        <f t="shared" si="1"/>
        <v>356</v>
      </c>
      <c r="BW69">
        <f t="shared" si="1"/>
        <v>185</v>
      </c>
      <c r="BX69">
        <f t="shared" si="1"/>
        <v>669</v>
      </c>
      <c r="BY69">
        <f t="shared" si="1"/>
        <v>207</v>
      </c>
      <c r="BZ69">
        <f t="shared" si="1"/>
        <v>217</v>
      </c>
      <c r="CA69">
        <f t="shared" si="1"/>
        <v>611</v>
      </c>
      <c r="CB69">
        <f t="shared" si="1"/>
        <v>589</v>
      </c>
      <c r="CC69">
        <f t="shared" si="1"/>
        <v>562</v>
      </c>
      <c r="CD69">
        <f t="shared" si="1"/>
        <v>547</v>
      </c>
      <c r="CE69">
        <f t="shared" si="1"/>
        <v>541</v>
      </c>
      <c r="CF69">
        <f t="shared" si="1"/>
        <v>189</v>
      </c>
      <c r="CG69">
        <f t="shared" si="1"/>
        <v>535</v>
      </c>
      <c r="CH69">
        <f t="shared" si="1"/>
        <v>520</v>
      </c>
      <c r="CI69">
        <f t="shared" si="1"/>
        <v>196</v>
      </c>
      <c r="CJ69">
        <f t="shared" si="1"/>
        <v>529</v>
      </c>
      <c r="CK69">
        <f t="shared" si="1"/>
        <v>48</v>
      </c>
      <c r="CL69">
        <f t="shared" si="1"/>
        <v>103</v>
      </c>
      <c r="CM69">
        <f t="shared" si="1"/>
        <v>239</v>
      </c>
      <c r="CN69">
        <f t="shared" si="1"/>
        <v>59</v>
      </c>
      <c r="CO69">
        <f t="shared" si="1"/>
        <v>295</v>
      </c>
      <c r="CP69">
        <f t="shared" si="1"/>
        <v>30</v>
      </c>
      <c r="CQ69">
        <f t="shared" si="1"/>
        <v>396</v>
      </c>
      <c r="CR69">
        <f t="shared" si="1"/>
        <v>735</v>
      </c>
      <c r="CS69">
        <f t="shared" si="1"/>
        <v>82</v>
      </c>
      <c r="CT69">
        <f t="shared" si="1"/>
        <v>40</v>
      </c>
      <c r="CU69">
        <f t="shared" si="1"/>
        <v>97</v>
      </c>
      <c r="CV69">
        <f t="shared" si="1"/>
        <v>519</v>
      </c>
      <c r="CW69">
        <f t="shared" si="1"/>
        <v>37</v>
      </c>
      <c r="CX69">
        <f t="shared" si="1"/>
        <v>526</v>
      </c>
      <c r="CY69">
        <f t="shared" si="1"/>
        <v>424</v>
      </c>
      <c r="CZ69">
        <f t="shared" si="1"/>
        <v>107</v>
      </c>
      <c r="DA69">
        <f t="shared" si="1"/>
        <v>442</v>
      </c>
      <c r="DB69">
        <f t="shared" si="1"/>
        <v>100</v>
      </c>
      <c r="DC69">
        <f t="shared" si="1"/>
        <v>29</v>
      </c>
      <c r="DD69">
        <f t="shared" si="1"/>
        <v>85</v>
      </c>
      <c r="DE69">
        <f t="shared" si="1"/>
        <v>96</v>
      </c>
      <c r="DF69">
        <f t="shared" si="1"/>
        <v>75</v>
      </c>
      <c r="DG69">
        <f t="shared" si="1"/>
        <v>306</v>
      </c>
      <c r="DH69">
        <f t="shared" si="1"/>
        <v>56</v>
      </c>
      <c r="DI69">
        <f t="shared" si="1"/>
        <v>331</v>
      </c>
      <c r="DJ69">
        <f t="shared" si="1"/>
        <v>270</v>
      </c>
      <c r="DK69">
        <f t="shared" si="1"/>
        <v>46</v>
      </c>
      <c r="DL69">
        <f t="shared" si="1"/>
        <v>111</v>
      </c>
      <c r="DM69">
        <f t="shared" si="1"/>
        <v>160</v>
      </c>
      <c r="DN69">
        <f t="shared" si="1"/>
        <v>407</v>
      </c>
      <c r="DO69">
        <f t="shared" si="1"/>
        <v>327</v>
      </c>
      <c r="DP69">
        <f t="shared" si="1"/>
        <v>746</v>
      </c>
      <c r="DQ69">
        <f t="shared" si="1"/>
        <v>113</v>
      </c>
      <c r="DR69">
        <f t="shared" si="1"/>
        <v>193</v>
      </c>
      <c r="DS69">
        <f t="shared" si="1"/>
        <v>424</v>
      </c>
      <c r="DT69">
        <f t="shared" si="1"/>
        <v>195</v>
      </c>
      <c r="DU69">
        <f t="shared" si="1"/>
        <v>418</v>
      </c>
      <c r="DV69">
        <f t="shared" si="1"/>
        <v>123</v>
      </c>
      <c r="DW69">
        <f t="shared" si="1"/>
        <v>13</v>
      </c>
      <c r="DX69">
        <f t="shared" si="1"/>
        <v>241</v>
      </c>
      <c r="DY69">
        <f t="shared" si="1"/>
        <v>269</v>
      </c>
      <c r="DZ69">
        <f t="shared" si="1"/>
        <v>13</v>
      </c>
      <c r="EA69">
        <f t="shared" ref="EA69:GL69" si="2">_xlfn.RANK.EQ(EA68, $B$68:$ABS$68,0 )</f>
        <v>3</v>
      </c>
      <c r="EB69">
        <f t="shared" si="2"/>
        <v>367</v>
      </c>
      <c r="EC69">
        <f t="shared" si="2"/>
        <v>19</v>
      </c>
      <c r="ED69">
        <f t="shared" si="2"/>
        <v>354</v>
      </c>
      <c r="EE69">
        <f t="shared" si="2"/>
        <v>281</v>
      </c>
      <c r="EF69">
        <f t="shared" si="2"/>
        <v>9</v>
      </c>
      <c r="EG69">
        <f t="shared" si="2"/>
        <v>1</v>
      </c>
      <c r="EH69">
        <f t="shared" si="2"/>
        <v>424</v>
      </c>
      <c r="EI69">
        <f t="shared" si="2"/>
        <v>378</v>
      </c>
      <c r="EJ69">
        <f t="shared" si="2"/>
        <v>86</v>
      </c>
      <c r="EK69">
        <f t="shared" si="2"/>
        <v>187</v>
      </c>
      <c r="EL69">
        <f t="shared" si="2"/>
        <v>182</v>
      </c>
      <c r="EM69">
        <f t="shared" si="2"/>
        <v>184</v>
      </c>
      <c r="EN69">
        <f t="shared" si="2"/>
        <v>542</v>
      </c>
      <c r="EO69">
        <f t="shared" si="2"/>
        <v>679</v>
      </c>
      <c r="EP69">
        <f t="shared" si="2"/>
        <v>651</v>
      </c>
      <c r="EQ69">
        <f t="shared" si="2"/>
        <v>220</v>
      </c>
      <c r="ER69">
        <f t="shared" si="2"/>
        <v>631</v>
      </c>
      <c r="ES69">
        <f t="shared" si="2"/>
        <v>604</v>
      </c>
      <c r="ET69">
        <f t="shared" si="2"/>
        <v>576</v>
      </c>
      <c r="EU69">
        <f t="shared" si="2"/>
        <v>554</v>
      </c>
      <c r="EV69">
        <f t="shared" si="2"/>
        <v>546</v>
      </c>
      <c r="EW69">
        <f t="shared" si="2"/>
        <v>181</v>
      </c>
      <c r="EX69">
        <f t="shared" si="2"/>
        <v>190</v>
      </c>
      <c r="EY69">
        <f t="shared" si="2"/>
        <v>528</v>
      </c>
      <c r="EZ69">
        <f t="shared" si="2"/>
        <v>188</v>
      </c>
      <c r="FA69">
        <f t="shared" si="2"/>
        <v>197</v>
      </c>
      <c r="FB69">
        <f t="shared" si="2"/>
        <v>468</v>
      </c>
      <c r="FC69">
        <f t="shared" si="2"/>
        <v>26</v>
      </c>
      <c r="FD69">
        <f t="shared" si="2"/>
        <v>49</v>
      </c>
      <c r="FE69">
        <f t="shared" si="2"/>
        <v>323</v>
      </c>
      <c r="FF69">
        <f t="shared" si="2"/>
        <v>8</v>
      </c>
      <c r="FG69">
        <f t="shared" si="2"/>
        <v>64</v>
      </c>
      <c r="FH69">
        <f t="shared" si="2"/>
        <v>99</v>
      </c>
      <c r="FI69">
        <f t="shared" si="2"/>
        <v>642</v>
      </c>
      <c r="FJ69">
        <f t="shared" si="2"/>
        <v>55</v>
      </c>
      <c r="FK69">
        <f t="shared" si="2"/>
        <v>22</v>
      </c>
      <c r="FL69">
        <f t="shared" si="2"/>
        <v>722</v>
      </c>
      <c r="FM69">
        <f t="shared" si="2"/>
        <v>638</v>
      </c>
      <c r="FN69">
        <f t="shared" si="2"/>
        <v>655</v>
      </c>
      <c r="FO69">
        <f t="shared" si="2"/>
        <v>641</v>
      </c>
      <c r="FP69">
        <f t="shared" si="2"/>
        <v>605</v>
      </c>
      <c r="FQ69">
        <f t="shared" si="2"/>
        <v>52</v>
      </c>
      <c r="FR69">
        <f t="shared" si="2"/>
        <v>440</v>
      </c>
      <c r="FS69">
        <f t="shared" si="2"/>
        <v>20</v>
      </c>
      <c r="FT69">
        <f t="shared" si="2"/>
        <v>662</v>
      </c>
      <c r="FU69">
        <f t="shared" si="2"/>
        <v>717</v>
      </c>
      <c r="FV69">
        <f t="shared" si="2"/>
        <v>650</v>
      </c>
      <c r="FW69">
        <f t="shared" si="2"/>
        <v>67</v>
      </c>
      <c r="FX69">
        <f t="shared" si="2"/>
        <v>98</v>
      </c>
      <c r="FY69">
        <f t="shared" si="2"/>
        <v>456</v>
      </c>
      <c r="FZ69">
        <f t="shared" si="2"/>
        <v>42</v>
      </c>
      <c r="GA69">
        <f t="shared" si="2"/>
        <v>417</v>
      </c>
      <c r="GB69">
        <f t="shared" si="2"/>
        <v>610</v>
      </c>
      <c r="GC69">
        <f t="shared" si="2"/>
        <v>462</v>
      </c>
      <c r="GD69">
        <f t="shared" si="2"/>
        <v>548</v>
      </c>
      <c r="GE69">
        <f t="shared" si="2"/>
        <v>16</v>
      </c>
      <c r="GF69">
        <f t="shared" si="2"/>
        <v>73</v>
      </c>
      <c r="GG69">
        <f t="shared" si="2"/>
        <v>603</v>
      </c>
      <c r="GH69">
        <f t="shared" si="2"/>
        <v>332</v>
      </c>
      <c r="GI69">
        <f t="shared" si="2"/>
        <v>339</v>
      </c>
      <c r="GJ69">
        <f t="shared" si="2"/>
        <v>287</v>
      </c>
      <c r="GK69">
        <f t="shared" si="2"/>
        <v>476</v>
      </c>
      <c r="GL69">
        <f t="shared" si="2"/>
        <v>485</v>
      </c>
      <c r="GM69">
        <f t="shared" ref="GM69:IX69" si="3">_xlfn.RANK.EQ(GM68, $B$68:$ABS$68,0 )</f>
        <v>249</v>
      </c>
      <c r="GN69">
        <f t="shared" si="3"/>
        <v>247</v>
      </c>
      <c r="GO69">
        <f t="shared" si="3"/>
        <v>139</v>
      </c>
      <c r="GP69">
        <f t="shared" si="3"/>
        <v>139</v>
      </c>
      <c r="GQ69">
        <f t="shared" si="3"/>
        <v>346</v>
      </c>
      <c r="GR69">
        <f t="shared" si="3"/>
        <v>492</v>
      </c>
      <c r="GS69">
        <f t="shared" si="3"/>
        <v>560</v>
      </c>
      <c r="GT69">
        <f t="shared" si="3"/>
        <v>391</v>
      </c>
      <c r="GU69">
        <f t="shared" si="3"/>
        <v>663</v>
      </c>
      <c r="GV69">
        <f t="shared" si="3"/>
        <v>620</v>
      </c>
      <c r="GW69">
        <f t="shared" si="3"/>
        <v>487</v>
      </c>
      <c r="GX69">
        <f t="shared" si="3"/>
        <v>300</v>
      </c>
      <c r="GY69">
        <f t="shared" si="3"/>
        <v>729</v>
      </c>
      <c r="GZ69">
        <f t="shared" si="3"/>
        <v>173</v>
      </c>
      <c r="HA69">
        <f t="shared" si="3"/>
        <v>223</v>
      </c>
      <c r="HB69">
        <f t="shared" si="3"/>
        <v>203</v>
      </c>
      <c r="HC69">
        <f t="shared" si="3"/>
        <v>141</v>
      </c>
      <c r="HD69">
        <f t="shared" si="3"/>
        <v>225</v>
      </c>
      <c r="HE69">
        <f t="shared" si="3"/>
        <v>232</v>
      </c>
      <c r="HF69">
        <f t="shared" si="3"/>
        <v>344</v>
      </c>
      <c r="HG69">
        <f t="shared" si="3"/>
        <v>343</v>
      </c>
      <c r="HH69">
        <f t="shared" si="3"/>
        <v>502</v>
      </c>
      <c r="HI69">
        <f t="shared" si="3"/>
        <v>451</v>
      </c>
      <c r="HJ69">
        <f t="shared" si="3"/>
        <v>245</v>
      </c>
      <c r="HK69">
        <f t="shared" si="3"/>
        <v>364</v>
      </c>
      <c r="HL69">
        <f t="shared" si="3"/>
        <v>553</v>
      </c>
      <c r="HM69">
        <f t="shared" si="3"/>
        <v>137</v>
      </c>
      <c r="HN69">
        <f t="shared" si="3"/>
        <v>532</v>
      </c>
      <c r="HO69">
        <f t="shared" si="3"/>
        <v>465</v>
      </c>
      <c r="HP69">
        <f t="shared" si="3"/>
        <v>137</v>
      </c>
      <c r="HQ69">
        <f t="shared" si="3"/>
        <v>164</v>
      </c>
      <c r="HR69">
        <f t="shared" si="3"/>
        <v>171</v>
      </c>
      <c r="HS69">
        <f t="shared" si="3"/>
        <v>176</v>
      </c>
      <c r="HT69">
        <f t="shared" si="3"/>
        <v>563</v>
      </c>
      <c r="HU69">
        <f t="shared" si="3"/>
        <v>674</v>
      </c>
      <c r="HV69">
        <f t="shared" si="3"/>
        <v>596</v>
      </c>
      <c r="HW69">
        <f t="shared" si="3"/>
        <v>148</v>
      </c>
      <c r="HX69">
        <f t="shared" si="3"/>
        <v>714</v>
      </c>
      <c r="HY69">
        <f t="shared" si="3"/>
        <v>84</v>
      </c>
      <c r="HZ69">
        <f t="shared" si="3"/>
        <v>523</v>
      </c>
      <c r="IA69">
        <f t="shared" si="3"/>
        <v>199</v>
      </c>
      <c r="IB69">
        <f t="shared" si="3"/>
        <v>228</v>
      </c>
      <c r="IC69">
        <f t="shared" si="3"/>
        <v>194</v>
      </c>
      <c r="ID69">
        <f t="shared" si="3"/>
        <v>280</v>
      </c>
      <c r="IE69">
        <f t="shared" si="3"/>
        <v>299</v>
      </c>
      <c r="IF69">
        <f t="shared" si="3"/>
        <v>670</v>
      </c>
      <c r="IG69">
        <f t="shared" si="3"/>
        <v>386</v>
      </c>
      <c r="IH69">
        <f t="shared" si="3"/>
        <v>301</v>
      </c>
      <c r="II69">
        <f t="shared" si="3"/>
        <v>303</v>
      </c>
      <c r="IJ69">
        <f t="shared" si="3"/>
        <v>218</v>
      </c>
      <c r="IK69">
        <f t="shared" si="3"/>
        <v>597</v>
      </c>
      <c r="IL69">
        <f t="shared" si="3"/>
        <v>260</v>
      </c>
      <c r="IM69">
        <f t="shared" si="3"/>
        <v>304</v>
      </c>
      <c r="IN69">
        <f t="shared" si="3"/>
        <v>229</v>
      </c>
      <c r="IO69">
        <f t="shared" si="3"/>
        <v>613</v>
      </c>
      <c r="IP69">
        <f t="shared" si="3"/>
        <v>112</v>
      </c>
      <c r="IQ69">
        <f t="shared" si="3"/>
        <v>500</v>
      </c>
      <c r="IR69">
        <f t="shared" si="3"/>
        <v>431</v>
      </c>
      <c r="IS69">
        <f t="shared" si="3"/>
        <v>643</v>
      </c>
      <c r="IT69">
        <f t="shared" si="3"/>
        <v>601</v>
      </c>
      <c r="IU69">
        <f t="shared" si="3"/>
        <v>464</v>
      </c>
      <c r="IV69">
        <f t="shared" si="3"/>
        <v>496</v>
      </c>
      <c r="IW69">
        <f t="shared" si="3"/>
        <v>476</v>
      </c>
      <c r="IX69">
        <f t="shared" si="3"/>
        <v>704</v>
      </c>
      <c r="IY69">
        <f t="shared" ref="IY69:LJ69" si="4">_xlfn.RANK.EQ(IY68, $B$68:$ABS$68,0 )</f>
        <v>551</v>
      </c>
      <c r="IZ69">
        <f t="shared" si="4"/>
        <v>537</v>
      </c>
      <c r="JA69">
        <f t="shared" si="4"/>
        <v>671</v>
      </c>
      <c r="JB69">
        <f t="shared" si="4"/>
        <v>579</v>
      </c>
      <c r="JC69">
        <f t="shared" si="4"/>
        <v>357</v>
      </c>
      <c r="JD69">
        <f t="shared" si="4"/>
        <v>219</v>
      </c>
      <c r="JE69">
        <f t="shared" si="4"/>
        <v>677</v>
      </c>
      <c r="JF69">
        <f t="shared" si="4"/>
        <v>355</v>
      </c>
      <c r="JG69">
        <f t="shared" si="4"/>
        <v>92</v>
      </c>
      <c r="JH69">
        <f t="shared" si="4"/>
        <v>643</v>
      </c>
      <c r="JI69">
        <f t="shared" si="4"/>
        <v>389</v>
      </c>
      <c r="JJ69">
        <f t="shared" si="4"/>
        <v>536</v>
      </c>
      <c r="JK69">
        <f t="shared" si="4"/>
        <v>667</v>
      </c>
      <c r="JL69">
        <f t="shared" si="4"/>
        <v>500</v>
      </c>
      <c r="JM69">
        <f t="shared" si="4"/>
        <v>570</v>
      </c>
      <c r="JN69">
        <f t="shared" si="4"/>
        <v>612</v>
      </c>
      <c r="JO69">
        <f t="shared" si="4"/>
        <v>403</v>
      </c>
      <c r="JP69">
        <f t="shared" si="4"/>
        <v>657</v>
      </c>
      <c r="JQ69">
        <f t="shared" si="4"/>
        <v>512</v>
      </c>
      <c r="JR69">
        <f t="shared" si="4"/>
        <v>246</v>
      </c>
      <c r="JS69">
        <f t="shared" si="4"/>
        <v>652</v>
      </c>
      <c r="JT69">
        <f t="shared" si="4"/>
        <v>745</v>
      </c>
      <c r="JU69">
        <f t="shared" si="4"/>
        <v>242</v>
      </c>
      <c r="JV69">
        <f t="shared" si="4"/>
        <v>268</v>
      </c>
      <c r="JW69">
        <f t="shared" si="4"/>
        <v>58</v>
      </c>
      <c r="JX69">
        <f t="shared" si="4"/>
        <v>240</v>
      </c>
      <c r="JY69">
        <f t="shared" si="4"/>
        <v>15</v>
      </c>
      <c r="JZ69">
        <f t="shared" si="4"/>
        <v>5</v>
      </c>
      <c r="KA69">
        <f t="shared" si="4"/>
        <v>740</v>
      </c>
      <c r="KB69">
        <f t="shared" si="4"/>
        <v>51</v>
      </c>
      <c r="KC69">
        <f t="shared" si="4"/>
        <v>53</v>
      </c>
      <c r="KD69">
        <f t="shared" si="4"/>
        <v>267</v>
      </c>
      <c r="KE69">
        <f t="shared" si="4"/>
        <v>200</v>
      </c>
      <c r="KF69">
        <f t="shared" si="4"/>
        <v>625</v>
      </c>
      <c r="KG69">
        <f t="shared" si="4"/>
        <v>672</v>
      </c>
      <c r="KH69">
        <f t="shared" si="4"/>
        <v>656</v>
      </c>
      <c r="KI69">
        <f t="shared" si="4"/>
        <v>216</v>
      </c>
      <c r="KJ69">
        <f t="shared" si="4"/>
        <v>724</v>
      </c>
      <c r="KK69">
        <f t="shared" si="4"/>
        <v>236</v>
      </c>
      <c r="KL69">
        <f t="shared" si="4"/>
        <v>213</v>
      </c>
      <c r="KM69">
        <f t="shared" si="4"/>
        <v>212</v>
      </c>
      <c r="KN69">
        <f t="shared" si="4"/>
        <v>192</v>
      </c>
      <c r="KO69">
        <f t="shared" si="4"/>
        <v>227</v>
      </c>
      <c r="KP69">
        <f t="shared" si="4"/>
        <v>172</v>
      </c>
      <c r="KQ69">
        <f t="shared" si="4"/>
        <v>567</v>
      </c>
      <c r="KR69">
        <f t="shared" si="4"/>
        <v>703</v>
      </c>
      <c r="KS69">
        <f t="shared" si="4"/>
        <v>505</v>
      </c>
      <c r="KT69">
        <f t="shared" si="4"/>
        <v>406</v>
      </c>
      <c r="KU69">
        <f t="shared" si="4"/>
        <v>129</v>
      </c>
      <c r="KV69">
        <f t="shared" si="4"/>
        <v>630</v>
      </c>
      <c r="KW69">
        <f t="shared" si="4"/>
        <v>135</v>
      </c>
      <c r="KX69">
        <f t="shared" si="4"/>
        <v>466</v>
      </c>
      <c r="KY69">
        <f t="shared" si="4"/>
        <v>684</v>
      </c>
      <c r="KZ69">
        <f t="shared" si="4"/>
        <v>705</v>
      </c>
      <c r="LA69">
        <f t="shared" si="4"/>
        <v>324</v>
      </c>
      <c r="LB69">
        <f t="shared" si="4"/>
        <v>645</v>
      </c>
      <c r="LC69">
        <f t="shared" si="4"/>
        <v>564</v>
      </c>
      <c r="LD69">
        <f t="shared" si="4"/>
        <v>531</v>
      </c>
      <c r="LE69">
        <f t="shared" si="4"/>
        <v>362</v>
      </c>
      <c r="LF69">
        <f t="shared" si="4"/>
        <v>634</v>
      </c>
      <c r="LG69">
        <f t="shared" si="4"/>
        <v>414</v>
      </c>
      <c r="LH69">
        <f t="shared" si="4"/>
        <v>366</v>
      </c>
      <c r="LI69">
        <f t="shared" si="4"/>
        <v>681</v>
      </c>
      <c r="LJ69">
        <f t="shared" si="4"/>
        <v>155</v>
      </c>
      <c r="LK69">
        <f t="shared" ref="LK69:NV69" si="5">_xlfn.RANK.EQ(LK68, $B$68:$ABS$68,0 )</f>
        <v>132</v>
      </c>
      <c r="LL69">
        <f t="shared" si="5"/>
        <v>72</v>
      </c>
      <c r="LM69">
        <f t="shared" si="5"/>
        <v>698</v>
      </c>
      <c r="LN69">
        <f t="shared" si="5"/>
        <v>696</v>
      </c>
      <c r="LO69">
        <f t="shared" si="5"/>
        <v>680</v>
      </c>
      <c r="LP69">
        <f t="shared" si="5"/>
        <v>480</v>
      </c>
      <c r="LQ69">
        <f t="shared" si="5"/>
        <v>682</v>
      </c>
      <c r="LR69">
        <f t="shared" si="5"/>
        <v>702</v>
      </c>
      <c r="LS69">
        <f t="shared" si="5"/>
        <v>618</v>
      </c>
      <c r="LT69">
        <f t="shared" si="5"/>
        <v>401</v>
      </c>
      <c r="LU69">
        <f t="shared" si="5"/>
        <v>623</v>
      </c>
      <c r="LV69">
        <f t="shared" si="5"/>
        <v>689</v>
      </c>
      <c r="LW69">
        <f t="shared" si="5"/>
        <v>460</v>
      </c>
      <c r="LX69">
        <f t="shared" si="5"/>
        <v>283</v>
      </c>
      <c r="LY69">
        <f t="shared" si="5"/>
        <v>675</v>
      </c>
      <c r="LZ69">
        <f t="shared" si="5"/>
        <v>697</v>
      </c>
      <c r="MA69">
        <f t="shared" si="5"/>
        <v>284</v>
      </c>
      <c r="MB69">
        <f t="shared" si="5"/>
        <v>467</v>
      </c>
      <c r="MC69">
        <f t="shared" si="5"/>
        <v>489</v>
      </c>
      <c r="MD69">
        <f t="shared" si="5"/>
        <v>147</v>
      </c>
      <c r="ME69">
        <f t="shared" si="5"/>
        <v>175</v>
      </c>
      <c r="MF69">
        <f t="shared" si="5"/>
        <v>325</v>
      </c>
      <c r="MG69">
        <f t="shared" si="5"/>
        <v>79</v>
      </c>
      <c r="MH69">
        <f t="shared" si="5"/>
        <v>567</v>
      </c>
      <c r="MI69">
        <f t="shared" si="5"/>
        <v>567</v>
      </c>
      <c r="MJ69">
        <f t="shared" si="5"/>
        <v>599</v>
      </c>
      <c r="MK69">
        <f t="shared" si="5"/>
        <v>572</v>
      </c>
      <c r="ML69">
        <f t="shared" si="5"/>
        <v>154</v>
      </c>
      <c r="MM69">
        <f t="shared" si="5"/>
        <v>368</v>
      </c>
      <c r="MN69">
        <f t="shared" si="5"/>
        <v>514</v>
      </c>
      <c r="MO69">
        <f t="shared" si="5"/>
        <v>143</v>
      </c>
      <c r="MP69">
        <f t="shared" si="5"/>
        <v>118</v>
      </c>
      <c r="MQ69">
        <f t="shared" si="5"/>
        <v>727</v>
      </c>
      <c r="MR69">
        <f t="shared" si="5"/>
        <v>481</v>
      </c>
      <c r="MS69">
        <f t="shared" si="5"/>
        <v>80</v>
      </c>
      <c r="MT69">
        <f t="shared" si="5"/>
        <v>380</v>
      </c>
      <c r="MU69">
        <f t="shared" si="5"/>
        <v>144</v>
      </c>
      <c r="MV69">
        <f t="shared" si="5"/>
        <v>174</v>
      </c>
      <c r="MW69">
        <f t="shared" si="5"/>
        <v>186</v>
      </c>
      <c r="MX69">
        <f t="shared" si="5"/>
        <v>133</v>
      </c>
      <c r="MY69">
        <f t="shared" si="5"/>
        <v>110</v>
      </c>
      <c r="MZ69">
        <f t="shared" si="5"/>
        <v>127</v>
      </c>
      <c r="NA69">
        <f t="shared" si="5"/>
        <v>206</v>
      </c>
      <c r="NB69">
        <f t="shared" si="5"/>
        <v>463</v>
      </c>
      <c r="NC69">
        <f t="shared" si="5"/>
        <v>728</v>
      </c>
      <c r="ND69">
        <f t="shared" si="5"/>
        <v>179</v>
      </c>
      <c r="NE69">
        <f t="shared" si="5"/>
        <v>145</v>
      </c>
      <c r="NF69">
        <f t="shared" si="5"/>
        <v>215</v>
      </c>
      <c r="NG69">
        <f t="shared" si="5"/>
        <v>204</v>
      </c>
      <c r="NH69">
        <f t="shared" si="5"/>
        <v>585</v>
      </c>
      <c r="NI69">
        <f t="shared" si="5"/>
        <v>482</v>
      </c>
      <c r="NJ69">
        <f t="shared" si="5"/>
        <v>659</v>
      </c>
      <c r="NK69">
        <f t="shared" si="5"/>
        <v>359</v>
      </c>
      <c r="NL69">
        <f t="shared" si="5"/>
        <v>454</v>
      </c>
      <c r="NM69">
        <f t="shared" si="5"/>
        <v>361</v>
      </c>
      <c r="NN69">
        <f t="shared" si="5"/>
        <v>461</v>
      </c>
      <c r="NO69">
        <f t="shared" si="5"/>
        <v>555</v>
      </c>
      <c r="NP69">
        <f t="shared" si="5"/>
        <v>497</v>
      </c>
      <c r="NQ69">
        <f t="shared" si="5"/>
        <v>635</v>
      </c>
      <c r="NR69">
        <f t="shared" si="5"/>
        <v>706</v>
      </c>
      <c r="NS69">
        <f t="shared" si="5"/>
        <v>271</v>
      </c>
      <c r="NT69">
        <f t="shared" si="5"/>
        <v>706</v>
      </c>
      <c r="NU69">
        <f t="shared" si="5"/>
        <v>688</v>
      </c>
      <c r="NV69">
        <f t="shared" si="5"/>
        <v>588</v>
      </c>
      <c r="NW69">
        <f t="shared" ref="NW69:QH69" si="6">_xlfn.RANK.EQ(NW68, $B$68:$ABS$68,0 )</f>
        <v>279</v>
      </c>
      <c r="NX69">
        <f t="shared" si="6"/>
        <v>616</v>
      </c>
      <c r="NY69">
        <f t="shared" si="6"/>
        <v>640</v>
      </c>
      <c r="NZ69">
        <f t="shared" si="6"/>
        <v>272</v>
      </c>
      <c r="OA69">
        <f t="shared" si="6"/>
        <v>62</v>
      </c>
      <c r="OB69">
        <f t="shared" si="6"/>
        <v>608</v>
      </c>
      <c r="OC69">
        <f t="shared" si="6"/>
        <v>130</v>
      </c>
      <c r="OD69">
        <f t="shared" si="6"/>
        <v>114</v>
      </c>
      <c r="OE69">
        <f t="shared" si="6"/>
        <v>690</v>
      </c>
      <c r="OF69">
        <f t="shared" si="6"/>
        <v>706</v>
      </c>
      <c r="OG69">
        <f t="shared" si="6"/>
        <v>167</v>
      </c>
      <c r="OH69">
        <f t="shared" si="6"/>
        <v>128</v>
      </c>
      <c r="OI69">
        <f t="shared" si="6"/>
        <v>244</v>
      </c>
      <c r="OJ69">
        <f t="shared" si="6"/>
        <v>577</v>
      </c>
      <c r="OK69">
        <f t="shared" si="6"/>
        <v>63</v>
      </c>
      <c r="OL69">
        <f t="shared" si="6"/>
        <v>609</v>
      </c>
      <c r="OM69">
        <f t="shared" si="6"/>
        <v>565</v>
      </c>
      <c r="ON69">
        <f t="shared" si="6"/>
        <v>208</v>
      </c>
      <c r="OO69">
        <f t="shared" si="6"/>
        <v>178</v>
      </c>
      <c r="OP69">
        <f t="shared" si="6"/>
        <v>706</v>
      </c>
      <c r="OQ69">
        <f t="shared" si="6"/>
        <v>649</v>
      </c>
      <c r="OR69">
        <f t="shared" si="6"/>
        <v>685</v>
      </c>
      <c r="OS69">
        <f t="shared" si="6"/>
        <v>221</v>
      </c>
      <c r="OT69">
        <f t="shared" si="6"/>
        <v>318</v>
      </c>
      <c r="OU69">
        <f t="shared" si="6"/>
        <v>150</v>
      </c>
      <c r="OV69">
        <f t="shared" si="6"/>
        <v>146</v>
      </c>
      <c r="OW69">
        <f t="shared" si="6"/>
        <v>320</v>
      </c>
      <c r="OX69">
        <f t="shared" si="6"/>
        <v>198</v>
      </c>
      <c r="OY69">
        <f t="shared" si="6"/>
        <v>322</v>
      </c>
      <c r="OZ69">
        <f t="shared" si="6"/>
        <v>94</v>
      </c>
      <c r="PA69">
        <f t="shared" si="6"/>
        <v>499</v>
      </c>
      <c r="PB69">
        <f t="shared" si="6"/>
        <v>32</v>
      </c>
      <c r="PC69">
        <f t="shared" si="6"/>
        <v>321</v>
      </c>
      <c r="PD69">
        <f t="shared" si="6"/>
        <v>238</v>
      </c>
      <c r="PE69">
        <f t="shared" si="6"/>
        <v>234</v>
      </c>
      <c r="PF69">
        <f t="shared" si="6"/>
        <v>180</v>
      </c>
      <c r="PG69">
        <f t="shared" si="6"/>
        <v>558</v>
      </c>
      <c r="PH69">
        <f t="shared" si="6"/>
        <v>211</v>
      </c>
      <c r="PI69">
        <f t="shared" si="6"/>
        <v>719</v>
      </c>
      <c r="PJ69">
        <f t="shared" si="6"/>
        <v>578</v>
      </c>
      <c r="PK69">
        <f t="shared" si="6"/>
        <v>153</v>
      </c>
      <c r="PL69">
        <f t="shared" si="6"/>
        <v>508</v>
      </c>
      <c r="PM69">
        <f t="shared" si="6"/>
        <v>479</v>
      </c>
      <c r="PN69">
        <f t="shared" si="6"/>
        <v>214</v>
      </c>
      <c r="PO69">
        <f t="shared" si="6"/>
        <v>382</v>
      </c>
      <c r="PP69">
        <f t="shared" si="6"/>
        <v>108</v>
      </c>
      <c r="PQ69">
        <f t="shared" si="6"/>
        <v>376</v>
      </c>
      <c r="PR69">
        <f t="shared" si="6"/>
        <v>38</v>
      </c>
      <c r="PS69">
        <f t="shared" si="6"/>
        <v>419</v>
      </c>
      <c r="PT69">
        <f t="shared" si="6"/>
        <v>124</v>
      </c>
      <c r="PU69">
        <f t="shared" si="6"/>
        <v>89</v>
      </c>
      <c r="PV69">
        <f t="shared" si="6"/>
        <v>632</v>
      </c>
      <c r="PW69">
        <f t="shared" si="6"/>
        <v>736</v>
      </c>
      <c r="PX69">
        <f t="shared" si="6"/>
        <v>741</v>
      </c>
      <c r="PY69">
        <f t="shared" si="6"/>
        <v>446</v>
      </c>
      <c r="PZ69">
        <f t="shared" si="6"/>
        <v>115</v>
      </c>
      <c r="QA69">
        <f t="shared" si="6"/>
        <v>121</v>
      </c>
      <c r="QB69">
        <f t="shared" si="6"/>
        <v>626</v>
      </c>
      <c r="QC69">
        <f t="shared" si="6"/>
        <v>491</v>
      </c>
      <c r="QD69">
        <f t="shared" si="6"/>
        <v>516</v>
      </c>
      <c r="QE69">
        <f t="shared" si="6"/>
        <v>124</v>
      </c>
      <c r="QF69">
        <f t="shared" si="6"/>
        <v>90</v>
      </c>
      <c r="QG69">
        <f t="shared" si="6"/>
        <v>126</v>
      </c>
      <c r="QH69">
        <f t="shared" si="6"/>
        <v>732</v>
      </c>
      <c r="QI69">
        <f t="shared" ref="QI69:ST69" si="7">_xlfn.RANK.EQ(QI68, $B$68:$ABS$68,0 )</f>
        <v>739</v>
      </c>
      <c r="QJ69">
        <f t="shared" si="7"/>
        <v>381</v>
      </c>
      <c r="QK69">
        <f t="shared" si="7"/>
        <v>93</v>
      </c>
      <c r="QL69">
        <f t="shared" si="7"/>
        <v>459</v>
      </c>
      <c r="QM69">
        <f t="shared" si="7"/>
        <v>383</v>
      </c>
      <c r="QN69">
        <f t="shared" si="7"/>
        <v>530</v>
      </c>
      <c r="QO69">
        <f t="shared" si="7"/>
        <v>120</v>
      </c>
      <c r="QP69">
        <f t="shared" si="7"/>
        <v>102</v>
      </c>
      <c r="QQ69">
        <f t="shared" si="7"/>
        <v>122</v>
      </c>
      <c r="QR69">
        <f t="shared" si="7"/>
        <v>392</v>
      </c>
      <c r="QS69">
        <f t="shared" si="7"/>
        <v>106</v>
      </c>
      <c r="QT69">
        <f t="shared" si="7"/>
        <v>152</v>
      </c>
      <c r="QU69">
        <f t="shared" si="7"/>
        <v>151</v>
      </c>
      <c r="QV69">
        <f t="shared" si="7"/>
        <v>742</v>
      </c>
      <c r="QW69">
        <f t="shared" si="7"/>
        <v>718</v>
      </c>
      <c r="QX69">
        <f t="shared" si="7"/>
        <v>694</v>
      </c>
      <c r="QY69">
        <f t="shared" si="7"/>
        <v>83</v>
      </c>
      <c r="QZ69">
        <f t="shared" si="7"/>
        <v>517</v>
      </c>
      <c r="RA69">
        <f t="shared" si="7"/>
        <v>503</v>
      </c>
      <c r="RB69">
        <f t="shared" si="7"/>
        <v>390</v>
      </c>
      <c r="RC69">
        <f t="shared" si="7"/>
        <v>583</v>
      </c>
      <c r="RD69">
        <f t="shared" si="7"/>
        <v>393</v>
      </c>
      <c r="RE69">
        <f t="shared" si="7"/>
        <v>105</v>
      </c>
      <c r="RF69">
        <f t="shared" si="7"/>
        <v>504</v>
      </c>
      <c r="RG69">
        <f t="shared" si="7"/>
        <v>738</v>
      </c>
      <c r="RH69">
        <f t="shared" si="7"/>
        <v>737</v>
      </c>
      <c r="RI69">
        <f t="shared" si="7"/>
        <v>453</v>
      </c>
      <c r="RJ69">
        <f t="shared" si="7"/>
        <v>521</v>
      </c>
      <c r="RK69">
        <f t="shared" si="7"/>
        <v>602</v>
      </c>
      <c r="RL69">
        <f t="shared" si="7"/>
        <v>439</v>
      </c>
      <c r="RM69">
        <f t="shared" si="7"/>
        <v>513</v>
      </c>
      <c r="RN69">
        <f t="shared" si="7"/>
        <v>168</v>
      </c>
      <c r="RO69">
        <f t="shared" si="7"/>
        <v>87</v>
      </c>
      <c r="RP69">
        <f t="shared" si="7"/>
        <v>430</v>
      </c>
      <c r="RQ69">
        <f t="shared" si="7"/>
        <v>161</v>
      </c>
      <c r="RR69">
        <f t="shared" si="7"/>
        <v>166</v>
      </c>
      <c r="RS69">
        <f t="shared" si="7"/>
        <v>289</v>
      </c>
      <c r="RT69">
        <f t="shared" si="7"/>
        <v>574</v>
      </c>
      <c r="RU69">
        <f t="shared" si="7"/>
        <v>333</v>
      </c>
      <c r="RV69">
        <f t="shared" si="7"/>
        <v>259</v>
      </c>
      <c r="RW69">
        <f t="shared" si="7"/>
        <v>302</v>
      </c>
      <c r="RX69">
        <f t="shared" si="7"/>
        <v>580</v>
      </c>
      <c r="RY69">
        <f t="shared" si="7"/>
        <v>730</v>
      </c>
      <c r="RZ69">
        <f t="shared" si="7"/>
        <v>161</v>
      </c>
      <c r="SA69">
        <f t="shared" si="7"/>
        <v>664</v>
      </c>
      <c r="SB69">
        <f t="shared" si="7"/>
        <v>379</v>
      </c>
      <c r="SC69">
        <f t="shared" si="7"/>
        <v>433</v>
      </c>
      <c r="SD69">
        <f t="shared" si="7"/>
        <v>345</v>
      </c>
      <c r="SE69">
        <f t="shared" si="7"/>
        <v>473</v>
      </c>
      <c r="SF69">
        <f t="shared" si="7"/>
        <v>646</v>
      </c>
      <c r="SG69">
        <f t="shared" si="7"/>
        <v>136</v>
      </c>
      <c r="SH69">
        <f t="shared" si="7"/>
        <v>543</v>
      </c>
      <c r="SI69">
        <f t="shared" si="7"/>
        <v>201</v>
      </c>
      <c r="SJ69">
        <f t="shared" si="7"/>
        <v>423</v>
      </c>
      <c r="SK69">
        <f t="shared" si="7"/>
        <v>329</v>
      </c>
      <c r="SL69">
        <f t="shared" si="7"/>
        <v>372</v>
      </c>
      <c r="SM69">
        <f t="shared" si="7"/>
        <v>156</v>
      </c>
      <c r="SN69">
        <f t="shared" si="7"/>
        <v>341</v>
      </c>
      <c r="SO69">
        <f t="shared" si="7"/>
        <v>706</v>
      </c>
      <c r="SP69">
        <f t="shared" si="7"/>
        <v>457</v>
      </c>
      <c r="SQ69">
        <f t="shared" si="7"/>
        <v>549</v>
      </c>
      <c r="SR69">
        <f t="shared" si="7"/>
        <v>421</v>
      </c>
      <c r="SS69">
        <f t="shared" si="7"/>
        <v>673</v>
      </c>
      <c r="ST69">
        <f t="shared" si="7"/>
        <v>319</v>
      </c>
      <c r="SU69">
        <f t="shared" ref="SU69:VF69" si="8">_xlfn.RANK.EQ(SU68, $B$68:$ABS$68,0 )</f>
        <v>422</v>
      </c>
      <c r="SV69">
        <f t="shared" si="8"/>
        <v>250</v>
      </c>
      <c r="SW69">
        <f t="shared" si="8"/>
        <v>294</v>
      </c>
      <c r="SX69">
        <f t="shared" si="8"/>
        <v>315</v>
      </c>
      <c r="SY69">
        <f t="shared" si="8"/>
        <v>725</v>
      </c>
      <c r="SZ69">
        <f t="shared" si="8"/>
        <v>290</v>
      </c>
      <c r="TA69">
        <f t="shared" si="8"/>
        <v>315</v>
      </c>
      <c r="TB69">
        <f t="shared" si="8"/>
        <v>163</v>
      </c>
      <c r="TC69">
        <f t="shared" si="8"/>
        <v>224</v>
      </c>
      <c r="TD69">
        <f t="shared" si="8"/>
        <v>633</v>
      </c>
      <c r="TE69">
        <f t="shared" si="8"/>
        <v>273</v>
      </c>
      <c r="TF69">
        <f t="shared" si="8"/>
        <v>654</v>
      </c>
      <c r="TG69">
        <f t="shared" si="8"/>
        <v>328</v>
      </c>
      <c r="TH69">
        <f t="shared" si="8"/>
        <v>720</v>
      </c>
      <c r="TI69">
        <f t="shared" si="8"/>
        <v>706</v>
      </c>
      <c r="TJ69">
        <f t="shared" si="8"/>
        <v>330</v>
      </c>
      <c r="TK69">
        <f t="shared" si="8"/>
        <v>278</v>
      </c>
      <c r="TL69">
        <f t="shared" si="8"/>
        <v>310</v>
      </c>
      <c r="TM69">
        <f t="shared" si="8"/>
        <v>522</v>
      </c>
      <c r="TN69">
        <f t="shared" si="8"/>
        <v>326</v>
      </c>
      <c r="TO69">
        <f t="shared" si="8"/>
        <v>586</v>
      </c>
      <c r="TP69">
        <f t="shared" si="8"/>
        <v>494</v>
      </c>
      <c r="TQ69">
        <f t="shared" si="8"/>
        <v>399</v>
      </c>
      <c r="TR69">
        <f t="shared" si="8"/>
        <v>81</v>
      </c>
      <c r="TS69">
        <f t="shared" si="8"/>
        <v>41</v>
      </c>
      <c r="TT69">
        <f t="shared" si="8"/>
        <v>95</v>
      </c>
      <c r="TU69">
        <f t="shared" si="8"/>
        <v>66</v>
      </c>
      <c r="TV69">
        <f t="shared" si="8"/>
        <v>617</v>
      </c>
      <c r="TW69">
        <f t="shared" si="8"/>
        <v>726</v>
      </c>
      <c r="TX69">
        <f t="shared" si="8"/>
        <v>292</v>
      </c>
      <c r="TY69">
        <f t="shared" si="8"/>
        <v>285</v>
      </c>
      <c r="TZ69">
        <f t="shared" si="8"/>
        <v>298</v>
      </c>
      <c r="UA69">
        <f t="shared" si="8"/>
        <v>305</v>
      </c>
      <c r="UB69">
        <f t="shared" si="8"/>
        <v>291</v>
      </c>
      <c r="UC69">
        <f t="shared" si="8"/>
        <v>398</v>
      </c>
      <c r="UD69">
        <f t="shared" si="8"/>
        <v>400</v>
      </c>
      <c r="UE69">
        <f t="shared" si="8"/>
        <v>665</v>
      </c>
      <c r="UF69">
        <f t="shared" si="8"/>
        <v>666</v>
      </c>
      <c r="UG69">
        <f t="shared" si="8"/>
        <v>668</v>
      </c>
      <c r="UH69">
        <f t="shared" si="8"/>
        <v>723</v>
      </c>
      <c r="UI69">
        <f t="shared" si="8"/>
        <v>404</v>
      </c>
      <c r="UJ69">
        <f t="shared" si="8"/>
        <v>447</v>
      </c>
      <c r="UK69">
        <f t="shared" si="8"/>
        <v>533</v>
      </c>
      <c r="UL69">
        <f t="shared" si="8"/>
        <v>374</v>
      </c>
      <c r="UM69">
        <f t="shared" si="8"/>
        <v>274</v>
      </c>
      <c r="UN69">
        <f t="shared" si="8"/>
        <v>276</v>
      </c>
      <c r="UO69">
        <f t="shared" si="8"/>
        <v>233</v>
      </c>
      <c r="UP69">
        <f t="shared" si="8"/>
        <v>205</v>
      </c>
      <c r="UQ69">
        <f t="shared" si="8"/>
        <v>226</v>
      </c>
      <c r="UR69">
        <f t="shared" si="8"/>
        <v>347</v>
      </c>
      <c r="US69">
        <f t="shared" si="8"/>
        <v>231</v>
      </c>
      <c r="UT69">
        <f t="shared" si="8"/>
        <v>349</v>
      </c>
      <c r="UU69">
        <f t="shared" si="8"/>
        <v>394</v>
      </c>
      <c r="UV69">
        <f t="shared" si="8"/>
        <v>493</v>
      </c>
      <c r="UW69">
        <f t="shared" si="8"/>
        <v>370</v>
      </c>
      <c r="UX69">
        <f t="shared" si="8"/>
        <v>117</v>
      </c>
      <c r="UY69">
        <f t="shared" si="8"/>
        <v>45</v>
      </c>
      <c r="UZ69">
        <f t="shared" si="8"/>
        <v>222</v>
      </c>
      <c r="VA69">
        <f t="shared" si="8"/>
        <v>237</v>
      </c>
      <c r="VB69">
        <f t="shared" si="8"/>
        <v>365</v>
      </c>
      <c r="VC69">
        <f t="shared" si="8"/>
        <v>71</v>
      </c>
      <c r="VD69">
        <f t="shared" si="8"/>
        <v>70</v>
      </c>
      <c r="VE69">
        <f t="shared" si="8"/>
        <v>510</v>
      </c>
      <c r="VF69">
        <f t="shared" si="8"/>
        <v>598</v>
      </c>
      <c r="VG69">
        <f t="shared" ref="VG69:XR69" si="9">_xlfn.RANK.EQ(VG68, $B$68:$ABS$68,0 )</f>
        <v>559</v>
      </c>
      <c r="VH69">
        <f t="shared" si="9"/>
        <v>744</v>
      </c>
      <c r="VI69">
        <f t="shared" si="9"/>
        <v>593</v>
      </c>
      <c r="VJ69">
        <f t="shared" si="9"/>
        <v>388</v>
      </c>
      <c r="VK69">
        <f t="shared" si="9"/>
        <v>65</v>
      </c>
      <c r="VL69">
        <f t="shared" si="9"/>
        <v>116</v>
      </c>
      <c r="VM69">
        <f t="shared" si="9"/>
        <v>434</v>
      </c>
      <c r="VN69">
        <f t="shared" si="9"/>
        <v>458</v>
      </c>
      <c r="VO69">
        <f t="shared" si="9"/>
        <v>384</v>
      </c>
      <c r="VP69">
        <f t="shared" si="9"/>
        <v>629</v>
      </c>
      <c r="VQ69">
        <f t="shared" si="9"/>
        <v>43</v>
      </c>
      <c r="VR69">
        <f t="shared" si="9"/>
        <v>408</v>
      </c>
      <c r="VS69">
        <f t="shared" si="9"/>
        <v>429</v>
      </c>
      <c r="VT69">
        <f t="shared" si="9"/>
        <v>76</v>
      </c>
      <c r="VU69">
        <f t="shared" si="9"/>
        <v>131</v>
      </c>
      <c r="VV69">
        <f t="shared" si="9"/>
        <v>721</v>
      </c>
      <c r="VW69">
        <f t="shared" si="9"/>
        <v>628</v>
      </c>
      <c r="VX69">
        <f t="shared" si="9"/>
        <v>420</v>
      </c>
      <c r="VY69">
        <f t="shared" si="9"/>
        <v>443</v>
      </c>
      <c r="VZ69">
        <f t="shared" si="9"/>
        <v>109</v>
      </c>
      <c r="WA69">
        <f t="shared" si="9"/>
        <v>444</v>
      </c>
      <c r="WB69">
        <f t="shared" si="9"/>
        <v>627</v>
      </c>
      <c r="WC69">
        <f t="shared" si="9"/>
        <v>74</v>
      </c>
      <c r="WD69">
        <f t="shared" si="9"/>
        <v>47</v>
      </c>
      <c r="WE69">
        <f t="shared" si="9"/>
        <v>68</v>
      </c>
      <c r="WF69">
        <f t="shared" si="9"/>
        <v>91</v>
      </c>
      <c r="WG69">
        <f t="shared" si="9"/>
        <v>210</v>
      </c>
      <c r="WH69">
        <f t="shared" si="9"/>
        <v>170</v>
      </c>
      <c r="WI69">
        <f t="shared" si="9"/>
        <v>202</v>
      </c>
      <c r="WJ69">
        <f t="shared" si="9"/>
        <v>248</v>
      </c>
      <c r="WK69">
        <f t="shared" si="9"/>
        <v>445</v>
      </c>
      <c r="WL69">
        <f t="shared" si="9"/>
        <v>395</v>
      </c>
      <c r="WM69">
        <f t="shared" si="9"/>
        <v>661</v>
      </c>
      <c r="WN69">
        <f t="shared" si="9"/>
        <v>733</v>
      </c>
      <c r="WO69">
        <f t="shared" si="9"/>
        <v>686</v>
      </c>
      <c r="WP69">
        <f t="shared" si="9"/>
        <v>254</v>
      </c>
      <c r="WQ69">
        <f t="shared" si="9"/>
        <v>27</v>
      </c>
      <c r="WR69">
        <f t="shared" si="9"/>
        <v>295</v>
      </c>
      <c r="WS69">
        <f t="shared" si="9"/>
        <v>573</v>
      </c>
      <c r="WT69">
        <f t="shared" si="9"/>
        <v>252</v>
      </c>
      <c r="WU69">
        <f t="shared" si="9"/>
        <v>34</v>
      </c>
      <c r="WV69">
        <f t="shared" si="9"/>
        <v>584</v>
      </c>
      <c r="WW69">
        <f t="shared" si="9"/>
        <v>28</v>
      </c>
      <c r="WX69">
        <f t="shared" si="9"/>
        <v>251</v>
      </c>
      <c r="WY69">
        <f t="shared" si="9"/>
        <v>24</v>
      </c>
      <c r="WZ69">
        <f t="shared" si="9"/>
        <v>3</v>
      </c>
      <c r="XA69">
        <f t="shared" si="9"/>
        <v>478</v>
      </c>
      <c r="XB69">
        <f t="shared" si="9"/>
        <v>450</v>
      </c>
      <c r="XC69">
        <f t="shared" si="9"/>
        <v>540</v>
      </c>
      <c r="XD69">
        <f t="shared" si="9"/>
        <v>10</v>
      </c>
      <c r="XE69">
        <f t="shared" si="9"/>
        <v>337</v>
      </c>
      <c r="XF69">
        <f t="shared" si="9"/>
        <v>402</v>
      </c>
      <c r="XG69">
        <f t="shared" si="9"/>
        <v>255</v>
      </c>
      <c r="XH69">
        <f t="shared" si="9"/>
        <v>25</v>
      </c>
      <c r="XI69">
        <f t="shared" si="9"/>
        <v>5</v>
      </c>
      <c r="XJ69">
        <f t="shared" si="9"/>
        <v>440</v>
      </c>
      <c r="XK69">
        <f t="shared" si="9"/>
        <v>484</v>
      </c>
      <c r="XL69">
        <f t="shared" si="9"/>
        <v>687</v>
      </c>
      <c r="XM69">
        <f t="shared" si="9"/>
        <v>191</v>
      </c>
      <c r="XN69">
        <f t="shared" si="9"/>
        <v>387</v>
      </c>
      <c r="XO69">
        <f t="shared" si="9"/>
        <v>452</v>
      </c>
      <c r="XP69">
        <f t="shared" si="9"/>
        <v>488</v>
      </c>
      <c r="XQ69">
        <f t="shared" si="9"/>
        <v>342</v>
      </c>
      <c r="XR69">
        <f t="shared" si="9"/>
        <v>495</v>
      </c>
      <c r="XS69">
        <f t="shared" ref="XS69:AAD69" si="10">_xlfn.RANK.EQ(XS68, $B$68:$ABS$68,0 )</f>
        <v>377</v>
      </c>
      <c r="XT69">
        <f t="shared" si="10"/>
        <v>33</v>
      </c>
      <c r="XU69">
        <f t="shared" si="10"/>
        <v>183</v>
      </c>
      <c r="XV69">
        <f t="shared" si="10"/>
        <v>498</v>
      </c>
      <c r="XW69">
        <f t="shared" si="10"/>
        <v>550</v>
      </c>
      <c r="XX69">
        <f t="shared" si="10"/>
        <v>474</v>
      </c>
      <c r="XY69">
        <f t="shared" si="10"/>
        <v>256</v>
      </c>
      <c r="XZ69">
        <f t="shared" si="10"/>
        <v>581</v>
      </c>
      <c r="YA69">
        <f t="shared" si="10"/>
        <v>253</v>
      </c>
      <c r="YB69">
        <f t="shared" si="10"/>
        <v>257</v>
      </c>
      <c r="YC69">
        <f t="shared" si="10"/>
        <v>314</v>
      </c>
      <c r="YD69">
        <f t="shared" si="10"/>
        <v>243</v>
      </c>
      <c r="YE69">
        <f t="shared" si="10"/>
        <v>335</v>
      </c>
      <c r="YF69">
        <f t="shared" si="10"/>
        <v>432</v>
      </c>
      <c r="YG69">
        <f t="shared" si="10"/>
        <v>435</v>
      </c>
      <c r="YH69">
        <f t="shared" si="10"/>
        <v>614</v>
      </c>
      <c r="YI69">
        <f t="shared" si="10"/>
        <v>416</v>
      </c>
      <c r="YJ69">
        <f t="shared" si="10"/>
        <v>472</v>
      </c>
      <c r="YK69">
        <f t="shared" si="10"/>
        <v>506</v>
      </c>
      <c r="YL69">
        <f t="shared" si="10"/>
        <v>373</v>
      </c>
      <c r="YM69">
        <f t="shared" si="10"/>
        <v>411</v>
      </c>
      <c r="YN69">
        <f t="shared" si="10"/>
        <v>637</v>
      </c>
      <c r="YO69">
        <f t="shared" si="10"/>
        <v>448</v>
      </c>
      <c r="YP69">
        <f t="shared" si="10"/>
        <v>428</v>
      </c>
      <c r="YQ69">
        <f t="shared" si="10"/>
        <v>475</v>
      </c>
      <c r="YR69">
        <f t="shared" si="10"/>
        <v>591</v>
      </c>
      <c r="YS69">
        <f t="shared" si="10"/>
        <v>486</v>
      </c>
      <c r="YT69">
        <f t="shared" si="10"/>
        <v>293</v>
      </c>
      <c r="YU69">
        <f t="shared" si="10"/>
        <v>288</v>
      </c>
      <c r="YV69">
        <f t="shared" si="10"/>
        <v>509</v>
      </c>
      <c r="YW69">
        <f t="shared" si="10"/>
        <v>334</v>
      </c>
      <c r="YX69">
        <f t="shared" si="10"/>
        <v>539</v>
      </c>
      <c r="YY69">
        <f t="shared" si="10"/>
        <v>490</v>
      </c>
      <c r="YZ69">
        <f t="shared" si="10"/>
        <v>336</v>
      </c>
      <c r="ZA69">
        <f t="shared" si="10"/>
        <v>449</v>
      </c>
      <c r="ZB69">
        <f t="shared" si="10"/>
        <v>348</v>
      </c>
      <c r="ZC69">
        <f t="shared" si="10"/>
        <v>621</v>
      </c>
      <c r="ZD69">
        <f t="shared" si="10"/>
        <v>469</v>
      </c>
      <c r="ZE69">
        <f t="shared" si="10"/>
        <v>375</v>
      </c>
      <c r="ZF69">
        <f t="shared" si="10"/>
        <v>360</v>
      </c>
      <c r="ZG69">
        <f t="shared" si="10"/>
        <v>427</v>
      </c>
      <c r="ZH69">
        <f t="shared" si="10"/>
        <v>594</v>
      </c>
      <c r="ZI69">
        <f t="shared" si="10"/>
        <v>340</v>
      </c>
      <c r="ZJ69">
        <f t="shared" si="10"/>
        <v>397</v>
      </c>
      <c r="ZK69">
        <f t="shared" si="10"/>
        <v>511</v>
      </c>
      <c r="ZL69">
        <f t="shared" si="10"/>
        <v>437</v>
      </c>
      <c r="ZM69">
        <f t="shared" si="10"/>
        <v>660</v>
      </c>
      <c r="ZN69">
        <f t="shared" si="10"/>
        <v>470</v>
      </c>
      <c r="ZO69">
        <f t="shared" si="10"/>
        <v>695</v>
      </c>
      <c r="ZP69">
        <f t="shared" si="10"/>
        <v>262</v>
      </c>
      <c r="ZQ69">
        <f t="shared" si="10"/>
        <v>691</v>
      </c>
      <c r="ZR69">
        <f t="shared" si="10"/>
        <v>607</v>
      </c>
      <c r="ZS69">
        <f t="shared" si="10"/>
        <v>264</v>
      </c>
      <c r="ZT69">
        <f t="shared" si="10"/>
        <v>699</v>
      </c>
      <c r="ZU69">
        <f t="shared" si="10"/>
        <v>590</v>
      </c>
      <c r="ZV69">
        <f t="shared" si="10"/>
        <v>266</v>
      </c>
      <c r="ZW69">
        <f t="shared" si="10"/>
        <v>405</v>
      </c>
      <c r="ZX69">
        <f t="shared" si="10"/>
        <v>701</v>
      </c>
      <c r="ZY69">
        <f t="shared" si="10"/>
        <v>471</v>
      </c>
      <c r="ZZ69">
        <f t="shared" si="10"/>
        <v>699</v>
      </c>
      <c r="AAA69">
        <f t="shared" si="10"/>
        <v>286</v>
      </c>
      <c r="AAB69">
        <f t="shared" si="10"/>
        <v>691</v>
      </c>
      <c r="AAC69">
        <f t="shared" si="10"/>
        <v>691</v>
      </c>
      <c r="AAD69">
        <f t="shared" si="10"/>
        <v>647</v>
      </c>
      <c r="AAE69">
        <f t="shared" ref="AAE69:ABS69" si="11">_xlfn.RANK.EQ(AAE68, $B$68:$ABS$68,0 )</f>
        <v>258</v>
      </c>
      <c r="AAF69">
        <f t="shared" si="11"/>
        <v>282</v>
      </c>
      <c r="AAG69">
        <f t="shared" si="11"/>
        <v>275</v>
      </c>
      <c r="AAH69">
        <f t="shared" si="11"/>
        <v>263</v>
      </c>
      <c r="AAI69">
        <f t="shared" si="11"/>
        <v>277</v>
      </c>
      <c r="AAJ69">
        <f t="shared" si="11"/>
        <v>483</v>
      </c>
      <c r="AAK69">
        <f t="shared" si="11"/>
        <v>647</v>
      </c>
      <c r="AAL69">
        <f t="shared" si="11"/>
        <v>261</v>
      </c>
      <c r="AAM69">
        <f t="shared" si="11"/>
        <v>230</v>
      </c>
      <c r="AAN69">
        <f t="shared" si="11"/>
        <v>158</v>
      </c>
      <c r="AAO69">
        <f t="shared" si="11"/>
        <v>158</v>
      </c>
      <c r="AAP69">
        <f t="shared" si="11"/>
        <v>119</v>
      </c>
      <c r="AAQ69">
        <f t="shared" si="11"/>
        <v>556</v>
      </c>
      <c r="AAR69">
        <f t="shared" si="11"/>
        <v>715</v>
      </c>
      <c r="AAS69">
        <f t="shared" si="11"/>
        <v>676</v>
      </c>
      <c r="AAT69">
        <f t="shared" si="11"/>
        <v>731</v>
      </c>
      <c r="AAU69">
        <f t="shared" si="11"/>
        <v>134</v>
      </c>
      <c r="AAV69">
        <f t="shared" si="11"/>
        <v>734</v>
      </c>
      <c r="AAW69">
        <f t="shared" si="11"/>
        <v>149</v>
      </c>
      <c r="AAX69">
        <f t="shared" si="11"/>
        <v>566</v>
      </c>
      <c r="AAY69">
        <f t="shared" si="11"/>
        <v>713</v>
      </c>
      <c r="AAZ69">
        <f t="shared" si="11"/>
        <v>615</v>
      </c>
      <c r="ABA69">
        <f t="shared" si="11"/>
        <v>338</v>
      </c>
      <c r="ABB69">
        <f t="shared" si="11"/>
        <v>312</v>
      </c>
      <c r="ABC69">
        <f t="shared" si="11"/>
        <v>307</v>
      </c>
      <c r="ABD69">
        <f t="shared" si="11"/>
        <v>307</v>
      </c>
      <c r="ABE69">
        <f t="shared" si="11"/>
        <v>307</v>
      </c>
      <c r="ABF69">
        <f t="shared" si="11"/>
        <v>358</v>
      </c>
      <c r="ABG69">
        <f t="shared" si="11"/>
        <v>622</v>
      </c>
      <c r="ABH69">
        <f t="shared" si="11"/>
        <v>169</v>
      </c>
      <c r="ABI69">
        <f t="shared" si="11"/>
        <v>436</v>
      </c>
      <c r="ABJ69">
        <f t="shared" si="11"/>
        <v>313</v>
      </c>
      <c r="ABK69">
        <f t="shared" si="11"/>
        <v>636</v>
      </c>
      <c r="ABL69">
        <f t="shared" si="11"/>
        <v>600</v>
      </c>
      <c r="ABM69">
        <f t="shared" si="11"/>
        <v>311</v>
      </c>
      <c r="ABN69">
        <f t="shared" si="11"/>
        <v>592</v>
      </c>
      <c r="ABO69">
        <f t="shared" si="11"/>
        <v>157</v>
      </c>
      <c r="ABP69">
        <f t="shared" si="11"/>
        <v>165</v>
      </c>
      <c r="ABQ69">
        <f t="shared" si="11"/>
        <v>315</v>
      </c>
      <c r="ABR69">
        <f t="shared" si="11"/>
        <v>653</v>
      </c>
      <c r="ABS69">
        <f t="shared" si="11"/>
        <v>624</v>
      </c>
    </row>
  </sheetData>
  <sheetProtection sheet="1" objects="1" scenarios="1" selectLockedCell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84CD-9C55-4A07-A308-48B4B601222B}">
  <dimension ref="A1:Z65"/>
  <sheetViews>
    <sheetView workbookViewId="0">
      <selection activeCell="D16" sqref="D16"/>
    </sheetView>
  </sheetViews>
  <sheetFormatPr defaultRowHeight="15" x14ac:dyDescent="0.25"/>
  <cols>
    <col min="3" max="3" width="4" bestFit="1" customWidth="1"/>
    <col min="4" max="4" width="68.7109375" bestFit="1" customWidth="1"/>
    <col min="5" max="5" width="19.42578125" bestFit="1" customWidth="1"/>
    <col min="8" max="8" width="15.28515625" bestFit="1" customWidth="1"/>
    <col min="10" max="10" width="38" style="21" bestFit="1" customWidth="1"/>
    <col min="14" max="14" width="32.42578125" bestFit="1" customWidth="1"/>
    <col min="19" max="19" width="36.28515625" bestFit="1" customWidth="1"/>
    <col min="20" max="20" width="13.5703125" bestFit="1" customWidth="1"/>
    <col min="21" max="21" width="21.140625" bestFit="1" customWidth="1"/>
    <col min="23" max="23" width="41.5703125" bestFit="1" customWidth="1"/>
    <col min="24" max="24" width="10.85546875" bestFit="1" customWidth="1"/>
    <col min="25" max="25" width="8.28515625" bestFit="1" customWidth="1"/>
    <col min="26" max="26" width="7.42578125" bestFit="1" customWidth="1"/>
  </cols>
  <sheetData>
    <row r="1" spans="1:26" ht="20.25" thickBot="1" x14ac:dyDescent="0.35">
      <c r="A1" s="14" t="s">
        <v>3079</v>
      </c>
      <c r="D1" s="23" t="s">
        <v>3083</v>
      </c>
      <c r="E1" s="20"/>
      <c r="G1" s="36" t="s">
        <v>3084</v>
      </c>
      <c r="H1" s="36"/>
      <c r="J1" s="22" t="s">
        <v>3087</v>
      </c>
      <c r="K1" s="25" t="s">
        <v>3085</v>
      </c>
      <c r="L1" s="25" t="s">
        <v>3086</v>
      </c>
      <c r="N1" s="22" t="s">
        <v>3088</v>
      </c>
      <c r="O1" s="25" t="s">
        <v>3091</v>
      </c>
      <c r="P1" s="25" t="s">
        <v>3089</v>
      </c>
      <c r="Q1" s="25" t="s">
        <v>3090</v>
      </c>
      <c r="S1" s="22" t="s">
        <v>3094</v>
      </c>
      <c r="T1" s="26" t="s">
        <v>3092</v>
      </c>
      <c r="U1" s="26" t="s">
        <v>3093</v>
      </c>
      <c r="W1" s="22" t="s">
        <v>3095</v>
      </c>
      <c r="X1" t="s">
        <v>3097</v>
      </c>
      <c r="Y1" t="s">
        <v>3098</v>
      </c>
      <c r="Z1" t="s">
        <v>3099</v>
      </c>
    </row>
    <row r="2" spans="1:26" ht="15.75" thickTop="1" x14ac:dyDescent="0.25">
      <c r="A2" s="14" t="s">
        <v>3080</v>
      </c>
      <c r="C2" cm="1">
        <f t="array" ref="C2:E11">_xlfn._xlws.SORT(IF(TopPN="positive",_xlfn._xlws.FILTER(TopLow10[],TopLow10[Rank]&lt;=11),_xlfn._xlws.FILTER(TopLow10[],TopLow10[Rank]&gt;100)),3,-1)</f>
        <v>737</v>
      </c>
      <c r="D2" t="str">
        <v>Net bilateral aid flows from DAC donors, Denmark (current US$)</v>
      </c>
      <c r="E2" s="28">
        <v>-57239.092906147358</v>
      </c>
      <c r="G2" cm="1">
        <f t="array" ref="G2:G65">Population_years[Years]</f>
        <v>1960</v>
      </c>
      <c r="H2" s="17" cm="1">
        <f t="array" ref="H2:H65">Population_years[Population, total]</f>
        <v>26896479</v>
      </c>
      <c r="J2" s="27" cm="1">
        <f t="array" ref="J2:J65">Population_years[Years]</f>
        <v>1960</v>
      </c>
      <c r="K2" s="19" cm="1">
        <f t="array" ref="K2:K65">Population_years[Urban population %]/100</f>
        <v>0.37863999999999998</v>
      </c>
      <c r="L2" s="24" cm="1">
        <f t="array" ref="L2:L65">Population_years[Rural population %]/100</f>
        <v>0.62136000000000002</v>
      </c>
      <c r="N2" cm="1">
        <f t="array" ref="N2:N65">Population_years[Years]</f>
        <v>1960</v>
      </c>
      <c r="O2" s="24" cm="1">
        <f t="array" ref="O2:O65">Population_years[Population ages 0-14 %]/100</f>
        <v>0.42323405970000005</v>
      </c>
      <c r="P2" s="24" cm="1">
        <f t="array" ref="P2:P65">Population_years[Population ages 15-64 %]/100</f>
        <v>0.54037452260000007</v>
      </c>
      <c r="Q2" s="24" cm="1">
        <f t="array" ref="Q2:Q65">Population_years[Population ages 65 and above %]/100</f>
        <v>3.6391417629999999E-2</v>
      </c>
      <c r="S2" cm="1">
        <f t="array" ref="S2:S54">employfemale[Years]</f>
        <v>1971</v>
      </c>
      <c r="T2" s="19" cm="1">
        <f t="array" ref="T2:T54">employfemale[Employment to population ratio, ages 15+, total (%)]</f>
        <v>0.41</v>
      </c>
      <c r="U2" s="19" cm="1">
        <f t="array" ref="U2:U54">employfemale[Employment to population ratio, Females (%)]</f>
        <v>3.9699999999999999E-2</v>
      </c>
      <c r="W2" cm="1">
        <f t="array" ref="W2:W34">employfields[Column1]</f>
        <v>1991</v>
      </c>
      <c r="X2" s="24" cm="1">
        <f t="array" ref="X2:X34">employfields[Employment in agriculture (% )]/100</f>
        <v>0.37550079219999999</v>
      </c>
      <c r="Y2" s="24" cm="1">
        <f t="array" ref="Y2:Y34">employfields[Employment in industry (% )]/100</f>
        <v>0.2483727154</v>
      </c>
      <c r="Z2" s="24" cm="1">
        <f t="array" ref="Z2:Z34">employfields[Employment in services (% )]/100</f>
        <v>0.37612649240000001</v>
      </c>
    </row>
    <row r="3" spans="1:26" x14ac:dyDescent="0.25">
      <c r="C3">
        <v>738</v>
      </c>
      <c r="D3" t="str">
        <v>Net financial flows, RDB concessional (NFL, current US$)</v>
      </c>
      <c r="E3" s="28">
        <v>-136160.13273905576</v>
      </c>
      <c r="G3">
        <v>1961</v>
      </c>
      <c r="H3" s="17">
        <v>27600898</v>
      </c>
      <c r="J3" s="27">
        <v>1961</v>
      </c>
      <c r="K3" s="19">
        <v>0.38272</v>
      </c>
      <c r="L3" s="24">
        <v>0.61728000000000005</v>
      </c>
      <c r="N3">
        <v>1961</v>
      </c>
      <c r="O3" s="24">
        <v>0.42383345640000003</v>
      </c>
      <c r="P3" s="24">
        <v>0.53934071279999996</v>
      </c>
      <c r="Q3" s="24">
        <v>3.6825830810000001E-2</v>
      </c>
      <c r="S3">
        <v>1972</v>
      </c>
      <c r="T3" s="19">
        <v>0.40970000000000001</v>
      </c>
      <c r="U3" s="19">
        <v>4.0399999999999998E-2</v>
      </c>
      <c r="W3">
        <v>1992</v>
      </c>
      <c r="X3" s="24">
        <v>0.3845592766</v>
      </c>
      <c r="Y3" s="24">
        <v>0.21475567399999998</v>
      </c>
      <c r="Z3" s="24">
        <v>0.40068504939999999</v>
      </c>
    </row>
    <row r="4" spans="1:26" x14ac:dyDescent="0.25">
      <c r="A4" s="14" t="s">
        <v>3081</v>
      </c>
      <c r="C4">
        <v>739</v>
      </c>
      <c r="D4" t="str">
        <v>Net official flows from UN agencies, IFAD (current US$)</v>
      </c>
      <c r="E4" s="28">
        <v>-205838.4209540505</v>
      </c>
      <c r="G4">
        <v>1962</v>
      </c>
      <c r="H4" s="17">
        <v>28337013</v>
      </c>
      <c r="J4" s="27">
        <v>1962</v>
      </c>
      <c r="K4" s="19">
        <v>0.38624000000000003</v>
      </c>
      <c r="L4" s="24">
        <v>0.61375999999999997</v>
      </c>
      <c r="N4">
        <v>1962</v>
      </c>
      <c r="O4" s="24">
        <v>0.42319454110000004</v>
      </c>
      <c r="P4" s="24">
        <v>0.53959701999999998</v>
      </c>
      <c r="Q4" s="24">
        <v>3.720843896E-2</v>
      </c>
      <c r="S4">
        <v>1973</v>
      </c>
      <c r="T4" s="19">
        <v>0.40704999999999997</v>
      </c>
      <c r="U4" s="19">
        <v>4.3499999999999997E-2</v>
      </c>
      <c r="W4">
        <v>1993</v>
      </c>
      <c r="X4" s="24">
        <v>0.35291638089999999</v>
      </c>
      <c r="Y4" s="24">
        <v>0.21683502600000001</v>
      </c>
      <c r="Z4" s="24">
        <v>0.4302486553</v>
      </c>
    </row>
    <row r="5" spans="1:26" x14ac:dyDescent="0.25">
      <c r="A5" s="14" t="s">
        <v>3082</v>
      </c>
      <c r="C5">
        <v>740</v>
      </c>
      <c r="D5" t="str">
        <v>PPG, other private creditors (NFL, current US$)</v>
      </c>
      <c r="E5" s="28">
        <v>-732688.78070435335</v>
      </c>
      <c r="G5">
        <v>1963</v>
      </c>
      <c r="H5" s="17">
        <v>29091869</v>
      </c>
      <c r="J5" s="27">
        <v>1963</v>
      </c>
      <c r="K5" s="19">
        <v>0.38976999999999995</v>
      </c>
      <c r="L5" s="24">
        <v>0.61023000000000005</v>
      </c>
      <c r="N5">
        <v>1963</v>
      </c>
      <c r="O5" s="24">
        <v>0.42217571170000001</v>
      </c>
      <c r="P5" s="24">
        <v>0.54027680379999998</v>
      </c>
      <c r="Q5" s="24">
        <v>3.7547484489999998E-2</v>
      </c>
      <c r="S5">
        <v>1974</v>
      </c>
      <c r="T5" s="19">
        <v>0.40439999999999998</v>
      </c>
      <c r="U5" s="19">
        <v>4.5850000000000002E-2</v>
      </c>
      <c r="W5">
        <v>1994</v>
      </c>
      <c r="X5" s="24">
        <v>0.35175733000000003</v>
      </c>
      <c r="Y5" s="24">
        <v>0.21496534889999999</v>
      </c>
      <c r="Z5" s="24">
        <v>0.4332773211</v>
      </c>
    </row>
    <row r="6" spans="1:26" x14ac:dyDescent="0.25">
      <c r="C6">
        <v>741</v>
      </c>
      <c r="D6" t="str">
        <v>Net financial flows, IDA (NFL, current US$)</v>
      </c>
      <c r="E6" s="28">
        <v>-1203306.4213283628</v>
      </c>
      <c r="G6">
        <v>1964</v>
      </c>
      <c r="H6" s="17">
        <v>29858922</v>
      </c>
      <c r="J6" s="27">
        <v>1964</v>
      </c>
      <c r="K6" s="19">
        <v>0.39331000000000005</v>
      </c>
      <c r="L6" s="24">
        <v>0.60668999999999995</v>
      </c>
      <c r="N6">
        <v>1964</v>
      </c>
      <c r="O6" s="24">
        <v>0.42144742229999999</v>
      </c>
      <c r="P6" s="24">
        <v>0.54069642129999995</v>
      </c>
      <c r="Q6" s="24">
        <v>3.7856156330000001E-2</v>
      </c>
      <c r="S6">
        <v>1975</v>
      </c>
      <c r="T6" s="19">
        <v>0.41114999999999996</v>
      </c>
      <c r="U6" s="19">
        <v>4.82E-2</v>
      </c>
      <c r="W6">
        <v>1995</v>
      </c>
      <c r="X6" s="24">
        <v>0.33993350960000002</v>
      </c>
      <c r="Y6" s="24">
        <v>0.21890113180000001</v>
      </c>
      <c r="Z6" s="24">
        <v>0.4411653586</v>
      </c>
    </row>
    <row r="7" spans="1:26" x14ac:dyDescent="0.25">
      <c r="C7">
        <v>742</v>
      </c>
      <c r="D7" t="str">
        <v>Net bilateral aid flows from DAC donors, Germany (current US$)</v>
      </c>
      <c r="E7" s="28">
        <v>-2409423.5626425799</v>
      </c>
      <c r="G7">
        <v>1965</v>
      </c>
      <c r="H7" s="17">
        <v>30629174</v>
      </c>
      <c r="J7" s="27">
        <v>1965</v>
      </c>
      <c r="K7" s="19">
        <v>0.39685999999999999</v>
      </c>
      <c r="L7" s="24">
        <v>0.60314000000000001</v>
      </c>
      <c r="N7">
        <v>1965</v>
      </c>
      <c r="O7" s="24">
        <v>0.42073953740000003</v>
      </c>
      <c r="P7" s="24">
        <v>0.54110948270000003</v>
      </c>
      <c r="Q7" s="24">
        <v>3.8150979850000002E-2</v>
      </c>
      <c r="S7">
        <v>1976</v>
      </c>
      <c r="T7" s="19">
        <v>0.41789999999999999</v>
      </c>
      <c r="U7" s="19">
        <v>5.2400000000000002E-2</v>
      </c>
      <c r="W7">
        <v>1996</v>
      </c>
      <c r="X7" s="24">
        <v>0.31298798990000004</v>
      </c>
      <c r="Y7" s="24">
        <v>0.23619069799999998</v>
      </c>
      <c r="Z7" s="24">
        <v>0.45082136880000001</v>
      </c>
    </row>
    <row r="8" spans="1:26" x14ac:dyDescent="0.25">
      <c r="C8">
        <v>743</v>
      </c>
      <c r="D8" t="str">
        <v>Portfolio equity, net inflows (BoP, current US$)</v>
      </c>
      <c r="E8" s="28">
        <v>-5079128.7819234403</v>
      </c>
      <c r="G8">
        <v>1966</v>
      </c>
      <c r="H8" s="17">
        <v>31406541</v>
      </c>
      <c r="J8" s="27">
        <v>1966</v>
      </c>
      <c r="K8" s="19">
        <v>0.40042</v>
      </c>
      <c r="L8" s="24">
        <v>0.59958</v>
      </c>
      <c r="N8">
        <v>1966</v>
      </c>
      <c r="O8" s="24">
        <v>0.41974612200000005</v>
      </c>
      <c r="P8" s="24">
        <v>0.54182958990000007</v>
      </c>
      <c r="Q8" s="24">
        <v>3.8424288139999999E-2</v>
      </c>
      <c r="S8">
        <v>1977</v>
      </c>
      <c r="T8" s="19">
        <v>0.42109999999999997</v>
      </c>
      <c r="U8" s="19">
        <v>5.6600000000000004E-2</v>
      </c>
      <c r="W8">
        <v>1997</v>
      </c>
      <c r="X8" s="24">
        <v>0.31374919899999998</v>
      </c>
      <c r="Y8" s="24">
        <v>0.22313972199999998</v>
      </c>
      <c r="Z8" s="24">
        <v>0.46311107900000004</v>
      </c>
    </row>
    <row r="9" spans="1:26" x14ac:dyDescent="0.25">
      <c r="C9">
        <v>744</v>
      </c>
      <c r="D9" t="str">
        <v>Adjusted net savings, excluding particulate emission damage (current US$)</v>
      </c>
      <c r="E9" s="28">
        <v>-35774403.827887401</v>
      </c>
      <c r="G9">
        <v>1967</v>
      </c>
      <c r="H9" s="17">
        <v>32196360</v>
      </c>
      <c r="J9" s="27">
        <v>1967</v>
      </c>
      <c r="K9" s="19">
        <v>0.40399000000000002</v>
      </c>
      <c r="L9" s="24">
        <v>0.59601000000000004</v>
      </c>
      <c r="N9">
        <v>1967</v>
      </c>
      <c r="O9" s="24">
        <v>0.41854894469999998</v>
      </c>
      <c r="P9" s="24">
        <v>0.54278545769999997</v>
      </c>
      <c r="Q9" s="24">
        <v>3.8665597599999997E-2</v>
      </c>
      <c r="S9">
        <v>1978</v>
      </c>
      <c r="T9" s="19">
        <v>0.3886</v>
      </c>
      <c r="U9" s="19">
        <v>6.6000000000000003E-2</v>
      </c>
      <c r="W9">
        <v>1998</v>
      </c>
      <c r="X9" s="24">
        <v>0.29802683530000001</v>
      </c>
      <c r="Y9" s="24">
        <v>0.22257307340000002</v>
      </c>
      <c r="Z9" s="24">
        <v>0.4794000913</v>
      </c>
    </row>
    <row r="10" spans="1:26" x14ac:dyDescent="0.25">
      <c r="C10">
        <v>745</v>
      </c>
      <c r="D10" t="str">
        <v>Net errors and omissions (BoP, current US$)</v>
      </c>
      <c r="E10" s="28">
        <v>-41667948.72217375</v>
      </c>
      <c r="G10">
        <v>1968</v>
      </c>
      <c r="H10" s="17">
        <v>32998319</v>
      </c>
      <c r="J10" s="27">
        <v>1968</v>
      </c>
      <c r="K10" s="19">
        <v>0.40758000000000005</v>
      </c>
      <c r="L10" s="24">
        <v>0.59241999999999995</v>
      </c>
      <c r="N10">
        <v>1968</v>
      </c>
      <c r="O10" s="24">
        <v>0.41713587619999998</v>
      </c>
      <c r="P10" s="24">
        <v>0.54397996069999999</v>
      </c>
      <c r="Q10" s="24">
        <v>3.8884163140000004E-2</v>
      </c>
      <c r="S10">
        <v>1979</v>
      </c>
      <c r="T10" s="19">
        <v>0.38630000000000003</v>
      </c>
      <c r="U10" s="19">
        <v>5.2199999999999996E-2</v>
      </c>
      <c r="W10">
        <v>1999</v>
      </c>
      <c r="X10" s="24">
        <v>0.28699876029999999</v>
      </c>
      <c r="Y10" s="24">
        <v>0.22581377380000001</v>
      </c>
      <c r="Z10" s="24">
        <v>0.48718746590000001</v>
      </c>
    </row>
    <row r="11" spans="1:26" x14ac:dyDescent="0.25">
      <c r="A11" s="14" t="s">
        <v>3080</v>
      </c>
      <c r="B11" t="s">
        <v>3096</v>
      </c>
      <c r="C11">
        <v>746</v>
      </c>
      <c r="D11" t="str">
        <v>Net financial flows, IMF nonconcessional (NFL, current US$)</v>
      </c>
      <c r="E11" s="28">
        <v>-52131024.334021546</v>
      </c>
      <c r="G11">
        <v>1969</v>
      </c>
      <c r="H11" s="17">
        <v>33811615</v>
      </c>
      <c r="J11" s="27">
        <v>1969</v>
      </c>
      <c r="K11" s="19">
        <v>0.41116999999999998</v>
      </c>
      <c r="L11" s="24">
        <v>0.58883000000000008</v>
      </c>
      <c r="N11">
        <v>1969</v>
      </c>
      <c r="O11" s="24">
        <v>0.41561614870000002</v>
      </c>
      <c r="P11" s="24">
        <v>0.54529596629999999</v>
      </c>
      <c r="Q11" s="24">
        <v>3.9087885020000004E-2</v>
      </c>
      <c r="S11">
        <v>1980</v>
      </c>
      <c r="T11" s="19">
        <v>0.24</v>
      </c>
      <c r="U11" s="19">
        <v>5.5099999999999996E-2</v>
      </c>
      <c r="W11">
        <v>2000</v>
      </c>
      <c r="X11" s="24">
        <v>0.29632815810000002</v>
      </c>
      <c r="Y11" s="24">
        <v>0.2129735244</v>
      </c>
      <c r="Z11" s="24">
        <v>0.49069831749999998</v>
      </c>
    </row>
    <row r="12" spans="1:26" x14ac:dyDescent="0.25">
      <c r="E12" s="20"/>
      <c r="G12">
        <v>1970</v>
      </c>
      <c r="H12" s="17">
        <v>34623990</v>
      </c>
      <c r="J12" s="27">
        <v>1970</v>
      </c>
      <c r="K12" s="19">
        <v>0.41476999999999997</v>
      </c>
      <c r="L12" s="24">
        <v>0.58523000000000003</v>
      </c>
      <c r="N12">
        <v>1970</v>
      </c>
      <c r="O12" s="24">
        <v>0.41421896229999999</v>
      </c>
      <c r="P12" s="24">
        <v>0.54650045449999995</v>
      </c>
      <c r="Q12" s="24">
        <v>3.9280583189999996E-2</v>
      </c>
      <c r="S12">
        <v>1981</v>
      </c>
      <c r="T12" s="19">
        <v>0.23769999999999999</v>
      </c>
      <c r="U12" s="19">
        <v>3.8100000000000002E-2</v>
      </c>
      <c r="W12">
        <v>2001</v>
      </c>
      <c r="X12" s="24">
        <v>0.28545060389999999</v>
      </c>
      <c r="Y12" s="24">
        <v>0.21267227920000001</v>
      </c>
      <c r="Z12" s="24">
        <v>0.50187711690000003</v>
      </c>
    </row>
    <row r="13" spans="1:26" x14ac:dyDescent="0.25">
      <c r="E13" s="20"/>
      <c r="G13">
        <v>1971</v>
      </c>
      <c r="H13" s="17">
        <v>35433368</v>
      </c>
      <c r="J13" s="27">
        <v>1971</v>
      </c>
      <c r="K13" s="19">
        <v>0.41838000000000003</v>
      </c>
      <c r="L13" s="24">
        <v>0.58162000000000003</v>
      </c>
      <c r="N13">
        <v>1971</v>
      </c>
      <c r="O13" s="24">
        <v>0.41308523669999997</v>
      </c>
      <c r="P13" s="24">
        <v>0.54745006949999997</v>
      </c>
      <c r="Q13" s="24">
        <v>3.9464693839999995E-2</v>
      </c>
      <c r="S13">
        <v>1982</v>
      </c>
      <c r="T13" s="19">
        <v>0.43569999999999998</v>
      </c>
      <c r="U13" s="19">
        <v>3.7999999999999999E-2</v>
      </c>
      <c r="W13">
        <v>2002</v>
      </c>
      <c r="X13" s="24">
        <v>0.27520889539999999</v>
      </c>
      <c r="Y13" s="24">
        <v>0.20566455950000001</v>
      </c>
      <c r="Z13" s="24">
        <v>0.51912649239999997</v>
      </c>
    </row>
    <row r="14" spans="1:26" x14ac:dyDescent="0.25">
      <c r="G14">
        <v>1972</v>
      </c>
      <c r="H14" s="17">
        <v>36258328</v>
      </c>
      <c r="J14" s="27">
        <v>1972</v>
      </c>
      <c r="K14" s="19">
        <v>0.42200000000000004</v>
      </c>
      <c r="L14" s="24">
        <v>0.57799999999999996</v>
      </c>
      <c r="N14">
        <v>1972</v>
      </c>
      <c r="O14" s="24">
        <v>0.41216962619999997</v>
      </c>
      <c r="P14" s="24">
        <v>0.54819655500000009</v>
      </c>
      <c r="Q14" s="24">
        <v>3.9633818750000001E-2</v>
      </c>
      <c r="S14">
        <v>1983</v>
      </c>
      <c r="T14" s="19">
        <v>0.43490000000000001</v>
      </c>
      <c r="U14" s="19">
        <v>0.14779999999999999</v>
      </c>
      <c r="W14">
        <v>2003</v>
      </c>
      <c r="X14" s="24">
        <v>0.2986846366</v>
      </c>
      <c r="Y14" s="24">
        <v>0.19752607950000001</v>
      </c>
      <c r="Z14" s="24">
        <v>0.50378923330000003</v>
      </c>
    </row>
    <row r="15" spans="1:26" x14ac:dyDescent="0.25">
      <c r="G15">
        <v>1973</v>
      </c>
      <c r="H15" s="17">
        <v>37102043</v>
      </c>
      <c r="J15" s="27">
        <v>1973</v>
      </c>
      <c r="K15" s="19">
        <v>0.42563000000000001</v>
      </c>
      <c r="L15" s="24">
        <v>0.57436999999999994</v>
      </c>
      <c r="N15">
        <v>1973</v>
      </c>
      <c r="O15" s="24">
        <v>0.41139848299999998</v>
      </c>
      <c r="P15" s="24">
        <v>0.54882283100000007</v>
      </c>
      <c r="Q15" s="24">
        <v>3.9778686040000004E-2</v>
      </c>
      <c r="S15">
        <v>1984</v>
      </c>
      <c r="T15" s="19">
        <v>0.44538000000000005</v>
      </c>
      <c r="U15" s="19">
        <v>0.15429999999999999</v>
      </c>
      <c r="W15">
        <v>2004</v>
      </c>
      <c r="X15" s="24">
        <v>0.3183496475</v>
      </c>
      <c r="Y15" s="24">
        <v>0.19956827959999998</v>
      </c>
      <c r="Z15" s="24">
        <v>0.48208207280000004</v>
      </c>
    </row>
    <row r="16" spans="1:26" x14ac:dyDescent="0.25">
      <c r="G16">
        <v>1974</v>
      </c>
      <c r="H16" s="17">
        <v>37969667</v>
      </c>
      <c r="J16" s="27">
        <v>1974</v>
      </c>
      <c r="K16" s="19">
        <v>0.42926000000000003</v>
      </c>
      <c r="L16" s="24">
        <v>0.57074000000000003</v>
      </c>
      <c r="N16">
        <v>1974</v>
      </c>
      <c r="O16" s="24">
        <v>0.41080739530000004</v>
      </c>
      <c r="P16" s="24">
        <v>0.54928962110000001</v>
      </c>
      <c r="Q16" s="24">
        <v>3.9902983609999998E-2</v>
      </c>
      <c r="S16">
        <v>1985</v>
      </c>
      <c r="T16" s="19">
        <v>0.45585999999999999</v>
      </c>
      <c r="U16" s="19">
        <v>0.17827999999999999</v>
      </c>
      <c r="W16">
        <v>2005</v>
      </c>
      <c r="X16" s="24">
        <v>0.30939101749999998</v>
      </c>
      <c r="Y16" s="24">
        <v>0.21512357709999999</v>
      </c>
      <c r="Z16" s="24">
        <v>0.47548540539999995</v>
      </c>
    </row>
    <row r="17" spans="7:26" x14ac:dyDescent="0.25">
      <c r="G17">
        <v>1975</v>
      </c>
      <c r="H17" s="17">
        <v>38875327</v>
      </c>
      <c r="J17" s="27">
        <v>1975</v>
      </c>
      <c r="K17" s="19">
        <v>0.43290999999999996</v>
      </c>
      <c r="L17" s="24">
        <v>0.56708999999999998</v>
      </c>
      <c r="N17">
        <v>1975</v>
      </c>
      <c r="O17" s="24">
        <v>0.4104731056</v>
      </c>
      <c r="P17" s="24">
        <v>0.54953238790000003</v>
      </c>
      <c r="Q17" s="24">
        <v>3.9994506540000002E-2</v>
      </c>
      <c r="S17">
        <v>1986</v>
      </c>
      <c r="T17" s="19">
        <v>0.46633999999999998</v>
      </c>
      <c r="U17" s="19">
        <v>0.20226</v>
      </c>
      <c r="W17">
        <v>2006</v>
      </c>
      <c r="X17" s="24">
        <v>0.3123259478</v>
      </c>
      <c r="Y17" s="24">
        <v>0.22097697589999998</v>
      </c>
      <c r="Z17" s="24">
        <v>0.46669703260000001</v>
      </c>
    </row>
    <row r="18" spans="7:26" x14ac:dyDescent="0.25">
      <c r="G18">
        <v>1976</v>
      </c>
      <c r="H18" s="17">
        <v>39795557</v>
      </c>
      <c r="J18" s="27">
        <v>1976</v>
      </c>
      <c r="K18" s="19">
        <v>0.43656</v>
      </c>
      <c r="L18" s="24">
        <v>0.56344000000000005</v>
      </c>
      <c r="N18">
        <v>1976</v>
      </c>
      <c r="O18" s="24">
        <v>0.41060137689999998</v>
      </c>
      <c r="P18" s="24">
        <v>0.54936866439999998</v>
      </c>
      <c r="Q18" s="24">
        <v>4.002995862E-2</v>
      </c>
      <c r="S18">
        <v>1987</v>
      </c>
      <c r="T18" s="19">
        <v>0.47681999999999997</v>
      </c>
      <c r="U18" s="19">
        <v>0.22624000000000002</v>
      </c>
      <c r="W18">
        <v>2007</v>
      </c>
      <c r="X18" s="24">
        <v>0.3175722728</v>
      </c>
      <c r="Y18" s="24">
        <v>0.22164600400000001</v>
      </c>
      <c r="Z18" s="24">
        <v>0.46078176430000001</v>
      </c>
    </row>
    <row r="19" spans="7:26" x14ac:dyDescent="0.25">
      <c r="G19">
        <v>1977</v>
      </c>
      <c r="H19" s="17">
        <v>40748870</v>
      </c>
      <c r="J19" s="27">
        <v>1977</v>
      </c>
      <c r="K19" s="19">
        <v>0.43810000000000004</v>
      </c>
      <c r="L19" s="24">
        <v>0.56189999999999996</v>
      </c>
      <c r="N19">
        <v>1977</v>
      </c>
      <c r="O19" s="24">
        <v>0.4109266761</v>
      </c>
      <c r="P19" s="24">
        <v>0.54905941619999998</v>
      </c>
      <c r="Q19" s="24">
        <v>4.0013907629999998E-2</v>
      </c>
      <c r="S19">
        <v>1988</v>
      </c>
      <c r="T19" s="19">
        <v>0.48729999999999996</v>
      </c>
      <c r="U19" s="19">
        <v>0.25022</v>
      </c>
      <c r="W19">
        <v>2008</v>
      </c>
      <c r="X19" s="24">
        <v>0.3169212522</v>
      </c>
      <c r="Y19" s="24">
        <v>0.22906306170000001</v>
      </c>
      <c r="Z19" s="24">
        <v>0.45401568609999998</v>
      </c>
    </row>
    <row r="20" spans="7:26" x14ac:dyDescent="0.25">
      <c r="G20">
        <v>1978</v>
      </c>
      <c r="H20" s="17">
        <v>41761431</v>
      </c>
      <c r="J20" s="27">
        <v>1978</v>
      </c>
      <c r="K20" s="19">
        <v>0.43825999999999998</v>
      </c>
      <c r="L20" s="24">
        <v>0.56174000000000002</v>
      </c>
      <c r="N20">
        <v>1978</v>
      </c>
      <c r="O20" s="24">
        <v>0.4112156502</v>
      </c>
      <c r="P20" s="24">
        <v>0.54881750819999997</v>
      </c>
      <c r="Q20" s="24">
        <v>3.9966841650000001E-2</v>
      </c>
      <c r="S20">
        <v>1989</v>
      </c>
      <c r="T20" s="19">
        <v>0.45329999999999998</v>
      </c>
      <c r="U20" s="19">
        <v>0.2742</v>
      </c>
      <c r="W20">
        <v>2009</v>
      </c>
      <c r="X20" s="24">
        <v>0.29957983669999999</v>
      </c>
      <c r="Y20" s="24">
        <v>0.23755954009999999</v>
      </c>
      <c r="Z20" s="24">
        <v>0.46286062309999998</v>
      </c>
    </row>
    <row r="21" spans="7:26" x14ac:dyDescent="0.25">
      <c r="G21">
        <v>1979</v>
      </c>
      <c r="H21" s="17">
        <v>42818628</v>
      </c>
      <c r="J21" s="27">
        <v>1979</v>
      </c>
      <c r="K21" s="19">
        <v>0.43841999999999998</v>
      </c>
      <c r="L21" s="24">
        <v>0.56157999999999997</v>
      </c>
      <c r="N21">
        <v>1979</v>
      </c>
      <c r="O21" s="24">
        <v>0.4116554482</v>
      </c>
      <c r="P21" s="24">
        <v>0.54843970009999998</v>
      </c>
      <c r="Q21" s="24">
        <v>3.990485169E-2</v>
      </c>
      <c r="S21">
        <v>1990</v>
      </c>
      <c r="T21" s="19">
        <v>0.41409999999999997</v>
      </c>
      <c r="U21" s="19">
        <v>0.21920000000000001</v>
      </c>
      <c r="W21">
        <v>2010</v>
      </c>
      <c r="X21" s="24">
        <v>0.28276353910000002</v>
      </c>
      <c r="Y21" s="24">
        <v>0.25382709079999999</v>
      </c>
      <c r="Z21" s="24">
        <v>0.4634093701</v>
      </c>
    </row>
    <row r="22" spans="7:26" x14ac:dyDescent="0.25">
      <c r="G22">
        <v>1980</v>
      </c>
      <c r="H22" s="17">
        <v>43950413</v>
      </c>
      <c r="J22" s="27">
        <v>1980</v>
      </c>
      <c r="K22" s="19">
        <v>0.43857999999999997</v>
      </c>
      <c r="L22" s="24">
        <v>0.56142000000000003</v>
      </c>
      <c r="N22">
        <v>1980</v>
      </c>
      <c r="O22" s="24">
        <v>0.41210817519999998</v>
      </c>
      <c r="P22" s="24">
        <v>0.5480657713</v>
      </c>
      <c r="Q22" s="24">
        <v>3.9826053510000001E-2</v>
      </c>
      <c r="S22">
        <v>1991</v>
      </c>
      <c r="T22" s="19">
        <v>0.42829999999999996</v>
      </c>
      <c r="U22" s="19">
        <v>0.17309999999999998</v>
      </c>
      <c r="W22">
        <v>2011</v>
      </c>
      <c r="X22" s="24">
        <v>0.29239107850000001</v>
      </c>
      <c r="Y22" s="24">
        <v>0.23572400590000001</v>
      </c>
      <c r="Z22" s="24">
        <v>0.47188495420000004</v>
      </c>
    </row>
    <row r="23" spans="7:26" x14ac:dyDescent="0.25">
      <c r="G23">
        <v>1981</v>
      </c>
      <c r="H23" s="17">
        <v>45147224</v>
      </c>
      <c r="J23" s="27">
        <v>1981</v>
      </c>
      <c r="K23" s="19">
        <v>0.43874000000000002</v>
      </c>
      <c r="L23" s="24">
        <v>0.56125999999999998</v>
      </c>
      <c r="N23">
        <v>1981</v>
      </c>
      <c r="O23" s="24">
        <v>0.41240190090000001</v>
      </c>
      <c r="P23" s="24">
        <v>0.54785701770000006</v>
      </c>
      <c r="Q23" s="24">
        <v>3.9741081310000002E-2</v>
      </c>
      <c r="S23">
        <v>1992</v>
      </c>
      <c r="T23" s="19">
        <v>0.4269</v>
      </c>
      <c r="U23" s="19">
        <v>0.19149999999999998</v>
      </c>
      <c r="W23">
        <v>2012</v>
      </c>
      <c r="X23" s="24">
        <v>0.27071352739999999</v>
      </c>
      <c r="Y23" s="24">
        <v>0.24859936730000001</v>
      </c>
      <c r="Z23" s="24">
        <v>0.48068710529999997</v>
      </c>
    </row>
    <row r="24" spans="7:26" x14ac:dyDescent="0.25">
      <c r="G24">
        <v>1982</v>
      </c>
      <c r="H24" s="17">
        <v>46407611</v>
      </c>
      <c r="J24" s="27">
        <v>1982</v>
      </c>
      <c r="K24" s="19">
        <v>0.43890000000000001</v>
      </c>
      <c r="L24" s="24">
        <v>0.56110000000000004</v>
      </c>
      <c r="N24">
        <v>1982</v>
      </c>
      <c r="O24" s="24">
        <v>0.4125611206</v>
      </c>
      <c r="P24" s="24">
        <v>0.54778977959999997</v>
      </c>
      <c r="Q24" s="24">
        <v>3.9649099799999997E-2</v>
      </c>
      <c r="S24">
        <v>1993</v>
      </c>
      <c r="T24" s="19">
        <v>0.43380000000000002</v>
      </c>
      <c r="U24" s="19">
        <v>0.17350000000000002</v>
      </c>
      <c r="W24">
        <v>2013</v>
      </c>
      <c r="X24" s="24">
        <v>0.27958792859999998</v>
      </c>
      <c r="Y24" s="24">
        <v>0.24110349589999999</v>
      </c>
      <c r="Z24" s="24">
        <v>0.47930857560000001</v>
      </c>
    </row>
    <row r="25" spans="7:26" x14ac:dyDescent="0.25">
      <c r="G25">
        <v>1983</v>
      </c>
      <c r="H25" s="17">
        <v>47786402</v>
      </c>
      <c r="J25" s="27">
        <v>1983</v>
      </c>
      <c r="K25" s="19">
        <v>0.43906000000000001</v>
      </c>
      <c r="L25" s="24">
        <v>0.56093999999999999</v>
      </c>
      <c r="N25">
        <v>1983</v>
      </c>
      <c r="O25" s="24">
        <v>0.41258723559999999</v>
      </c>
      <c r="P25" s="24">
        <v>0.54788527500000006</v>
      </c>
      <c r="Q25" s="24">
        <v>3.952748943E-2</v>
      </c>
      <c r="S25">
        <v>1994</v>
      </c>
      <c r="T25" s="19">
        <v>0.42349999999999999</v>
      </c>
      <c r="U25" s="19">
        <v>0.1789</v>
      </c>
      <c r="W25">
        <v>2014</v>
      </c>
      <c r="X25" s="24">
        <v>0.27547760399999999</v>
      </c>
      <c r="Y25" s="24">
        <v>0.24407147800000001</v>
      </c>
      <c r="Z25" s="24">
        <v>0.480450918</v>
      </c>
    </row>
    <row r="26" spans="7:26" x14ac:dyDescent="0.25">
      <c r="G26">
        <v>1984</v>
      </c>
      <c r="H26" s="17">
        <v>49247334</v>
      </c>
      <c r="J26" s="27">
        <v>1984</v>
      </c>
      <c r="K26" s="19">
        <v>0.43921999999999994</v>
      </c>
      <c r="L26" s="24">
        <v>0.56078000000000006</v>
      </c>
      <c r="N26">
        <v>1984</v>
      </c>
      <c r="O26" s="24">
        <v>0.41252273260000005</v>
      </c>
      <c r="P26" s="24">
        <v>0.54807907420000002</v>
      </c>
      <c r="Q26" s="24">
        <v>3.9398193220000002E-2</v>
      </c>
      <c r="S26">
        <v>1995</v>
      </c>
      <c r="T26" s="19">
        <v>0.42299999999999999</v>
      </c>
      <c r="U26" s="19">
        <v>0.1656</v>
      </c>
      <c r="W26">
        <v>2015</v>
      </c>
      <c r="X26" s="24">
        <v>0.25815080689999997</v>
      </c>
      <c r="Y26" s="24">
        <v>0.25083212729999999</v>
      </c>
      <c r="Z26" s="24">
        <v>0.49101710310000002</v>
      </c>
    </row>
    <row r="27" spans="7:26" x14ac:dyDescent="0.25">
      <c r="G27">
        <v>1985</v>
      </c>
      <c r="H27" s="17">
        <v>50734968</v>
      </c>
      <c r="J27" s="27">
        <v>1985</v>
      </c>
      <c r="K27" s="19">
        <v>0.43938000000000005</v>
      </c>
      <c r="L27" s="24">
        <v>0.56062000000000001</v>
      </c>
      <c r="N27">
        <v>1985</v>
      </c>
      <c r="O27" s="24">
        <v>0.4125007135</v>
      </c>
      <c r="P27" s="24">
        <v>0.54821622240000001</v>
      </c>
      <c r="Q27" s="24">
        <v>3.9283064100000001E-2</v>
      </c>
      <c r="S27">
        <v>1996</v>
      </c>
      <c r="T27" s="19">
        <v>0.41799999999999998</v>
      </c>
      <c r="U27" s="19">
        <v>0.115</v>
      </c>
      <c r="W27">
        <v>2016</v>
      </c>
      <c r="X27" s="24">
        <v>0.25573826499999996</v>
      </c>
      <c r="Y27" s="24">
        <v>0.25502640040000002</v>
      </c>
      <c r="Z27" s="24">
        <v>0.48923533450000001</v>
      </c>
    </row>
    <row r="28" spans="7:26" x14ac:dyDescent="0.25">
      <c r="G28">
        <v>1986</v>
      </c>
      <c r="H28" s="17">
        <v>52206295</v>
      </c>
      <c r="J28" s="27">
        <v>1986</v>
      </c>
      <c r="K28" s="19">
        <v>0.43953999999999999</v>
      </c>
      <c r="L28" s="24">
        <v>0.56045999999999996</v>
      </c>
      <c r="N28">
        <v>1986</v>
      </c>
      <c r="O28" s="24">
        <v>0.41261133360000002</v>
      </c>
      <c r="P28" s="24">
        <v>0.54819932159999996</v>
      </c>
      <c r="Q28" s="24">
        <v>3.9189344890000005E-2</v>
      </c>
      <c r="S28">
        <v>1997</v>
      </c>
      <c r="T28" s="19">
        <v>0.41299999999999998</v>
      </c>
      <c r="U28" s="19">
        <v>0.13539999999999999</v>
      </c>
      <c r="W28">
        <v>2017</v>
      </c>
      <c r="X28" s="24">
        <v>0.2506179093</v>
      </c>
      <c r="Y28" s="24">
        <v>0.26557189879999998</v>
      </c>
      <c r="Z28" s="24">
        <v>0.48381019190000002</v>
      </c>
    </row>
    <row r="29" spans="7:26" x14ac:dyDescent="0.25">
      <c r="G29">
        <v>1987</v>
      </c>
      <c r="H29" s="17">
        <v>53674435</v>
      </c>
      <c r="J29" s="27">
        <v>1987</v>
      </c>
      <c r="K29" s="19">
        <v>0.43877000000000005</v>
      </c>
      <c r="L29" s="24">
        <v>0.56123000000000001</v>
      </c>
      <c r="N29">
        <v>1987</v>
      </c>
      <c r="O29" s="24">
        <v>0.41260395580000003</v>
      </c>
      <c r="P29" s="24">
        <v>0.54828817060000001</v>
      </c>
      <c r="Q29" s="24">
        <v>3.9107873600000002E-2</v>
      </c>
      <c r="S29">
        <v>1998</v>
      </c>
      <c r="T29" s="19">
        <v>0.42759999999999998</v>
      </c>
      <c r="U29" s="19">
        <v>0.15579999999999999</v>
      </c>
      <c r="W29">
        <v>2018</v>
      </c>
      <c r="X29" s="24">
        <v>0.2168119815</v>
      </c>
      <c r="Y29" s="24">
        <v>0.26859362510000001</v>
      </c>
      <c r="Z29" s="24">
        <v>0.51459435669999998</v>
      </c>
    </row>
    <row r="30" spans="7:26" x14ac:dyDescent="0.25">
      <c r="G30">
        <v>1988</v>
      </c>
      <c r="H30" s="17">
        <v>55187681</v>
      </c>
      <c r="J30" s="27">
        <v>1988</v>
      </c>
      <c r="K30" s="19">
        <v>0.43744</v>
      </c>
      <c r="L30" s="24">
        <v>0.56255999999999995</v>
      </c>
      <c r="N30">
        <v>1988</v>
      </c>
      <c r="O30" s="24">
        <v>0.41233608449999998</v>
      </c>
      <c r="P30" s="24">
        <v>0.54864607779999996</v>
      </c>
      <c r="Q30" s="24">
        <v>3.9017837700000002E-2</v>
      </c>
      <c r="S30">
        <v>1999</v>
      </c>
      <c r="T30" s="19">
        <v>0.26940000000000003</v>
      </c>
      <c r="U30" s="19">
        <v>0.16329999999999997</v>
      </c>
      <c r="W30">
        <v>2019</v>
      </c>
      <c r="X30" s="24">
        <v>0.2115802735</v>
      </c>
      <c r="Y30" s="24">
        <v>0.28605561890000003</v>
      </c>
      <c r="Z30" s="24">
        <v>0.50236410769999995</v>
      </c>
    </row>
    <row r="31" spans="7:26" x14ac:dyDescent="0.25">
      <c r="G31">
        <v>1989</v>
      </c>
      <c r="H31" s="17">
        <v>56710642</v>
      </c>
      <c r="J31" s="27">
        <v>1989</v>
      </c>
      <c r="K31" s="19">
        <v>0.43611</v>
      </c>
      <c r="L31" s="24">
        <v>0.56389</v>
      </c>
      <c r="N31">
        <v>1989</v>
      </c>
      <c r="O31" s="24">
        <v>0.41172470769999997</v>
      </c>
      <c r="P31" s="24">
        <v>0.54934232630000002</v>
      </c>
      <c r="Q31" s="24">
        <v>3.8932966059999997E-2</v>
      </c>
      <c r="S31">
        <v>2000</v>
      </c>
      <c r="T31" s="19">
        <v>0.40970000000000001</v>
      </c>
      <c r="U31" s="19">
        <v>0.10400000000000001</v>
      </c>
      <c r="W31">
        <v>2020</v>
      </c>
      <c r="X31" s="24">
        <v>0.20379128930000001</v>
      </c>
      <c r="Y31" s="24">
        <v>0.28496437819999998</v>
      </c>
      <c r="Z31" s="24">
        <v>0.51124429659999993</v>
      </c>
    </row>
    <row r="32" spans="7:26" x14ac:dyDescent="0.25">
      <c r="G32">
        <v>1990</v>
      </c>
      <c r="H32" s="17">
        <v>58396618</v>
      </c>
      <c r="J32" s="27">
        <v>1990</v>
      </c>
      <c r="K32" s="19">
        <v>0.43478</v>
      </c>
      <c r="L32" s="24">
        <v>0.56521999999999994</v>
      </c>
      <c r="N32">
        <v>1990</v>
      </c>
      <c r="O32" s="24">
        <v>0.40943993540000001</v>
      </c>
      <c r="P32" s="24">
        <v>0.55175116479999997</v>
      </c>
      <c r="Q32" s="24">
        <v>3.8808899860000003E-2</v>
      </c>
      <c r="S32">
        <v>2001</v>
      </c>
      <c r="T32" s="19">
        <v>0.38229999999999997</v>
      </c>
      <c r="U32" s="19">
        <v>0.1527</v>
      </c>
      <c r="W32">
        <v>2021</v>
      </c>
      <c r="X32" s="24">
        <v>0.19289168910000001</v>
      </c>
      <c r="Y32" s="24">
        <v>0.28355086530000001</v>
      </c>
      <c r="Z32" s="24">
        <v>0.52355744559999995</v>
      </c>
    </row>
    <row r="33" spans="7:26" x14ac:dyDescent="0.25">
      <c r="G33">
        <v>1991</v>
      </c>
      <c r="H33" s="17">
        <v>60028997</v>
      </c>
      <c r="J33" s="27">
        <v>1991</v>
      </c>
      <c r="K33" s="19">
        <v>0.43345</v>
      </c>
      <c r="L33" s="24">
        <v>0.56655</v>
      </c>
      <c r="N33">
        <v>1991</v>
      </c>
      <c r="O33" s="24">
        <v>0.40668180409999999</v>
      </c>
      <c r="P33" s="24">
        <v>0.55458991300000005</v>
      </c>
      <c r="Q33" s="24">
        <v>3.8728282939999997E-2</v>
      </c>
      <c r="S33">
        <v>2002</v>
      </c>
      <c r="T33" s="19">
        <v>0.39108500000000002</v>
      </c>
      <c r="U33" s="19">
        <v>0.1396</v>
      </c>
      <c r="W33">
        <v>2022</v>
      </c>
      <c r="X33" s="24">
        <v>0.18934237100000001</v>
      </c>
      <c r="Y33" s="24">
        <v>0.28642394929999998</v>
      </c>
      <c r="Z33" s="24">
        <v>0.5242336796</v>
      </c>
    </row>
    <row r="34" spans="7:26" x14ac:dyDescent="0.25">
      <c r="G34">
        <v>1992</v>
      </c>
      <c r="H34" s="17">
        <v>61480660</v>
      </c>
      <c r="J34" s="27">
        <v>1992</v>
      </c>
      <c r="K34" s="19">
        <v>0.43212000000000006</v>
      </c>
      <c r="L34" s="24">
        <v>0.56787999999999994</v>
      </c>
      <c r="N34">
        <v>1992</v>
      </c>
      <c r="O34" s="24">
        <v>0.4041304745</v>
      </c>
      <c r="P34" s="24">
        <v>0.55713595500000002</v>
      </c>
      <c r="Q34" s="24">
        <v>3.8733570529999997E-2</v>
      </c>
      <c r="S34">
        <v>2003</v>
      </c>
      <c r="T34" s="19">
        <v>0.39986999999999995</v>
      </c>
      <c r="U34" s="19">
        <v>0.14570666666666668</v>
      </c>
      <c r="W34">
        <v>2023</v>
      </c>
      <c r="X34" s="24">
        <v>0.18693945979999999</v>
      </c>
      <c r="Y34" s="24">
        <v>0.2860355027</v>
      </c>
      <c r="Z34" s="24">
        <v>0.52702500490000004</v>
      </c>
    </row>
    <row r="35" spans="7:26" x14ac:dyDescent="0.25">
      <c r="G35">
        <v>1993</v>
      </c>
      <c r="H35" s="17">
        <v>62915681</v>
      </c>
      <c r="J35" s="27">
        <v>1993</v>
      </c>
      <c r="K35" s="19">
        <v>0.43079000000000001</v>
      </c>
      <c r="L35" s="24">
        <v>0.56920999999999999</v>
      </c>
      <c r="N35">
        <v>1993</v>
      </c>
      <c r="O35" s="24">
        <v>0.40090769580000002</v>
      </c>
      <c r="P35" s="24">
        <v>0.5603066552</v>
      </c>
      <c r="Q35" s="24">
        <v>3.8785648990000005E-2</v>
      </c>
      <c r="S35">
        <v>2004</v>
      </c>
      <c r="T35" s="19">
        <v>0.40865499999999999</v>
      </c>
      <c r="U35" s="19">
        <v>0.15181333333333333</v>
      </c>
    </row>
    <row r="36" spans="7:26" x14ac:dyDescent="0.25">
      <c r="G36">
        <v>1994</v>
      </c>
      <c r="H36" s="17">
        <v>64285589</v>
      </c>
      <c r="J36" s="27">
        <v>1994</v>
      </c>
      <c r="K36" s="19">
        <v>0.42945999999999995</v>
      </c>
      <c r="L36" s="24">
        <v>0.57054000000000005</v>
      </c>
      <c r="N36">
        <v>1994</v>
      </c>
      <c r="O36" s="24">
        <v>0.39734958329999998</v>
      </c>
      <c r="P36" s="24">
        <v>0.56372796859999996</v>
      </c>
      <c r="Q36" s="24">
        <v>3.8922448079999998E-2</v>
      </c>
      <c r="S36">
        <v>2005</v>
      </c>
      <c r="T36" s="19">
        <v>0.41743999999999998</v>
      </c>
      <c r="U36" s="19">
        <v>0.15792</v>
      </c>
    </row>
    <row r="37" spans="7:26" x14ac:dyDescent="0.25">
      <c r="G37">
        <v>1995</v>
      </c>
      <c r="H37" s="17">
        <v>65652622</v>
      </c>
      <c r="J37" s="27">
        <v>1995</v>
      </c>
      <c r="K37" s="19">
        <v>0.42814000000000002</v>
      </c>
      <c r="L37" s="24">
        <v>0.57186000000000003</v>
      </c>
      <c r="N37">
        <v>1995</v>
      </c>
      <c r="O37" s="24">
        <v>0.39331434929999998</v>
      </c>
      <c r="P37" s="24">
        <v>0.5675671981</v>
      </c>
      <c r="Q37" s="24">
        <v>3.9118452579999997E-2</v>
      </c>
      <c r="S37">
        <v>2006</v>
      </c>
      <c r="T37" s="19">
        <v>0.42622499999999997</v>
      </c>
      <c r="U37" s="19">
        <v>0.16402666666666665</v>
      </c>
    </row>
    <row r="38" spans="7:26" x14ac:dyDescent="0.25">
      <c r="G38">
        <v>1996</v>
      </c>
      <c r="H38" s="17">
        <v>67028048</v>
      </c>
      <c r="J38" s="27">
        <v>1996</v>
      </c>
      <c r="K38" s="19">
        <v>0.42680999999999997</v>
      </c>
      <c r="L38" s="24">
        <v>0.57318999999999998</v>
      </c>
      <c r="N38">
        <v>1996</v>
      </c>
      <c r="O38" s="24">
        <v>0.38905196080000004</v>
      </c>
      <c r="P38" s="24">
        <v>0.57157990790000002</v>
      </c>
      <c r="Q38" s="24">
        <v>3.9368131380000004E-2</v>
      </c>
      <c r="S38">
        <v>2007</v>
      </c>
      <c r="T38" s="19">
        <v>0.43500999999999995</v>
      </c>
      <c r="U38" s="19">
        <v>0.17013333333333333</v>
      </c>
    </row>
    <row r="39" spans="7:26" x14ac:dyDescent="0.25">
      <c r="G39">
        <v>1997</v>
      </c>
      <c r="H39" s="17">
        <v>68431740</v>
      </c>
      <c r="J39" s="27">
        <v>1997</v>
      </c>
      <c r="K39" s="19">
        <v>0.42658000000000001</v>
      </c>
      <c r="L39" s="24">
        <v>0.57342000000000004</v>
      </c>
      <c r="N39">
        <v>1997</v>
      </c>
      <c r="O39" s="24">
        <v>0.38466098930000003</v>
      </c>
      <c r="P39" s="24">
        <v>0.575677145</v>
      </c>
      <c r="Q39" s="24">
        <v>3.9661865679999998E-2</v>
      </c>
      <c r="S39">
        <v>2008</v>
      </c>
      <c r="T39" s="19">
        <v>0.43548999999999999</v>
      </c>
      <c r="U39" s="19">
        <v>0.17623999999999998</v>
      </c>
    </row>
    <row r="40" spans="7:26" x14ac:dyDescent="0.25">
      <c r="G40">
        <v>1998</v>
      </c>
      <c r="H40" s="17">
        <v>69943294</v>
      </c>
      <c r="J40" s="27">
        <v>1998</v>
      </c>
      <c r="K40" s="19">
        <v>0.42704000000000003</v>
      </c>
      <c r="L40" s="24">
        <v>0.57296000000000002</v>
      </c>
      <c r="N40">
        <v>1998</v>
      </c>
      <c r="O40" s="24">
        <v>0.37979128490000003</v>
      </c>
      <c r="P40" s="24">
        <v>0.58027761030000002</v>
      </c>
      <c r="Q40" s="24">
        <v>3.9931104760000002E-2</v>
      </c>
      <c r="S40">
        <v>2009</v>
      </c>
      <c r="T40" s="19">
        <v>0.45045000000000002</v>
      </c>
      <c r="U40" s="19">
        <v>0.17671000000000001</v>
      </c>
    </row>
    <row r="41" spans="7:26" x14ac:dyDescent="0.25">
      <c r="G41">
        <v>1999</v>
      </c>
      <c r="H41" s="17">
        <v>71520954</v>
      </c>
      <c r="J41" s="27">
        <v>1999</v>
      </c>
      <c r="K41" s="19">
        <v>0.42749999999999999</v>
      </c>
      <c r="L41" s="24">
        <v>0.57250000000000001</v>
      </c>
      <c r="N41">
        <v>1999</v>
      </c>
      <c r="O41" s="24">
        <v>0.37462094680000002</v>
      </c>
      <c r="P41" s="24">
        <v>0.58524177399999999</v>
      </c>
      <c r="Q41" s="24">
        <v>4.0137279210000001E-2</v>
      </c>
      <c r="S41">
        <v>2010</v>
      </c>
      <c r="T41" s="19">
        <v>0.43005000000000004</v>
      </c>
      <c r="U41" s="19">
        <v>0.17957000000000001</v>
      </c>
    </row>
    <row r="42" spans="7:26" x14ac:dyDescent="0.25">
      <c r="G42">
        <v>2000</v>
      </c>
      <c r="H42" s="17">
        <v>73083284</v>
      </c>
      <c r="J42" s="27">
        <v>2000</v>
      </c>
      <c r="K42" s="19">
        <v>0.42796999999999996</v>
      </c>
      <c r="L42" s="24">
        <v>0.57203000000000004</v>
      </c>
      <c r="N42">
        <v>2000</v>
      </c>
      <c r="O42" s="24">
        <v>0.36939995060000003</v>
      </c>
      <c r="P42" s="24">
        <v>0.59034158209999998</v>
      </c>
      <c r="Q42" s="24">
        <v>4.0258467309999997E-2</v>
      </c>
      <c r="S42">
        <v>2011</v>
      </c>
      <c r="T42" s="19">
        <v>0.42385</v>
      </c>
      <c r="U42" s="19">
        <v>0.17354</v>
      </c>
    </row>
    <row r="43" spans="7:26" x14ac:dyDescent="0.25">
      <c r="G43">
        <v>2001</v>
      </c>
      <c r="H43" s="17">
        <v>74652029</v>
      </c>
      <c r="J43" s="27">
        <v>2001</v>
      </c>
      <c r="K43" s="19">
        <v>0.42843000000000003</v>
      </c>
      <c r="L43" s="24">
        <v>0.57156999999999991</v>
      </c>
      <c r="N43">
        <v>2001</v>
      </c>
      <c r="O43" s="24">
        <v>0.36423642280000001</v>
      </c>
      <c r="P43" s="24">
        <v>0.59544989729999998</v>
      </c>
      <c r="Q43" s="24">
        <v>4.0313679889999995E-2</v>
      </c>
      <c r="S43">
        <v>2012</v>
      </c>
      <c r="T43" s="19">
        <v>0.42064999999999997</v>
      </c>
      <c r="U43" s="19">
        <v>0.17013999999999999</v>
      </c>
    </row>
    <row r="44" spans="7:26" x14ac:dyDescent="0.25">
      <c r="G44">
        <v>2002</v>
      </c>
      <c r="H44" s="17">
        <v>76239137</v>
      </c>
      <c r="J44" s="27">
        <v>2002</v>
      </c>
      <c r="K44" s="19">
        <v>0.42889000000000005</v>
      </c>
      <c r="L44" s="24">
        <v>0.57111000000000001</v>
      </c>
      <c r="N44">
        <v>2002</v>
      </c>
      <c r="O44" s="24">
        <v>0.35928780910000002</v>
      </c>
      <c r="P44" s="24">
        <v>0.60038371759999998</v>
      </c>
      <c r="Q44" s="24">
        <v>4.032847329E-2</v>
      </c>
      <c r="S44">
        <v>2013</v>
      </c>
      <c r="T44" s="19">
        <v>0.41810999999999998</v>
      </c>
      <c r="U44" s="19">
        <v>0.17377999999999999</v>
      </c>
    </row>
    <row r="45" spans="7:26" x14ac:dyDescent="0.25">
      <c r="G45">
        <v>2003</v>
      </c>
      <c r="H45" s="17">
        <v>77853548</v>
      </c>
      <c r="J45" s="27">
        <v>2003</v>
      </c>
      <c r="K45" s="19">
        <v>0.42935000000000001</v>
      </c>
      <c r="L45" s="24">
        <v>0.57064999999999999</v>
      </c>
      <c r="N45">
        <v>2003</v>
      </c>
      <c r="O45" s="24">
        <v>0.35443626799999994</v>
      </c>
      <c r="P45" s="24">
        <v>0.60531292039999995</v>
      </c>
      <c r="Q45" s="24">
        <v>4.0250811689999999E-2</v>
      </c>
      <c r="S45">
        <v>2014</v>
      </c>
      <c r="T45" s="19">
        <v>0.40845999999999999</v>
      </c>
      <c r="U45" s="19">
        <v>0.17529</v>
      </c>
    </row>
    <row r="46" spans="7:26" x14ac:dyDescent="0.25">
      <c r="G46">
        <v>2004</v>
      </c>
      <c r="H46" s="17">
        <v>79477443</v>
      </c>
      <c r="J46" s="27">
        <v>2004</v>
      </c>
      <c r="K46" s="19">
        <v>0.42981000000000003</v>
      </c>
      <c r="L46" s="24">
        <v>0.57018999999999997</v>
      </c>
      <c r="N46">
        <v>2004</v>
      </c>
      <c r="O46" s="24">
        <v>0.34986337980000004</v>
      </c>
      <c r="P46" s="24">
        <v>0.61008455810000006</v>
      </c>
      <c r="Q46" s="24">
        <v>4.0052062069999998E-2</v>
      </c>
      <c r="S46">
        <v>2015</v>
      </c>
      <c r="T46" s="19">
        <v>0.40825</v>
      </c>
      <c r="U46" s="19">
        <v>0.17042000000000002</v>
      </c>
    </row>
    <row r="47" spans="7:26" x14ac:dyDescent="0.25">
      <c r="G47">
        <v>2005</v>
      </c>
      <c r="H47" s="17">
        <v>81101004</v>
      </c>
      <c r="J47" s="27">
        <v>2005</v>
      </c>
      <c r="K47" s="19">
        <v>0.43026999999999999</v>
      </c>
      <c r="L47" s="24">
        <v>0.56972999999999996</v>
      </c>
      <c r="N47">
        <v>2005</v>
      </c>
      <c r="O47" s="24">
        <v>0.3459138517</v>
      </c>
      <c r="P47" s="24">
        <v>0.61432474139999993</v>
      </c>
      <c r="Q47" s="24">
        <v>3.9761406899999997E-2</v>
      </c>
      <c r="S47">
        <v>2016</v>
      </c>
      <c r="T47" s="19">
        <v>0.39661000000000002</v>
      </c>
      <c r="U47" s="19">
        <v>0.17504999999999998</v>
      </c>
    </row>
    <row r="48" spans="7:26" x14ac:dyDescent="0.25">
      <c r="G48">
        <v>2006</v>
      </c>
      <c r="H48" s="17">
        <v>82700403</v>
      </c>
      <c r="J48" s="27">
        <v>2006</v>
      </c>
      <c r="K48" s="19">
        <v>0.43073</v>
      </c>
      <c r="L48" s="24">
        <v>0.56926999999999994</v>
      </c>
      <c r="N48">
        <v>2006</v>
      </c>
      <c r="O48" s="24">
        <v>0.34281144920000001</v>
      </c>
      <c r="P48" s="24">
        <v>0.61772676609999999</v>
      </c>
      <c r="Q48" s="24">
        <v>3.9461784729999998E-2</v>
      </c>
      <c r="S48">
        <v>2017</v>
      </c>
      <c r="T48" s="19">
        <v>0.39030999999999999</v>
      </c>
      <c r="U48" s="19">
        <v>0.16869000000000001</v>
      </c>
    </row>
    <row r="49" spans="7:21" x14ac:dyDescent="0.25">
      <c r="G49">
        <v>2007</v>
      </c>
      <c r="H49" s="17">
        <v>84276225</v>
      </c>
      <c r="J49" s="27">
        <v>2007</v>
      </c>
      <c r="K49" s="19">
        <v>0.43078000000000005</v>
      </c>
      <c r="L49" s="24">
        <v>0.56921999999999995</v>
      </c>
      <c r="N49">
        <v>2007</v>
      </c>
      <c r="O49" s="24">
        <v>0.34068585179999999</v>
      </c>
      <c r="P49" s="24">
        <v>0.62009460559999996</v>
      </c>
      <c r="Q49" s="24">
        <v>3.9219542640000001E-2</v>
      </c>
      <c r="S49">
        <v>2018</v>
      </c>
      <c r="T49" s="19">
        <v>0.38884999999999997</v>
      </c>
      <c r="U49" s="19">
        <v>0.14382</v>
      </c>
    </row>
    <row r="50" spans="7:21" x14ac:dyDescent="0.25">
      <c r="G50">
        <v>2008</v>
      </c>
      <c r="H50" s="17">
        <v>85864789</v>
      </c>
      <c r="J50" s="27">
        <v>2008</v>
      </c>
      <c r="K50" s="19">
        <v>0.43058000000000002</v>
      </c>
      <c r="L50" s="24">
        <v>0.56942000000000004</v>
      </c>
      <c r="N50">
        <v>2008</v>
      </c>
      <c r="O50" s="24">
        <v>0.33944716069999997</v>
      </c>
      <c r="P50" s="24">
        <v>0.62147484799999997</v>
      </c>
      <c r="Q50" s="24">
        <v>3.9077991329999999E-2</v>
      </c>
      <c r="S50">
        <v>2019</v>
      </c>
      <c r="T50" s="19">
        <v>0.38296999999999998</v>
      </c>
      <c r="U50" s="19">
        <v>0.12227</v>
      </c>
    </row>
    <row r="51" spans="7:21" x14ac:dyDescent="0.25">
      <c r="G51">
        <v>2009</v>
      </c>
      <c r="H51" s="17">
        <v>87501636</v>
      </c>
      <c r="J51" s="27">
        <v>2009</v>
      </c>
      <c r="K51" s="19">
        <v>0.43038999999999999</v>
      </c>
      <c r="L51" s="24">
        <v>0.56960999999999995</v>
      </c>
      <c r="N51">
        <v>2009</v>
      </c>
      <c r="O51" s="24">
        <v>0.33886634039999997</v>
      </c>
      <c r="P51" s="24">
        <v>0.62204707589999997</v>
      </c>
      <c r="Q51" s="24">
        <v>3.9086583699999997E-2</v>
      </c>
      <c r="S51">
        <v>2020</v>
      </c>
      <c r="T51" s="19">
        <v>0.39789000000000002</v>
      </c>
      <c r="U51" s="19">
        <v>0.11837</v>
      </c>
    </row>
    <row r="52" spans="7:21" x14ac:dyDescent="0.25">
      <c r="G52">
        <v>2010</v>
      </c>
      <c r="H52" s="17">
        <v>89196072</v>
      </c>
      <c r="J52" s="27">
        <v>2010</v>
      </c>
      <c r="K52" s="19">
        <v>0.43018999999999996</v>
      </c>
      <c r="L52" s="24">
        <v>0.56981000000000004</v>
      </c>
      <c r="N52">
        <v>2010</v>
      </c>
      <c r="O52" s="24">
        <v>0.33887418080000004</v>
      </c>
      <c r="P52" s="24">
        <v>0.62182716059999998</v>
      </c>
      <c r="Q52" s="24">
        <v>3.929865858E-2</v>
      </c>
      <c r="S52">
        <v>2021</v>
      </c>
      <c r="T52" s="19">
        <v>0.39691000000000004</v>
      </c>
      <c r="U52" s="19">
        <v>0.12872999999999998</v>
      </c>
    </row>
    <row r="53" spans="7:21" x14ac:dyDescent="0.25">
      <c r="G53">
        <v>2011</v>
      </c>
      <c r="H53" s="17">
        <v>91093059</v>
      </c>
      <c r="J53" s="27">
        <v>2011</v>
      </c>
      <c r="K53" s="19">
        <v>0.43</v>
      </c>
      <c r="L53" s="24">
        <v>0.56999999999999995</v>
      </c>
      <c r="N53">
        <v>2011</v>
      </c>
      <c r="O53" s="24">
        <v>0.33883740800000001</v>
      </c>
      <c r="P53" s="24">
        <v>0.62148004049999994</v>
      </c>
      <c r="Q53" s="24">
        <v>3.9682551439999998E-2</v>
      </c>
      <c r="S53">
        <v>2022</v>
      </c>
      <c r="T53" s="19">
        <v>0.41653000000000001</v>
      </c>
      <c r="U53" s="19">
        <v>0.12223000000000001</v>
      </c>
    </row>
    <row r="54" spans="7:21" x14ac:dyDescent="0.25">
      <c r="G54">
        <v>2012</v>
      </c>
      <c r="H54" s="17">
        <v>93161001</v>
      </c>
      <c r="J54" s="27">
        <v>2012</v>
      </c>
      <c r="K54" s="19">
        <v>0.42945999999999995</v>
      </c>
      <c r="L54" s="24">
        <v>0.57054000000000005</v>
      </c>
      <c r="N54">
        <v>2012</v>
      </c>
      <c r="O54" s="24">
        <v>0.33881120310000001</v>
      </c>
      <c r="P54" s="24">
        <v>0.62096105739999996</v>
      </c>
      <c r="Q54" s="24">
        <v>4.0227739500000005E-2</v>
      </c>
      <c r="S54">
        <v>2023</v>
      </c>
      <c r="T54" s="19">
        <v>0.41653000000000001</v>
      </c>
      <c r="U54" s="19">
        <v>0.15456</v>
      </c>
    </row>
    <row r="55" spans="7:21" x14ac:dyDescent="0.25">
      <c r="G55">
        <v>2013</v>
      </c>
      <c r="H55" s="17">
        <v>95333553</v>
      </c>
      <c r="J55" s="27">
        <v>2013</v>
      </c>
      <c r="K55" s="19">
        <v>0.42893000000000003</v>
      </c>
      <c r="L55" s="24">
        <v>0.57106999999999997</v>
      </c>
      <c r="N55">
        <v>2013</v>
      </c>
      <c r="O55" s="24">
        <v>0.33906155789999998</v>
      </c>
      <c r="P55" s="24">
        <v>0.62011095400000005</v>
      </c>
      <c r="Q55" s="24">
        <v>4.0827488090000003E-2</v>
      </c>
    </row>
    <row r="56" spans="7:21" x14ac:dyDescent="0.25">
      <c r="G56">
        <v>2014</v>
      </c>
      <c r="H56" s="17">
        <v>97528654</v>
      </c>
      <c r="J56" s="27">
        <v>2014</v>
      </c>
      <c r="K56" s="19">
        <v>0.42838999999999999</v>
      </c>
      <c r="L56" s="24">
        <v>0.57161000000000006</v>
      </c>
      <c r="N56">
        <v>2014</v>
      </c>
      <c r="O56" s="24">
        <v>0.33958025810000003</v>
      </c>
      <c r="P56" s="24">
        <v>0.61903420710000001</v>
      </c>
      <c r="Q56" s="24">
        <v>4.1385534760000002E-2</v>
      </c>
    </row>
    <row r="57" spans="7:21" x14ac:dyDescent="0.25">
      <c r="G57">
        <v>2015</v>
      </c>
      <c r="H57" s="17">
        <v>99597342</v>
      </c>
      <c r="J57" s="27">
        <v>2015</v>
      </c>
      <c r="K57" s="19">
        <v>0.42784999999999995</v>
      </c>
      <c r="L57" s="24">
        <v>0.57215000000000005</v>
      </c>
      <c r="N57">
        <v>2015</v>
      </c>
      <c r="O57" s="24">
        <v>0.34061875370000005</v>
      </c>
      <c r="P57" s="24">
        <v>0.6173683029</v>
      </c>
      <c r="Q57" s="24">
        <v>4.2012943480000002E-2</v>
      </c>
    </row>
    <row r="58" spans="7:21" x14ac:dyDescent="0.25">
      <c r="G58">
        <v>2016</v>
      </c>
      <c r="H58" s="17">
        <v>101644589</v>
      </c>
      <c r="J58" s="27">
        <v>2016</v>
      </c>
      <c r="K58" s="19">
        <v>0.42731999999999998</v>
      </c>
      <c r="L58" s="24">
        <v>0.57267999999999997</v>
      </c>
      <c r="N58">
        <v>2016</v>
      </c>
      <c r="O58" s="24">
        <v>0.34122117899999999</v>
      </c>
      <c r="P58" s="24">
        <v>0.61600877250000008</v>
      </c>
      <c r="Q58" s="24">
        <v>4.2770048489999997E-2</v>
      </c>
    </row>
    <row r="59" spans="7:21" x14ac:dyDescent="0.25">
      <c r="G59">
        <v>2017</v>
      </c>
      <c r="H59" s="17">
        <v>103696057</v>
      </c>
      <c r="J59" s="27">
        <v>2017</v>
      </c>
      <c r="K59" s="19">
        <v>0.42704999999999999</v>
      </c>
      <c r="L59" s="24">
        <v>0.57295000000000007</v>
      </c>
      <c r="N59">
        <v>2017</v>
      </c>
      <c r="O59" s="24">
        <v>0.34104326000000001</v>
      </c>
      <c r="P59" s="24">
        <v>0.61528980020000001</v>
      </c>
      <c r="Q59" s="24">
        <v>4.3666939799999999E-2</v>
      </c>
    </row>
    <row r="60" spans="7:21" x14ac:dyDescent="0.25">
      <c r="G60">
        <v>2018</v>
      </c>
      <c r="H60" s="17">
        <v>105682094</v>
      </c>
      <c r="J60" s="27">
        <v>2018</v>
      </c>
      <c r="K60" s="19">
        <v>0.42704000000000003</v>
      </c>
      <c r="L60" s="24">
        <v>0.57296000000000002</v>
      </c>
      <c r="N60">
        <v>2018</v>
      </c>
      <c r="O60" s="24">
        <v>0.33983071119999997</v>
      </c>
      <c r="P60" s="24">
        <v>0.61544671709999998</v>
      </c>
      <c r="Q60" s="24">
        <v>4.4722571660000002E-2</v>
      </c>
    </row>
    <row r="61" spans="7:21" x14ac:dyDescent="0.25">
      <c r="G61">
        <v>2019</v>
      </c>
      <c r="H61" s="17">
        <v>107553158</v>
      </c>
      <c r="J61" s="27">
        <v>2019</v>
      </c>
      <c r="K61" s="19">
        <v>0.42729999999999996</v>
      </c>
      <c r="L61" s="24">
        <v>0.57269999999999999</v>
      </c>
      <c r="N61">
        <v>2019</v>
      </c>
      <c r="O61" s="24">
        <v>0.33742102670000002</v>
      </c>
      <c r="P61" s="24">
        <v>0.61664368329999997</v>
      </c>
      <c r="Q61" s="24">
        <v>4.5935289970000001E-2</v>
      </c>
    </row>
    <row r="62" spans="7:21" x14ac:dyDescent="0.25">
      <c r="G62">
        <v>2020</v>
      </c>
      <c r="H62" s="17">
        <v>109315124</v>
      </c>
      <c r="J62" s="27">
        <v>2020</v>
      </c>
      <c r="K62" s="19">
        <v>0.42782999999999999</v>
      </c>
      <c r="L62" s="24">
        <v>0.57216999999999996</v>
      </c>
      <c r="N62">
        <v>2020</v>
      </c>
      <c r="O62" s="24">
        <v>0.33474140929999996</v>
      </c>
      <c r="P62" s="24">
        <v>0.61834677429999996</v>
      </c>
      <c r="Q62" s="24">
        <v>4.6911816369999998E-2</v>
      </c>
    </row>
    <row r="63" spans="7:21" x14ac:dyDescent="0.25">
      <c r="G63">
        <v>2021</v>
      </c>
      <c r="H63" s="17">
        <v>110957008</v>
      </c>
      <c r="J63" s="27">
        <v>2021</v>
      </c>
      <c r="K63" s="19">
        <v>0.42862</v>
      </c>
      <c r="L63" s="24">
        <v>0.57138</v>
      </c>
      <c r="N63">
        <v>2021</v>
      </c>
      <c r="O63" s="24">
        <v>0.33191838140000002</v>
      </c>
      <c r="P63" s="24">
        <v>0.62067249959999993</v>
      </c>
      <c r="Q63" s="24">
        <v>4.7409119029999995E-2</v>
      </c>
    </row>
    <row r="64" spans="7:21" x14ac:dyDescent="0.25">
      <c r="G64">
        <v>2022</v>
      </c>
      <c r="H64" s="17">
        <v>112618250</v>
      </c>
      <c r="J64" s="27">
        <v>2022</v>
      </c>
      <c r="K64" s="19">
        <v>0.42967</v>
      </c>
      <c r="L64" s="24">
        <v>0.57033</v>
      </c>
      <c r="N64">
        <v>2022</v>
      </c>
      <c r="O64" s="24">
        <v>0.32851340399999995</v>
      </c>
      <c r="P64" s="24">
        <v>0.62320256100000004</v>
      </c>
      <c r="Q64" s="24">
        <v>4.8284035000000003E-2</v>
      </c>
    </row>
    <row r="65" spans="7:17" x14ac:dyDescent="0.25">
      <c r="G65">
        <v>2023</v>
      </c>
      <c r="H65" s="17">
        <v>114535772</v>
      </c>
      <c r="J65" s="27">
        <v>2023</v>
      </c>
      <c r="K65" s="19">
        <v>0.43099999999999999</v>
      </c>
      <c r="L65" s="24">
        <v>0.56899999999999995</v>
      </c>
      <c r="N65">
        <v>2023</v>
      </c>
      <c r="O65" s="24">
        <v>0.3243511919</v>
      </c>
      <c r="P65" s="24">
        <v>0.62595195420000005</v>
      </c>
      <c r="Q65" s="24">
        <v>4.9696853880000003E-2</v>
      </c>
    </row>
  </sheetData>
  <sheetProtection sheet="1" objects="1" scenarios="1" selectLockedCells="1"/>
  <mergeCells count="1">
    <mergeCell ref="G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7C39-124E-4D3C-BBA6-5A8ED709FD68}">
  <dimension ref="A1:H21"/>
  <sheetViews>
    <sheetView workbookViewId="0">
      <selection activeCell="B2" sqref="B2"/>
    </sheetView>
  </sheetViews>
  <sheetFormatPr defaultRowHeight="15" x14ac:dyDescent="0.25"/>
  <cols>
    <col min="1" max="1" width="11" customWidth="1"/>
    <col min="2" max="2" width="68.7109375" bestFit="1" customWidth="1"/>
    <col min="3" max="3" width="21.85546875" bestFit="1" customWidth="1"/>
    <col min="6" max="6" width="4" bestFit="1" customWidth="1"/>
    <col min="7" max="7" width="63.85546875" bestFit="1" customWidth="1"/>
    <col min="8" max="8" width="19.140625" bestFit="1" customWidth="1"/>
  </cols>
  <sheetData>
    <row r="1" spans="1:8" x14ac:dyDescent="0.25">
      <c r="A1" t="s">
        <v>3065</v>
      </c>
      <c r="B1" t="s">
        <v>3067</v>
      </c>
      <c r="C1" t="s">
        <v>3066</v>
      </c>
    </row>
    <row r="2" spans="1:8" x14ac:dyDescent="0.25">
      <c r="A2" s="14">
        <v>1</v>
      </c>
      <c r="B2" t="s">
        <v>2833</v>
      </c>
      <c r="C2" s="15">
        <v>221374858843.63229</v>
      </c>
      <c r="H2" s="18"/>
    </row>
    <row r="3" spans="1:8" x14ac:dyDescent="0.25">
      <c r="A3" s="14">
        <v>2</v>
      </c>
      <c r="B3" t="s">
        <v>2579</v>
      </c>
      <c r="C3" s="15">
        <v>208561559022.09351</v>
      </c>
      <c r="H3" s="18"/>
    </row>
    <row r="4" spans="1:8" x14ac:dyDescent="0.25">
      <c r="A4" s="14">
        <v>3</v>
      </c>
      <c r="B4" t="s">
        <v>2817</v>
      </c>
      <c r="C4" s="15">
        <v>203996569916.39484</v>
      </c>
      <c r="H4" s="18"/>
    </row>
    <row r="5" spans="1:8" x14ac:dyDescent="0.25">
      <c r="A5" s="14">
        <v>4</v>
      </c>
      <c r="B5" t="s">
        <v>2453</v>
      </c>
      <c r="C5" s="15">
        <v>195074456365.11176</v>
      </c>
      <c r="H5" s="18"/>
    </row>
    <row r="6" spans="1:8" x14ac:dyDescent="0.25">
      <c r="A6" s="14">
        <v>5</v>
      </c>
      <c r="B6" t="s">
        <v>2555</v>
      </c>
      <c r="C6" s="15">
        <v>193725043175.44217</v>
      </c>
      <c r="H6" s="18"/>
    </row>
    <row r="7" spans="1:8" x14ac:dyDescent="0.25">
      <c r="A7" s="14">
        <v>6</v>
      </c>
      <c r="B7" t="s">
        <v>2883</v>
      </c>
      <c r="C7" s="15">
        <v>182296302742.14304</v>
      </c>
      <c r="H7" s="18"/>
    </row>
    <row r="8" spans="1:8" x14ac:dyDescent="0.25">
      <c r="A8" s="14">
        <v>7</v>
      </c>
      <c r="B8" t="s">
        <v>2831</v>
      </c>
      <c r="C8" s="15">
        <v>178293451978.14478</v>
      </c>
      <c r="H8" s="18"/>
    </row>
    <row r="9" spans="1:8" x14ac:dyDescent="0.25">
      <c r="A9" s="14">
        <v>8</v>
      </c>
      <c r="B9" t="s">
        <v>2677</v>
      </c>
      <c r="C9" s="15">
        <v>168451311366.00797</v>
      </c>
      <c r="H9" s="18"/>
    </row>
    <row r="10" spans="1:8" x14ac:dyDescent="0.25">
      <c r="A10" s="14">
        <v>9</v>
      </c>
      <c r="B10" t="s">
        <v>2669</v>
      </c>
      <c r="C10" s="15">
        <v>167083220482.24118</v>
      </c>
      <c r="H10" s="18"/>
    </row>
    <row r="11" spans="1:8" x14ac:dyDescent="0.25">
      <c r="A11" s="14">
        <v>10</v>
      </c>
      <c r="B11" t="s">
        <v>2809</v>
      </c>
      <c r="C11" s="15">
        <v>163425404970.4906</v>
      </c>
    </row>
    <row r="12" spans="1:8" x14ac:dyDescent="0.25">
      <c r="A12" s="14">
        <v>746</v>
      </c>
      <c r="B12" t="s">
        <v>2373</v>
      </c>
      <c r="C12" s="15">
        <v>-52131024.334021546</v>
      </c>
    </row>
    <row r="13" spans="1:8" x14ac:dyDescent="0.25">
      <c r="A13" s="14">
        <v>745</v>
      </c>
      <c r="B13" t="s">
        <v>1839</v>
      </c>
      <c r="C13" s="15">
        <v>-41667948.72217375</v>
      </c>
    </row>
    <row r="14" spans="1:8" x14ac:dyDescent="0.25">
      <c r="A14" s="14">
        <v>744</v>
      </c>
      <c r="B14" t="s">
        <v>1473</v>
      </c>
      <c r="C14" s="15">
        <v>-35774403.827887401</v>
      </c>
    </row>
    <row r="15" spans="1:8" x14ac:dyDescent="0.25">
      <c r="A15" s="14">
        <v>743</v>
      </c>
      <c r="B15" t="s">
        <v>1885</v>
      </c>
      <c r="C15" s="15">
        <v>-5079128.7819234403</v>
      </c>
    </row>
    <row r="16" spans="1:8" x14ac:dyDescent="0.25">
      <c r="A16" s="14">
        <v>742</v>
      </c>
      <c r="B16" t="s">
        <v>2985</v>
      </c>
      <c r="C16" s="15">
        <v>-2409423.5626425799</v>
      </c>
    </row>
    <row r="17" spans="1:3" x14ac:dyDescent="0.25">
      <c r="A17" s="14">
        <v>741</v>
      </c>
      <c r="B17" t="s">
        <v>1999</v>
      </c>
      <c r="C17" s="15">
        <v>-1203306.4213283628</v>
      </c>
    </row>
    <row r="18" spans="1:3" x14ac:dyDescent="0.25">
      <c r="A18" s="14">
        <v>740</v>
      </c>
      <c r="B18" t="s">
        <v>2371</v>
      </c>
      <c r="C18" s="15">
        <v>-732688.78070435335</v>
      </c>
    </row>
    <row r="19" spans="1:3" x14ac:dyDescent="0.25">
      <c r="A19" s="14">
        <v>739</v>
      </c>
      <c r="B19" t="s">
        <v>1767</v>
      </c>
      <c r="C19" s="15">
        <v>-205838.4209540505</v>
      </c>
    </row>
    <row r="20" spans="1:3" x14ac:dyDescent="0.25">
      <c r="A20" s="14">
        <v>738</v>
      </c>
      <c r="B20" t="s">
        <v>1783</v>
      </c>
      <c r="C20" s="15">
        <v>-136160.13273905576</v>
      </c>
    </row>
    <row r="21" spans="1:3" x14ac:dyDescent="0.25">
      <c r="A21" s="14">
        <v>737</v>
      </c>
      <c r="B21" t="s">
        <v>2455</v>
      </c>
      <c r="C21" s="15">
        <v>-57239.092906147358</v>
      </c>
    </row>
  </sheetData>
  <conditionalFormatting sqref="C2:C21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FB2D8-6EA0-4B6C-9779-5DBC60F4D98B}">
  <dimension ref="A1:G65"/>
  <sheetViews>
    <sheetView workbookViewId="0">
      <selection activeCell="B2" sqref="B2"/>
    </sheetView>
  </sheetViews>
  <sheetFormatPr defaultRowHeight="15" x14ac:dyDescent="0.25"/>
  <cols>
    <col min="1" max="1" width="11" customWidth="1"/>
    <col min="2" max="2" width="18" style="17" customWidth="1"/>
    <col min="3" max="3" width="39.140625" style="16" customWidth="1"/>
    <col min="4" max="4" width="38.28515625" style="16" customWidth="1"/>
    <col min="5" max="5" width="41.85546875" style="16" customWidth="1"/>
    <col min="6" max="6" width="42.85546875" style="16" customWidth="1"/>
    <col min="7" max="7" width="49.7109375" style="16" customWidth="1"/>
    <col min="8" max="8" width="40.7109375" bestFit="1" customWidth="1"/>
    <col min="9" max="9" width="37" bestFit="1" customWidth="1"/>
    <col min="10" max="10" width="33" bestFit="1" customWidth="1"/>
    <col min="11" max="11" width="75.28515625" bestFit="1" customWidth="1"/>
    <col min="12" max="12" width="26" bestFit="1" customWidth="1"/>
    <col min="13" max="13" width="24.85546875" bestFit="1" customWidth="1"/>
    <col min="14" max="14" width="79.85546875" bestFit="1" customWidth="1"/>
    <col min="15" max="15" width="61" bestFit="1" customWidth="1"/>
    <col min="16" max="16" width="84" bestFit="1" customWidth="1"/>
    <col min="17" max="17" width="85.7109375" bestFit="1" customWidth="1"/>
    <col min="18" max="18" width="71.5703125" bestFit="1" customWidth="1"/>
    <col min="19" max="19" width="65.140625" bestFit="1" customWidth="1"/>
    <col min="20" max="20" width="48.5703125" bestFit="1" customWidth="1"/>
  </cols>
  <sheetData>
    <row r="1" spans="1:7" x14ac:dyDescent="0.25">
      <c r="A1" t="s">
        <v>3064</v>
      </c>
      <c r="B1" s="17" t="s">
        <v>2603</v>
      </c>
      <c r="C1" s="16" t="s">
        <v>3069</v>
      </c>
      <c r="D1" s="16" t="s">
        <v>3070</v>
      </c>
      <c r="E1" s="16" t="s">
        <v>3071</v>
      </c>
      <c r="F1" s="16" t="s">
        <v>3072</v>
      </c>
      <c r="G1" s="16" t="s">
        <v>3073</v>
      </c>
    </row>
    <row r="2" spans="1:7" x14ac:dyDescent="0.25">
      <c r="A2">
        <v>1960</v>
      </c>
      <c r="B2" s="17">
        <v>26896479</v>
      </c>
      <c r="C2" s="16">
        <v>37.863999999999997</v>
      </c>
      <c r="D2" s="16">
        <v>62.136000000000003</v>
      </c>
      <c r="E2" s="16">
        <v>42.323405970000003</v>
      </c>
      <c r="F2" s="16">
        <v>54.037452260000002</v>
      </c>
      <c r="G2" s="16">
        <v>3.639141763</v>
      </c>
    </row>
    <row r="3" spans="1:7" x14ac:dyDescent="0.25">
      <c r="A3">
        <v>1961</v>
      </c>
      <c r="B3" s="17">
        <v>27600898</v>
      </c>
      <c r="C3" s="16">
        <v>38.271999999999998</v>
      </c>
      <c r="D3" s="16">
        <v>61.728000000000002</v>
      </c>
      <c r="E3" s="16">
        <v>42.383345640000002</v>
      </c>
      <c r="F3" s="16">
        <v>53.934071279999998</v>
      </c>
      <c r="G3" s="16">
        <v>3.6825830810000002</v>
      </c>
    </row>
    <row r="4" spans="1:7" x14ac:dyDescent="0.25">
      <c r="A4">
        <v>1962</v>
      </c>
      <c r="B4" s="17">
        <v>28337013</v>
      </c>
      <c r="C4" s="16">
        <v>38.624000000000002</v>
      </c>
      <c r="D4" s="16">
        <v>61.375999999999998</v>
      </c>
      <c r="E4" s="16">
        <v>42.319454110000002</v>
      </c>
      <c r="F4" s="16">
        <v>53.959702</v>
      </c>
      <c r="G4" s="16">
        <v>3.7208438959999999</v>
      </c>
    </row>
    <row r="5" spans="1:7" x14ac:dyDescent="0.25">
      <c r="A5">
        <v>1963</v>
      </c>
      <c r="B5" s="17">
        <v>29091869</v>
      </c>
      <c r="C5" s="16">
        <v>38.976999999999997</v>
      </c>
      <c r="D5" s="16">
        <v>61.023000000000003</v>
      </c>
      <c r="E5" s="16">
        <v>42.217571169999999</v>
      </c>
      <c r="F5" s="16">
        <v>54.02768038</v>
      </c>
      <c r="G5" s="16">
        <v>3.754748449</v>
      </c>
    </row>
    <row r="6" spans="1:7" x14ac:dyDescent="0.25">
      <c r="A6">
        <v>1964</v>
      </c>
      <c r="B6" s="17">
        <v>29858922</v>
      </c>
      <c r="C6" s="16">
        <v>39.331000000000003</v>
      </c>
      <c r="D6" s="16">
        <v>60.668999999999997</v>
      </c>
      <c r="E6" s="16">
        <v>42.144742229999999</v>
      </c>
      <c r="F6" s="16">
        <v>54.069642129999998</v>
      </c>
      <c r="G6" s="16">
        <v>3.7856156329999999</v>
      </c>
    </row>
    <row r="7" spans="1:7" x14ac:dyDescent="0.25">
      <c r="A7">
        <v>1965</v>
      </c>
      <c r="B7" s="17">
        <v>30629174</v>
      </c>
      <c r="C7" s="16">
        <v>39.686</v>
      </c>
      <c r="D7" s="16">
        <v>60.314</v>
      </c>
      <c r="E7" s="16">
        <v>42.07395374</v>
      </c>
      <c r="F7" s="16">
        <v>54.110948270000002</v>
      </c>
      <c r="G7" s="16">
        <v>3.815097985</v>
      </c>
    </row>
    <row r="8" spans="1:7" x14ac:dyDescent="0.25">
      <c r="A8">
        <v>1966</v>
      </c>
      <c r="B8" s="17">
        <v>31406541</v>
      </c>
      <c r="C8" s="16">
        <v>40.042000000000002</v>
      </c>
      <c r="D8" s="16">
        <v>59.957999999999998</v>
      </c>
      <c r="E8" s="16">
        <v>41.974612200000003</v>
      </c>
      <c r="F8" s="16">
        <v>54.182958990000003</v>
      </c>
      <c r="G8" s="16">
        <v>3.8424288139999998</v>
      </c>
    </row>
    <row r="9" spans="1:7" x14ac:dyDescent="0.25">
      <c r="A9">
        <v>1967</v>
      </c>
      <c r="B9" s="17">
        <v>32196360</v>
      </c>
      <c r="C9" s="16">
        <v>40.399000000000001</v>
      </c>
      <c r="D9" s="16">
        <v>59.600999999999999</v>
      </c>
      <c r="E9" s="16">
        <v>41.854894469999998</v>
      </c>
      <c r="F9" s="16">
        <v>54.278545770000001</v>
      </c>
      <c r="G9" s="16">
        <v>3.8665597599999999</v>
      </c>
    </row>
    <row r="10" spans="1:7" x14ac:dyDescent="0.25">
      <c r="A10">
        <v>1968</v>
      </c>
      <c r="B10" s="17">
        <v>32998319</v>
      </c>
      <c r="C10" s="16">
        <v>40.758000000000003</v>
      </c>
      <c r="D10" s="16">
        <v>59.241999999999997</v>
      </c>
      <c r="E10" s="16">
        <v>41.713587619999998</v>
      </c>
      <c r="F10" s="16">
        <v>54.397996069999998</v>
      </c>
      <c r="G10" s="16">
        <v>3.8884163140000001</v>
      </c>
    </row>
    <row r="11" spans="1:7" x14ac:dyDescent="0.25">
      <c r="A11">
        <v>1969</v>
      </c>
      <c r="B11" s="17">
        <v>33811615</v>
      </c>
      <c r="C11" s="16">
        <v>41.116999999999997</v>
      </c>
      <c r="D11" s="16">
        <v>58.883000000000003</v>
      </c>
      <c r="E11" s="16">
        <v>41.56161487</v>
      </c>
      <c r="F11" s="16">
        <v>54.52959663</v>
      </c>
      <c r="G11" s="16">
        <v>3.9087885020000002</v>
      </c>
    </row>
    <row r="12" spans="1:7" x14ac:dyDescent="0.25">
      <c r="A12">
        <v>1970</v>
      </c>
      <c r="B12" s="17">
        <v>34623990</v>
      </c>
      <c r="C12" s="16">
        <v>41.476999999999997</v>
      </c>
      <c r="D12" s="16">
        <v>58.523000000000003</v>
      </c>
      <c r="E12" s="16">
        <v>41.421896230000002</v>
      </c>
      <c r="F12" s="16">
        <v>54.65004545</v>
      </c>
      <c r="G12" s="16">
        <v>3.9280583189999998</v>
      </c>
    </row>
    <row r="13" spans="1:7" x14ac:dyDescent="0.25">
      <c r="A13">
        <v>1971</v>
      </c>
      <c r="B13" s="17">
        <v>35433368</v>
      </c>
      <c r="C13" s="16">
        <v>41.838000000000001</v>
      </c>
      <c r="D13" s="16">
        <v>58.161999999999999</v>
      </c>
      <c r="E13" s="16">
        <v>41.30852367</v>
      </c>
      <c r="F13" s="16">
        <v>54.745006949999997</v>
      </c>
      <c r="G13" s="16">
        <v>3.9464693839999998</v>
      </c>
    </row>
    <row r="14" spans="1:7" x14ac:dyDescent="0.25">
      <c r="A14">
        <v>1972</v>
      </c>
      <c r="B14" s="17">
        <v>36258328</v>
      </c>
      <c r="C14" s="16">
        <v>42.2</v>
      </c>
      <c r="D14" s="16">
        <v>57.8</v>
      </c>
      <c r="E14" s="16">
        <v>41.216962619999997</v>
      </c>
      <c r="F14" s="16">
        <v>54.819655500000003</v>
      </c>
      <c r="G14" s="16">
        <v>3.9633818750000001</v>
      </c>
    </row>
    <row r="15" spans="1:7" x14ac:dyDescent="0.25">
      <c r="A15">
        <v>1973</v>
      </c>
      <c r="B15" s="17">
        <v>37102043</v>
      </c>
      <c r="C15" s="16">
        <v>42.563000000000002</v>
      </c>
      <c r="D15" s="16">
        <v>57.436999999999998</v>
      </c>
      <c r="E15" s="16">
        <v>41.139848299999997</v>
      </c>
      <c r="F15" s="16">
        <v>54.882283100000002</v>
      </c>
      <c r="G15" s="16">
        <v>3.9778686040000002</v>
      </c>
    </row>
    <row r="16" spans="1:7" x14ac:dyDescent="0.25">
      <c r="A16">
        <v>1974</v>
      </c>
      <c r="B16" s="17">
        <v>37969667</v>
      </c>
      <c r="C16" s="16">
        <v>42.926000000000002</v>
      </c>
      <c r="D16" s="16">
        <v>57.073999999999998</v>
      </c>
      <c r="E16" s="16">
        <v>41.080739530000002</v>
      </c>
      <c r="F16" s="16">
        <v>54.928962110000001</v>
      </c>
      <c r="G16" s="16">
        <v>3.9902983609999998</v>
      </c>
    </row>
    <row r="17" spans="1:7" x14ac:dyDescent="0.25">
      <c r="A17">
        <v>1975</v>
      </c>
      <c r="B17" s="17">
        <v>38875327</v>
      </c>
      <c r="C17" s="16">
        <v>43.290999999999997</v>
      </c>
      <c r="D17" s="16">
        <v>56.709000000000003</v>
      </c>
      <c r="E17" s="16">
        <v>41.04731056</v>
      </c>
      <c r="F17" s="16">
        <v>54.95323879</v>
      </c>
      <c r="G17" s="16">
        <v>3.9994506539999999</v>
      </c>
    </row>
    <row r="18" spans="1:7" x14ac:dyDescent="0.25">
      <c r="A18">
        <v>1976</v>
      </c>
      <c r="B18" s="17">
        <v>39795557</v>
      </c>
      <c r="C18" s="16">
        <v>43.655999999999999</v>
      </c>
      <c r="D18" s="16">
        <v>56.344000000000001</v>
      </c>
      <c r="E18" s="16">
        <v>41.060137689999998</v>
      </c>
      <c r="F18" s="16">
        <v>54.936866440000003</v>
      </c>
      <c r="G18" s="16">
        <v>4.0029958619999997</v>
      </c>
    </row>
    <row r="19" spans="1:7" x14ac:dyDescent="0.25">
      <c r="A19">
        <v>1977</v>
      </c>
      <c r="B19" s="17">
        <v>40748870</v>
      </c>
      <c r="C19" s="16">
        <v>43.81</v>
      </c>
      <c r="D19" s="16">
        <v>56.19</v>
      </c>
      <c r="E19" s="16">
        <v>41.092667609999999</v>
      </c>
      <c r="F19" s="16">
        <v>54.90594162</v>
      </c>
      <c r="G19" s="16">
        <v>4.0013907629999999</v>
      </c>
    </row>
    <row r="20" spans="1:7" x14ac:dyDescent="0.25">
      <c r="A20">
        <v>1978</v>
      </c>
      <c r="B20" s="17">
        <v>41761431</v>
      </c>
      <c r="C20" s="16">
        <v>43.826000000000001</v>
      </c>
      <c r="D20" s="16">
        <v>56.173999999999999</v>
      </c>
      <c r="E20" s="16">
        <v>41.121565019999998</v>
      </c>
      <c r="F20" s="16">
        <v>54.881750820000001</v>
      </c>
      <c r="G20" s="16">
        <v>3.996684165</v>
      </c>
    </row>
    <row r="21" spans="1:7" x14ac:dyDescent="0.25">
      <c r="A21">
        <v>1979</v>
      </c>
      <c r="B21" s="17">
        <v>42818628</v>
      </c>
      <c r="C21" s="16">
        <v>43.841999999999999</v>
      </c>
      <c r="D21" s="16">
        <v>56.158000000000001</v>
      </c>
      <c r="E21" s="16">
        <v>41.165544820000001</v>
      </c>
      <c r="F21" s="16">
        <v>54.84397001</v>
      </c>
      <c r="G21" s="16">
        <v>3.9904851689999998</v>
      </c>
    </row>
    <row r="22" spans="1:7" x14ac:dyDescent="0.25">
      <c r="A22">
        <v>1980</v>
      </c>
      <c r="B22" s="17">
        <v>43950413</v>
      </c>
      <c r="C22" s="16">
        <v>43.857999999999997</v>
      </c>
      <c r="D22" s="16">
        <v>56.142000000000003</v>
      </c>
      <c r="E22" s="16">
        <v>41.210817519999999</v>
      </c>
      <c r="F22" s="16">
        <v>54.806577130000001</v>
      </c>
      <c r="G22" s="16">
        <v>3.9826053510000001</v>
      </c>
    </row>
    <row r="23" spans="1:7" x14ac:dyDescent="0.25">
      <c r="A23">
        <v>1981</v>
      </c>
      <c r="B23" s="17">
        <v>45147224</v>
      </c>
      <c r="C23" s="16">
        <v>43.874000000000002</v>
      </c>
      <c r="D23" s="16">
        <v>56.125999999999998</v>
      </c>
      <c r="E23" s="16">
        <v>41.240190089999999</v>
      </c>
      <c r="F23" s="16">
        <v>54.785701770000003</v>
      </c>
      <c r="G23" s="16">
        <v>3.9741081309999999</v>
      </c>
    </row>
    <row r="24" spans="1:7" x14ac:dyDescent="0.25">
      <c r="A24">
        <v>1982</v>
      </c>
      <c r="B24" s="17">
        <v>46407611</v>
      </c>
      <c r="C24" s="16">
        <v>43.89</v>
      </c>
      <c r="D24" s="16">
        <v>56.11</v>
      </c>
      <c r="E24" s="16">
        <v>41.25611206</v>
      </c>
      <c r="F24" s="16">
        <v>54.778977959999999</v>
      </c>
      <c r="G24" s="16">
        <v>3.9649099799999998</v>
      </c>
    </row>
    <row r="25" spans="1:7" x14ac:dyDescent="0.25">
      <c r="A25">
        <v>1983</v>
      </c>
      <c r="B25" s="17">
        <v>47786402</v>
      </c>
      <c r="C25" s="16">
        <v>43.905999999999999</v>
      </c>
      <c r="D25" s="16">
        <v>56.094000000000001</v>
      </c>
      <c r="E25" s="16">
        <v>41.25872356</v>
      </c>
      <c r="F25" s="16">
        <v>54.788527500000001</v>
      </c>
      <c r="G25" s="16">
        <v>3.952748943</v>
      </c>
    </row>
    <row r="26" spans="1:7" x14ac:dyDescent="0.25">
      <c r="A26">
        <v>1984</v>
      </c>
      <c r="B26" s="17">
        <v>49247334</v>
      </c>
      <c r="C26" s="16">
        <v>43.921999999999997</v>
      </c>
      <c r="D26" s="16">
        <v>56.078000000000003</v>
      </c>
      <c r="E26" s="16">
        <v>41.252273260000003</v>
      </c>
      <c r="F26" s="16">
        <v>54.807907419999999</v>
      </c>
      <c r="G26" s="16">
        <v>3.939819322</v>
      </c>
    </row>
    <row r="27" spans="1:7" x14ac:dyDescent="0.25">
      <c r="A27">
        <v>1985</v>
      </c>
      <c r="B27" s="17">
        <v>50734968</v>
      </c>
      <c r="C27" s="16">
        <v>43.938000000000002</v>
      </c>
      <c r="D27" s="16">
        <v>56.061999999999998</v>
      </c>
      <c r="E27" s="16">
        <v>41.250071349999999</v>
      </c>
      <c r="F27" s="16">
        <v>54.821622240000004</v>
      </c>
      <c r="G27" s="16">
        <v>3.9283064099999998</v>
      </c>
    </row>
    <row r="28" spans="1:7" x14ac:dyDescent="0.25">
      <c r="A28">
        <v>1986</v>
      </c>
      <c r="B28" s="17">
        <v>52206295</v>
      </c>
      <c r="C28" s="16">
        <v>43.954000000000001</v>
      </c>
      <c r="D28" s="16">
        <v>56.045999999999999</v>
      </c>
      <c r="E28" s="16">
        <v>41.261133360000002</v>
      </c>
      <c r="F28" s="16">
        <v>54.81993216</v>
      </c>
      <c r="G28" s="16">
        <v>3.9189344890000002</v>
      </c>
    </row>
    <row r="29" spans="1:7" x14ac:dyDescent="0.25">
      <c r="A29">
        <v>1987</v>
      </c>
      <c r="B29" s="17">
        <v>53674435</v>
      </c>
      <c r="C29" s="16">
        <v>43.877000000000002</v>
      </c>
      <c r="D29" s="16">
        <v>56.122999999999998</v>
      </c>
      <c r="E29" s="16">
        <v>41.260395580000001</v>
      </c>
      <c r="F29" s="16">
        <v>54.828817059999999</v>
      </c>
      <c r="G29" s="16">
        <v>3.91078736</v>
      </c>
    </row>
    <row r="30" spans="1:7" x14ac:dyDescent="0.25">
      <c r="A30">
        <v>1988</v>
      </c>
      <c r="B30" s="17">
        <v>55187681</v>
      </c>
      <c r="C30" s="16">
        <v>43.744</v>
      </c>
      <c r="D30" s="16">
        <v>56.256</v>
      </c>
      <c r="E30" s="16">
        <v>41.233608449999998</v>
      </c>
      <c r="F30" s="16">
        <v>54.86460778</v>
      </c>
      <c r="G30" s="16">
        <v>3.9017837700000002</v>
      </c>
    </row>
    <row r="31" spans="1:7" x14ac:dyDescent="0.25">
      <c r="A31">
        <v>1989</v>
      </c>
      <c r="B31" s="17">
        <v>56710642</v>
      </c>
      <c r="C31" s="16">
        <v>43.610999999999997</v>
      </c>
      <c r="D31" s="16">
        <v>56.389000000000003</v>
      </c>
      <c r="E31" s="16">
        <v>41.172470769999997</v>
      </c>
      <c r="F31" s="16">
        <v>54.934232629999997</v>
      </c>
      <c r="G31" s="16">
        <v>3.8932966059999998</v>
      </c>
    </row>
    <row r="32" spans="1:7" x14ac:dyDescent="0.25">
      <c r="A32">
        <v>1990</v>
      </c>
      <c r="B32" s="17">
        <v>58396618</v>
      </c>
      <c r="C32" s="16">
        <v>43.478000000000002</v>
      </c>
      <c r="D32" s="16">
        <v>56.521999999999998</v>
      </c>
      <c r="E32" s="16">
        <v>40.943993540000001</v>
      </c>
      <c r="F32" s="16">
        <v>55.17511648</v>
      </c>
      <c r="G32" s="16">
        <v>3.8808899860000001</v>
      </c>
    </row>
    <row r="33" spans="1:7" x14ac:dyDescent="0.25">
      <c r="A33">
        <v>1991</v>
      </c>
      <c r="B33" s="17">
        <v>60028997</v>
      </c>
      <c r="C33" s="16">
        <v>43.344999999999999</v>
      </c>
      <c r="D33" s="16">
        <v>56.655000000000001</v>
      </c>
      <c r="E33" s="16">
        <v>40.668180409999998</v>
      </c>
      <c r="F33" s="16">
        <v>55.458991300000001</v>
      </c>
      <c r="G33" s="16">
        <v>3.8728282940000001</v>
      </c>
    </row>
    <row r="34" spans="1:7" x14ac:dyDescent="0.25">
      <c r="A34">
        <v>1992</v>
      </c>
      <c r="B34" s="17">
        <v>61480660</v>
      </c>
      <c r="C34" s="16">
        <v>43.212000000000003</v>
      </c>
      <c r="D34" s="16">
        <v>56.787999999999997</v>
      </c>
      <c r="E34" s="16">
        <v>40.413047450000001</v>
      </c>
      <c r="F34" s="16">
        <v>55.713595499999997</v>
      </c>
      <c r="G34" s="16">
        <v>3.8733570529999999</v>
      </c>
    </row>
    <row r="35" spans="1:7" x14ac:dyDescent="0.25">
      <c r="A35">
        <v>1993</v>
      </c>
      <c r="B35" s="17">
        <v>62915681</v>
      </c>
      <c r="C35" s="16">
        <v>43.079000000000001</v>
      </c>
      <c r="D35" s="16">
        <v>56.920999999999999</v>
      </c>
      <c r="E35" s="16">
        <v>40.09076958</v>
      </c>
      <c r="F35" s="16">
        <v>56.030665519999999</v>
      </c>
      <c r="G35" s="16">
        <v>3.8785648990000001</v>
      </c>
    </row>
    <row r="36" spans="1:7" x14ac:dyDescent="0.25">
      <c r="A36">
        <v>1994</v>
      </c>
      <c r="B36" s="17">
        <v>64285589</v>
      </c>
      <c r="C36" s="16">
        <v>42.945999999999998</v>
      </c>
      <c r="D36" s="16">
        <v>57.054000000000002</v>
      </c>
      <c r="E36" s="16">
        <v>39.734958329999998</v>
      </c>
      <c r="F36" s="16">
        <v>56.372796860000001</v>
      </c>
      <c r="G36" s="16">
        <v>3.8922448080000001</v>
      </c>
    </row>
    <row r="37" spans="1:7" x14ac:dyDescent="0.25">
      <c r="A37">
        <v>1995</v>
      </c>
      <c r="B37" s="17">
        <v>65652622</v>
      </c>
      <c r="C37" s="16">
        <v>42.814</v>
      </c>
      <c r="D37" s="16">
        <v>57.186</v>
      </c>
      <c r="E37" s="16">
        <v>39.33143493</v>
      </c>
      <c r="F37" s="16">
        <v>56.75671981</v>
      </c>
      <c r="G37" s="16">
        <v>3.911845258</v>
      </c>
    </row>
    <row r="38" spans="1:7" x14ac:dyDescent="0.25">
      <c r="A38">
        <v>1996</v>
      </c>
      <c r="B38" s="17">
        <v>67028048</v>
      </c>
      <c r="C38" s="16">
        <v>42.680999999999997</v>
      </c>
      <c r="D38" s="16">
        <v>57.319000000000003</v>
      </c>
      <c r="E38" s="16">
        <v>38.905196080000003</v>
      </c>
      <c r="F38" s="16">
        <v>57.157990789999999</v>
      </c>
      <c r="G38" s="16">
        <v>3.9368131380000002</v>
      </c>
    </row>
    <row r="39" spans="1:7" x14ac:dyDescent="0.25">
      <c r="A39">
        <v>1997</v>
      </c>
      <c r="B39" s="17">
        <v>68431740</v>
      </c>
      <c r="C39" s="16">
        <v>42.658000000000001</v>
      </c>
      <c r="D39" s="16">
        <v>57.341999999999999</v>
      </c>
      <c r="E39" s="16">
        <v>38.466098930000001</v>
      </c>
      <c r="F39" s="16">
        <v>57.567714500000001</v>
      </c>
      <c r="G39" s="16">
        <v>3.9661865679999999</v>
      </c>
    </row>
    <row r="40" spans="1:7" x14ac:dyDescent="0.25">
      <c r="A40">
        <v>1998</v>
      </c>
      <c r="B40" s="17">
        <v>69943294</v>
      </c>
      <c r="C40" s="16">
        <v>42.704000000000001</v>
      </c>
      <c r="D40" s="16">
        <v>57.295999999999999</v>
      </c>
      <c r="E40" s="16">
        <v>37.979128490000001</v>
      </c>
      <c r="F40" s="16">
        <v>58.027761030000001</v>
      </c>
      <c r="G40" s="16">
        <v>3.993110476</v>
      </c>
    </row>
    <row r="41" spans="1:7" x14ac:dyDescent="0.25">
      <c r="A41">
        <v>1999</v>
      </c>
      <c r="B41" s="17">
        <v>71520954</v>
      </c>
      <c r="C41" s="16">
        <v>42.75</v>
      </c>
      <c r="D41" s="16">
        <v>57.25</v>
      </c>
      <c r="E41" s="16">
        <v>37.46209468</v>
      </c>
      <c r="F41" s="16">
        <v>58.524177399999999</v>
      </c>
      <c r="G41" s="16">
        <v>4.0137279210000001</v>
      </c>
    </row>
    <row r="42" spans="1:7" x14ac:dyDescent="0.25">
      <c r="A42">
        <v>2000</v>
      </c>
      <c r="B42" s="17">
        <v>73083284</v>
      </c>
      <c r="C42" s="16">
        <v>42.796999999999997</v>
      </c>
      <c r="D42" s="16">
        <v>57.203000000000003</v>
      </c>
      <c r="E42" s="16">
        <v>36.939995060000001</v>
      </c>
      <c r="F42" s="16">
        <v>59.034158210000001</v>
      </c>
      <c r="G42" s="16">
        <v>4.0258467309999997</v>
      </c>
    </row>
    <row r="43" spans="1:7" x14ac:dyDescent="0.25">
      <c r="A43">
        <v>2001</v>
      </c>
      <c r="B43" s="17">
        <v>74652029</v>
      </c>
      <c r="C43" s="16">
        <v>42.843000000000004</v>
      </c>
      <c r="D43" s="16">
        <v>57.156999999999996</v>
      </c>
      <c r="E43" s="16">
        <v>36.423642280000003</v>
      </c>
      <c r="F43" s="16">
        <v>59.544989729999998</v>
      </c>
      <c r="G43" s="16">
        <v>4.0313679889999996</v>
      </c>
    </row>
    <row r="44" spans="1:7" x14ac:dyDescent="0.25">
      <c r="A44">
        <v>2002</v>
      </c>
      <c r="B44" s="17">
        <v>76239137</v>
      </c>
      <c r="C44" s="16">
        <v>42.889000000000003</v>
      </c>
      <c r="D44" s="16">
        <v>57.110999999999997</v>
      </c>
      <c r="E44" s="16">
        <v>35.92878091</v>
      </c>
      <c r="F44" s="16">
        <v>60.038371759999997</v>
      </c>
      <c r="G44" s="16">
        <v>4.032847329</v>
      </c>
    </row>
    <row r="45" spans="1:7" x14ac:dyDescent="0.25">
      <c r="A45">
        <v>2003</v>
      </c>
      <c r="B45" s="17">
        <v>77853548</v>
      </c>
      <c r="C45" s="16">
        <v>42.935000000000002</v>
      </c>
      <c r="D45" s="16">
        <v>57.064999999999998</v>
      </c>
      <c r="E45" s="16">
        <v>35.443626799999997</v>
      </c>
      <c r="F45" s="16">
        <v>60.531292039999997</v>
      </c>
      <c r="G45" s="16">
        <v>4.0250811689999999</v>
      </c>
    </row>
    <row r="46" spans="1:7" x14ac:dyDescent="0.25">
      <c r="A46">
        <v>2004</v>
      </c>
      <c r="B46" s="17">
        <v>79477443</v>
      </c>
      <c r="C46" s="16">
        <v>42.981000000000002</v>
      </c>
      <c r="D46" s="16">
        <v>57.018999999999998</v>
      </c>
      <c r="E46" s="16">
        <v>34.986337980000002</v>
      </c>
      <c r="F46" s="16">
        <v>61.008455810000001</v>
      </c>
      <c r="G46" s="16">
        <v>4.0052062069999996</v>
      </c>
    </row>
    <row r="47" spans="1:7" x14ac:dyDescent="0.25">
      <c r="A47">
        <v>2005</v>
      </c>
      <c r="B47" s="17">
        <v>81101004</v>
      </c>
      <c r="C47" s="16">
        <v>43.027000000000001</v>
      </c>
      <c r="D47" s="16">
        <v>56.972999999999999</v>
      </c>
      <c r="E47" s="16">
        <v>34.591385170000002</v>
      </c>
      <c r="F47" s="16">
        <v>61.432474139999997</v>
      </c>
      <c r="G47" s="16">
        <v>3.9761406899999998</v>
      </c>
    </row>
    <row r="48" spans="1:7" x14ac:dyDescent="0.25">
      <c r="A48">
        <v>2006</v>
      </c>
      <c r="B48" s="17">
        <v>82700403</v>
      </c>
      <c r="C48" s="16">
        <v>43.073</v>
      </c>
      <c r="D48" s="16">
        <v>56.927</v>
      </c>
      <c r="E48" s="16">
        <v>34.281144920000003</v>
      </c>
      <c r="F48" s="16">
        <v>61.772676609999998</v>
      </c>
      <c r="G48" s="16">
        <v>3.9461784729999998</v>
      </c>
    </row>
    <row r="49" spans="1:7" x14ac:dyDescent="0.25">
      <c r="A49">
        <v>2007</v>
      </c>
      <c r="B49" s="17">
        <v>84276225</v>
      </c>
      <c r="C49" s="16">
        <v>43.078000000000003</v>
      </c>
      <c r="D49" s="16">
        <v>56.921999999999997</v>
      </c>
      <c r="E49" s="16">
        <v>34.068585179999999</v>
      </c>
      <c r="F49" s="16">
        <v>62.009460560000001</v>
      </c>
      <c r="G49" s="16">
        <v>3.921954264</v>
      </c>
    </row>
    <row r="50" spans="1:7" x14ac:dyDescent="0.25">
      <c r="A50">
        <v>2008</v>
      </c>
      <c r="B50" s="17">
        <v>85864789</v>
      </c>
      <c r="C50" s="16">
        <v>43.058</v>
      </c>
      <c r="D50" s="16">
        <v>56.942</v>
      </c>
      <c r="E50" s="16">
        <v>33.944716069999998</v>
      </c>
      <c r="F50" s="16">
        <v>62.147484800000001</v>
      </c>
      <c r="G50" s="16">
        <v>3.9077991330000001</v>
      </c>
    </row>
    <row r="51" spans="1:7" x14ac:dyDescent="0.25">
      <c r="A51">
        <v>2009</v>
      </c>
      <c r="B51" s="17">
        <v>87501636</v>
      </c>
      <c r="C51" s="16">
        <v>43.039000000000001</v>
      </c>
      <c r="D51" s="16">
        <v>56.960999999999999</v>
      </c>
      <c r="E51" s="16">
        <v>33.886634039999997</v>
      </c>
      <c r="F51" s="16">
        <v>62.204707589999998</v>
      </c>
      <c r="G51" s="16">
        <v>3.9086583699999999</v>
      </c>
    </row>
    <row r="52" spans="1:7" x14ac:dyDescent="0.25">
      <c r="A52">
        <v>2010</v>
      </c>
      <c r="B52" s="17">
        <v>89196072</v>
      </c>
      <c r="C52" s="16">
        <v>43.018999999999998</v>
      </c>
      <c r="D52" s="16">
        <v>56.981000000000002</v>
      </c>
      <c r="E52" s="16">
        <v>33.887418080000003</v>
      </c>
      <c r="F52" s="16">
        <v>62.182716059999997</v>
      </c>
      <c r="G52" s="16">
        <v>3.9298658579999999</v>
      </c>
    </row>
    <row r="53" spans="1:7" x14ac:dyDescent="0.25">
      <c r="A53">
        <v>2011</v>
      </c>
      <c r="B53" s="17">
        <v>91093059</v>
      </c>
      <c r="C53" s="16">
        <v>43</v>
      </c>
      <c r="D53" s="16">
        <v>57</v>
      </c>
      <c r="E53" s="16">
        <v>33.883740799999998</v>
      </c>
      <c r="F53" s="16">
        <v>62.148004049999997</v>
      </c>
      <c r="G53" s="16">
        <v>3.968255144</v>
      </c>
    </row>
    <row r="54" spans="1:7" x14ac:dyDescent="0.25">
      <c r="A54">
        <v>2012</v>
      </c>
      <c r="B54" s="17">
        <v>93161001</v>
      </c>
      <c r="C54" s="16">
        <v>42.945999999999998</v>
      </c>
      <c r="D54" s="16">
        <v>57.054000000000002</v>
      </c>
      <c r="E54" s="16">
        <v>33.88112031</v>
      </c>
      <c r="F54" s="16">
        <v>62.096105739999999</v>
      </c>
      <c r="G54" s="16">
        <v>4.0227739500000004</v>
      </c>
    </row>
    <row r="55" spans="1:7" x14ac:dyDescent="0.25">
      <c r="A55">
        <v>2013</v>
      </c>
      <c r="B55" s="17">
        <v>95333553</v>
      </c>
      <c r="C55" s="16">
        <v>42.893000000000001</v>
      </c>
      <c r="D55" s="16">
        <v>57.106999999999999</v>
      </c>
      <c r="E55" s="16">
        <v>33.90615579</v>
      </c>
      <c r="F55" s="16">
        <v>62.011095400000002</v>
      </c>
      <c r="G55" s="16">
        <v>4.0827488089999999</v>
      </c>
    </row>
    <row r="56" spans="1:7" x14ac:dyDescent="0.25">
      <c r="A56">
        <v>2014</v>
      </c>
      <c r="B56" s="17">
        <v>97528654</v>
      </c>
      <c r="C56" s="16">
        <v>42.838999999999999</v>
      </c>
      <c r="D56" s="16">
        <v>57.161000000000001</v>
      </c>
      <c r="E56" s="16">
        <v>33.958025810000002</v>
      </c>
      <c r="F56" s="16">
        <v>61.903420709999999</v>
      </c>
      <c r="G56" s="16">
        <v>4.1385534760000002</v>
      </c>
    </row>
    <row r="57" spans="1:7" x14ac:dyDescent="0.25">
      <c r="A57">
        <v>2015</v>
      </c>
      <c r="B57" s="17">
        <v>99597342</v>
      </c>
      <c r="C57" s="16">
        <v>42.784999999999997</v>
      </c>
      <c r="D57" s="16">
        <v>57.215000000000003</v>
      </c>
      <c r="E57" s="16">
        <v>34.061875370000003</v>
      </c>
      <c r="F57" s="16">
        <v>61.73683029</v>
      </c>
      <c r="G57" s="16">
        <v>4.2012943480000002</v>
      </c>
    </row>
    <row r="58" spans="1:7" x14ac:dyDescent="0.25">
      <c r="A58">
        <v>2016</v>
      </c>
      <c r="B58" s="17">
        <v>101644589</v>
      </c>
      <c r="C58" s="16">
        <v>42.731999999999999</v>
      </c>
      <c r="D58" s="16">
        <v>57.268000000000001</v>
      </c>
      <c r="E58" s="16">
        <v>34.122117899999999</v>
      </c>
      <c r="F58" s="16">
        <v>61.600877250000003</v>
      </c>
      <c r="G58" s="16">
        <v>4.2770048489999999</v>
      </c>
    </row>
    <row r="59" spans="1:7" x14ac:dyDescent="0.25">
      <c r="A59">
        <v>2017</v>
      </c>
      <c r="B59" s="17">
        <v>103696057</v>
      </c>
      <c r="C59" s="16">
        <v>42.704999999999998</v>
      </c>
      <c r="D59" s="16">
        <v>57.295000000000002</v>
      </c>
      <c r="E59" s="16">
        <v>34.104326</v>
      </c>
      <c r="F59" s="16">
        <v>61.528980019999999</v>
      </c>
      <c r="G59" s="16">
        <v>4.36669398</v>
      </c>
    </row>
    <row r="60" spans="1:7" x14ac:dyDescent="0.25">
      <c r="A60">
        <v>2018</v>
      </c>
      <c r="B60" s="17">
        <v>105682094</v>
      </c>
      <c r="C60" s="16">
        <v>42.704000000000001</v>
      </c>
      <c r="D60" s="16">
        <v>57.295999999999999</v>
      </c>
      <c r="E60" s="16">
        <v>33.983071119999998</v>
      </c>
      <c r="F60" s="16">
        <v>61.544671710000003</v>
      </c>
      <c r="G60" s="16">
        <v>4.4722571660000003</v>
      </c>
    </row>
    <row r="61" spans="1:7" x14ac:dyDescent="0.25">
      <c r="A61">
        <v>2019</v>
      </c>
      <c r="B61" s="17">
        <v>107553158</v>
      </c>
      <c r="C61" s="16">
        <v>42.73</v>
      </c>
      <c r="D61" s="16">
        <v>57.27</v>
      </c>
      <c r="E61" s="16">
        <v>33.742102670000001</v>
      </c>
      <c r="F61" s="16">
        <v>61.664368330000002</v>
      </c>
      <c r="G61" s="16">
        <v>4.5935289969999999</v>
      </c>
    </row>
    <row r="62" spans="1:7" x14ac:dyDescent="0.25">
      <c r="A62">
        <v>2020</v>
      </c>
      <c r="B62" s="17">
        <v>109315124</v>
      </c>
      <c r="C62" s="16">
        <v>42.783000000000001</v>
      </c>
      <c r="D62" s="16">
        <v>57.216999999999999</v>
      </c>
      <c r="E62" s="16">
        <v>33.474140929999997</v>
      </c>
      <c r="F62" s="16">
        <v>61.834677429999999</v>
      </c>
      <c r="G62" s="16">
        <v>4.6911816369999997</v>
      </c>
    </row>
    <row r="63" spans="1:7" x14ac:dyDescent="0.25">
      <c r="A63">
        <v>2021</v>
      </c>
      <c r="B63" s="17">
        <v>110957008</v>
      </c>
      <c r="C63" s="16">
        <v>42.862000000000002</v>
      </c>
      <c r="D63" s="16">
        <v>57.137999999999998</v>
      </c>
      <c r="E63" s="16">
        <v>33.191838140000002</v>
      </c>
      <c r="F63" s="16">
        <v>62.067249959999998</v>
      </c>
      <c r="G63" s="16">
        <v>4.7409119029999998</v>
      </c>
    </row>
    <row r="64" spans="1:7" x14ac:dyDescent="0.25">
      <c r="A64">
        <v>2022</v>
      </c>
      <c r="B64" s="17">
        <v>112618250</v>
      </c>
      <c r="C64" s="16">
        <v>42.966999999999999</v>
      </c>
      <c r="D64" s="16">
        <v>57.033000000000001</v>
      </c>
      <c r="E64" s="16">
        <v>32.851340399999998</v>
      </c>
      <c r="F64" s="16">
        <v>62.320256100000002</v>
      </c>
      <c r="G64" s="16">
        <v>4.8284035000000003</v>
      </c>
    </row>
    <row r="65" spans="1:7" x14ac:dyDescent="0.25">
      <c r="A65">
        <v>2023</v>
      </c>
      <c r="B65" s="17">
        <v>114535772</v>
      </c>
      <c r="C65" s="16">
        <v>43.1</v>
      </c>
      <c r="D65" s="16">
        <v>56.9</v>
      </c>
      <c r="E65" s="16">
        <v>32.435119190000002</v>
      </c>
      <c r="F65" s="16">
        <v>62.595195420000003</v>
      </c>
      <c r="G65" s="16">
        <v>4.9696853880000003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9B4E-1977-4010-9EBE-D8B58F9DC848}">
  <dimension ref="A1:E54"/>
  <sheetViews>
    <sheetView workbookViewId="0">
      <selection activeCell="B2" sqref="B2"/>
    </sheetView>
  </sheetViews>
  <sheetFormatPr defaultRowHeight="15" x14ac:dyDescent="0.25"/>
  <cols>
    <col min="1" max="1" width="8" customWidth="1"/>
    <col min="2" max="2" width="49.28515625" bestFit="1" customWidth="1"/>
    <col min="3" max="3" width="43.28515625" customWidth="1"/>
    <col min="4" max="4" width="35.85546875" customWidth="1"/>
    <col min="5" max="5" width="38.140625" customWidth="1"/>
  </cols>
  <sheetData>
    <row r="1" spans="1:5" x14ac:dyDescent="0.25">
      <c r="A1" t="s">
        <v>3064</v>
      </c>
      <c r="B1" t="s">
        <v>3074</v>
      </c>
      <c r="C1" t="s">
        <v>3075</v>
      </c>
      <c r="D1" t="s">
        <v>2053</v>
      </c>
      <c r="E1" t="s">
        <v>2045</v>
      </c>
    </row>
    <row r="2" spans="1:5" x14ac:dyDescent="0.25">
      <c r="A2">
        <v>1971</v>
      </c>
      <c r="B2" s="19">
        <v>0.41</v>
      </c>
      <c r="C2" s="19">
        <v>3.9699999999999999E-2</v>
      </c>
      <c r="D2" s="19">
        <v>0.37768210000000002</v>
      </c>
      <c r="E2" s="19">
        <v>0.32170110000000002</v>
      </c>
    </row>
    <row r="3" spans="1:5" x14ac:dyDescent="0.25">
      <c r="A3">
        <v>1972</v>
      </c>
      <c r="B3" s="19">
        <v>0.40970000000000001</v>
      </c>
      <c r="C3" s="19">
        <v>4.0399999999999998E-2</v>
      </c>
      <c r="D3" s="19">
        <v>0.3775712</v>
      </c>
      <c r="E3" s="19">
        <v>0.3269591</v>
      </c>
    </row>
    <row r="4" spans="1:5" x14ac:dyDescent="0.25">
      <c r="A4">
        <v>1973</v>
      </c>
      <c r="B4" s="19">
        <v>0.40704999999999997</v>
      </c>
      <c r="C4" s="19">
        <v>4.3499999999999997E-2</v>
      </c>
      <c r="D4" s="19">
        <v>0.377612</v>
      </c>
      <c r="E4" s="19">
        <v>0.33146629999999999</v>
      </c>
    </row>
    <row r="5" spans="1:5" x14ac:dyDescent="0.25">
      <c r="A5">
        <v>1974</v>
      </c>
      <c r="B5" s="19">
        <v>0.40439999999999998</v>
      </c>
      <c r="C5" s="19">
        <v>4.5850000000000002E-2</v>
      </c>
      <c r="D5" s="19">
        <v>0.37916330000000004</v>
      </c>
      <c r="E5" s="19">
        <v>0.33625919999999998</v>
      </c>
    </row>
    <row r="6" spans="1:5" x14ac:dyDescent="0.25">
      <c r="A6">
        <v>1975</v>
      </c>
      <c r="B6" s="19">
        <v>0.41114999999999996</v>
      </c>
      <c r="C6" s="19">
        <v>4.82E-2</v>
      </c>
      <c r="D6" s="19">
        <v>0.37975859999999995</v>
      </c>
      <c r="E6" s="19">
        <v>0.33196390000000003</v>
      </c>
    </row>
    <row r="7" spans="1:5" x14ac:dyDescent="0.25">
      <c r="A7">
        <v>1976</v>
      </c>
      <c r="B7" s="19">
        <v>0.41789999999999999</v>
      </c>
      <c r="C7" s="19">
        <v>5.2400000000000002E-2</v>
      </c>
      <c r="D7" s="19">
        <v>0.38305</v>
      </c>
      <c r="E7" s="19">
        <v>0.34231299999999998</v>
      </c>
    </row>
    <row r="8" spans="1:5" x14ac:dyDescent="0.25">
      <c r="A8">
        <v>1977</v>
      </c>
      <c r="B8" s="19">
        <v>0.42109999999999997</v>
      </c>
      <c r="C8" s="19">
        <v>5.6600000000000004E-2</v>
      </c>
      <c r="D8" s="19">
        <v>0.38625579999999998</v>
      </c>
      <c r="E8" s="19">
        <v>0.35022950000000003</v>
      </c>
    </row>
    <row r="9" spans="1:5" x14ac:dyDescent="0.25">
      <c r="A9">
        <v>1978</v>
      </c>
      <c r="B9" s="19">
        <v>0.3886</v>
      </c>
      <c r="C9" s="19">
        <v>6.6000000000000003E-2</v>
      </c>
      <c r="D9" s="19">
        <v>0.39023330000000001</v>
      </c>
      <c r="E9" s="19">
        <v>0.35256950000000004</v>
      </c>
    </row>
    <row r="10" spans="1:5" x14ac:dyDescent="0.25">
      <c r="A10">
        <v>1979</v>
      </c>
      <c r="B10" s="19">
        <v>0.38630000000000003</v>
      </c>
      <c r="C10" s="19">
        <v>5.2199999999999996E-2</v>
      </c>
      <c r="D10" s="19">
        <v>0.39430900000000002</v>
      </c>
      <c r="E10" s="19">
        <v>0.3597728</v>
      </c>
    </row>
    <row r="11" spans="1:5" x14ac:dyDescent="0.25">
      <c r="A11">
        <v>1980</v>
      </c>
      <c r="B11" s="19">
        <v>0.24</v>
      </c>
      <c r="C11" s="19">
        <v>5.5099999999999996E-2</v>
      </c>
      <c r="D11" s="19">
        <v>0.39751649999999999</v>
      </c>
      <c r="E11" s="19">
        <v>0.36112250000000001</v>
      </c>
    </row>
    <row r="12" spans="1:5" x14ac:dyDescent="0.25">
      <c r="A12">
        <v>1981</v>
      </c>
      <c r="B12" s="19">
        <v>0.23769999999999999</v>
      </c>
      <c r="C12" s="19">
        <v>3.8100000000000002E-2</v>
      </c>
      <c r="D12" s="19">
        <v>0.40232100000000004</v>
      </c>
      <c r="E12" s="19">
        <v>0.36921880000000001</v>
      </c>
    </row>
    <row r="13" spans="1:5" x14ac:dyDescent="0.25">
      <c r="A13">
        <v>1982</v>
      </c>
      <c r="B13" s="19">
        <v>0.43569999999999998</v>
      </c>
      <c r="C13" s="19">
        <v>3.7999999999999999E-2</v>
      </c>
      <c r="D13" s="19">
        <v>0.40684289999999995</v>
      </c>
      <c r="E13" s="19">
        <v>0.37506889999999998</v>
      </c>
    </row>
    <row r="14" spans="1:5" x14ac:dyDescent="0.25">
      <c r="A14">
        <v>1983</v>
      </c>
      <c r="B14" s="19">
        <v>0.43490000000000001</v>
      </c>
      <c r="C14" s="19">
        <v>0.14779999999999999</v>
      </c>
      <c r="D14" s="19">
        <v>0.41264159999999994</v>
      </c>
      <c r="E14" s="19">
        <v>0.38011899999999998</v>
      </c>
    </row>
    <row r="15" spans="1:5" x14ac:dyDescent="0.25">
      <c r="A15">
        <v>1984</v>
      </c>
      <c r="B15" s="19">
        <v>0.44538000000000005</v>
      </c>
      <c r="C15" s="19">
        <v>0.15429999999999999</v>
      </c>
      <c r="D15" s="19">
        <v>0.41984779999999999</v>
      </c>
      <c r="E15" s="19">
        <v>0.38466410000000001</v>
      </c>
    </row>
    <row r="16" spans="1:5" x14ac:dyDescent="0.25">
      <c r="A16">
        <v>1985</v>
      </c>
      <c r="B16" s="19">
        <v>0.45585999999999999</v>
      </c>
      <c r="C16" s="19">
        <v>0.17827999999999999</v>
      </c>
      <c r="D16" s="19">
        <v>0.42643540000000002</v>
      </c>
      <c r="E16" s="19">
        <v>0.38966819999999996</v>
      </c>
    </row>
    <row r="17" spans="1:5" x14ac:dyDescent="0.25">
      <c r="A17">
        <v>1986</v>
      </c>
      <c r="B17" s="19">
        <v>0.46633999999999998</v>
      </c>
      <c r="C17" s="19">
        <v>0.20226</v>
      </c>
      <c r="D17" s="19">
        <v>0.43200290000000002</v>
      </c>
      <c r="E17" s="19">
        <v>0.39566420000000002</v>
      </c>
    </row>
    <row r="18" spans="1:5" x14ac:dyDescent="0.25">
      <c r="A18">
        <v>1987</v>
      </c>
      <c r="B18" s="19">
        <v>0.47681999999999997</v>
      </c>
      <c r="C18" s="19">
        <v>0.22624000000000002</v>
      </c>
      <c r="D18" s="19">
        <v>0.43653779999999998</v>
      </c>
      <c r="E18" s="19">
        <v>0.40084330000000001</v>
      </c>
    </row>
    <row r="19" spans="1:5" x14ac:dyDescent="0.25">
      <c r="A19">
        <v>1988</v>
      </c>
      <c r="B19" s="19">
        <v>0.48729999999999996</v>
      </c>
      <c r="C19" s="19">
        <v>0.25022</v>
      </c>
      <c r="D19" s="19">
        <v>0.42770220000000003</v>
      </c>
      <c r="E19" s="19">
        <v>0.40801879999999996</v>
      </c>
    </row>
    <row r="20" spans="1:5" x14ac:dyDescent="0.25">
      <c r="A20">
        <v>1989</v>
      </c>
      <c r="B20" s="19">
        <v>0.45329999999999998</v>
      </c>
      <c r="C20" s="19">
        <v>0.2742</v>
      </c>
      <c r="D20" s="19">
        <v>0.44181310000000001</v>
      </c>
      <c r="E20" s="19">
        <v>0.41347880000000004</v>
      </c>
    </row>
    <row r="21" spans="1:5" x14ac:dyDescent="0.25">
      <c r="A21">
        <v>1990</v>
      </c>
      <c r="B21" s="19">
        <v>0.41409999999999997</v>
      </c>
      <c r="C21" s="19">
        <v>0.21920000000000001</v>
      </c>
      <c r="D21" s="19">
        <v>0.44611020000000001</v>
      </c>
      <c r="E21" s="19">
        <v>0.42499549999999997</v>
      </c>
    </row>
    <row r="22" spans="1:5" x14ac:dyDescent="0.25">
      <c r="A22">
        <v>1991</v>
      </c>
      <c r="B22" s="19">
        <v>0.42829999999999996</v>
      </c>
      <c r="C22" s="19">
        <v>0.17309999999999998</v>
      </c>
      <c r="D22" s="19">
        <v>0.44351410000000002</v>
      </c>
      <c r="E22" s="19">
        <v>0.43239109999999997</v>
      </c>
    </row>
    <row r="23" spans="1:5" x14ac:dyDescent="0.25">
      <c r="A23">
        <v>1992</v>
      </c>
      <c r="B23" s="19">
        <v>0.4269</v>
      </c>
      <c r="C23" s="19">
        <v>0.19149999999999998</v>
      </c>
      <c r="D23" s="19">
        <v>0.44984389999999996</v>
      </c>
      <c r="E23" s="19">
        <v>0.44581650000000006</v>
      </c>
    </row>
    <row r="24" spans="1:5" x14ac:dyDescent="0.25">
      <c r="A24">
        <v>1993</v>
      </c>
      <c r="B24" s="19">
        <v>0.43380000000000002</v>
      </c>
      <c r="C24" s="19">
        <v>0.17350000000000002</v>
      </c>
      <c r="D24" s="19">
        <v>0.45198839999999996</v>
      </c>
      <c r="E24" s="19">
        <v>0.44755809999999996</v>
      </c>
    </row>
    <row r="25" spans="1:5" x14ac:dyDescent="0.25">
      <c r="A25">
        <v>1994</v>
      </c>
      <c r="B25" s="19">
        <v>0.42349999999999999</v>
      </c>
      <c r="C25" s="19">
        <v>0.1789</v>
      </c>
      <c r="D25" s="19">
        <v>0.44796750000000002</v>
      </c>
      <c r="E25" s="19">
        <v>0.44455519999999998</v>
      </c>
    </row>
    <row r="26" spans="1:5" x14ac:dyDescent="0.25">
      <c r="A26">
        <v>1995</v>
      </c>
      <c r="B26" s="19">
        <v>0.42299999999999999</v>
      </c>
      <c r="C26" s="19">
        <v>0.1656</v>
      </c>
      <c r="D26" s="19">
        <v>0.45737279999999997</v>
      </c>
      <c r="E26" s="19">
        <v>0.45515929999999999</v>
      </c>
    </row>
    <row r="27" spans="1:5" x14ac:dyDescent="0.25">
      <c r="A27">
        <v>1996</v>
      </c>
      <c r="B27" s="19">
        <v>0.41799999999999998</v>
      </c>
      <c r="C27" s="19">
        <v>0.115</v>
      </c>
      <c r="D27" s="19">
        <v>0.41990949999999999</v>
      </c>
      <c r="E27" s="19">
        <v>0.45472389999999996</v>
      </c>
    </row>
    <row r="28" spans="1:5" x14ac:dyDescent="0.25">
      <c r="A28">
        <v>1997</v>
      </c>
      <c r="B28" s="19">
        <v>0.41299999999999998</v>
      </c>
      <c r="C28" s="19">
        <v>0.13539999999999999</v>
      </c>
      <c r="D28" s="19">
        <v>0.45444220000000002</v>
      </c>
      <c r="E28" s="19">
        <v>0.45380589999999998</v>
      </c>
    </row>
    <row r="29" spans="1:5" x14ac:dyDescent="0.25">
      <c r="A29">
        <v>1998</v>
      </c>
      <c r="B29" s="19">
        <v>0.42759999999999998</v>
      </c>
      <c r="C29" s="19">
        <v>0.15579999999999999</v>
      </c>
      <c r="D29" s="19">
        <v>0.46067045000000001</v>
      </c>
      <c r="E29" s="19">
        <v>0.46062870000000006</v>
      </c>
    </row>
    <row r="30" spans="1:5" x14ac:dyDescent="0.25">
      <c r="A30">
        <v>1999</v>
      </c>
      <c r="B30" s="19">
        <v>0.26940000000000003</v>
      </c>
      <c r="C30" s="19">
        <v>0.16329999999999997</v>
      </c>
      <c r="D30" s="19">
        <v>0.4668987</v>
      </c>
      <c r="E30" s="19">
        <v>0.46745150000000002</v>
      </c>
    </row>
    <row r="31" spans="1:5" x14ac:dyDescent="0.25">
      <c r="A31">
        <v>2000</v>
      </c>
      <c r="B31" s="19">
        <v>0.40970000000000001</v>
      </c>
      <c r="C31" s="19">
        <v>0.10400000000000001</v>
      </c>
      <c r="D31" s="19">
        <v>0.46907100000000002</v>
      </c>
      <c r="E31" s="19">
        <v>0.47052819999999995</v>
      </c>
    </row>
    <row r="32" spans="1:5" x14ac:dyDescent="0.25">
      <c r="A32">
        <v>2001</v>
      </c>
      <c r="B32" s="19">
        <v>0.38229999999999997</v>
      </c>
      <c r="C32" s="19">
        <v>0.1527</v>
      </c>
      <c r="D32" s="19">
        <v>0.47158470000000002</v>
      </c>
      <c r="E32" s="19">
        <v>0.47265819999999997</v>
      </c>
    </row>
    <row r="33" spans="1:5" x14ac:dyDescent="0.25">
      <c r="A33">
        <v>2002</v>
      </c>
      <c r="B33" s="19">
        <v>0.39108500000000002</v>
      </c>
      <c r="C33" s="19">
        <v>0.1396</v>
      </c>
      <c r="D33" s="19">
        <v>0.47371070000000004</v>
      </c>
      <c r="E33" s="19">
        <v>0.47281350000000005</v>
      </c>
    </row>
    <row r="34" spans="1:5" x14ac:dyDescent="0.25">
      <c r="A34">
        <v>2003</v>
      </c>
      <c r="B34" s="19">
        <v>0.39986999999999995</v>
      </c>
      <c r="C34" s="19">
        <v>0.14570666666666668</v>
      </c>
      <c r="D34" s="19">
        <v>0.4760759</v>
      </c>
      <c r="E34" s="19">
        <v>0.47296880000000002</v>
      </c>
    </row>
    <row r="35" spans="1:5" x14ac:dyDescent="0.25">
      <c r="A35">
        <v>2004</v>
      </c>
      <c r="B35" s="19">
        <v>0.40865499999999999</v>
      </c>
      <c r="C35" s="19">
        <v>0.15181333333333333</v>
      </c>
      <c r="D35" s="19">
        <v>0.47872720000000002</v>
      </c>
      <c r="E35" s="19">
        <v>0.47388140000000001</v>
      </c>
    </row>
    <row r="36" spans="1:5" x14ac:dyDescent="0.25">
      <c r="A36">
        <v>2005</v>
      </c>
      <c r="B36" s="19">
        <v>0.41743999999999998</v>
      </c>
      <c r="C36" s="19">
        <v>0.15792</v>
      </c>
      <c r="D36" s="19">
        <v>0.47336</v>
      </c>
      <c r="E36" s="19">
        <v>0.47614142000000004</v>
      </c>
    </row>
    <row r="37" spans="1:5" x14ac:dyDescent="0.25">
      <c r="A37">
        <v>2006</v>
      </c>
      <c r="B37" s="19">
        <v>0.42622499999999997</v>
      </c>
      <c r="C37" s="19">
        <v>0.16402666666666665</v>
      </c>
      <c r="D37" s="19">
        <v>0.47408549999999999</v>
      </c>
      <c r="E37" s="19">
        <v>0.47840144000000001</v>
      </c>
    </row>
    <row r="38" spans="1:5" x14ac:dyDescent="0.25">
      <c r="A38">
        <v>2007</v>
      </c>
      <c r="B38" s="19">
        <v>0.43500999999999995</v>
      </c>
      <c r="C38" s="19">
        <v>0.17013333333333333</v>
      </c>
      <c r="D38" s="19">
        <v>0.4759621</v>
      </c>
      <c r="E38" s="19">
        <v>0.48066145999999998</v>
      </c>
    </row>
    <row r="39" spans="1:5" x14ac:dyDescent="0.25">
      <c r="A39">
        <v>2008</v>
      </c>
      <c r="B39" s="19">
        <v>0.43548999999999999</v>
      </c>
      <c r="C39" s="19">
        <v>0.17623999999999998</v>
      </c>
      <c r="D39" s="19">
        <v>0.47693905000000003</v>
      </c>
      <c r="E39" s="19">
        <v>0.48292147999999996</v>
      </c>
    </row>
    <row r="40" spans="1:5" x14ac:dyDescent="0.25">
      <c r="A40">
        <v>2009</v>
      </c>
      <c r="B40" s="19">
        <v>0.45045000000000002</v>
      </c>
      <c r="C40" s="19">
        <v>0.17671000000000001</v>
      </c>
      <c r="D40" s="19">
        <v>0.47791600000000001</v>
      </c>
      <c r="E40" s="19">
        <v>0.48518149999999999</v>
      </c>
    </row>
    <row r="41" spans="1:5" x14ac:dyDescent="0.25">
      <c r="A41">
        <v>2010</v>
      </c>
      <c r="B41" s="19">
        <v>0.43005000000000004</v>
      </c>
      <c r="C41" s="19">
        <v>0.17957000000000001</v>
      </c>
      <c r="D41" s="19">
        <v>0.47853340000000005</v>
      </c>
      <c r="E41" s="19">
        <v>0.48058610000000002</v>
      </c>
    </row>
    <row r="42" spans="1:5" x14ac:dyDescent="0.25">
      <c r="A42">
        <v>2011</v>
      </c>
      <c r="B42" s="19">
        <v>0.42385</v>
      </c>
      <c r="C42" s="19">
        <v>0.17354</v>
      </c>
      <c r="D42" s="19">
        <v>0.47402630000000001</v>
      </c>
      <c r="E42" s="19">
        <v>0.48460330000000001</v>
      </c>
    </row>
    <row r="43" spans="1:5" x14ac:dyDescent="0.25">
      <c r="A43">
        <v>2012</v>
      </c>
      <c r="B43" s="19">
        <v>0.42064999999999997</v>
      </c>
      <c r="C43" s="19">
        <v>0.17013999999999999</v>
      </c>
      <c r="D43" s="19">
        <v>0.481877</v>
      </c>
      <c r="E43" s="19">
        <v>0.48347600000000002</v>
      </c>
    </row>
    <row r="44" spans="1:5" x14ac:dyDescent="0.25">
      <c r="A44">
        <v>2013</v>
      </c>
      <c r="B44" s="19">
        <v>0.41810999999999998</v>
      </c>
      <c r="C44" s="19">
        <v>0.17377999999999999</v>
      </c>
      <c r="D44" s="19">
        <v>0.48284750000000004</v>
      </c>
      <c r="E44" s="19">
        <v>0.48189270000000001</v>
      </c>
    </row>
    <row r="45" spans="1:5" x14ac:dyDescent="0.25">
      <c r="A45">
        <v>2014</v>
      </c>
      <c r="B45" s="19">
        <v>0.40845999999999999</v>
      </c>
      <c r="C45" s="19">
        <v>0.17529</v>
      </c>
      <c r="D45" s="19">
        <v>0.48420619999999998</v>
      </c>
      <c r="E45" s="19">
        <v>0.48565970000000003</v>
      </c>
    </row>
    <row r="46" spans="1:5" x14ac:dyDescent="0.25">
      <c r="A46">
        <v>2015</v>
      </c>
      <c r="B46" s="19">
        <v>0.40825</v>
      </c>
      <c r="C46" s="19">
        <v>0.17042000000000002</v>
      </c>
      <c r="D46" s="19">
        <v>0.48468234999999998</v>
      </c>
      <c r="E46" s="19">
        <v>0.48376210000000003</v>
      </c>
    </row>
    <row r="47" spans="1:5" x14ac:dyDescent="0.25">
      <c r="A47">
        <v>2016</v>
      </c>
      <c r="B47" s="19">
        <v>0.39661000000000002</v>
      </c>
      <c r="C47" s="19">
        <v>0.17504999999999998</v>
      </c>
      <c r="D47" s="19">
        <v>0.48515849999999999</v>
      </c>
      <c r="E47" s="19">
        <v>0.48186450000000003</v>
      </c>
    </row>
    <row r="48" spans="1:5" x14ac:dyDescent="0.25">
      <c r="A48">
        <v>2017</v>
      </c>
      <c r="B48" s="19">
        <v>0.39030999999999999</v>
      </c>
      <c r="C48" s="19">
        <v>0.16869000000000001</v>
      </c>
      <c r="D48" s="19">
        <v>0.48570920000000001</v>
      </c>
      <c r="E48" s="19">
        <v>0.48147350000000005</v>
      </c>
    </row>
    <row r="49" spans="1:5" x14ac:dyDescent="0.25">
      <c r="A49">
        <v>2018</v>
      </c>
      <c r="B49" s="19">
        <v>0.38884999999999997</v>
      </c>
      <c r="C49" s="19">
        <v>0.14382</v>
      </c>
      <c r="D49" s="19">
        <v>0.48599009999999998</v>
      </c>
      <c r="E49" s="19">
        <v>0.48222000000000004</v>
      </c>
    </row>
    <row r="50" spans="1:5" x14ac:dyDescent="0.25">
      <c r="A50">
        <v>2019</v>
      </c>
      <c r="B50" s="19">
        <v>0.38296999999999998</v>
      </c>
      <c r="C50" s="19">
        <v>0.12227</v>
      </c>
      <c r="D50" s="19">
        <v>0.48802533999999997</v>
      </c>
      <c r="E50" s="19">
        <v>0.48271999999999998</v>
      </c>
    </row>
    <row r="51" spans="1:5" x14ac:dyDescent="0.25">
      <c r="A51">
        <v>2020</v>
      </c>
      <c r="B51" s="19">
        <v>0.39789000000000002</v>
      </c>
      <c r="C51" s="19">
        <v>0.11837</v>
      </c>
      <c r="D51" s="19">
        <v>0.48908307000000001</v>
      </c>
      <c r="E51" s="19">
        <v>0.48321999999999998</v>
      </c>
    </row>
    <row r="52" spans="1:5" x14ac:dyDescent="0.25">
      <c r="A52">
        <v>2021</v>
      </c>
      <c r="B52" s="19">
        <v>0.39691000000000004</v>
      </c>
      <c r="C52" s="19">
        <v>0.12872999999999998</v>
      </c>
      <c r="D52" s="19">
        <v>0.49014079999999999</v>
      </c>
      <c r="E52" s="19">
        <v>0.48371999999999998</v>
      </c>
    </row>
    <row r="53" spans="1:5" x14ac:dyDescent="0.25">
      <c r="A53">
        <v>2022</v>
      </c>
      <c r="B53" s="19">
        <v>0.41653000000000001</v>
      </c>
      <c r="C53" s="19">
        <v>0.12223000000000001</v>
      </c>
      <c r="D53" s="19">
        <v>0.49119853000000002</v>
      </c>
      <c r="E53" s="19">
        <v>0.48421999999999998</v>
      </c>
    </row>
    <row r="54" spans="1:5" x14ac:dyDescent="0.25">
      <c r="A54">
        <v>2023</v>
      </c>
      <c r="B54" s="19">
        <v>0.41653000000000001</v>
      </c>
      <c r="C54" s="19">
        <v>0.15456</v>
      </c>
      <c r="D54" s="19">
        <v>0.49225626</v>
      </c>
      <c r="E54" s="19">
        <v>0.48471999999999998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34008-882C-41F3-BC09-283AA5744CE2}">
  <dimension ref="A1:E54"/>
  <sheetViews>
    <sheetView workbookViewId="0">
      <selection activeCell="C40" sqref="C40"/>
    </sheetView>
  </sheetViews>
  <sheetFormatPr defaultRowHeight="15" x14ac:dyDescent="0.25"/>
  <cols>
    <col min="1" max="1" width="8" customWidth="1"/>
    <col min="2" max="2" width="49.28515625" bestFit="1" customWidth="1"/>
    <col min="3" max="3" width="43.28515625" customWidth="1"/>
    <col min="4" max="4" width="35.85546875" customWidth="1"/>
    <col min="5" max="5" width="38.140625" customWidth="1"/>
  </cols>
  <sheetData>
    <row r="1" spans="1:5" x14ac:dyDescent="0.25">
      <c r="A1" t="s">
        <v>3064</v>
      </c>
      <c r="B1" t="s">
        <v>3074</v>
      </c>
      <c r="C1" t="s">
        <v>3075</v>
      </c>
      <c r="D1" t="s">
        <v>2053</v>
      </c>
      <c r="E1" t="s">
        <v>2045</v>
      </c>
    </row>
    <row r="2" spans="1:5" x14ac:dyDescent="0.25">
      <c r="A2">
        <v>1971</v>
      </c>
      <c r="B2">
        <v>0</v>
      </c>
      <c r="C2">
        <v>0</v>
      </c>
      <c r="D2">
        <v>37.768210000000003</v>
      </c>
      <c r="E2">
        <v>32.170110000000001</v>
      </c>
    </row>
    <row r="3" spans="1:5" x14ac:dyDescent="0.25">
      <c r="A3">
        <v>1972</v>
      </c>
      <c r="B3">
        <v>0</v>
      </c>
      <c r="C3">
        <v>0</v>
      </c>
      <c r="D3">
        <v>37.75712</v>
      </c>
      <c r="E3">
        <v>32.695909999999998</v>
      </c>
    </row>
    <row r="4" spans="1:5" x14ac:dyDescent="0.25">
      <c r="A4">
        <v>1973</v>
      </c>
      <c r="B4">
        <v>40.97</v>
      </c>
      <c r="C4">
        <v>4.3499999999999996</v>
      </c>
      <c r="D4">
        <v>37.761200000000002</v>
      </c>
      <c r="E4">
        <v>33.146630000000002</v>
      </c>
    </row>
    <row r="5" spans="1:5" x14ac:dyDescent="0.25">
      <c r="A5">
        <v>1974</v>
      </c>
      <c r="B5">
        <v>0</v>
      </c>
      <c r="C5">
        <v>0</v>
      </c>
      <c r="D5">
        <v>37.916330000000002</v>
      </c>
      <c r="E5">
        <v>33.625920000000001</v>
      </c>
    </row>
    <row r="6" spans="1:5" x14ac:dyDescent="0.25">
      <c r="A6">
        <v>1975</v>
      </c>
      <c r="B6">
        <v>40.44</v>
      </c>
      <c r="C6">
        <v>4.82</v>
      </c>
      <c r="D6">
        <v>37.975859999999997</v>
      </c>
      <c r="E6">
        <v>33.196390000000001</v>
      </c>
    </row>
    <row r="7" spans="1:5" x14ac:dyDescent="0.25">
      <c r="A7">
        <v>1976</v>
      </c>
      <c r="B7">
        <v>0</v>
      </c>
      <c r="C7">
        <v>0</v>
      </c>
      <c r="D7">
        <v>38.305</v>
      </c>
      <c r="E7">
        <v>34.231299999999997</v>
      </c>
    </row>
    <row r="8" spans="1:5" x14ac:dyDescent="0.25">
      <c r="A8">
        <v>1977</v>
      </c>
      <c r="B8">
        <v>41.79</v>
      </c>
      <c r="C8">
        <v>5.66</v>
      </c>
      <c r="D8">
        <v>38.625579999999999</v>
      </c>
      <c r="E8">
        <v>35.022950000000002</v>
      </c>
    </row>
    <row r="9" spans="1:5" x14ac:dyDescent="0.25">
      <c r="A9">
        <v>1978</v>
      </c>
      <c r="B9">
        <v>42.11</v>
      </c>
      <c r="C9">
        <v>6.6</v>
      </c>
      <c r="D9">
        <v>39.023330000000001</v>
      </c>
      <c r="E9">
        <v>35.256950000000003</v>
      </c>
    </row>
    <row r="10" spans="1:5" x14ac:dyDescent="0.25">
      <c r="A10">
        <v>1979</v>
      </c>
      <c r="B10">
        <v>38.86</v>
      </c>
      <c r="C10">
        <v>5.22</v>
      </c>
      <c r="D10">
        <v>39.430900000000001</v>
      </c>
      <c r="E10">
        <v>35.97728</v>
      </c>
    </row>
    <row r="11" spans="1:5" x14ac:dyDescent="0.25">
      <c r="A11">
        <v>1980</v>
      </c>
      <c r="B11">
        <v>38.630000000000003</v>
      </c>
      <c r="C11">
        <v>5.51</v>
      </c>
      <c r="D11">
        <v>39.751649999999998</v>
      </c>
      <c r="E11">
        <v>36.112250000000003</v>
      </c>
    </row>
    <row r="12" spans="1:5" x14ac:dyDescent="0.25">
      <c r="A12">
        <v>1981</v>
      </c>
      <c r="B12">
        <v>24</v>
      </c>
      <c r="C12">
        <v>3.81</v>
      </c>
      <c r="D12">
        <v>40.232100000000003</v>
      </c>
      <c r="E12">
        <v>36.921880000000002</v>
      </c>
    </row>
    <row r="13" spans="1:5" x14ac:dyDescent="0.25">
      <c r="A13">
        <v>1982</v>
      </c>
      <c r="B13">
        <v>23.77</v>
      </c>
      <c r="C13">
        <v>3.8</v>
      </c>
      <c r="D13">
        <v>40.684289999999997</v>
      </c>
      <c r="E13">
        <v>37.506889999999999</v>
      </c>
    </row>
    <row r="14" spans="1:5" x14ac:dyDescent="0.25">
      <c r="A14">
        <v>1983</v>
      </c>
      <c r="B14">
        <v>43.57</v>
      </c>
      <c r="C14">
        <v>14.78</v>
      </c>
      <c r="D14">
        <v>41.264159999999997</v>
      </c>
      <c r="E14">
        <v>38.011899999999997</v>
      </c>
    </row>
    <row r="15" spans="1:5" x14ac:dyDescent="0.25">
      <c r="A15">
        <v>1984</v>
      </c>
      <c r="B15">
        <v>43.49</v>
      </c>
      <c r="C15">
        <v>15.43</v>
      </c>
      <c r="D15">
        <v>41.984780000000001</v>
      </c>
      <c r="E15">
        <v>38.466410000000003</v>
      </c>
    </row>
    <row r="16" spans="1:5" x14ac:dyDescent="0.25">
      <c r="A16">
        <v>1985</v>
      </c>
      <c r="B16">
        <v>0</v>
      </c>
      <c r="C16">
        <v>0</v>
      </c>
      <c r="D16">
        <v>42.643540000000002</v>
      </c>
      <c r="E16">
        <v>38.966819999999998</v>
      </c>
    </row>
    <row r="17" spans="1:5" x14ac:dyDescent="0.25">
      <c r="A17">
        <v>1986</v>
      </c>
      <c r="B17">
        <v>0</v>
      </c>
      <c r="C17">
        <v>0</v>
      </c>
      <c r="D17">
        <v>43.200290000000003</v>
      </c>
      <c r="E17">
        <v>39.566420000000001</v>
      </c>
    </row>
    <row r="18" spans="1:5" x14ac:dyDescent="0.25">
      <c r="A18">
        <v>1987</v>
      </c>
      <c r="B18">
        <v>0</v>
      </c>
      <c r="C18">
        <v>0</v>
      </c>
      <c r="D18">
        <v>43.653779999999998</v>
      </c>
      <c r="E18">
        <v>40.084330000000001</v>
      </c>
    </row>
    <row r="19" spans="1:5" x14ac:dyDescent="0.25">
      <c r="A19">
        <v>1988</v>
      </c>
      <c r="B19">
        <v>0</v>
      </c>
      <c r="C19">
        <v>0</v>
      </c>
      <c r="D19">
        <v>42.770220000000002</v>
      </c>
      <c r="E19">
        <v>40.801879999999997</v>
      </c>
    </row>
    <row r="20" spans="1:5" x14ac:dyDescent="0.25">
      <c r="A20">
        <v>1989</v>
      </c>
      <c r="B20">
        <v>48.73</v>
      </c>
      <c r="C20">
        <v>27.42</v>
      </c>
      <c r="D20">
        <v>44.181310000000003</v>
      </c>
      <c r="E20">
        <v>41.347880000000004</v>
      </c>
    </row>
    <row r="21" spans="1:5" x14ac:dyDescent="0.25">
      <c r="A21">
        <v>1990</v>
      </c>
      <c r="B21">
        <v>45.33</v>
      </c>
      <c r="C21">
        <v>21.92</v>
      </c>
      <c r="D21">
        <v>44.611020000000003</v>
      </c>
      <c r="E21">
        <v>42.499549999999999</v>
      </c>
    </row>
    <row r="22" spans="1:5" x14ac:dyDescent="0.25">
      <c r="A22">
        <v>1991</v>
      </c>
      <c r="B22">
        <v>41.41</v>
      </c>
      <c r="C22">
        <v>17.309999999999999</v>
      </c>
      <c r="D22">
        <v>44.351410000000001</v>
      </c>
      <c r="E22">
        <v>43.239109999999997</v>
      </c>
    </row>
    <row r="23" spans="1:5" x14ac:dyDescent="0.25">
      <c r="A23">
        <v>1992</v>
      </c>
      <c r="B23">
        <v>42.83</v>
      </c>
      <c r="C23">
        <v>19.149999999999999</v>
      </c>
      <c r="D23">
        <v>44.984389999999998</v>
      </c>
      <c r="E23">
        <v>44.581650000000003</v>
      </c>
    </row>
    <row r="24" spans="1:5" x14ac:dyDescent="0.25">
      <c r="A24">
        <v>1993</v>
      </c>
      <c r="B24">
        <v>42.69</v>
      </c>
      <c r="C24">
        <v>17.350000000000001</v>
      </c>
      <c r="D24">
        <v>45.198839999999997</v>
      </c>
      <c r="E24">
        <v>44.755809999999997</v>
      </c>
    </row>
    <row r="25" spans="1:5" x14ac:dyDescent="0.25">
      <c r="A25">
        <v>1994</v>
      </c>
      <c r="B25">
        <v>43.38</v>
      </c>
      <c r="C25">
        <v>17.89</v>
      </c>
      <c r="D25">
        <v>44.796750000000003</v>
      </c>
      <c r="E25">
        <v>44.45552</v>
      </c>
    </row>
    <row r="26" spans="1:5" x14ac:dyDescent="0.25">
      <c r="A26">
        <v>1995</v>
      </c>
      <c r="B26">
        <v>42.35</v>
      </c>
      <c r="C26">
        <v>16.559999999999999</v>
      </c>
      <c r="D26">
        <v>45.737279999999998</v>
      </c>
      <c r="E26">
        <v>45.515929999999997</v>
      </c>
    </row>
    <row r="27" spans="1:5" x14ac:dyDescent="0.25">
      <c r="A27">
        <v>1996</v>
      </c>
      <c r="B27">
        <v>42.3</v>
      </c>
      <c r="C27">
        <v>11.5</v>
      </c>
      <c r="D27">
        <v>41.990949999999998</v>
      </c>
      <c r="E27">
        <v>45.472389999999997</v>
      </c>
    </row>
    <row r="28" spans="1:5" x14ac:dyDescent="0.25">
      <c r="A28">
        <v>1997</v>
      </c>
      <c r="B28">
        <v>0</v>
      </c>
      <c r="C28">
        <v>0</v>
      </c>
      <c r="D28">
        <v>45.444220000000001</v>
      </c>
      <c r="E28">
        <v>45.380589999999998</v>
      </c>
    </row>
    <row r="29" spans="1:5" x14ac:dyDescent="0.25">
      <c r="A29">
        <v>1998</v>
      </c>
      <c r="B29">
        <v>41.3</v>
      </c>
      <c r="C29">
        <v>15.58</v>
      </c>
      <c r="D29">
        <v>0</v>
      </c>
      <c r="E29">
        <v>0</v>
      </c>
    </row>
    <row r="30" spans="1:5" x14ac:dyDescent="0.25">
      <c r="A30">
        <v>1999</v>
      </c>
      <c r="B30">
        <v>42.76</v>
      </c>
      <c r="C30">
        <v>16.329999999999998</v>
      </c>
      <c r="D30">
        <v>46.689869999999999</v>
      </c>
      <c r="E30">
        <v>46.745150000000002</v>
      </c>
    </row>
    <row r="31" spans="1:5" x14ac:dyDescent="0.25">
      <c r="A31">
        <v>2000</v>
      </c>
      <c r="B31">
        <v>26.94</v>
      </c>
      <c r="C31">
        <v>10.4</v>
      </c>
      <c r="D31">
        <v>46.9071</v>
      </c>
      <c r="E31">
        <v>47.052819999999997</v>
      </c>
    </row>
    <row r="32" spans="1:5" x14ac:dyDescent="0.25">
      <c r="A32">
        <v>2001</v>
      </c>
      <c r="B32">
        <v>40.97</v>
      </c>
      <c r="C32">
        <v>15.27</v>
      </c>
      <c r="D32">
        <v>47.158470000000001</v>
      </c>
      <c r="E32">
        <v>47.265819999999998</v>
      </c>
    </row>
    <row r="33" spans="1:5" x14ac:dyDescent="0.25">
      <c r="A33">
        <v>2002</v>
      </c>
      <c r="B33">
        <v>38.229999999999997</v>
      </c>
      <c r="C33">
        <v>13.96</v>
      </c>
      <c r="D33">
        <v>47.371070000000003</v>
      </c>
      <c r="E33">
        <v>0</v>
      </c>
    </row>
    <row r="34" spans="1:5" x14ac:dyDescent="0.25">
      <c r="A34">
        <v>2003</v>
      </c>
      <c r="B34">
        <v>0</v>
      </c>
      <c r="C34">
        <v>0</v>
      </c>
      <c r="D34">
        <v>47.607590000000002</v>
      </c>
      <c r="E34">
        <v>47.296880000000002</v>
      </c>
    </row>
    <row r="35" spans="1:5" x14ac:dyDescent="0.25">
      <c r="A35">
        <v>2004</v>
      </c>
      <c r="B35">
        <v>0</v>
      </c>
      <c r="C35">
        <v>0</v>
      </c>
      <c r="D35">
        <v>47.872720000000001</v>
      </c>
      <c r="E35">
        <v>47.38814</v>
      </c>
    </row>
    <row r="36" spans="1:5" x14ac:dyDescent="0.25">
      <c r="A36">
        <v>2005</v>
      </c>
      <c r="B36">
        <v>0</v>
      </c>
      <c r="C36">
        <v>0</v>
      </c>
      <c r="D36">
        <v>47.335999999999999</v>
      </c>
      <c r="E36">
        <v>0</v>
      </c>
    </row>
    <row r="37" spans="1:5" x14ac:dyDescent="0.25">
      <c r="A37">
        <v>2006</v>
      </c>
      <c r="B37">
        <v>0</v>
      </c>
      <c r="C37">
        <v>0</v>
      </c>
      <c r="D37">
        <v>47.408549999999998</v>
      </c>
      <c r="E37">
        <v>0</v>
      </c>
    </row>
    <row r="38" spans="1:5" x14ac:dyDescent="0.25">
      <c r="A38">
        <v>2007</v>
      </c>
      <c r="B38">
        <v>0</v>
      </c>
      <c r="C38">
        <v>0</v>
      </c>
      <c r="D38">
        <v>47.596209999999999</v>
      </c>
      <c r="E38">
        <v>0</v>
      </c>
    </row>
    <row r="39" spans="1:5" x14ac:dyDescent="0.25">
      <c r="A39">
        <v>2008</v>
      </c>
      <c r="B39">
        <v>43.500999999999998</v>
      </c>
      <c r="C39">
        <v>17.623999999999999</v>
      </c>
      <c r="D39">
        <v>0</v>
      </c>
      <c r="E39">
        <v>0</v>
      </c>
    </row>
    <row r="40" spans="1:5" x14ac:dyDescent="0.25">
      <c r="A40">
        <v>2009</v>
      </c>
      <c r="B40">
        <v>43.548999999999999</v>
      </c>
      <c r="C40">
        <v>17.670999999999999</v>
      </c>
      <c r="D40">
        <v>47.791600000000003</v>
      </c>
      <c r="E40">
        <v>48.518149999999999</v>
      </c>
    </row>
    <row r="41" spans="1:5" x14ac:dyDescent="0.25">
      <c r="A41">
        <v>2010</v>
      </c>
      <c r="B41">
        <v>45.045000000000002</v>
      </c>
      <c r="C41">
        <v>17.957000000000001</v>
      </c>
      <c r="D41">
        <v>47.853340000000003</v>
      </c>
      <c r="E41">
        <v>48.058610000000002</v>
      </c>
    </row>
    <row r="42" spans="1:5" x14ac:dyDescent="0.25">
      <c r="A42">
        <v>2011</v>
      </c>
      <c r="B42">
        <v>43.005000000000003</v>
      </c>
      <c r="C42">
        <v>17.353999999999999</v>
      </c>
      <c r="D42">
        <v>47.402630000000002</v>
      </c>
      <c r="E42">
        <v>48.460329999999999</v>
      </c>
    </row>
    <row r="43" spans="1:5" x14ac:dyDescent="0.25">
      <c r="A43">
        <v>2012</v>
      </c>
      <c r="B43">
        <v>42.384999999999998</v>
      </c>
      <c r="C43">
        <v>17.013999999999999</v>
      </c>
      <c r="D43">
        <v>48.1877</v>
      </c>
      <c r="E43">
        <v>48.3476</v>
      </c>
    </row>
    <row r="44" spans="1:5" x14ac:dyDescent="0.25">
      <c r="A44">
        <v>2013</v>
      </c>
      <c r="B44">
        <v>42.064999999999998</v>
      </c>
      <c r="C44">
        <v>17.378</v>
      </c>
      <c r="D44">
        <v>48.284750000000003</v>
      </c>
      <c r="E44">
        <v>48.18927</v>
      </c>
    </row>
    <row r="45" spans="1:5" x14ac:dyDescent="0.25">
      <c r="A45">
        <v>2014</v>
      </c>
      <c r="B45">
        <v>41.811</v>
      </c>
      <c r="C45">
        <v>17.529</v>
      </c>
      <c r="D45">
        <v>48.42062</v>
      </c>
      <c r="E45">
        <v>48.56597</v>
      </c>
    </row>
    <row r="46" spans="1:5" x14ac:dyDescent="0.25">
      <c r="A46">
        <v>2015</v>
      </c>
      <c r="B46">
        <v>40.845999999999997</v>
      </c>
      <c r="C46">
        <v>17.042000000000002</v>
      </c>
      <c r="D46">
        <v>0</v>
      </c>
      <c r="E46">
        <v>0</v>
      </c>
    </row>
    <row r="47" spans="1:5" x14ac:dyDescent="0.25">
      <c r="A47">
        <v>2016</v>
      </c>
      <c r="B47">
        <v>40.825000000000003</v>
      </c>
      <c r="C47">
        <v>17.504999999999999</v>
      </c>
      <c r="D47">
        <v>48.51585</v>
      </c>
      <c r="E47">
        <v>48.186450000000001</v>
      </c>
    </row>
    <row r="48" spans="1:5" x14ac:dyDescent="0.25">
      <c r="A48">
        <v>2017</v>
      </c>
      <c r="B48">
        <v>39.661000000000001</v>
      </c>
      <c r="C48">
        <v>16.869</v>
      </c>
      <c r="D48">
        <v>48.570920000000001</v>
      </c>
      <c r="E48">
        <v>48.147350000000003</v>
      </c>
    </row>
    <row r="49" spans="1:5" x14ac:dyDescent="0.25">
      <c r="A49">
        <v>2018</v>
      </c>
      <c r="B49">
        <v>39.030999999999999</v>
      </c>
      <c r="C49">
        <v>14.382</v>
      </c>
      <c r="D49">
        <v>48.59901</v>
      </c>
      <c r="E49">
        <v>48.222000000000001</v>
      </c>
    </row>
    <row r="50" spans="1:5" x14ac:dyDescent="0.25">
      <c r="A50">
        <v>2019</v>
      </c>
      <c r="B50">
        <v>38.884999999999998</v>
      </c>
      <c r="C50">
        <v>12.227</v>
      </c>
      <c r="D50">
        <v>0</v>
      </c>
      <c r="E50">
        <v>0</v>
      </c>
    </row>
    <row r="51" spans="1:5" x14ac:dyDescent="0.25">
      <c r="A51">
        <v>2020</v>
      </c>
      <c r="B51">
        <v>38.296999999999997</v>
      </c>
      <c r="C51">
        <v>11.837</v>
      </c>
      <c r="D51">
        <v>0</v>
      </c>
      <c r="E51">
        <v>0</v>
      </c>
    </row>
    <row r="52" spans="1:5" x14ac:dyDescent="0.25">
      <c r="A52">
        <v>2021</v>
      </c>
      <c r="B52">
        <v>39.789000000000001</v>
      </c>
      <c r="C52">
        <v>12.872999999999999</v>
      </c>
      <c r="D52">
        <v>0</v>
      </c>
      <c r="E52">
        <v>0</v>
      </c>
    </row>
    <row r="53" spans="1:5" x14ac:dyDescent="0.25">
      <c r="A53">
        <v>2022</v>
      </c>
      <c r="B53">
        <v>39.691000000000003</v>
      </c>
      <c r="C53">
        <v>12.223000000000001</v>
      </c>
      <c r="D53">
        <v>0</v>
      </c>
      <c r="E53">
        <v>0</v>
      </c>
    </row>
    <row r="54" spans="1:5" x14ac:dyDescent="0.25">
      <c r="A54">
        <v>2023</v>
      </c>
      <c r="B54">
        <v>41.652999999999999</v>
      </c>
      <c r="C54">
        <v>15.456</v>
      </c>
      <c r="D54">
        <v>0</v>
      </c>
      <c r="E54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F8748-EDD5-4720-A589-9BFF90B5E4E1}">
  <dimension ref="A1:D34"/>
  <sheetViews>
    <sheetView workbookViewId="0">
      <selection activeCell="B2" sqref="B2"/>
    </sheetView>
  </sheetViews>
  <sheetFormatPr defaultRowHeight="15" x14ac:dyDescent="0.25"/>
  <cols>
    <col min="1" max="1" width="11" customWidth="1"/>
    <col min="2" max="2" width="30.42578125" customWidth="1"/>
    <col min="3" max="3" width="28" customWidth="1"/>
    <col min="4" max="4" width="28.140625" customWidth="1"/>
  </cols>
  <sheetData>
    <row r="1" spans="1:4" x14ac:dyDescent="0.25">
      <c r="A1" t="s">
        <v>3068</v>
      </c>
      <c r="B1" t="s">
        <v>3076</v>
      </c>
      <c r="C1" t="s">
        <v>3077</v>
      </c>
      <c r="D1" t="s">
        <v>3078</v>
      </c>
    </row>
    <row r="2" spans="1:4" x14ac:dyDescent="0.25">
      <c r="A2">
        <v>1991</v>
      </c>
      <c r="B2">
        <v>37.550079220000001</v>
      </c>
      <c r="C2">
        <v>37.612649240000003</v>
      </c>
      <c r="D2">
        <v>24.83727154</v>
      </c>
    </row>
    <row r="3" spans="1:4" x14ac:dyDescent="0.25">
      <c r="A3">
        <v>1992</v>
      </c>
      <c r="B3">
        <v>38.45592766</v>
      </c>
      <c r="C3">
        <v>40.068504939999997</v>
      </c>
      <c r="D3">
        <v>21.475567399999999</v>
      </c>
    </row>
    <row r="4" spans="1:4" x14ac:dyDescent="0.25">
      <c r="A4">
        <v>1993</v>
      </c>
      <c r="B4">
        <v>35.291638089999999</v>
      </c>
      <c r="C4">
        <v>43.02486553</v>
      </c>
      <c r="D4">
        <v>21.683502600000001</v>
      </c>
    </row>
    <row r="5" spans="1:4" x14ac:dyDescent="0.25">
      <c r="A5">
        <v>1994</v>
      </c>
      <c r="B5">
        <v>35.175733000000001</v>
      </c>
      <c r="C5">
        <v>43.327732109999999</v>
      </c>
      <c r="D5">
        <v>21.49653489</v>
      </c>
    </row>
    <row r="6" spans="1:4" x14ac:dyDescent="0.25">
      <c r="A6">
        <v>1995</v>
      </c>
      <c r="B6">
        <v>33.993350960000001</v>
      </c>
      <c r="C6">
        <v>44.116535859999999</v>
      </c>
      <c r="D6">
        <v>21.89011318</v>
      </c>
    </row>
    <row r="7" spans="1:4" x14ac:dyDescent="0.25">
      <c r="A7">
        <v>1996</v>
      </c>
      <c r="B7">
        <v>31.298798990000002</v>
      </c>
      <c r="C7">
        <v>45.08213688</v>
      </c>
      <c r="D7">
        <v>23.619069799999998</v>
      </c>
    </row>
    <row r="8" spans="1:4" x14ac:dyDescent="0.25">
      <c r="A8">
        <v>1997</v>
      </c>
      <c r="B8">
        <v>31.374919899999998</v>
      </c>
      <c r="C8">
        <v>46.311107900000003</v>
      </c>
      <c r="D8">
        <v>22.313972199999998</v>
      </c>
    </row>
    <row r="9" spans="1:4" x14ac:dyDescent="0.25">
      <c r="A9">
        <v>1998</v>
      </c>
      <c r="B9">
        <v>29.802683529999999</v>
      </c>
      <c r="C9">
        <v>47.94000913</v>
      </c>
      <c r="D9">
        <v>22.257307340000001</v>
      </c>
    </row>
    <row r="10" spans="1:4" x14ac:dyDescent="0.25">
      <c r="A10">
        <v>1999</v>
      </c>
      <c r="B10">
        <v>28.699876029999999</v>
      </c>
      <c r="C10">
        <v>48.718746590000002</v>
      </c>
      <c r="D10">
        <v>22.581377379999999</v>
      </c>
    </row>
    <row r="11" spans="1:4" x14ac:dyDescent="0.25">
      <c r="A11">
        <v>2000</v>
      </c>
      <c r="B11">
        <v>29.63281581</v>
      </c>
      <c r="C11">
        <v>49.069831749999999</v>
      </c>
      <c r="D11">
        <v>21.297352440000001</v>
      </c>
    </row>
    <row r="12" spans="1:4" x14ac:dyDescent="0.25">
      <c r="A12">
        <v>2001</v>
      </c>
      <c r="B12">
        <v>28.54506039</v>
      </c>
      <c r="C12">
        <v>50.18771169</v>
      </c>
      <c r="D12">
        <v>21.26722792</v>
      </c>
    </row>
    <row r="13" spans="1:4" x14ac:dyDescent="0.25">
      <c r="A13">
        <v>2002</v>
      </c>
      <c r="B13">
        <v>27.520889539999999</v>
      </c>
      <c r="C13">
        <v>51.91264924</v>
      </c>
      <c r="D13">
        <v>20.566455950000002</v>
      </c>
    </row>
    <row r="14" spans="1:4" x14ac:dyDescent="0.25">
      <c r="A14">
        <v>2003</v>
      </c>
      <c r="B14">
        <v>29.86846366</v>
      </c>
      <c r="C14">
        <v>50.378923329999999</v>
      </c>
      <c r="D14">
        <v>19.752607950000002</v>
      </c>
    </row>
    <row r="15" spans="1:4" x14ac:dyDescent="0.25">
      <c r="A15">
        <v>2004</v>
      </c>
      <c r="B15">
        <v>31.834964750000001</v>
      </c>
      <c r="C15">
        <v>48.208207280000003</v>
      </c>
      <c r="D15">
        <v>19.956827959999998</v>
      </c>
    </row>
    <row r="16" spans="1:4" x14ac:dyDescent="0.25">
      <c r="A16">
        <v>2005</v>
      </c>
      <c r="B16">
        <v>30.939101749999999</v>
      </c>
      <c r="C16">
        <v>47.548540539999998</v>
      </c>
      <c r="D16">
        <v>21.51235771</v>
      </c>
    </row>
    <row r="17" spans="1:4" x14ac:dyDescent="0.25">
      <c r="A17">
        <v>2006</v>
      </c>
      <c r="B17">
        <v>31.232594779999999</v>
      </c>
      <c r="C17">
        <v>46.669703259999999</v>
      </c>
      <c r="D17">
        <v>22.097697589999999</v>
      </c>
    </row>
    <row r="18" spans="1:4" x14ac:dyDescent="0.25">
      <c r="A18">
        <v>2007</v>
      </c>
      <c r="B18">
        <v>31.757227279999999</v>
      </c>
      <c r="C18">
        <v>46.078176429999999</v>
      </c>
      <c r="D18">
        <v>22.164600400000001</v>
      </c>
    </row>
    <row r="19" spans="1:4" x14ac:dyDescent="0.25">
      <c r="A19">
        <v>2008</v>
      </c>
      <c r="B19">
        <v>31.692125220000001</v>
      </c>
      <c r="C19">
        <v>45.401568609999998</v>
      </c>
      <c r="D19">
        <v>22.906306170000001</v>
      </c>
    </row>
    <row r="20" spans="1:4" x14ac:dyDescent="0.25">
      <c r="A20">
        <v>2009</v>
      </c>
      <c r="B20">
        <v>29.957983670000001</v>
      </c>
      <c r="C20">
        <v>46.286062309999998</v>
      </c>
      <c r="D20">
        <v>23.75595401</v>
      </c>
    </row>
    <row r="21" spans="1:4" x14ac:dyDescent="0.25">
      <c r="A21">
        <v>2010</v>
      </c>
      <c r="B21">
        <v>28.276353910000001</v>
      </c>
      <c r="C21">
        <v>46.340937009999998</v>
      </c>
      <c r="D21">
        <v>25.382709080000001</v>
      </c>
    </row>
    <row r="22" spans="1:4" x14ac:dyDescent="0.25">
      <c r="A22">
        <v>2011</v>
      </c>
      <c r="B22">
        <v>29.23910785</v>
      </c>
      <c r="C22">
        <v>47.188495420000002</v>
      </c>
      <c r="D22">
        <v>23.572400590000001</v>
      </c>
    </row>
    <row r="23" spans="1:4" x14ac:dyDescent="0.25">
      <c r="A23">
        <v>2012</v>
      </c>
      <c r="B23">
        <v>27.071352739999998</v>
      </c>
      <c r="C23">
        <v>48.068710529999997</v>
      </c>
      <c r="D23">
        <v>24.859936730000001</v>
      </c>
    </row>
    <row r="24" spans="1:4" x14ac:dyDescent="0.25">
      <c r="A24">
        <v>2013</v>
      </c>
      <c r="B24">
        <v>27.958792859999999</v>
      </c>
      <c r="C24">
        <v>47.93085756</v>
      </c>
      <c r="D24">
        <v>24.110349589999998</v>
      </c>
    </row>
    <row r="25" spans="1:4" x14ac:dyDescent="0.25">
      <c r="A25">
        <v>2014</v>
      </c>
      <c r="B25">
        <v>27.547760400000001</v>
      </c>
      <c r="C25">
        <v>48.045091800000002</v>
      </c>
      <c r="D25">
        <v>24.407147800000001</v>
      </c>
    </row>
    <row r="26" spans="1:4" x14ac:dyDescent="0.25">
      <c r="A26">
        <v>2015</v>
      </c>
      <c r="B26">
        <v>25.815080689999998</v>
      </c>
      <c r="C26">
        <v>49.101710310000001</v>
      </c>
      <c r="D26">
        <v>25.08321273</v>
      </c>
    </row>
    <row r="27" spans="1:4" x14ac:dyDescent="0.25">
      <c r="A27">
        <v>2016</v>
      </c>
      <c r="B27">
        <v>25.573826499999999</v>
      </c>
      <c r="C27">
        <v>48.923533450000001</v>
      </c>
      <c r="D27">
        <v>25.502640039999999</v>
      </c>
    </row>
    <row r="28" spans="1:4" x14ac:dyDescent="0.25">
      <c r="A28">
        <v>2017</v>
      </c>
      <c r="B28">
        <v>25.061790930000001</v>
      </c>
      <c r="C28">
        <v>48.381019190000004</v>
      </c>
      <c r="D28">
        <v>26.557189879999999</v>
      </c>
    </row>
    <row r="29" spans="1:4" x14ac:dyDescent="0.25">
      <c r="A29">
        <v>2018</v>
      </c>
      <c r="B29">
        <v>21.68119815</v>
      </c>
      <c r="C29">
        <v>51.459435669999998</v>
      </c>
      <c r="D29">
        <v>26.85936251</v>
      </c>
    </row>
    <row r="30" spans="1:4" x14ac:dyDescent="0.25">
      <c r="A30">
        <v>2019</v>
      </c>
      <c r="B30">
        <v>21.158027350000001</v>
      </c>
      <c r="C30">
        <v>50.236410769999999</v>
      </c>
      <c r="D30">
        <v>28.605561890000001</v>
      </c>
    </row>
    <row r="31" spans="1:4" x14ac:dyDescent="0.25">
      <c r="A31">
        <v>2020</v>
      </c>
      <c r="B31">
        <v>20.37912893</v>
      </c>
      <c r="C31">
        <v>51.124429659999997</v>
      </c>
      <c r="D31">
        <v>28.496437820000001</v>
      </c>
    </row>
    <row r="32" spans="1:4" x14ac:dyDescent="0.25">
      <c r="A32">
        <v>2021</v>
      </c>
      <c r="B32">
        <v>19.289168910000001</v>
      </c>
      <c r="C32">
        <v>52.355744559999998</v>
      </c>
      <c r="D32">
        <v>28.355086530000001</v>
      </c>
    </row>
    <row r="33" spans="1:4" x14ac:dyDescent="0.25">
      <c r="A33">
        <v>2022</v>
      </c>
      <c r="B33">
        <v>18.934237100000001</v>
      </c>
      <c r="C33">
        <v>52.42336796</v>
      </c>
      <c r="D33">
        <v>28.642394929999998</v>
      </c>
    </row>
    <row r="34" spans="1:4" x14ac:dyDescent="0.25">
      <c r="A34">
        <v>2023</v>
      </c>
      <c r="B34">
        <v>18.693945979999999</v>
      </c>
      <c r="C34">
        <v>52.702500489999998</v>
      </c>
      <c r="D34">
        <v>28.60355027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7E604D-15A6-42DC-85CA-E0AAC520B8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OG Table over 30 values</vt:lpstr>
      <vt:lpstr>Dashboard</vt:lpstr>
      <vt:lpstr>Egypt DataBase</vt:lpstr>
      <vt:lpstr>Call Data here</vt:lpstr>
      <vt:lpstr>Top 10 positive&amp;negativ change%</vt:lpstr>
      <vt:lpstr>Population through years</vt:lpstr>
      <vt:lpstr>Employment&amp;Female Education</vt:lpstr>
      <vt:lpstr>Employment&amp;Female before edit</vt:lpstr>
      <vt:lpstr>Employment in different fields</vt:lpstr>
      <vt:lpstr>'Employment&amp;Female before edit'!Columns</vt:lpstr>
      <vt:lpstr>Columns</vt:lpstr>
      <vt:lpstr>population</vt:lpstr>
      <vt:lpstr>TopPN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omer safty</dc:creator>
  <cp:lastModifiedBy>omer safty</cp:lastModifiedBy>
  <dcterms:created xsi:type="dcterms:W3CDTF">2025-04-07T18:40:22Z</dcterms:created>
  <dcterms:modified xsi:type="dcterms:W3CDTF">2025-04-10T11:15:10Z</dcterms:modified>
</cp:coreProperties>
</file>