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06527b435a998964/2024 MS/GER modelling/GER modelling in R/"/>
    </mc:Choice>
  </mc:AlternateContent>
  <xr:revisionPtr revIDLastSave="306" documentId="8_{4ADA9057-26E2-44A2-9A1D-DD3A97D8103C}" xr6:coauthVersionLast="47" xr6:coauthVersionMax="47" xr10:uidLastSave="{52176D8F-31D5-46AB-B86B-5F98A188B41E}"/>
  <bookViews>
    <workbookView xWindow="28680" yWindow="-120" windowWidth="29040" windowHeight="15840" xr2:uid="{09C11FA2-0482-4B28-AFB1-AD3B061409A8}"/>
  </bookViews>
  <sheets>
    <sheet name="Sheet1" sheetId="1" r:id="rId1"/>
    <sheet name="Sheet2" sheetId="2" r:id="rId2"/>
    <sheet name="Sheet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H2" i="1"/>
  <c r="E23" i="1"/>
  <c r="E24" i="1"/>
  <c r="E25" i="1"/>
  <c r="E22" i="1"/>
  <c r="E17" i="1"/>
  <c r="E16" i="1"/>
  <c r="E7" i="1"/>
  <c r="E4" i="1"/>
  <c r="E6" i="1"/>
  <c r="E8" i="1"/>
  <c r="E3" i="1"/>
  <c r="E5" i="1"/>
  <c r="E9" i="1"/>
  <c r="E10" i="1"/>
  <c r="E2" i="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2" i="3"/>
  <c r="D21" i="3"/>
  <c r="C21" i="3"/>
  <c r="D20" i="3"/>
  <c r="C20" i="3"/>
  <c r="D19" i="3"/>
  <c r="C19" i="3"/>
  <c r="D18" i="3"/>
  <c r="C18"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5" i="3" s="1"/>
  <c r="H126" i="3" s="1"/>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6" i="3" s="1"/>
  <c r="H157" i="3" s="1"/>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7" i="3" s="1"/>
  <c r="H188" i="3" s="1"/>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H216" i="3" s="1"/>
  <c r="H217" i="3" s="1"/>
  <c r="H218" i="3" s="1"/>
  <c r="H219" i="3" s="1"/>
  <c r="H220" i="3" s="1"/>
  <c r="H221" i="3" s="1"/>
  <c r="H222" i="3" s="1"/>
  <c r="H223" i="3" s="1"/>
  <c r="H224" i="3" s="1"/>
  <c r="H225" i="3" s="1"/>
  <c r="H226" i="3" s="1"/>
  <c r="H227" i="3" s="1"/>
  <c r="H228" i="3" s="1"/>
  <c r="H229" i="3" s="1"/>
  <c r="H230" i="3" s="1"/>
  <c r="H231" i="3" s="1"/>
  <c r="H232" i="3" s="1"/>
  <c r="H233" i="3" s="1"/>
  <c r="H234" i="3" s="1"/>
  <c r="H235" i="3" s="1"/>
  <c r="H236" i="3" s="1"/>
  <c r="H237" i="3" s="1"/>
  <c r="H238" i="3" s="1"/>
  <c r="H239" i="3" s="1"/>
  <c r="H240" i="3" s="1"/>
  <c r="H241" i="3" s="1"/>
  <c r="H242" i="3" s="1"/>
  <c r="H243" i="3" s="1"/>
  <c r="H244" i="3" s="1"/>
  <c r="H245" i="3" s="1"/>
  <c r="H246" i="3" s="1"/>
  <c r="H247" i="3" s="1"/>
  <c r="H248" i="3" s="1"/>
  <c r="H249" i="3" s="1"/>
  <c r="H250" i="3" s="1"/>
  <c r="H251" i="3" s="1"/>
  <c r="H252" i="3" s="1"/>
  <c r="H253" i="3" s="1"/>
  <c r="H254" i="3" s="1"/>
  <c r="H255" i="3" s="1"/>
  <c r="H256" i="3" s="1"/>
  <c r="H257" i="3" s="1"/>
  <c r="H258" i="3" s="1"/>
  <c r="H259" i="3" s="1"/>
  <c r="H260" i="3" s="1"/>
  <c r="H261" i="3" s="1"/>
  <c r="H262" i="3" s="1"/>
  <c r="H263" i="3" s="1"/>
  <c r="H264" i="3" s="1"/>
  <c r="H265" i="3" s="1"/>
  <c r="H266" i="3" s="1"/>
  <c r="H267" i="3" s="1"/>
  <c r="H268" i="3" s="1"/>
  <c r="H269" i="3" s="1"/>
  <c r="H270" i="3" s="1"/>
  <c r="H271" i="3" s="1"/>
  <c r="H272" i="3" s="1"/>
  <c r="H273" i="3" s="1"/>
  <c r="H274" i="3" s="1"/>
  <c r="H275" i="3" s="1"/>
  <c r="H276" i="3" s="1"/>
  <c r="H277" i="3" s="1"/>
  <c r="H278" i="3" s="1"/>
  <c r="H279" i="3" s="1"/>
  <c r="H280" i="3" s="1"/>
  <c r="H281" i="3" s="1"/>
  <c r="H282" i="3" s="1"/>
  <c r="H283" i="3" s="1"/>
  <c r="H284" i="3" s="1"/>
  <c r="H285" i="3" s="1"/>
  <c r="H286" i="3" s="1"/>
  <c r="H287" i="3" s="1"/>
  <c r="H288" i="3" s="1"/>
  <c r="H289" i="3" s="1"/>
  <c r="H290" i="3" s="1"/>
  <c r="H291" i="3" s="1"/>
  <c r="H292" i="3" s="1"/>
  <c r="H293" i="3" s="1"/>
  <c r="H294" i="3" s="1"/>
  <c r="H295" i="3" s="1"/>
  <c r="H296" i="3" s="1"/>
  <c r="H297" i="3" s="1"/>
  <c r="H298" i="3" s="1"/>
  <c r="H299" i="3" s="1"/>
  <c r="H300" i="3" s="1"/>
  <c r="H301" i="3" s="1"/>
  <c r="H302" i="3" s="1"/>
  <c r="D26" i="2"/>
  <c r="C26" i="2"/>
  <c r="D25" i="2"/>
  <c r="C25" i="2"/>
  <c r="D24" i="2"/>
  <c r="C24" i="2"/>
  <c r="D23" i="2"/>
  <c r="C23" i="2"/>
  <c r="H3" i="2"/>
  <c r="H4" i="2" s="1"/>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H152" i="2" s="1"/>
  <c r="H153" i="2" s="1"/>
  <c r="H154" i="2" s="1"/>
  <c r="H155" i="2" s="1"/>
  <c r="H156" i="2" s="1"/>
  <c r="H157" i="2" s="1"/>
  <c r="H158" i="2" s="1"/>
  <c r="H159" i="2" s="1"/>
  <c r="H160" i="2" s="1"/>
  <c r="H161" i="2" s="1"/>
  <c r="H162" i="2" s="1"/>
  <c r="H163" i="2" s="1"/>
  <c r="H164" i="2" s="1"/>
  <c r="H165" i="2" s="1"/>
  <c r="H166" i="2" s="1"/>
  <c r="H167" i="2" s="1"/>
  <c r="H168" i="2" s="1"/>
  <c r="H169" i="2" s="1"/>
  <c r="H170" i="2" s="1"/>
  <c r="H171" i="2" s="1"/>
  <c r="H172" i="2" s="1"/>
  <c r="H173" i="2" s="1"/>
  <c r="H174" i="2" s="1"/>
  <c r="H175" i="2" s="1"/>
  <c r="H176" i="2" s="1"/>
  <c r="H177" i="2" s="1"/>
  <c r="H178" i="2" s="1"/>
  <c r="H179" i="2" s="1"/>
  <c r="H180" i="2" s="1"/>
  <c r="H181" i="2" s="1"/>
  <c r="H182" i="2" s="1"/>
  <c r="H183" i="2" s="1"/>
  <c r="H184" i="2" s="1"/>
  <c r="H185" i="2" s="1"/>
  <c r="H186" i="2" s="1"/>
  <c r="H187" i="2" s="1"/>
  <c r="H188" i="2" s="1"/>
  <c r="H189" i="2" s="1"/>
  <c r="H190" i="2" s="1"/>
  <c r="H191" i="2" s="1"/>
  <c r="H192" i="2" s="1"/>
  <c r="H193" i="2" s="1"/>
  <c r="H194" i="2" s="1"/>
  <c r="H195" i="2" s="1"/>
  <c r="H196" i="2" s="1"/>
  <c r="H197" i="2" s="1"/>
  <c r="H198" i="2" s="1"/>
  <c r="H199" i="2" s="1"/>
  <c r="H200" i="2" s="1"/>
  <c r="H201" i="2" s="1"/>
  <c r="H202" i="2" s="1"/>
  <c r="H203" i="2" s="1"/>
  <c r="H204" i="2" s="1"/>
  <c r="H205" i="2" s="1"/>
  <c r="H206" i="2" s="1"/>
  <c r="H207" i="2" s="1"/>
  <c r="H208" i="2" s="1"/>
  <c r="H209" i="2" s="1"/>
  <c r="H210" i="2" s="1"/>
  <c r="H211" i="2" s="1"/>
  <c r="H212" i="2" s="1"/>
  <c r="H213" i="2" s="1"/>
  <c r="H214" i="2" s="1"/>
  <c r="H215" i="2" s="1"/>
  <c r="H216" i="2" s="1"/>
  <c r="H217" i="2" s="1"/>
  <c r="H218" i="2" s="1"/>
  <c r="H219" i="2" s="1"/>
  <c r="H220" i="2" s="1"/>
  <c r="H221" i="2" s="1"/>
  <c r="H222" i="2" s="1"/>
  <c r="H223" i="2" s="1"/>
  <c r="H224" i="2" s="1"/>
  <c r="H225" i="2" s="1"/>
  <c r="H226" i="2" s="1"/>
  <c r="H227" i="2" s="1"/>
  <c r="H228" i="2" s="1"/>
  <c r="H229" i="2" s="1"/>
  <c r="H230" i="2" s="1"/>
  <c r="H231" i="2" s="1"/>
  <c r="H232" i="2" s="1"/>
  <c r="H233" i="2" s="1"/>
  <c r="H234" i="2" s="1"/>
  <c r="H235" i="2" s="1"/>
  <c r="H236" i="2" s="1"/>
  <c r="H237" i="2" s="1"/>
  <c r="H238" i="2" s="1"/>
  <c r="H239" i="2" s="1"/>
  <c r="H240" i="2" s="1"/>
  <c r="H241" i="2" s="1"/>
  <c r="H242" i="2" s="1"/>
  <c r="H243" i="2" s="1"/>
  <c r="H244" i="2" s="1"/>
  <c r="H245" i="2" s="1"/>
  <c r="H246" i="2" s="1"/>
  <c r="H247" i="2" s="1"/>
  <c r="H248" i="2" s="1"/>
  <c r="H249" i="2" s="1"/>
  <c r="H250" i="2" s="1"/>
  <c r="H251" i="2" s="1"/>
  <c r="H252" i="2" s="1"/>
  <c r="H253" i="2" s="1"/>
  <c r="H254" i="2" s="1"/>
  <c r="H255" i="2" s="1"/>
  <c r="H256" i="2" s="1"/>
  <c r="H257" i="2" s="1"/>
  <c r="H258" i="2" s="1"/>
  <c r="H259" i="2" s="1"/>
  <c r="H260" i="2" s="1"/>
  <c r="H261" i="2" s="1"/>
  <c r="H262" i="2" s="1"/>
  <c r="H263" i="2" s="1"/>
  <c r="H264" i="2" s="1"/>
  <c r="H265" i="2" s="1"/>
  <c r="H266" i="2" s="1"/>
  <c r="H267" i="2" s="1"/>
  <c r="H268" i="2" s="1"/>
  <c r="H269" i="2" s="1"/>
  <c r="H270" i="2" s="1"/>
  <c r="H271" i="2" s="1"/>
  <c r="H272" i="2" s="1"/>
  <c r="H273" i="2" s="1"/>
  <c r="H274" i="2" s="1"/>
  <c r="H275" i="2" s="1"/>
  <c r="H276" i="2" s="1"/>
  <c r="H277" i="2" s="1"/>
  <c r="H278" i="2" s="1"/>
  <c r="H279" i="2" s="1"/>
  <c r="H280" i="2" s="1"/>
  <c r="H281" i="2" s="1"/>
  <c r="H282" i="2" s="1"/>
  <c r="H283" i="2" s="1"/>
  <c r="H284" i="2" s="1"/>
  <c r="H285" i="2" s="1"/>
  <c r="H286" i="2" s="1"/>
  <c r="H287" i="2" s="1"/>
  <c r="H288" i="2" s="1"/>
  <c r="H289" i="2" s="1"/>
  <c r="H290" i="2" s="1"/>
  <c r="H291" i="2" s="1"/>
  <c r="H292" i="2" s="1"/>
  <c r="H293" i="2" s="1"/>
  <c r="H294" i="2" s="1"/>
  <c r="H295" i="2" s="1"/>
  <c r="H296" i="2" s="1"/>
  <c r="H297" i="2" s="1"/>
  <c r="G3" i="1"/>
  <c r="I3" i="1" l="1"/>
  <c r="H3" i="1"/>
  <c r="I125" i="2"/>
  <c r="I29" i="2"/>
  <c r="I37" i="2"/>
  <c r="I45" i="2"/>
  <c r="I53" i="2"/>
  <c r="I61" i="2"/>
  <c r="I69" i="2"/>
  <c r="I77" i="2"/>
  <c r="I85" i="2"/>
  <c r="I93" i="2"/>
  <c r="I101" i="2"/>
  <c r="I109" i="2"/>
  <c r="I117" i="2"/>
  <c r="I297" i="2"/>
  <c r="I295" i="2"/>
  <c r="I293" i="2"/>
  <c r="I291" i="2"/>
  <c r="I289" i="2"/>
  <c r="I287" i="2"/>
  <c r="I285" i="2"/>
  <c r="I283" i="2"/>
  <c r="I281" i="2"/>
  <c r="I279" i="2"/>
  <c r="I277" i="2"/>
  <c r="I275" i="2"/>
  <c r="I273" i="2"/>
  <c r="I271" i="2"/>
  <c r="I269" i="2"/>
  <c r="I267" i="2"/>
  <c r="I265" i="2"/>
  <c r="I263" i="2"/>
  <c r="I261" i="2"/>
  <c r="I259" i="2"/>
  <c r="I257" i="2"/>
  <c r="I255" i="2"/>
  <c r="I253" i="2"/>
  <c r="I251" i="2"/>
  <c r="I249" i="2"/>
  <c r="I247" i="2"/>
  <c r="I245" i="2"/>
  <c r="I243" i="2"/>
  <c r="I241" i="2"/>
  <c r="I239" i="2"/>
  <c r="I237" i="2"/>
  <c r="I235" i="2"/>
  <c r="I233" i="2"/>
  <c r="I231" i="2"/>
  <c r="I229" i="2"/>
  <c r="I227" i="2"/>
  <c r="I225" i="2"/>
  <c r="I223" i="2"/>
  <c r="I221" i="2"/>
  <c r="I219" i="2"/>
  <c r="I217" i="2"/>
  <c r="I215" i="2"/>
  <c r="I213" i="2"/>
  <c r="I211" i="2"/>
  <c r="I209" i="2"/>
  <c r="I207" i="2"/>
  <c r="I205" i="2"/>
  <c r="I203" i="2"/>
  <c r="I201" i="2"/>
  <c r="I199" i="2"/>
  <c r="I197" i="2"/>
  <c r="I195" i="2"/>
  <c r="I193" i="2"/>
  <c r="I191" i="2"/>
  <c r="I189" i="2"/>
  <c r="I187" i="2"/>
  <c r="I185" i="2"/>
  <c r="I183" i="2"/>
  <c r="I181" i="2"/>
  <c r="I179" i="2"/>
  <c r="I177" i="2"/>
  <c r="I175" i="2"/>
  <c r="I173" i="2"/>
  <c r="I171" i="2"/>
  <c r="I169" i="2"/>
  <c r="I167" i="2"/>
  <c r="I165" i="2"/>
  <c r="I163" i="2"/>
  <c r="I161" i="2"/>
  <c r="I159" i="2"/>
  <c r="I157" i="2"/>
  <c r="I155" i="2"/>
  <c r="I153" i="2"/>
  <c r="I151" i="2"/>
  <c r="I149" i="2"/>
  <c r="I147" i="2"/>
  <c r="I145" i="2"/>
  <c r="I143" i="2"/>
  <c r="I141" i="2"/>
  <c r="I139" i="2"/>
  <c r="I137" i="2"/>
  <c r="I135" i="2"/>
  <c r="I133" i="2"/>
  <c r="I131" i="2"/>
  <c r="I129" i="2"/>
  <c r="I296" i="2"/>
  <c r="I294" i="2"/>
  <c r="I292" i="2"/>
  <c r="I290" i="2"/>
  <c r="I288" i="2"/>
  <c r="I286" i="2"/>
  <c r="I284" i="2"/>
  <c r="I282" i="2"/>
  <c r="I280" i="2"/>
  <c r="I278" i="2"/>
  <c r="I276" i="2"/>
  <c r="I274" i="2"/>
  <c r="I272" i="2"/>
  <c r="I270" i="2"/>
  <c r="I268" i="2"/>
  <c r="I266" i="2"/>
  <c r="I264" i="2"/>
  <c r="I262" i="2"/>
  <c r="I260" i="2"/>
  <c r="I258" i="2"/>
  <c r="I256" i="2"/>
  <c r="I254" i="2"/>
  <c r="I252" i="2"/>
  <c r="I250" i="2"/>
  <c r="I248" i="2"/>
  <c r="I246" i="2"/>
  <c r="I244" i="2"/>
  <c r="I242" i="2"/>
  <c r="I240" i="2"/>
  <c r="I238" i="2"/>
  <c r="I236" i="2"/>
  <c r="I234" i="2"/>
  <c r="I232" i="2"/>
  <c r="I230" i="2"/>
  <c r="I228" i="2"/>
  <c r="I226" i="2"/>
  <c r="I224" i="2"/>
  <c r="I222" i="2"/>
  <c r="I220" i="2"/>
  <c r="I218" i="2"/>
  <c r="I216" i="2"/>
  <c r="I214" i="2"/>
  <c r="I212" i="2"/>
  <c r="I210" i="2"/>
  <c r="I208" i="2"/>
  <c r="I206" i="2"/>
  <c r="I204" i="2"/>
  <c r="I202" i="2"/>
  <c r="I200" i="2"/>
  <c r="I198" i="2"/>
  <c r="I196" i="2"/>
  <c r="I194" i="2"/>
  <c r="I192" i="2"/>
  <c r="I190" i="2"/>
  <c r="I188" i="2"/>
  <c r="I186" i="2"/>
  <c r="I184" i="2"/>
  <c r="I182" i="2"/>
  <c r="I180" i="2"/>
  <c r="I178" i="2"/>
  <c r="I176" i="2"/>
  <c r="I174" i="2"/>
  <c r="I172" i="2"/>
  <c r="I170" i="2"/>
  <c r="I168" i="2"/>
  <c r="I166" i="2"/>
  <c r="I164" i="2"/>
  <c r="I162" i="2"/>
  <c r="I160" i="2"/>
  <c r="I158" i="2"/>
  <c r="I156" i="2"/>
  <c r="I154" i="2"/>
  <c r="I152" i="2"/>
  <c r="I150" i="2"/>
  <c r="I148" i="2"/>
  <c r="I146" i="2"/>
  <c r="I144" i="2"/>
  <c r="I142" i="2"/>
  <c r="I140" i="2"/>
  <c r="I138" i="2"/>
  <c r="I136" i="2"/>
  <c r="I134" i="2"/>
  <c r="I132" i="2"/>
  <c r="I130" i="2"/>
  <c r="I128" i="2"/>
  <c r="I126" i="2"/>
  <c r="I124" i="2"/>
  <c r="I122" i="2"/>
  <c r="I120" i="2"/>
  <c r="I118" i="2"/>
  <c r="I116" i="2"/>
  <c r="I114" i="2"/>
  <c r="I112" i="2"/>
  <c r="I110" i="2"/>
  <c r="I108" i="2"/>
  <c r="I106" i="2"/>
  <c r="I104" i="2"/>
  <c r="I102" i="2"/>
  <c r="I100" i="2"/>
  <c r="I98" i="2"/>
  <c r="I96" i="2"/>
  <c r="I94" i="2"/>
  <c r="I92" i="2"/>
  <c r="I90" i="2"/>
  <c r="I88" i="2"/>
  <c r="I86" i="2"/>
  <c r="I84" i="2"/>
  <c r="I82" i="2"/>
  <c r="I80" i="2"/>
  <c r="I78" i="2"/>
  <c r="I76" i="2"/>
  <c r="I74" i="2"/>
  <c r="I72" i="2"/>
  <c r="I70" i="2"/>
  <c r="I68" i="2"/>
  <c r="I66" i="2"/>
  <c r="I64" i="2"/>
  <c r="I62" i="2"/>
  <c r="I60" i="2"/>
  <c r="I58" i="2"/>
  <c r="I56" i="2"/>
  <c r="I54" i="2"/>
  <c r="I52" i="2"/>
  <c r="I50" i="2"/>
  <c r="I48" i="2"/>
  <c r="I46" i="2"/>
  <c r="I44" i="2"/>
  <c r="I42" i="2"/>
  <c r="I40" i="2"/>
  <c r="I38" i="2"/>
  <c r="I36" i="2"/>
  <c r="I34" i="2"/>
  <c r="I32" i="2"/>
  <c r="I30" i="2"/>
  <c r="I28" i="2"/>
  <c r="I26" i="2"/>
  <c r="I25" i="2"/>
  <c r="I24" i="2"/>
  <c r="I23" i="2"/>
  <c r="I22" i="2"/>
  <c r="I20" i="2"/>
  <c r="I18" i="2"/>
  <c r="I16" i="2"/>
  <c r="I3" i="2"/>
  <c r="I5" i="2"/>
  <c r="I7" i="2"/>
  <c r="I9" i="2"/>
  <c r="I11" i="2"/>
  <c r="I13" i="2"/>
  <c r="I15" i="2"/>
  <c r="I31" i="2"/>
  <c r="I39" i="2"/>
  <c r="I47" i="2"/>
  <c r="I55" i="2"/>
  <c r="I63" i="2"/>
  <c r="I71" i="2"/>
  <c r="I79" i="2"/>
  <c r="I87" i="2"/>
  <c r="I95" i="2"/>
  <c r="I103" i="2"/>
  <c r="I111" i="2"/>
  <c r="I119" i="2"/>
  <c r="I127" i="2"/>
  <c r="I17" i="2"/>
  <c r="I21" i="2"/>
  <c r="I33" i="2"/>
  <c r="I41" i="2"/>
  <c r="I49" i="2"/>
  <c r="I57" i="2"/>
  <c r="I65" i="2"/>
  <c r="I73" i="2"/>
  <c r="I81" i="2"/>
  <c r="I89" i="2"/>
  <c r="I97" i="2"/>
  <c r="I105" i="2"/>
  <c r="I113" i="2"/>
  <c r="I121" i="2"/>
  <c r="I2" i="2"/>
  <c r="I4" i="2"/>
  <c r="I6" i="2"/>
  <c r="I8" i="2"/>
  <c r="I10" i="2"/>
  <c r="I12" i="2"/>
  <c r="I14" i="2"/>
  <c r="I19" i="2"/>
  <c r="I27" i="2"/>
  <c r="I35" i="2"/>
  <c r="I43" i="2"/>
  <c r="I51" i="2"/>
  <c r="I59" i="2"/>
  <c r="I67" i="2"/>
  <c r="I75" i="2"/>
  <c r="I83" i="2"/>
  <c r="I91" i="2"/>
  <c r="I99" i="2"/>
  <c r="I107" i="2"/>
  <c r="I115" i="2"/>
  <c r="I123" i="2"/>
  <c r="G4" i="1"/>
  <c r="I4" i="1" l="1"/>
  <c r="H4" i="1"/>
  <c r="G5" i="1"/>
  <c r="I5" i="1" l="1"/>
  <c r="H5" i="1"/>
  <c r="G6" i="1"/>
  <c r="H6" i="1" l="1"/>
  <c r="I6" i="1"/>
  <c r="G7" i="1"/>
  <c r="I7" i="1" l="1"/>
  <c r="H7" i="1"/>
  <c r="G8" i="1"/>
  <c r="I8" i="1" l="1"/>
  <c r="H8" i="1"/>
  <c r="G9" i="1"/>
  <c r="I9" i="1" l="1"/>
  <c r="H9" i="1"/>
  <c r="G10" i="1"/>
  <c r="H10" i="1" l="1"/>
  <c r="I10" i="1"/>
  <c r="G11" i="1"/>
  <c r="I11" i="1" l="1"/>
  <c r="H11" i="1"/>
  <c r="G12" i="1"/>
  <c r="I12" i="1" l="1"/>
  <c r="H12" i="1"/>
  <c r="G13" i="1"/>
  <c r="I13" i="1" l="1"/>
  <c r="H13" i="1"/>
  <c r="G14" i="1"/>
  <c r="H14" i="1" l="1"/>
  <c r="I14" i="1"/>
  <c r="G15" i="1"/>
  <c r="I15" i="1" l="1"/>
  <c r="H15" i="1"/>
  <c r="G16" i="1"/>
  <c r="I16" i="1" l="1"/>
  <c r="H16" i="1"/>
  <c r="G17" i="1"/>
  <c r="I17" i="1" l="1"/>
  <c r="H17" i="1"/>
  <c r="G18" i="1"/>
  <c r="H18" i="1" l="1"/>
  <c r="I18" i="1"/>
  <c r="G19" i="1"/>
  <c r="I19" i="1" l="1"/>
  <c r="H19" i="1"/>
  <c r="G20" i="1"/>
  <c r="I20" i="1" l="1"/>
  <c r="H20" i="1"/>
  <c r="G21" i="1"/>
  <c r="I21" i="1" l="1"/>
  <c r="H21" i="1"/>
  <c r="G22" i="1"/>
  <c r="H22" i="1" l="1"/>
  <c r="I22" i="1"/>
  <c r="G23" i="1"/>
  <c r="I23" i="1" l="1"/>
  <c r="H23" i="1"/>
  <c r="G24" i="1"/>
  <c r="I24" i="1" l="1"/>
  <c r="H24" i="1"/>
  <c r="G25" i="1"/>
  <c r="I25" i="1" l="1"/>
  <c r="H25" i="1"/>
  <c r="G26" i="1"/>
  <c r="H26" i="1" l="1"/>
  <c r="I26" i="1"/>
  <c r="G27" i="1"/>
  <c r="I27" i="1" l="1"/>
  <c r="H27" i="1"/>
  <c r="G28" i="1"/>
  <c r="I28" i="1" l="1"/>
  <c r="H28" i="1"/>
  <c r="G29" i="1"/>
  <c r="I29" i="1" l="1"/>
  <c r="H29" i="1"/>
  <c r="G30" i="1"/>
  <c r="H30" i="1" l="1"/>
  <c r="I30" i="1"/>
  <c r="G31" i="1"/>
  <c r="I31" i="1" l="1"/>
  <c r="H31" i="1"/>
  <c r="G32" i="1"/>
  <c r="I32" i="1" l="1"/>
  <c r="H32" i="1"/>
  <c r="G33" i="1"/>
  <c r="I33" i="1" l="1"/>
  <c r="H33" i="1"/>
  <c r="G34" i="1"/>
  <c r="H34" i="1" l="1"/>
  <c r="I34" i="1"/>
  <c r="G35" i="1"/>
  <c r="I35" i="1" l="1"/>
  <c r="H35" i="1"/>
  <c r="G36" i="1"/>
  <c r="I36" i="1" l="1"/>
  <c r="H36" i="1"/>
  <c r="G37" i="1"/>
  <c r="I37" i="1" l="1"/>
  <c r="H37" i="1"/>
  <c r="G38" i="1"/>
  <c r="H38" i="1" l="1"/>
  <c r="I38" i="1"/>
  <c r="G39" i="1"/>
  <c r="I39" i="1" l="1"/>
  <c r="H39" i="1"/>
  <c r="G40" i="1"/>
  <c r="I40" i="1" l="1"/>
  <c r="H40" i="1"/>
  <c r="G41" i="1"/>
  <c r="I41" i="1" l="1"/>
  <c r="H41" i="1"/>
  <c r="G42" i="1"/>
  <c r="H42" i="1" l="1"/>
  <c r="I42" i="1"/>
  <c r="G43" i="1"/>
  <c r="I43" i="1" l="1"/>
  <c r="H43" i="1"/>
  <c r="G44" i="1"/>
  <c r="I44" i="1" l="1"/>
  <c r="H44" i="1"/>
  <c r="G45" i="1"/>
  <c r="I45" i="1" l="1"/>
  <c r="H45" i="1"/>
  <c r="G46" i="1"/>
  <c r="H46" i="1" l="1"/>
  <c r="I46" i="1"/>
  <c r="G47" i="1"/>
  <c r="I47" i="1" l="1"/>
  <c r="H47" i="1"/>
  <c r="G48" i="1"/>
  <c r="I48" i="1" l="1"/>
  <c r="H48" i="1"/>
  <c r="G49" i="1"/>
  <c r="I49" i="1" l="1"/>
  <c r="H49" i="1"/>
  <c r="G50" i="1"/>
  <c r="H50" i="1" l="1"/>
  <c r="I50" i="1"/>
  <c r="G51" i="1"/>
  <c r="I51" i="1" l="1"/>
  <c r="H51" i="1"/>
  <c r="G52" i="1"/>
  <c r="I52" i="1" l="1"/>
  <c r="H52" i="1"/>
  <c r="G53" i="1"/>
  <c r="I53" i="1" l="1"/>
  <c r="H53" i="1"/>
  <c r="G54" i="1"/>
  <c r="H54" i="1" l="1"/>
  <c r="I54" i="1"/>
  <c r="G55" i="1"/>
  <c r="I55" i="1" l="1"/>
  <c r="H55" i="1"/>
  <c r="G56" i="1"/>
  <c r="I56" i="1" l="1"/>
  <c r="H56" i="1"/>
  <c r="G57" i="1"/>
  <c r="I57" i="1" l="1"/>
  <c r="H57" i="1"/>
  <c r="G58" i="1"/>
  <c r="H58" i="1" l="1"/>
  <c r="I58" i="1"/>
  <c r="G59" i="1"/>
  <c r="I59" i="1" l="1"/>
  <c r="H59" i="1"/>
  <c r="G60" i="1"/>
  <c r="I60" i="1" l="1"/>
  <c r="H60" i="1"/>
  <c r="G61" i="1"/>
  <c r="I61" i="1" l="1"/>
  <c r="H61" i="1"/>
  <c r="G62" i="1"/>
  <c r="H62" i="1" l="1"/>
  <c r="I62" i="1"/>
  <c r="G63" i="1"/>
  <c r="I63" i="1" l="1"/>
  <c r="H63" i="1"/>
  <c r="G64" i="1"/>
  <c r="I64" i="1" l="1"/>
  <c r="H64" i="1"/>
  <c r="G65" i="1"/>
  <c r="I65" i="1" l="1"/>
  <c r="H65" i="1"/>
  <c r="G66" i="1"/>
  <c r="H66" i="1" l="1"/>
  <c r="I66" i="1"/>
  <c r="G67" i="1"/>
  <c r="I67" i="1" l="1"/>
  <c r="H67" i="1"/>
  <c r="G68" i="1"/>
  <c r="I68" i="1" l="1"/>
  <c r="H68" i="1"/>
  <c r="G69" i="1"/>
  <c r="I69" i="1" l="1"/>
  <c r="H69" i="1"/>
  <c r="G70" i="1"/>
  <c r="H70" i="1" l="1"/>
  <c r="I70" i="1"/>
  <c r="G71" i="1"/>
  <c r="I71" i="1" l="1"/>
  <c r="H71" i="1"/>
  <c r="G72" i="1"/>
  <c r="I72" i="1" l="1"/>
  <c r="H72" i="1"/>
  <c r="G73" i="1"/>
  <c r="I73" i="1" l="1"/>
  <c r="H73" i="1"/>
  <c r="G74" i="1"/>
  <c r="H74" i="1" l="1"/>
  <c r="I74" i="1"/>
  <c r="G75" i="1"/>
  <c r="I75" i="1" l="1"/>
  <c r="H75" i="1"/>
  <c r="G76" i="1"/>
  <c r="I76" i="1" l="1"/>
  <c r="H76" i="1"/>
  <c r="G77" i="1"/>
  <c r="I77" i="1" l="1"/>
  <c r="H77" i="1"/>
  <c r="G78" i="1"/>
  <c r="H78" i="1" l="1"/>
  <c r="I78" i="1"/>
  <c r="G79" i="1"/>
  <c r="I79" i="1" l="1"/>
  <c r="H79" i="1"/>
  <c r="G80" i="1"/>
  <c r="I80" i="1" l="1"/>
  <c r="H80" i="1"/>
  <c r="G81" i="1"/>
  <c r="I81" i="1" l="1"/>
  <c r="H81" i="1"/>
  <c r="G82" i="1"/>
  <c r="H82" i="1" l="1"/>
  <c r="I82" i="1"/>
  <c r="G83" i="1"/>
  <c r="I83" i="1" l="1"/>
  <c r="H83" i="1"/>
  <c r="G84" i="1"/>
  <c r="I84" i="1" l="1"/>
  <c r="H84" i="1"/>
  <c r="G85" i="1"/>
  <c r="I85" i="1" l="1"/>
  <c r="H85" i="1"/>
  <c r="G86" i="1"/>
  <c r="H86" i="1" l="1"/>
  <c r="I86" i="1"/>
  <c r="G87" i="1"/>
  <c r="I87" i="1" l="1"/>
  <c r="H87" i="1"/>
  <c r="G88" i="1"/>
  <c r="I88" i="1" l="1"/>
  <c r="H88" i="1"/>
  <c r="G89" i="1"/>
  <c r="I89" i="1" l="1"/>
  <c r="H89" i="1"/>
  <c r="G90" i="1"/>
  <c r="H90" i="1" l="1"/>
  <c r="I90" i="1"/>
  <c r="G91" i="1"/>
  <c r="I91" i="1" l="1"/>
  <c r="H91" i="1"/>
  <c r="G92" i="1"/>
  <c r="I92" i="1" l="1"/>
  <c r="H92" i="1"/>
  <c r="G93" i="1"/>
  <c r="I93" i="1" l="1"/>
  <c r="H93" i="1"/>
  <c r="G94" i="1"/>
  <c r="H94" i="1" l="1"/>
  <c r="I94" i="1"/>
  <c r="G95" i="1"/>
  <c r="I95" i="1" l="1"/>
  <c r="H95" i="1"/>
  <c r="G96" i="1"/>
  <c r="I96" i="1" l="1"/>
  <c r="H96" i="1"/>
  <c r="G97" i="1"/>
  <c r="I97" i="1" l="1"/>
  <c r="H97" i="1"/>
  <c r="G98" i="1"/>
  <c r="H98" i="1" l="1"/>
  <c r="I98" i="1"/>
  <c r="G99" i="1"/>
  <c r="I99" i="1" l="1"/>
  <c r="H99" i="1"/>
  <c r="G100" i="1"/>
  <c r="I100" i="1" l="1"/>
  <c r="H100" i="1"/>
  <c r="G101" i="1"/>
  <c r="I101" i="1" l="1"/>
  <c r="H101" i="1"/>
  <c r="G102" i="1"/>
  <c r="H102" i="1" l="1"/>
  <c r="I102" i="1"/>
  <c r="G103" i="1"/>
  <c r="I103" i="1" l="1"/>
  <c r="H103" i="1"/>
  <c r="G104" i="1"/>
  <c r="I104" i="1" l="1"/>
  <c r="H104" i="1"/>
  <c r="G105" i="1"/>
  <c r="I105" i="1" l="1"/>
  <c r="H105" i="1"/>
  <c r="G106" i="1"/>
  <c r="H106" i="1" l="1"/>
  <c r="I106" i="1"/>
  <c r="G107" i="1"/>
  <c r="I107" i="1" l="1"/>
  <c r="H107" i="1"/>
  <c r="G108" i="1"/>
  <c r="I108" i="1" l="1"/>
  <c r="H108" i="1"/>
  <c r="G109" i="1"/>
  <c r="I109" i="1" l="1"/>
  <c r="H109" i="1"/>
  <c r="G110" i="1"/>
  <c r="H110" i="1" l="1"/>
  <c r="I110" i="1"/>
  <c r="G111" i="1"/>
  <c r="I111" i="1" l="1"/>
  <c r="H111" i="1"/>
  <c r="G112" i="1"/>
  <c r="I112" i="1" l="1"/>
  <c r="H112" i="1"/>
  <c r="G113" i="1"/>
  <c r="I113" i="1" l="1"/>
  <c r="H113" i="1"/>
  <c r="G114" i="1"/>
  <c r="H114" i="1" l="1"/>
  <c r="I114" i="1"/>
  <c r="G115" i="1"/>
  <c r="I115" i="1" l="1"/>
  <c r="H115" i="1"/>
  <c r="G116" i="1"/>
  <c r="I116" i="1" l="1"/>
  <c r="H116" i="1"/>
  <c r="G117" i="1"/>
  <c r="I117" i="1" l="1"/>
  <c r="H117" i="1"/>
  <c r="G118" i="1"/>
  <c r="H118" i="1" l="1"/>
  <c r="I118" i="1"/>
  <c r="G119" i="1"/>
  <c r="I119" i="1" l="1"/>
  <c r="H119" i="1"/>
  <c r="G120" i="1"/>
  <c r="I120" i="1" l="1"/>
  <c r="H120" i="1"/>
  <c r="G121" i="1"/>
  <c r="I121" i="1" l="1"/>
  <c r="H121" i="1"/>
  <c r="G122" i="1"/>
  <c r="H122" i="1" l="1"/>
  <c r="I122" i="1"/>
  <c r="G123" i="1"/>
  <c r="I123" i="1" l="1"/>
  <c r="H123" i="1"/>
  <c r="G124" i="1"/>
  <c r="I124" i="1" l="1"/>
  <c r="H124" i="1"/>
  <c r="G125" i="1"/>
  <c r="I125" i="1" l="1"/>
  <c r="H125" i="1"/>
  <c r="G126" i="1"/>
  <c r="H126" i="1" l="1"/>
  <c r="I126" i="1"/>
  <c r="G127" i="1"/>
  <c r="I127" i="1" l="1"/>
  <c r="H127" i="1"/>
  <c r="G128" i="1"/>
  <c r="I128" i="1" l="1"/>
  <c r="H128" i="1"/>
  <c r="G129" i="1"/>
  <c r="I129" i="1" l="1"/>
  <c r="H129" i="1"/>
  <c r="G130" i="1"/>
  <c r="H130" i="1" l="1"/>
  <c r="I130" i="1"/>
  <c r="G131" i="1"/>
  <c r="I131" i="1" l="1"/>
  <c r="H131" i="1"/>
  <c r="G132" i="1"/>
  <c r="I132" i="1" l="1"/>
  <c r="H132" i="1"/>
  <c r="G133" i="1"/>
  <c r="I133" i="1" l="1"/>
  <c r="H133" i="1"/>
  <c r="G134" i="1"/>
  <c r="H134" i="1" l="1"/>
  <c r="I134" i="1"/>
  <c r="G135" i="1"/>
  <c r="I135" i="1" l="1"/>
  <c r="H135" i="1"/>
  <c r="G136" i="1"/>
  <c r="I136" i="1" l="1"/>
  <c r="H136" i="1"/>
  <c r="G137" i="1"/>
  <c r="I137" i="1" l="1"/>
  <c r="H137" i="1"/>
  <c r="G138" i="1"/>
  <c r="H138" i="1" l="1"/>
  <c r="I138" i="1"/>
  <c r="G139" i="1"/>
  <c r="H139" i="1" s="1"/>
  <c r="G140" i="1" l="1"/>
  <c r="H140" i="1" s="1"/>
  <c r="G141" i="1" l="1"/>
  <c r="G14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Omerhan</author>
    <author>Ömerhan</author>
  </authors>
  <commentList>
    <comment ref="A16" authorId="0" shapeId="0" xr:uid="{52110AE4-7412-423A-A8BD-0552AFD0FB3C}">
      <text>
        <r>
          <rPr>
            <b/>
            <sz val="9"/>
            <color indexed="81"/>
            <rFont val="Tahoma"/>
            <family val="2"/>
          </rPr>
          <t>Omerhan:</t>
        </r>
        <r>
          <rPr>
            <sz val="9"/>
            <color indexed="81"/>
            <rFont val="Tahoma"/>
            <family val="2"/>
          </rPr>
          <t xml:space="preserve">
The exponential function is utilized for the GE experiments performed at temperatures ranging from 7.8°C to 15.0°C for rainbow trout, to determine the temperature dependency within this lower range. The length exponent was fixed at 0.75.</t>
        </r>
      </text>
    </comment>
    <comment ref="A23" authorId="1" shapeId="0" xr:uid="{D4AAE32C-12E5-48EF-AF1D-A8D3395C4533}">
      <text>
        <r>
          <rPr>
            <b/>
            <sz val="9"/>
            <color indexed="81"/>
            <rFont val="Tahoma"/>
            <family val="2"/>
          </rPr>
          <t>Ömerhan:</t>
        </r>
        <r>
          <rPr>
            <sz val="9"/>
            <color indexed="81"/>
            <rFont val="Tahoma"/>
            <family val="2"/>
          </rPr>
          <t xml:space="preserve">
The square root function with temperature function of Andersen (2012) and fish size effects (dS_t)/dt=-ρ_LT L^λ e^(δ_1 T) (1-e^(δ_2 (T-T_u ) ))√(S_t ) is used to parameterize the effects of body size and temperature throughout the experimental temperature. The first temperature coefficient, δ1, denoted as A1 in the SAS statement, is fixed at 0.08. For further details, refer to Dürrani (2022).</t>
        </r>
      </text>
    </comment>
  </commentList>
</comments>
</file>

<file path=xl/sharedStrings.xml><?xml version="1.0" encoding="utf-8"?>
<sst xmlns="http://schemas.openxmlformats.org/spreadsheetml/2006/main" count="55" uniqueCount="34">
  <si>
    <t>Parameter</t>
  </si>
  <si>
    <t>temp</t>
  </si>
  <si>
    <t>Exponential function</t>
  </si>
  <si>
    <t>Temperature function of Andersen (2012)</t>
  </si>
  <si>
    <t>95% CI</t>
  </si>
  <si>
    <t>RT</t>
  </si>
  <si>
    <t>A</t>
  </si>
  <si>
    <t>expno</t>
  </si>
  <si>
    <t>predlcm</t>
  </si>
  <si>
    <t>predw</t>
  </si>
  <si>
    <t>sow</t>
  </si>
  <si>
    <t>stw</t>
  </si>
  <si>
    <t>time</t>
  </si>
  <si>
    <t>t</t>
  </si>
  <si>
    <r>
      <t>S</t>
    </r>
    <r>
      <rPr>
        <vertAlign val="subscript"/>
        <sz val="11"/>
        <rFont val="Calibri"/>
        <family val="2"/>
        <scheme val="minor"/>
      </rPr>
      <t>t</t>
    </r>
  </si>
  <si>
    <t>Mean</t>
  </si>
  <si>
    <t>S.E</t>
  </si>
  <si>
    <t>So</t>
  </si>
  <si>
    <t>TL</t>
  </si>
  <si>
    <t>Temp.</t>
  </si>
  <si>
    <t>Mass</t>
  </si>
  <si>
    <t>St</t>
  </si>
  <si>
    <t>RLT</t>
  </si>
  <si>
    <t>C</t>
  </si>
  <si>
    <t>A2</t>
  </si>
  <si>
    <t>TU</t>
  </si>
  <si>
    <t>Exp 1-9</t>
  </si>
  <si>
    <t>Temperature</t>
  </si>
  <si>
    <t>Estimate.RL</t>
  </si>
  <si>
    <t>Std. Error</t>
  </si>
  <si>
    <t>Estimate.RT</t>
  </si>
  <si>
    <t>Exp 6-11</t>
  </si>
  <si>
    <t>Estimate.RLT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</si>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</sst>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
    <numFmt numFmtId="165" formatCode="0.0"/>
    <numFmt numFmtId="166" formatCode="0.00000"/>
    <numFmt numFmtId="168" formatCode="0.000000000"/>
    <numFmt numFmtId="169" formatCode="0.000"/>
    <numFmt numFmtId="170" formatCode="0.000000"/>
  </numFmts>
  <fonts count="9" x14ac:knownFonts="1">
    <font>
      <sz val="11"/>
      <color theme="1"/>
      <name val="Calibri"/>
      <family val="2"/>
      <scheme val="minor"/>
    </font>
    <font>
      <b/>
      <sz val="11"/>
      <color theme="1"/>
      <name val="Calibri"/>
      <family val="2"/>
      <scheme val="minor"/>
    </font>
    <font>
      <sz val="11"/>
      <name val="Calibri"/>
      <family val="2"/>
      <scheme val="minor"/>
    </font>
    <font>
      <b/>
      <sz val="9"/>
      <color indexed="81"/>
      <name val="Tahoma"/>
      <family val="2"/>
    </font>
    <font>
      <sz val="9"/>
      <color indexed="81"/>
      <name val="Tahoma"/>
      <family val="2"/>
    </font>
    <font>
      <vertAlign val="subscript"/>
      <sz val="11"/>
      <name val="Calibri"/>
      <family val="2"/>
      <scheme val="minor"/>
    </font>
    <font>
      <b/>
      <sz val="11"/>
      <name val="Calibri"/>
      <family val="2"/>
      <scheme val="minor"/>
    </font>
    <font>
      <sz val="12"/>
      <color rgb="FF89632B"/>
      <name val="Consolas"/>
      <family val="3"/>
    </font>
    <font>
      <sz val="12"/>
      <color rgb="FF000000"/>
      <name val="Consolas"/>
      <family val="3"/>
    </font>
  </fonts>
  <fills count="5">
    <fill>
      <patternFill patternType="none"/>
    </fill>
    <fill>
      <patternFill patternType="gray125"/>
    </fill>
    <fill>
      <patternFill patternType="solid">
        <fgColor rgb="FFEDF2F9"/>
        <bgColor indexed="64"/>
      </patternFill>
    </fill>
    <fill>
      <patternFill patternType="solid">
        <fgColor rgb="FF92D050"/>
        <bgColor indexed="64"/>
      </patternFill>
    </fill>
    <fill>
      <patternFill patternType="solid">
        <fgColor theme="5" tint="0.39997558519241921"/>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1" fillId="0" borderId="0" xfId="0" applyFont="1"/>
    <xf numFmtId="164" fontId="2" fillId="0" borderId="0" xfId="0" applyNumberFormat="1" applyFont="1"/>
    <xf numFmtId="164" fontId="0" fillId="0" borderId="0" xfId="0" applyNumberFormat="1"/>
    <xf numFmtId="166" fontId="0" fillId="0" borderId="0" xfId="0" applyNumberFormat="1"/>
    <xf numFmtId="0" fontId="0" fillId="3" borderId="0" xfId="0" applyFill="1"/>
    <xf numFmtId="0" fontId="0" fillId="4" borderId="0" xfId="0" applyFill="1"/>
    <xf numFmtId="0" fontId="2" fillId="0" borderId="0" xfId="0" applyFont="1"/>
    <xf numFmtId="168" fontId="0" fillId="0" borderId="0" xfId="0" applyNumberFormat="1"/>
    <xf numFmtId="0" fontId="2" fillId="0" borderId="6" xfId="0" applyFont="1" applyBorder="1"/>
    <xf numFmtId="0" fontId="2" fillId="0" borderId="7" xfId="0" applyFont="1" applyBorder="1"/>
    <xf numFmtId="0" fontId="2" fillId="0" borderId="8" xfId="0" applyFont="1" applyBorder="1" applyAlignment="1">
      <alignment horizontal="center"/>
    </xf>
    <xf numFmtId="169" fontId="2" fillId="0" borderId="0" xfId="0" applyNumberFormat="1" applyFont="1"/>
    <xf numFmtId="0" fontId="7" fillId="0" borderId="0" xfId="0" applyFont="1" applyAlignment="1">
      <alignment horizontal="center" vertical="center"/>
    </xf>
    <xf numFmtId="0" fontId="0" fillId="0" borderId="7" xfId="0" applyBorder="1"/>
    <xf numFmtId="2" fontId="0" fillId="0" borderId="0" xfId="0" applyNumberFormat="1"/>
    <xf numFmtId="170" fontId="0" fillId="0" borderId="0" xfId="0" applyNumberFormat="1"/>
    <xf numFmtId="0" fontId="0" fillId="0" borderId="6" xfId="0" applyBorder="1"/>
    <xf numFmtId="2" fontId="0" fillId="0" borderId="6" xfId="0" applyNumberFormat="1" applyBorder="1"/>
    <xf numFmtId="0" fontId="0" fillId="2" borderId="0" xfId="0" applyFill="1"/>
    <xf numFmtId="0" fontId="1" fillId="2" borderId="1" xfId="0" applyFont="1" applyFill="1" applyBorder="1"/>
    <xf numFmtId="0" fontId="1" fillId="2" borderId="2" xfId="0" applyFont="1" applyFill="1" applyBorder="1"/>
    <xf numFmtId="0" fontId="1" fillId="2" borderId="16" xfId="0" applyFont="1" applyFill="1" applyBorder="1"/>
    <xf numFmtId="0" fontId="0" fillId="2" borderId="3" xfId="0" applyFill="1" applyBorder="1"/>
    <xf numFmtId="0" fontId="0" fillId="2" borderId="17" xfId="0" applyFill="1" applyBorder="1"/>
    <xf numFmtId="166" fontId="0" fillId="2" borderId="0" xfId="0" applyNumberFormat="1" applyFill="1"/>
    <xf numFmtId="0" fontId="0" fillId="2" borderId="4" xfId="0" applyFill="1" applyBorder="1"/>
    <xf numFmtId="0" fontId="0" fillId="2" borderId="5" xfId="0" applyFill="1" applyBorder="1"/>
    <xf numFmtId="0" fontId="0" fillId="2" borderId="18" xfId="0" applyFill="1" applyBorder="1"/>
    <xf numFmtId="165" fontId="0" fillId="2" borderId="0" xfId="0" applyNumberFormat="1" applyFill="1"/>
    <xf numFmtId="165" fontId="0" fillId="2" borderId="5" xfId="0" applyNumberFormat="1" applyFill="1" applyBorder="1"/>
    <xf numFmtId="11" fontId="0" fillId="0" borderId="0" xfId="0" applyNumberFormat="1"/>
    <xf numFmtId="0" fontId="0" fillId="2" borderId="1" xfId="0" applyFill="1" applyBorder="1"/>
    <xf numFmtId="0" fontId="0" fillId="2" borderId="2" xfId="0" applyFill="1" applyBorder="1"/>
    <xf numFmtId="166" fontId="0" fillId="2" borderId="17" xfId="0" applyNumberFormat="1" applyFill="1" applyBorder="1"/>
    <xf numFmtId="166" fontId="0" fillId="2" borderId="5" xfId="0" applyNumberFormat="1" applyFill="1" applyBorder="1"/>
    <xf numFmtId="166" fontId="0" fillId="2" borderId="18" xfId="0" applyNumberFormat="1" applyFill="1" applyBorder="1"/>
    <xf numFmtId="0" fontId="8" fillId="2" borderId="1" xfId="0" applyFont="1" applyFill="1" applyBorder="1"/>
    <xf numFmtId="0" fontId="8" fillId="2" borderId="3" xfId="0" applyFont="1" applyFill="1" applyBorder="1"/>
    <xf numFmtId="0" fontId="8" fillId="2" borderId="4" xfId="0" applyFont="1" applyFill="1" applyBorder="1"/>
    <xf numFmtId="0" fontId="2" fillId="2" borderId="9" xfId="0" applyFont="1" applyFill="1" applyBorder="1"/>
    <xf numFmtId="0" fontId="6" fillId="2" borderId="10" xfId="0" applyFont="1" applyFill="1" applyBorder="1"/>
    <xf numFmtId="0" fontId="6" fillId="2" borderId="11" xfId="0" applyFont="1" applyFill="1" applyBorder="1"/>
    <xf numFmtId="0" fontId="2" fillId="2" borderId="12" xfId="0" applyFont="1" applyFill="1" applyBorder="1"/>
    <xf numFmtId="2" fontId="2" fillId="2" borderId="0" xfId="0" applyNumberFormat="1" applyFont="1" applyFill="1"/>
    <xf numFmtId="2" fontId="2" fillId="2" borderId="13" xfId="0" applyNumberFormat="1" applyFont="1" applyFill="1" applyBorder="1"/>
    <xf numFmtId="0" fontId="2" fillId="2" borderId="14" xfId="0" applyFont="1" applyFill="1" applyBorder="1"/>
    <xf numFmtId="2" fontId="2" fillId="2" borderId="6" xfId="0" applyNumberFormat="1" applyFont="1" applyFill="1" applyBorder="1"/>
    <xf numFmtId="2" fontId="2" fillId="2" borderId="15" xfId="0" applyNumberFormat="1" applyFont="1" applyFill="1" applyBorder="1"/>
  </cellXfs>
  <cellStyles count="1">
    <cellStyle name="Normal" xfId="0" builtinId="0"/>
  </cellStyles>
  <dxfs count="0"/>
  <tableStyles count="0" defaultTableStyle="TableStyleMedium2" defaultPivotStyle="PivotStyleLight16"/>
  <colors>
    <mruColors>
      <color rgb="FFEDF2F9"/>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Rainbow trout</a:t>
            </a:r>
          </a:p>
        </c:rich>
      </c:tx>
      <c:layout>
        <c:manualLayout>
          <c:xMode val="edge"/>
          <c:yMode val="edge"/>
          <c:x val="0.43401377952755904"/>
          <c:y val="2.4305555555555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25400" cap="rnd">
              <a:noFill/>
              <a:round/>
            </a:ln>
            <a:effectLst/>
          </c:spPr>
          <c:marker>
            <c:symbol val="square"/>
            <c:size val="5"/>
            <c:spPr>
              <a:solidFill>
                <a:schemeClr val="bg1">
                  <a:lumMod val="75000"/>
                </a:schemeClr>
              </a:solidFill>
              <a:ln w="9525">
                <a:solidFill>
                  <a:schemeClr val="tx1"/>
                </a:solidFill>
              </a:ln>
              <a:effectLst/>
            </c:spPr>
          </c:marker>
          <c:errBars>
            <c:errDir val="y"/>
            <c:errBarType val="both"/>
            <c:errValType val="cust"/>
            <c:noEndCap val="0"/>
            <c:plus>
              <c:numRef>
                <c:f>Sheet1!$E$2:$E$10</c:f>
                <c:numCache>
                  <c:formatCode>General</c:formatCode>
                  <c:ptCount val="9"/>
                  <c:pt idx="0">
                    <c:v>2.352E-4</c:v>
                  </c:pt>
                  <c:pt idx="1">
                    <c:v>2.1560000000000001E-4</c:v>
                  </c:pt>
                  <c:pt idx="2">
                    <c:v>3.9199999999999999E-4</c:v>
                  </c:pt>
                  <c:pt idx="3">
                    <c:v>5.0959999999999992E-4</c:v>
                  </c:pt>
                  <c:pt idx="4">
                    <c:v>2.352E-4</c:v>
                  </c:pt>
                  <c:pt idx="5">
                    <c:v>3.5280000000000001E-4</c:v>
                  </c:pt>
                  <c:pt idx="6">
                    <c:v>3.1360000000000003E-4</c:v>
                  </c:pt>
                  <c:pt idx="7">
                    <c:v>4.704E-4</c:v>
                  </c:pt>
                  <c:pt idx="8">
                    <c:v>3.5280000000000001E-4</c:v>
                  </c:pt>
                </c:numCache>
              </c:numRef>
            </c:plus>
            <c:minus>
              <c:numRef>
                <c:f>Sheet1!$E$2:$E$10</c:f>
                <c:numCache>
                  <c:formatCode>General</c:formatCode>
                  <c:ptCount val="9"/>
                  <c:pt idx="0">
                    <c:v>2.352E-4</c:v>
                  </c:pt>
                  <c:pt idx="1">
                    <c:v>2.1560000000000001E-4</c:v>
                  </c:pt>
                  <c:pt idx="2">
                    <c:v>3.9199999999999999E-4</c:v>
                  </c:pt>
                  <c:pt idx="3">
                    <c:v>5.0959999999999992E-4</c:v>
                  </c:pt>
                  <c:pt idx="4">
                    <c:v>2.352E-4</c:v>
                  </c:pt>
                  <c:pt idx="5">
                    <c:v>3.5280000000000001E-4</c:v>
                  </c:pt>
                  <c:pt idx="6">
                    <c:v>3.1360000000000003E-4</c:v>
                  </c:pt>
                  <c:pt idx="7">
                    <c:v>4.704E-4</c:v>
                  </c:pt>
                  <c:pt idx="8">
                    <c:v>3.5280000000000001E-4</c:v>
                  </c:pt>
                </c:numCache>
              </c:numRef>
            </c:minus>
            <c:spPr>
              <a:noFill/>
              <a:ln w="9525" cap="flat" cmpd="sng" algn="ctr">
                <a:solidFill>
                  <a:schemeClr val="tx1">
                    <a:lumMod val="65000"/>
                    <a:lumOff val="35000"/>
                  </a:schemeClr>
                </a:solidFill>
                <a:round/>
              </a:ln>
              <a:effectLst/>
            </c:spPr>
          </c:errBars>
          <c:xVal>
            <c:numRef>
              <c:f>Sheet1!$B$2:$B$10</c:f>
              <c:numCache>
                <c:formatCode>0.0</c:formatCode>
                <c:ptCount val="9"/>
                <c:pt idx="0">
                  <c:v>7.8</c:v>
                </c:pt>
                <c:pt idx="1">
                  <c:v>12.5</c:v>
                </c:pt>
                <c:pt idx="2">
                  <c:v>13.6</c:v>
                </c:pt>
                <c:pt idx="3">
                  <c:v>13.7</c:v>
                </c:pt>
                <c:pt idx="4">
                  <c:v>14.6</c:v>
                </c:pt>
                <c:pt idx="5">
                  <c:v>14.9</c:v>
                </c:pt>
                <c:pt idx="6">
                  <c:v>15</c:v>
                </c:pt>
                <c:pt idx="7">
                  <c:v>17.8</c:v>
                </c:pt>
                <c:pt idx="8">
                  <c:v>19.2</c:v>
                </c:pt>
              </c:numCache>
            </c:numRef>
          </c:xVal>
          <c:yVal>
            <c:numRef>
              <c:f>Sheet1!$C$2:$C$10</c:f>
              <c:numCache>
                <c:formatCode>General</c:formatCode>
                <c:ptCount val="9"/>
                <c:pt idx="0">
                  <c:v>3.13E-3</c:v>
                </c:pt>
                <c:pt idx="1">
                  <c:v>4.2100000000000002E-3</c:v>
                </c:pt>
                <c:pt idx="2">
                  <c:v>4.47E-3</c:v>
                </c:pt>
                <c:pt idx="3">
                  <c:v>4.5199999999999997E-3</c:v>
                </c:pt>
                <c:pt idx="4">
                  <c:v>4.8599999999999997E-3</c:v>
                </c:pt>
                <c:pt idx="5" formatCode="0.00000">
                  <c:v>5.0000000000000001E-3</c:v>
                </c:pt>
                <c:pt idx="6">
                  <c:v>5.28E-3</c:v>
                </c:pt>
                <c:pt idx="7">
                  <c:v>6.2199999999999998E-3</c:v>
                </c:pt>
                <c:pt idx="8">
                  <c:v>6.1399999999999996E-3</c:v>
                </c:pt>
              </c:numCache>
            </c:numRef>
          </c:yVal>
          <c:smooth val="0"/>
          <c:extLst>
            <c:ext xmlns:c16="http://schemas.microsoft.com/office/drawing/2014/chart" uri="{C3380CC4-5D6E-409C-BE32-E72D297353CC}">
              <c16:uniqueId val="{00000000-2870-45A9-B223-A843B7707BF7}"/>
            </c:ext>
          </c:extLst>
        </c:ser>
        <c:dLbls>
          <c:showLegendKey val="0"/>
          <c:showVal val="0"/>
          <c:showCatName val="0"/>
          <c:showSerName val="0"/>
          <c:showPercent val="0"/>
          <c:showBubbleSize val="0"/>
        </c:dLbls>
        <c:axId val="1859865008"/>
        <c:axId val="1834653952"/>
      </c:scatterChart>
      <c:scatterChart>
        <c:scatterStyle val="smoothMarker"/>
        <c:varyColors val="0"/>
        <c:ser>
          <c:idx val="1"/>
          <c:order val="1"/>
          <c:spPr>
            <a:ln w="19050" cap="rnd">
              <a:solidFill>
                <a:srgbClr val="C00000"/>
              </a:solidFill>
              <a:prstDash val="sysDash"/>
              <a:round/>
            </a:ln>
            <a:effectLst/>
          </c:spPr>
          <c:marker>
            <c:symbol val="none"/>
          </c:marker>
          <c:xVal>
            <c:numRef>
              <c:f>Sheet1!$G$2:$G$118</c:f>
              <c:numCache>
                <c:formatCode>General</c:formatCode>
                <c:ptCount val="117"/>
                <c:pt idx="0">
                  <c:v>7</c:v>
                </c:pt>
                <c:pt idx="1">
                  <c:v>7.1</c:v>
                </c:pt>
                <c:pt idx="2">
                  <c:v>7.1999999999999993</c:v>
                </c:pt>
                <c:pt idx="3">
                  <c:v>7.2999999999999989</c:v>
                </c:pt>
                <c:pt idx="4">
                  <c:v>7.3999999999999986</c:v>
                </c:pt>
                <c:pt idx="5">
                  <c:v>7.4999999999999982</c:v>
                </c:pt>
                <c:pt idx="6">
                  <c:v>7.5999999999999979</c:v>
                </c:pt>
                <c:pt idx="7">
                  <c:v>7.6999999999999975</c:v>
                </c:pt>
                <c:pt idx="8">
                  <c:v>7.7999999999999972</c:v>
                </c:pt>
                <c:pt idx="9">
                  <c:v>7.8999999999999968</c:v>
                </c:pt>
                <c:pt idx="10">
                  <c:v>7.9999999999999964</c:v>
                </c:pt>
                <c:pt idx="11">
                  <c:v>8.0999999999999961</c:v>
                </c:pt>
                <c:pt idx="12">
                  <c:v>8.1999999999999957</c:v>
                </c:pt>
                <c:pt idx="13">
                  <c:v>8.2999999999999954</c:v>
                </c:pt>
                <c:pt idx="14">
                  <c:v>8.399999999999995</c:v>
                </c:pt>
                <c:pt idx="15">
                  <c:v>8.4999999999999947</c:v>
                </c:pt>
                <c:pt idx="16">
                  <c:v>8.5999999999999943</c:v>
                </c:pt>
                <c:pt idx="17">
                  <c:v>8.699999999999994</c:v>
                </c:pt>
                <c:pt idx="18">
                  <c:v>8.7999999999999936</c:v>
                </c:pt>
                <c:pt idx="19">
                  <c:v>8.8999999999999932</c:v>
                </c:pt>
                <c:pt idx="20">
                  <c:v>8.9999999999999929</c:v>
                </c:pt>
                <c:pt idx="21">
                  <c:v>9.0999999999999925</c:v>
                </c:pt>
                <c:pt idx="22">
                  <c:v>9.1999999999999922</c:v>
                </c:pt>
                <c:pt idx="23">
                  <c:v>9.2999999999999918</c:v>
                </c:pt>
                <c:pt idx="24">
                  <c:v>9.3999999999999915</c:v>
                </c:pt>
                <c:pt idx="25">
                  <c:v>9.4999999999999911</c:v>
                </c:pt>
                <c:pt idx="26">
                  <c:v>9.5999999999999908</c:v>
                </c:pt>
                <c:pt idx="27">
                  <c:v>9.6999999999999904</c:v>
                </c:pt>
                <c:pt idx="28">
                  <c:v>9.7999999999999901</c:v>
                </c:pt>
                <c:pt idx="29">
                  <c:v>9.8999999999999897</c:v>
                </c:pt>
                <c:pt idx="30">
                  <c:v>9.9999999999999893</c:v>
                </c:pt>
                <c:pt idx="31">
                  <c:v>10.099999999999989</c:v>
                </c:pt>
                <c:pt idx="32">
                  <c:v>10.199999999999989</c:v>
                </c:pt>
                <c:pt idx="33">
                  <c:v>10.299999999999988</c:v>
                </c:pt>
                <c:pt idx="34">
                  <c:v>10.399999999999988</c:v>
                </c:pt>
                <c:pt idx="35">
                  <c:v>10.499999999999988</c:v>
                </c:pt>
                <c:pt idx="36">
                  <c:v>10.599999999999987</c:v>
                </c:pt>
                <c:pt idx="37">
                  <c:v>10.699999999999987</c:v>
                </c:pt>
                <c:pt idx="38">
                  <c:v>10.799999999999986</c:v>
                </c:pt>
                <c:pt idx="39">
                  <c:v>10.899999999999986</c:v>
                </c:pt>
                <c:pt idx="40">
                  <c:v>10.999999999999986</c:v>
                </c:pt>
                <c:pt idx="41">
                  <c:v>11.099999999999985</c:v>
                </c:pt>
                <c:pt idx="42">
                  <c:v>11.199999999999985</c:v>
                </c:pt>
                <c:pt idx="43">
                  <c:v>11.299999999999985</c:v>
                </c:pt>
                <c:pt idx="44">
                  <c:v>11.399999999999984</c:v>
                </c:pt>
                <c:pt idx="45">
                  <c:v>11.499999999999984</c:v>
                </c:pt>
                <c:pt idx="46">
                  <c:v>11.599999999999984</c:v>
                </c:pt>
                <c:pt idx="47">
                  <c:v>11.699999999999983</c:v>
                </c:pt>
                <c:pt idx="48">
                  <c:v>11.799999999999983</c:v>
                </c:pt>
                <c:pt idx="49">
                  <c:v>11.899999999999983</c:v>
                </c:pt>
                <c:pt idx="50">
                  <c:v>11.999999999999982</c:v>
                </c:pt>
                <c:pt idx="51">
                  <c:v>12.099999999999982</c:v>
                </c:pt>
                <c:pt idx="52">
                  <c:v>12.199999999999982</c:v>
                </c:pt>
                <c:pt idx="53">
                  <c:v>12.299999999999981</c:v>
                </c:pt>
                <c:pt idx="54">
                  <c:v>12.399999999999981</c:v>
                </c:pt>
                <c:pt idx="55">
                  <c:v>12.49999999999998</c:v>
                </c:pt>
                <c:pt idx="56">
                  <c:v>12.59999999999998</c:v>
                </c:pt>
                <c:pt idx="57">
                  <c:v>12.69999999999998</c:v>
                </c:pt>
                <c:pt idx="58">
                  <c:v>12.799999999999979</c:v>
                </c:pt>
                <c:pt idx="59">
                  <c:v>12.899999999999979</c:v>
                </c:pt>
                <c:pt idx="60">
                  <c:v>12.999999999999979</c:v>
                </c:pt>
                <c:pt idx="61">
                  <c:v>13.099999999999978</c:v>
                </c:pt>
                <c:pt idx="62">
                  <c:v>13.199999999999978</c:v>
                </c:pt>
                <c:pt idx="63">
                  <c:v>13.299999999999978</c:v>
                </c:pt>
                <c:pt idx="64">
                  <c:v>13.399999999999977</c:v>
                </c:pt>
                <c:pt idx="65">
                  <c:v>13.499999999999977</c:v>
                </c:pt>
                <c:pt idx="66">
                  <c:v>13.599999999999977</c:v>
                </c:pt>
                <c:pt idx="67">
                  <c:v>13.699999999999976</c:v>
                </c:pt>
                <c:pt idx="68">
                  <c:v>13.799999999999976</c:v>
                </c:pt>
                <c:pt idx="69">
                  <c:v>13.899999999999975</c:v>
                </c:pt>
                <c:pt idx="70">
                  <c:v>13.999999999999975</c:v>
                </c:pt>
                <c:pt idx="71">
                  <c:v>14.099999999999975</c:v>
                </c:pt>
                <c:pt idx="72">
                  <c:v>14.199999999999974</c:v>
                </c:pt>
                <c:pt idx="73">
                  <c:v>14.299999999999974</c:v>
                </c:pt>
                <c:pt idx="74">
                  <c:v>14.399999999999974</c:v>
                </c:pt>
                <c:pt idx="75">
                  <c:v>14.499999999999973</c:v>
                </c:pt>
                <c:pt idx="76">
                  <c:v>14.599999999999973</c:v>
                </c:pt>
                <c:pt idx="77">
                  <c:v>14.699999999999973</c:v>
                </c:pt>
                <c:pt idx="78">
                  <c:v>14.799999999999972</c:v>
                </c:pt>
                <c:pt idx="79">
                  <c:v>14.899999999999972</c:v>
                </c:pt>
                <c:pt idx="80">
                  <c:v>14.999999999999972</c:v>
                </c:pt>
                <c:pt idx="81">
                  <c:v>15.099999999999971</c:v>
                </c:pt>
                <c:pt idx="82">
                  <c:v>15.199999999999971</c:v>
                </c:pt>
                <c:pt idx="83">
                  <c:v>15.299999999999971</c:v>
                </c:pt>
                <c:pt idx="84">
                  <c:v>15.39999999999997</c:v>
                </c:pt>
                <c:pt idx="85">
                  <c:v>15.49999999999997</c:v>
                </c:pt>
                <c:pt idx="86">
                  <c:v>15.599999999999969</c:v>
                </c:pt>
                <c:pt idx="87">
                  <c:v>15.699999999999969</c:v>
                </c:pt>
                <c:pt idx="88">
                  <c:v>15.799999999999969</c:v>
                </c:pt>
                <c:pt idx="89">
                  <c:v>15.899999999999968</c:v>
                </c:pt>
                <c:pt idx="90">
                  <c:v>15.999999999999968</c:v>
                </c:pt>
                <c:pt idx="91">
                  <c:v>16.099999999999969</c:v>
                </c:pt>
                <c:pt idx="92">
                  <c:v>16.199999999999971</c:v>
                </c:pt>
                <c:pt idx="93">
                  <c:v>16.299999999999972</c:v>
                </c:pt>
                <c:pt idx="94">
                  <c:v>16.399999999999974</c:v>
                </c:pt>
                <c:pt idx="95">
                  <c:v>16.499999999999975</c:v>
                </c:pt>
                <c:pt idx="96">
                  <c:v>16.599999999999977</c:v>
                </c:pt>
                <c:pt idx="97">
                  <c:v>16.699999999999978</c:v>
                </c:pt>
                <c:pt idx="98">
                  <c:v>16.799999999999979</c:v>
                </c:pt>
                <c:pt idx="99">
                  <c:v>16.899999999999981</c:v>
                </c:pt>
                <c:pt idx="100">
                  <c:v>16.999999999999982</c:v>
                </c:pt>
                <c:pt idx="101">
                  <c:v>17.099999999999984</c:v>
                </c:pt>
                <c:pt idx="102">
                  <c:v>17.199999999999985</c:v>
                </c:pt>
                <c:pt idx="103">
                  <c:v>17.299999999999986</c:v>
                </c:pt>
                <c:pt idx="104">
                  <c:v>17.399999999999988</c:v>
                </c:pt>
                <c:pt idx="105">
                  <c:v>17.499999999999989</c:v>
                </c:pt>
                <c:pt idx="106">
                  <c:v>17.599999999999991</c:v>
                </c:pt>
                <c:pt idx="107">
                  <c:v>17.699999999999992</c:v>
                </c:pt>
                <c:pt idx="108">
                  <c:v>17.799999999999994</c:v>
                </c:pt>
                <c:pt idx="109">
                  <c:v>17.899999999999995</c:v>
                </c:pt>
                <c:pt idx="110">
                  <c:v>17.999999999999996</c:v>
                </c:pt>
                <c:pt idx="111">
                  <c:v>18.099999999999998</c:v>
                </c:pt>
                <c:pt idx="112">
                  <c:v>18.2</c:v>
                </c:pt>
                <c:pt idx="113">
                  <c:v>18.3</c:v>
                </c:pt>
                <c:pt idx="114">
                  <c:v>18.400000000000002</c:v>
                </c:pt>
                <c:pt idx="115">
                  <c:v>18.500000000000004</c:v>
                </c:pt>
                <c:pt idx="116">
                  <c:v>18.600000000000005</c:v>
                </c:pt>
              </c:numCache>
            </c:numRef>
          </c:xVal>
          <c:yVal>
            <c:numRef>
              <c:f>Sheet1!$H$2:$H$118</c:f>
              <c:numCache>
                <c:formatCode>0.0000000</c:formatCode>
                <c:ptCount val="117"/>
                <c:pt idx="0">
                  <c:v>2.8220588152678599E-3</c:v>
                </c:pt>
                <c:pt idx="1">
                  <c:v>2.8423043241107863E-3</c:v>
                </c:pt>
                <c:pt idx="2">
                  <c:v>2.8626950746567176E-3</c:v>
                </c:pt>
                <c:pt idx="3">
                  <c:v>2.883232108872663E-3</c:v>
                </c:pt>
                <c:pt idx="4">
                  <c:v>2.9039164762007228E-3</c:v>
                </c:pt>
                <c:pt idx="5">
                  <c:v>2.9247492336117206E-3</c:v>
                </c:pt>
                <c:pt idx="6">
                  <c:v>2.9457314456592066E-3</c:v>
                </c:pt>
                <c:pt idx="7">
                  <c:v>2.9668641845338644E-3</c:v>
                </c:pt>
                <c:pt idx="8">
                  <c:v>2.9881485301182925E-3</c:v>
                </c:pt>
                <c:pt idx="9">
                  <c:v>3.0095855700421914E-3</c:v>
                </c:pt>
                <c:pt idx="10">
                  <c:v>3.0311763997379398E-3</c:v>
                </c:pt>
                <c:pt idx="11">
                  <c:v>3.0529221224965706E-3</c:v>
                </c:pt>
                <c:pt idx="12">
                  <c:v>3.0748238495241498E-3</c:v>
                </c:pt>
                <c:pt idx="13">
                  <c:v>3.0968826999985591E-3</c:v>
                </c:pt>
                <c:pt idx="14">
                  <c:v>3.119099801126686E-3</c:v>
                </c:pt>
                <c:pt idx="15">
                  <c:v>3.1414762882020228E-3</c:v>
                </c:pt>
                <c:pt idx="16">
                  <c:v>3.1640133046626816E-3</c:v>
                </c:pt>
                <c:pt idx="17">
                  <c:v>3.1867120021498224E-3</c:v>
                </c:pt>
                <c:pt idx="18">
                  <c:v>3.209573540566505E-3</c:v>
                </c:pt>
                <c:pt idx="19">
                  <c:v>3.232599088136957E-3</c:v>
                </c:pt>
                <c:pt idx="20">
                  <c:v>3.2557898214662698E-3</c:v>
                </c:pt>
                <c:pt idx="21">
                  <c:v>3.2791469256005256E-3</c:v>
                </c:pt>
                <c:pt idx="22">
                  <c:v>3.3026715940873514E-3</c:v>
                </c:pt>
                <c:pt idx="23">
                  <c:v>3.32636502903691E-3</c:v>
                </c:pt>
                <c:pt idx="24">
                  <c:v>3.3502284411833284E-3</c:v>
                </c:pt>
                <c:pt idx="25">
                  <c:v>3.3742630499465631E-3</c:v>
                </c:pt>
                <c:pt idx="26">
                  <c:v>3.3984700834947174E-3</c:v>
                </c:pt>
                <c:pt idx="27">
                  <c:v>3.4228507788067971E-3</c:v>
                </c:pt>
                <c:pt idx="28">
                  <c:v>3.4474063817359207E-3</c:v>
                </c:pt>
                <c:pt idx="29">
                  <c:v>3.4721381470729845E-3</c:v>
                </c:pt>
                <c:pt idx="30">
                  <c:v>3.4970473386107793E-3</c:v>
                </c:pt>
                <c:pt idx="31">
                  <c:v>3.5221352292085723E-3</c:v>
                </c:pt>
                <c:pt idx="32">
                  <c:v>3.5474031008571501E-3</c:v>
                </c:pt>
                <c:pt idx="33">
                  <c:v>3.5728522447443273E-3</c:v>
                </c:pt>
                <c:pt idx="34">
                  <c:v>3.5984839613209269E-3</c:v>
                </c:pt>
                <c:pt idx="35">
                  <c:v>3.6242995603672349E-3</c:v>
                </c:pt>
                <c:pt idx="36">
                  <c:v>3.6503003610599254E-3</c:v>
                </c:pt>
                <c:pt idx="37">
                  <c:v>3.6764876920394752E-3</c:v>
                </c:pt>
                <c:pt idx="38">
                  <c:v>3.7028628914780571E-3</c:v>
                </c:pt>
                <c:pt idx="39">
                  <c:v>3.7294273071479156E-3</c:v>
                </c:pt>
                <c:pt idx="40">
                  <c:v>3.7561822964902432E-3</c:v>
                </c:pt>
                <c:pt idx="41">
                  <c:v>3.7831292266845454E-3</c:v>
                </c:pt>
                <c:pt idx="42">
                  <c:v>3.8102694747185E-3</c:v>
                </c:pt>
                <c:pt idx="43">
                  <c:v>3.8376044274583223E-3</c:v>
                </c:pt>
                <c:pt idx="44">
                  <c:v>3.8651354817196377E-3</c:v>
                </c:pt>
                <c:pt idx="45">
                  <c:v>3.8928640443388527E-3</c:v>
                </c:pt>
                <c:pt idx="46">
                  <c:v>3.9207915322450508E-3</c:v>
                </c:pt>
                <c:pt idx="47">
                  <c:v>3.9489193725323925E-3</c:v>
                </c:pt>
                <c:pt idx="48">
                  <c:v>3.9772490025330419E-3</c:v>
                </c:pt>
                <c:pt idx="49">
                  <c:v>4.0057818698906143E-3</c:v>
                </c:pt>
                <c:pt idx="50">
                  <c:v>4.0345194326341493E-3</c:v>
                </c:pt>
                <c:pt idx="51">
                  <c:v>4.0634631592526178E-3</c:v>
                </c:pt>
                <c:pt idx="52">
                  <c:v>4.0926145287699632E-3</c:v>
                </c:pt>
                <c:pt idx="53">
                  <c:v>4.1219750308206749E-3</c:v>
                </c:pt>
                <c:pt idx="54">
                  <c:v>4.1515461657259138E-3</c:v>
                </c:pt>
                <c:pt idx="55">
                  <c:v>4.1813294445701725E-3</c:v>
                </c:pt>
                <c:pt idx="56">
                  <c:v>4.2113263892784988E-3</c:v>
                </c:pt>
                <c:pt idx="57">
                  <c:v>4.2415385326942615E-3</c:v>
                </c:pt>
                <c:pt idx="58">
                  <c:v>4.2719674186574783E-3</c:v>
                </c:pt>
                <c:pt idx="59">
                  <c:v>4.3026146020837082E-3</c:v>
                </c:pt>
                <c:pt idx="60">
                  <c:v>4.3334816490435083E-3</c:v>
                </c:pt>
                <c:pt idx="61">
                  <c:v>4.3645701368424565E-3</c:v>
                </c:pt>
                <c:pt idx="62">
                  <c:v>4.3958816541017562E-3</c:v>
                </c:pt>
                <c:pt idx="63">
                  <c:v>4.4274178008394099E-3</c:v>
                </c:pt>
                <c:pt idx="64">
                  <c:v>4.459180188551984E-3</c:v>
                </c:pt>
                <c:pt idx="65">
                  <c:v>4.4911704402969543E-3</c:v>
                </c:pt>
                <c:pt idx="66">
                  <c:v>4.5233901907756465E-3</c:v>
                </c:pt>
                <c:pt idx="67">
                  <c:v>4.5558410864167649E-3</c:v>
                </c:pt>
                <c:pt idx="68">
                  <c:v>4.58852478546053E-3</c:v>
                </c:pt>
                <c:pt idx="69">
                  <c:v>4.621442958043411E-3</c:v>
                </c:pt>
                <c:pt idx="70">
                  <c:v>4.6545972862834717E-3</c:v>
                </c:pt>
                <c:pt idx="71">
                  <c:v>4.6879894643663276E-3</c:v>
                </c:pt>
                <c:pt idx="72">
                  <c:v>4.7216211986317123E-3</c:v>
                </c:pt>
                <c:pt idx="73">
                  <c:v>4.7554942076606802E-3</c:v>
                </c:pt>
                <c:pt idx="74">
                  <c:v>4.7896102223634225E-3</c:v>
                </c:pt>
                <c:pt idx="75">
                  <c:v>4.8239709860677139E-3</c:v>
                </c:pt>
                <c:pt idx="76">
                  <c:v>4.8585782546079993E-3</c:v>
                </c:pt>
                <c:pt idx="77">
                  <c:v>4.8934337964151179E-3</c:v>
                </c:pt>
                <c:pt idx="78">
                  <c:v>4.9285393926066685E-3</c:v>
                </c:pt>
                <c:pt idx="79">
                  <c:v>4.963896837078023E-3</c:v>
                </c:pt>
                <c:pt idx="80">
                  <c:v>4.9995079365939979E-3</c:v>
                </c:pt>
                <c:pt idx="81">
                  <c:v>5.0353745108811781E-3</c:v>
                </c:pt>
                <c:pt idx="82">
                  <c:v>5.0714983927209033E-3</c:v>
                </c:pt>
                <c:pt idx="83">
                  <c:v>5.1078814280429274E-3</c:v>
                </c:pt>
                <c:pt idx="84">
                  <c:v>5.1445254760197406E-3</c:v>
                </c:pt>
                <c:pt idx="85">
                  <c:v>5.1814324091615767E-3</c:v>
                </c:pt>
                <c:pt idx="86">
                  <c:v>5.2186041134120948E-3</c:v>
                </c:pt>
                <c:pt idx="87">
                  <c:v>5.2560424882447578E-3</c:v>
                </c:pt>
                <c:pt idx="88">
                  <c:v>5.2937494467598864E-3</c:v>
                </c:pt>
                <c:pt idx="89">
                  <c:v>5.331726915782424E-3</c:v>
                </c:pt>
                <c:pt idx="90">
                  <c:v>5.3699768359603984E-3</c:v>
                </c:pt>
                <c:pt idx="91">
                  <c:v>5.4085011618640842E-3</c:v>
                </c:pt>
                <c:pt idx="92">
                  <c:v>5.4473018620858861E-3</c:v>
                </c:pt>
                <c:pt idx="93">
                  <c:v>5.4863809193409297E-3</c:v>
                </c:pt>
                <c:pt idx="94">
                  <c:v>5.5257403305683812E-3</c:v>
                </c:pt>
                <c:pt idx="95">
                  <c:v>5.5653821070334904E-3</c:v>
                </c:pt>
                <c:pt idx="96">
                  <c:v>5.6053082744303663E-3</c:v>
                </c:pt>
                <c:pt idx="97">
                  <c:v>5.6455208729854888E-3</c:v>
                </c:pt>
                <c:pt idx="98">
                  <c:v>5.6860219575619667E-3</c:v>
                </c:pt>
                <c:pt idx="99">
                  <c:v>5.7268135977645374E-3</c:v>
                </c:pt>
                <c:pt idx="100">
                  <c:v>5.7678978780453258E-3</c:v>
                </c:pt>
                <c:pt idx="101">
                  <c:v>5.8092768978103638E-3</c:v>
                </c:pt>
                <c:pt idx="102">
                  <c:v>5.8509527715268593E-3</c:v>
                </c:pt>
                <c:pt idx="103">
                  <c:v>5.8929276288312606E-3</c:v>
                </c:pt>
                <c:pt idx="104">
                  <c:v>5.9352036146380644E-3</c:v>
                </c:pt>
                <c:pt idx="105">
                  <c:v>5.9777828892494346E-3</c:v>
                </c:pt>
                <c:pt idx="106">
                  <c:v>6.0206676284655846E-3</c:v>
                </c:pt>
                <c:pt idx="107">
                  <c:v>6.0638600236959626E-3</c:v>
                </c:pt>
                <c:pt idx="108">
                  <c:v>6.1073622820712395E-3</c:v>
                </c:pt>
                <c:pt idx="109">
                  <c:v>6.1511766265560817E-3</c:v>
                </c:pt>
                <c:pt idx="110">
                  <c:v>6.1953052960627541E-3</c:v>
                </c:pt>
                <c:pt idx="111">
                  <c:v>6.2397505455655238E-3</c:v>
                </c:pt>
                <c:pt idx="112">
                  <c:v>6.2845146462158904E-3</c:v>
                </c:pt>
                <c:pt idx="113">
                  <c:v>6.3295998854586422E-3</c:v>
                </c:pt>
                <c:pt idx="114">
                  <c:v>6.3750085671487444E-3</c:v>
                </c:pt>
                <c:pt idx="115">
                  <c:v>6.4207430116690629E-3</c:v>
                </c:pt>
                <c:pt idx="116">
                  <c:v>6.466805556048943E-3</c:v>
                </c:pt>
              </c:numCache>
            </c:numRef>
          </c:yVal>
          <c:smooth val="1"/>
          <c:extLst>
            <c:ext xmlns:c16="http://schemas.microsoft.com/office/drawing/2014/chart" uri="{C3380CC4-5D6E-409C-BE32-E72D297353CC}">
              <c16:uniqueId val="{00000000-3606-423B-9829-1F2B9BA83337}"/>
            </c:ext>
          </c:extLst>
        </c:ser>
        <c:ser>
          <c:idx val="2"/>
          <c:order val="2"/>
          <c:spPr>
            <a:ln w="19050" cap="rnd">
              <a:solidFill>
                <a:srgbClr val="C00000"/>
              </a:solidFill>
              <a:prstDash val="sysDash"/>
              <a:round/>
            </a:ln>
            <a:effectLst/>
          </c:spPr>
          <c:marker>
            <c:symbol val="none"/>
          </c:marker>
          <c:xVal>
            <c:numRef>
              <c:f>Sheet1!$G$118:$G$142</c:f>
              <c:numCache>
                <c:formatCode>General</c:formatCode>
                <c:ptCount val="25"/>
                <c:pt idx="0">
                  <c:v>18.600000000000005</c:v>
                </c:pt>
                <c:pt idx="1">
                  <c:v>18.700000000000006</c:v>
                </c:pt>
                <c:pt idx="2">
                  <c:v>18.800000000000008</c:v>
                </c:pt>
                <c:pt idx="3">
                  <c:v>18.900000000000009</c:v>
                </c:pt>
                <c:pt idx="4">
                  <c:v>19.000000000000011</c:v>
                </c:pt>
                <c:pt idx="5">
                  <c:v>19.100000000000012</c:v>
                </c:pt>
                <c:pt idx="6">
                  <c:v>19.200000000000014</c:v>
                </c:pt>
                <c:pt idx="7">
                  <c:v>19.300000000000015</c:v>
                </c:pt>
                <c:pt idx="8">
                  <c:v>19.400000000000016</c:v>
                </c:pt>
                <c:pt idx="9">
                  <c:v>19.500000000000018</c:v>
                </c:pt>
                <c:pt idx="10">
                  <c:v>19.600000000000019</c:v>
                </c:pt>
                <c:pt idx="11">
                  <c:v>19.700000000000021</c:v>
                </c:pt>
                <c:pt idx="12">
                  <c:v>19.800000000000022</c:v>
                </c:pt>
                <c:pt idx="13">
                  <c:v>19.900000000000023</c:v>
                </c:pt>
                <c:pt idx="14">
                  <c:v>20.000000000000025</c:v>
                </c:pt>
                <c:pt idx="15">
                  <c:v>20.100000000000026</c:v>
                </c:pt>
                <c:pt idx="16">
                  <c:v>20.200000000000028</c:v>
                </c:pt>
                <c:pt idx="17">
                  <c:v>20.300000000000029</c:v>
                </c:pt>
                <c:pt idx="18">
                  <c:v>20.400000000000031</c:v>
                </c:pt>
                <c:pt idx="19">
                  <c:v>20.500000000000032</c:v>
                </c:pt>
                <c:pt idx="20">
                  <c:v>20.600000000000033</c:v>
                </c:pt>
                <c:pt idx="21">
                  <c:v>20.700000000000035</c:v>
                </c:pt>
                <c:pt idx="22">
                  <c:v>20.800000000000036</c:v>
                </c:pt>
                <c:pt idx="23">
                  <c:v>20.900000000000038</c:v>
                </c:pt>
                <c:pt idx="24">
                  <c:v>21.000000000000039</c:v>
                </c:pt>
              </c:numCache>
            </c:numRef>
          </c:xVal>
          <c:yVal>
            <c:numRef>
              <c:f>Sheet1!$H$118:$H$143</c:f>
              <c:numCache>
                <c:formatCode>0.0000000</c:formatCode>
                <c:ptCount val="26"/>
                <c:pt idx="0">
                  <c:v>6.466805556048943E-3</c:v>
                </c:pt>
                <c:pt idx="1">
                  <c:v>6.5131985540836249E-3</c:v>
                </c:pt>
                <c:pt idx="2">
                  <c:v>6.5599243764545255E-3</c:v>
                </c:pt>
                <c:pt idx="3">
                  <c:v>6.606985410850379E-3</c:v>
                </c:pt>
                <c:pt idx="4">
                  <c:v>6.6543840620892488E-3</c:v>
                </c:pt>
                <c:pt idx="5">
                  <c:v>6.7021227522414146E-3</c:v>
                </c:pt>
                <c:pt idx="6">
                  <c:v>6.7502039207531376E-3</c:v>
                </c:pt>
                <c:pt idx="7">
                  <c:v>6.7986300245713163E-3</c:v>
                </c:pt>
                <c:pt idx="8">
                  <c:v>6.8474035382690398E-3</c:v>
                </c:pt>
                <c:pt idx="9">
                  <c:v>6.8965269541720331E-3</c:v>
                </c:pt>
                <c:pt idx="10">
                  <c:v>6.9460027824860245E-3</c:v>
                </c:pt>
                <c:pt idx="11">
                  <c:v>6.9958335514250002E-3</c:v>
                </c:pt>
                <c:pt idx="12">
                  <c:v>7.046021807340418E-3</c:v>
                </c:pt>
                <c:pt idx="13">
                  <c:v>7.0965701148513046E-3</c:v>
                </c:pt>
                <c:pt idx="14">
                  <c:v>7.1474810569753201E-3</c:v>
                </c:pt>
                <c:pt idx="15">
                  <c:v>7.1987572352607519E-3</c:v>
                </c:pt>
                <c:pt idx="16">
                  <c:v>7.250401269919441E-3</c:v>
                </c:pt>
                <c:pt idx="17">
                  <c:v>7.3024157999606919E-3</c:v>
                </c:pt>
                <c:pt idx="18">
                  <c:v>7.3548034833261083E-3</c:v>
                </c:pt>
                <c:pt idx="19">
                  <c:v>7.4075669970254257E-3</c:v>
                </c:pt>
                <c:pt idx="20">
                  <c:v>7.460709037273308E-3</c:v>
                </c:pt>
                <c:pt idx="21">
                  <c:v>7.5142323196271113E-3</c:v>
                </c:pt>
                <c:pt idx="22">
                  <c:v>7.5681395791256621E-3</c:v>
                </c:pt>
              </c:numCache>
            </c:numRef>
          </c:yVal>
          <c:smooth val="1"/>
          <c:extLst>
            <c:ext xmlns:c16="http://schemas.microsoft.com/office/drawing/2014/chart" uri="{C3380CC4-5D6E-409C-BE32-E72D297353CC}">
              <c16:uniqueId val="{00000001-3606-423B-9829-1F2B9BA83337}"/>
            </c:ext>
          </c:extLst>
        </c:ser>
        <c:ser>
          <c:idx val="3"/>
          <c:order val="3"/>
          <c:spPr>
            <a:ln w="19050" cap="rnd">
              <a:solidFill>
                <a:schemeClr val="accent4"/>
              </a:solidFill>
              <a:round/>
            </a:ln>
            <a:effectLst/>
          </c:spPr>
          <c:marker>
            <c:symbol val="none"/>
          </c:marker>
          <c:xVal>
            <c:numRef>
              <c:f>Sheet1!$G$2:$G$118</c:f>
              <c:numCache>
                <c:formatCode>General</c:formatCode>
                <c:ptCount val="117"/>
                <c:pt idx="0">
                  <c:v>7</c:v>
                </c:pt>
                <c:pt idx="1">
                  <c:v>7.1</c:v>
                </c:pt>
                <c:pt idx="2">
                  <c:v>7.1999999999999993</c:v>
                </c:pt>
                <c:pt idx="3">
                  <c:v>7.2999999999999989</c:v>
                </c:pt>
                <c:pt idx="4">
                  <c:v>7.3999999999999986</c:v>
                </c:pt>
                <c:pt idx="5">
                  <c:v>7.4999999999999982</c:v>
                </c:pt>
                <c:pt idx="6">
                  <c:v>7.5999999999999979</c:v>
                </c:pt>
                <c:pt idx="7">
                  <c:v>7.6999999999999975</c:v>
                </c:pt>
                <c:pt idx="8">
                  <c:v>7.7999999999999972</c:v>
                </c:pt>
                <c:pt idx="9">
                  <c:v>7.8999999999999968</c:v>
                </c:pt>
                <c:pt idx="10">
                  <c:v>7.9999999999999964</c:v>
                </c:pt>
                <c:pt idx="11">
                  <c:v>8.0999999999999961</c:v>
                </c:pt>
                <c:pt idx="12">
                  <c:v>8.1999999999999957</c:v>
                </c:pt>
                <c:pt idx="13">
                  <c:v>8.2999999999999954</c:v>
                </c:pt>
                <c:pt idx="14">
                  <c:v>8.399999999999995</c:v>
                </c:pt>
                <c:pt idx="15">
                  <c:v>8.4999999999999947</c:v>
                </c:pt>
                <c:pt idx="16">
                  <c:v>8.5999999999999943</c:v>
                </c:pt>
                <c:pt idx="17">
                  <c:v>8.699999999999994</c:v>
                </c:pt>
                <c:pt idx="18">
                  <c:v>8.7999999999999936</c:v>
                </c:pt>
                <c:pt idx="19">
                  <c:v>8.8999999999999932</c:v>
                </c:pt>
                <c:pt idx="20">
                  <c:v>8.9999999999999929</c:v>
                </c:pt>
                <c:pt idx="21">
                  <c:v>9.0999999999999925</c:v>
                </c:pt>
                <c:pt idx="22">
                  <c:v>9.1999999999999922</c:v>
                </c:pt>
                <c:pt idx="23">
                  <c:v>9.2999999999999918</c:v>
                </c:pt>
                <c:pt idx="24">
                  <c:v>9.3999999999999915</c:v>
                </c:pt>
                <c:pt idx="25">
                  <c:v>9.4999999999999911</c:v>
                </c:pt>
                <c:pt idx="26">
                  <c:v>9.5999999999999908</c:v>
                </c:pt>
                <c:pt idx="27">
                  <c:v>9.6999999999999904</c:v>
                </c:pt>
                <c:pt idx="28">
                  <c:v>9.7999999999999901</c:v>
                </c:pt>
                <c:pt idx="29">
                  <c:v>9.8999999999999897</c:v>
                </c:pt>
                <c:pt idx="30">
                  <c:v>9.9999999999999893</c:v>
                </c:pt>
                <c:pt idx="31">
                  <c:v>10.099999999999989</c:v>
                </c:pt>
                <c:pt idx="32">
                  <c:v>10.199999999999989</c:v>
                </c:pt>
                <c:pt idx="33">
                  <c:v>10.299999999999988</c:v>
                </c:pt>
                <c:pt idx="34">
                  <c:v>10.399999999999988</c:v>
                </c:pt>
                <c:pt idx="35">
                  <c:v>10.499999999999988</c:v>
                </c:pt>
                <c:pt idx="36">
                  <c:v>10.599999999999987</c:v>
                </c:pt>
                <c:pt idx="37">
                  <c:v>10.699999999999987</c:v>
                </c:pt>
                <c:pt idx="38">
                  <c:v>10.799999999999986</c:v>
                </c:pt>
                <c:pt idx="39">
                  <c:v>10.899999999999986</c:v>
                </c:pt>
                <c:pt idx="40">
                  <c:v>10.999999999999986</c:v>
                </c:pt>
                <c:pt idx="41">
                  <c:v>11.099999999999985</c:v>
                </c:pt>
                <c:pt idx="42">
                  <c:v>11.199999999999985</c:v>
                </c:pt>
                <c:pt idx="43">
                  <c:v>11.299999999999985</c:v>
                </c:pt>
                <c:pt idx="44">
                  <c:v>11.399999999999984</c:v>
                </c:pt>
                <c:pt idx="45">
                  <c:v>11.499999999999984</c:v>
                </c:pt>
                <c:pt idx="46">
                  <c:v>11.599999999999984</c:v>
                </c:pt>
                <c:pt idx="47">
                  <c:v>11.699999999999983</c:v>
                </c:pt>
                <c:pt idx="48">
                  <c:v>11.799999999999983</c:v>
                </c:pt>
                <c:pt idx="49">
                  <c:v>11.899999999999983</c:v>
                </c:pt>
                <c:pt idx="50">
                  <c:v>11.999999999999982</c:v>
                </c:pt>
                <c:pt idx="51">
                  <c:v>12.099999999999982</c:v>
                </c:pt>
                <c:pt idx="52">
                  <c:v>12.199999999999982</c:v>
                </c:pt>
                <c:pt idx="53">
                  <c:v>12.299999999999981</c:v>
                </c:pt>
                <c:pt idx="54">
                  <c:v>12.399999999999981</c:v>
                </c:pt>
                <c:pt idx="55">
                  <c:v>12.49999999999998</c:v>
                </c:pt>
                <c:pt idx="56">
                  <c:v>12.59999999999998</c:v>
                </c:pt>
                <c:pt idx="57">
                  <c:v>12.69999999999998</c:v>
                </c:pt>
                <c:pt idx="58">
                  <c:v>12.799999999999979</c:v>
                </c:pt>
                <c:pt idx="59">
                  <c:v>12.899999999999979</c:v>
                </c:pt>
                <c:pt idx="60">
                  <c:v>12.999999999999979</c:v>
                </c:pt>
                <c:pt idx="61">
                  <c:v>13.099999999999978</c:v>
                </c:pt>
                <c:pt idx="62">
                  <c:v>13.199999999999978</c:v>
                </c:pt>
                <c:pt idx="63">
                  <c:v>13.299999999999978</c:v>
                </c:pt>
                <c:pt idx="64">
                  <c:v>13.399999999999977</c:v>
                </c:pt>
                <c:pt idx="65">
                  <c:v>13.499999999999977</c:v>
                </c:pt>
                <c:pt idx="66">
                  <c:v>13.599999999999977</c:v>
                </c:pt>
                <c:pt idx="67">
                  <c:v>13.699999999999976</c:v>
                </c:pt>
                <c:pt idx="68">
                  <c:v>13.799999999999976</c:v>
                </c:pt>
                <c:pt idx="69">
                  <c:v>13.899999999999975</c:v>
                </c:pt>
                <c:pt idx="70">
                  <c:v>13.999999999999975</c:v>
                </c:pt>
                <c:pt idx="71">
                  <c:v>14.099999999999975</c:v>
                </c:pt>
                <c:pt idx="72">
                  <c:v>14.199999999999974</c:v>
                </c:pt>
                <c:pt idx="73">
                  <c:v>14.299999999999974</c:v>
                </c:pt>
                <c:pt idx="74">
                  <c:v>14.399999999999974</c:v>
                </c:pt>
                <c:pt idx="75">
                  <c:v>14.499999999999973</c:v>
                </c:pt>
                <c:pt idx="76">
                  <c:v>14.599999999999973</c:v>
                </c:pt>
                <c:pt idx="77">
                  <c:v>14.699999999999973</c:v>
                </c:pt>
                <c:pt idx="78">
                  <c:v>14.799999999999972</c:v>
                </c:pt>
                <c:pt idx="79">
                  <c:v>14.899999999999972</c:v>
                </c:pt>
                <c:pt idx="80">
                  <c:v>14.999999999999972</c:v>
                </c:pt>
                <c:pt idx="81">
                  <c:v>15.099999999999971</c:v>
                </c:pt>
                <c:pt idx="82">
                  <c:v>15.199999999999971</c:v>
                </c:pt>
                <c:pt idx="83">
                  <c:v>15.299999999999971</c:v>
                </c:pt>
                <c:pt idx="84">
                  <c:v>15.39999999999997</c:v>
                </c:pt>
                <c:pt idx="85">
                  <c:v>15.49999999999997</c:v>
                </c:pt>
                <c:pt idx="86">
                  <c:v>15.599999999999969</c:v>
                </c:pt>
                <c:pt idx="87">
                  <c:v>15.699999999999969</c:v>
                </c:pt>
                <c:pt idx="88">
                  <c:v>15.799999999999969</c:v>
                </c:pt>
                <c:pt idx="89">
                  <c:v>15.899999999999968</c:v>
                </c:pt>
                <c:pt idx="90">
                  <c:v>15.999999999999968</c:v>
                </c:pt>
                <c:pt idx="91">
                  <c:v>16.099999999999969</c:v>
                </c:pt>
                <c:pt idx="92">
                  <c:v>16.199999999999971</c:v>
                </c:pt>
                <c:pt idx="93">
                  <c:v>16.299999999999972</c:v>
                </c:pt>
                <c:pt idx="94">
                  <c:v>16.399999999999974</c:v>
                </c:pt>
                <c:pt idx="95">
                  <c:v>16.499999999999975</c:v>
                </c:pt>
                <c:pt idx="96">
                  <c:v>16.599999999999977</c:v>
                </c:pt>
                <c:pt idx="97">
                  <c:v>16.699999999999978</c:v>
                </c:pt>
                <c:pt idx="98">
                  <c:v>16.799999999999979</c:v>
                </c:pt>
                <c:pt idx="99">
                  <c:v>16.899999999999981</c:v>
                </c:pt>
                <c:pt idx="100">
                  <c:v>16.999999999999982</c:v>
                </c:pt>
                <c:pt idx="101">
                  <c:v>17.099999999999984</c:v>
                </c:pt>
                <c:pt idx="102">
                  <c:v>17.199999999999985</c:v>
                </c:pt>
                <c:pt idx="103">
                  <c:v>17.299999999999986</c:v>
                </c:pt>
                <c:pt idx="104">
                  <c:v>17.399999999999988</c:v>
                </c:pt>
                <c:pt idx="105">
                  <c:v>17.499999999999989</c:v>
                </c:pt>
                <c:pt idx="106">
                  <c:v>17.599999999999991</c:v>
                </c:pt>
                <c:pt idx="107">
                  <c:v>17.699999999999992</c:v>
                </c:pt>
                <c:pt idx="108">
                  <c:v>17.799999999999994</c:v>
                </c:pt>
                <c:pt idx="109">
                  <c:v>17.899999999999995</c:v>
                </c:pt>
                <c:pt idx="110">
                  <c:v>17.999999999999996</c:v>
                </c:pt>
                <c:pt idx="111">
                  <c:v>18.099999999999998</c:v>
                </c:pt>
                <c:pt idx="112">
                  <c:v>18.2</c:v>
                </c:pt>
                <c:pt idx="113">
                  <c:v>18.3</c:v>
                </c:pt>
                <c:pt idx="114">
                  <c:v>18.400000000000002</c:v>
                </c:pt>
                <c:pt idx="115">
                  <c:v>18.500000000000004</c:v>
                </c:pt>
                <c:pt idx="116">
                  <c:v>18.600000000000005</c:v>
                </c:pt>
              </c:numCache>
            </c:numRef>
          </c:xVal>
          <c:yVal>
            <c:numRef>
              <c:f>Sheet1!$I$2:$I$118</c:f>
              <c:numCache>
                <c:formatCode>0.0000000</c:formatCode>
                <c:ptCount val="117"/>
                <c:pt idx="0">
                  <c:v>2.6575206591669871E-3</c:v>
                </c:pt>
                <c:pt idx="1">
                  <c:v>2.6788660675207622E-3</c:v>
                </c:pt>
                <c:pt idx="2">
                  <c:v>2.7003829206843051E-3</c:v>
                </c:pt>
                <c:pt idx="3">
                  <c:v>2.7220725952686229E-3</c:v>
                </c:pt>
                <c:pt idx="4">
                  <c:v>2.7439364788815067E-3</c:v>
                </c:pt>
                <c:pt idx="5">
                  <c:v>2.7659759702077539E-3</c:v>
                </c:pt>
                <c:pt idx="6">
                  <c:v>2.7881924790889513E-3</c:v>
                </c:pt>
                <c:pt idx="7">
                  <c:v>2.8105874266026519E-3</c:v>
                </c:pt>
                <c:pt idx="8">
                  <c:v>2.8331622451408037E-3</c:v>
                </c:pt>
                <c:pt idx="9">
                  <c:v>2.855918378487201E-3</c:v>
                </c:pt>
                <c:pt idx="10">
                  <c:v>2.8788572818937621E-3</c:v>
                </c:pt>
                <c:pt idx="11">
                  <c:v>2.9019804221553751E-3</c:v>
                </c:pt>
                <c:pt idx="12">
                  <c:v>2.9252892776830139E-3</c:v>
                </c:pt>
                <c:pt idx="13">
                  <c:v>2.9487853385748199E-3</c:v>
                </c:pt>
                <c:pt idx="14">
                  <c:v>2.9724701066847561E-3</c:v>
                </c:pt>
                <c:pt idx="15">
                  <c:v>2.9963450956884304E-3</c:v>
                </c:pt>
                <c:pt idx="16">
                  <c:v>3.020411831145597E-3</c:v>
                </c:pt>
                <c:pt idx="17">
                  <c:v>3.044671850558801E-3</c:v>
                </c:pt>
                <c:pt idx="18">
                  <c:v>3.0691267034275468E-3</c:v>
                </c:pt>
                <c:pt idx="19">
                  <c:v>3.0937779512972829E-3</c:v>
                </c:pt>
                <c:pt idx="20">
                  <c:v>3.1186271678024149E-3</c:v>
                </c:pt>
                <c:pt idx="21">
                  <c:v>3.1436759387024416E-3</c:v>
                </c:pt>
                <c:pt idx="22">
                  <c:v>3.1689258619101808E-3</c:v>
                </c:pt>
                <c:pt idx="23">
                  <c:v>3.1943785475109258E-3</c:v>
                </c:pt>
                <c:pt idx="24">
                  <c:v>3.2200356177712122E-3</c:v>
                </c:pt>
                <c:pt idx="25">
                  <c:v>3.245898707135686E-3</c:v>
                </c:pt>
                <c:pt idx="26">
                  <c:v>3.2719694622103694E-3</c:v>
                </c:pt>
                <c:pt idx="27">
                  <c:v>3.2982495417304037E-3</c:v>
                </c:pt>
                <c:pt idx="28">
                  <c:v>3.3247406165100549E-3</c:v>
                </c:pt>
                <c:pt idx="29">
                  <c:v>3.3514443693725034E-3</c:v>
                </c:pt>
                <c:pt idx="30">
                  <c:v>3.3783624950565949E-3</c:v>
                </c:pt>
                <c:pt idx="31">
                  <c:v>3.4054967000973274E-3</c:v>
                </c:pt>
                <c:pt idx="32">
                  <c:v>3.432848702676457E-3</c:v>
                </c:pt>
                <c:pt idx="33">
                  <c:v>3.4604202324390798E-3</c:v>
                </c:pt>
                <c:pt idx="34">
                  <c:v>3.4882130302715049E-3</c:v>
                </c:pt>
                <c:pt idx="35">
                  <c:v>3.5162288480351058E-3</c:v>
                </c:pt>
                <c:pt idx="36">
                  <c:v>3.5444694482501221E-3</c:v>
                </c:pt>
                <c:pt idx="37">
                  <c:v>3.572936603722556E-3</c:v>
                </c:pt>
                <c:pt idx="38">
                  <c:v>3.6016320971064119E-3</c:v>
                </c:pt>
                <c:pt idx="39">
                  <c:v>3.6305577203924635E-3</c:v>
                </c:pt>
                <c:pt idx="40">
                  <c:v>3.6597152743135541E-3</c:v>
                </c:pt>
                <c:pt idx="41">
                  <c:v>3.6891065676550919E-3</c:v>
                </c:pt>
                <c:pt idx="42">
                  <c:v>3.7187334164578783E-3</c:v>
                </c:pt>
                <c:pt idx="43">
                  <c:v>3.7485976430986713E-3</c:v>
                </c:pt>
                <c:pt idx="44">
                  <c:v>3.7787010752319298E-3</c:v>
                </c:pt>
                <c:pt idx="45">
                  <c:v>3.8090455445739537E-3</c:v>
                </c:pt>
                <c:pt idx="46">
                  <c:v>3.8396328855081086E-3</c:v>
                </c:pt>
                <c:pt idx="47">
                  <c:v>3.8704649334869562E-3</c:v>
                </c:pt>
                <c:pt idx="48">
                  <c:v>3.9015435232038738E-3</c:v>
                </c:pt>
                <c:pt idx="49">
                  <c:v>3.9328704865030381E-3</c:v>
                </c:pt>
                <c:pt idx="50">
                  <c:v>3.9644476499924751E-3</c:v>
                </c:pt>
                <c:pt idx="51">
                  <c:v>3.9962768323201286E-3</c:v>
                </c:pt>
                <c:pt idx="52">
                  <c:v>4.0283598410675373E-3</c:v>
                </c:pt>
                <c:pt idx="53">
                  <c:v>4.0606984692095494E-3</c:v>
                </c:pt>
                <c:pt idx="54">
                  <c:v>4.093294491081631E-3</c:v>
                </c:pt>
                <c:pt idx="55">
                  <c:v>4.1261496577884452E-3</c:v>
                </c:pt>
                <c:pt idx="56">
                  <c:v>4.1592656919784239E-3</c:v>
                </c:pt>
                <c:pt idx="57">
                  <c:v>4.1926442818990099E-3</c:v>
                </c:pt>
                <c:pt idx="58">
                  <c:v>4.2262870746357E-3</c:v>
                </c:pt>
                <c:pt idx="59">
                  <c:v>4.2601956684250441E-3</c:v>
                </c:pt>
                <c:pt idx="60">
                  <c:v>4.2943716039169832E-3</c:v>
                </c:pt>
                <c:pt idx="61">
                  <c:v>4.3288163542451082E-3</c:v>
                </c:pt>
                <c:pt idx="62">
                  <c:v>4.3635313137444891E-3</c:v>
                </c:pt>
                <c:pt idx="63">
                  <c:v>4.3985177851351065E-3</c:v>
                </c:pt>
                <c:pt idx="64">
                  <c:v>4.4337769649644516E-3</c:v>
                </c:pt>
                <c:pt idx="65">
                  <c:v>4.4693099270751765E-3</c:v>
                </c:pt>
                <c:pt idx="66">
                  <c:v>4.5051176038320984E-3</c:v>
                </c:pt>
                <c:pt idx="67">
                  <c:v>4.5412007648072371E-3</c:v>
                </c:pt>
                <c:pt idx="68">
                  <c:v>4.5775599925810019E-3</c:v>
                </c:pt>
                <c:pt idx="69">
                  <c:v>4.6141956552717151E-3</c:v>
                </c:pt>
                <c:pt idx="70">
                  <c:v>4.6511078753534709E-3</c:v>
                </c:pt>
                <c:pt idx="71">
                  <c:v>4.6882964942632655E-3</c:v>
                </c:pt>
                <c:pt idx="72">
                  <c:v>4.7257610322311416E-3</c:v>
                </c:pt>
                <c:pt idx="73">
                  <c:v>4.7635006426910587E-3</c:v>
                </c:pt>
                <c:pt idx="74">
                  <c:v>4.801514060543772E-3</c:v>
                </c:pt>
                <c:pt idx="75">
                  <c:v>4.8397995434451158E-3</c:v>
                </c:pt>
                <c:pt idx="76">
                  <c:v>4.8783548051819147E-3</c:v>
                </c:pt>
                <c:pt idx="77">
                  <c:v>4.9171769400716721E-3</c:v>
                </c:pt>
                <c:pt idx="78">
                  <c:v>4.9562623371792259E-3</c:v>
                </c:pt>
                <c:pt idx="79">
                  <c:v>4.9956065829812593E-3</c:v>
                </c:pt>
                <c:pt idx="80">
                  <c:v>5.0352043509255366E-3</c:v>
                </c:pt>
                <c:pt idx="81">
                  <c:v>5.0750492761229438E-3</c:v>
                </c:pt>
                <c:pt idx="82">
                  <c:v>5.1151338131735511E-3</c:v>
                </c:pt>
                <c:pt idx="83">
                  <c:v>5.1554490748591886E-3</c:v>
                </c:pt>
                <c:pt idx="84">
                  <c:v>5.1959846491302477E-3</c:v>
                </c:pt>
                <c:pt idx="85">
                  <c:v>5.2367283914685819E-3</c:v>
                </c:pt>
                <c:pt idx="86">
                  <c:v>5.2776661893161013E-3</c:v>
                </c:pt>
                <c:pt idx="87">
                  <c:v>5.3187816948136483E-3</c:v>
                </c:pt>
                <c:pt idx="88">
                  <c:v>5.360056021589869E-3</c:v>
                </c:pt>
                <c:pt idx="89">
                  <c:v>5.4014674007670871E-3</c:v>
                </c:pt>
                <c:pt idx="90">
                  <c:v>5.4429907907014834E-3</c:v>
                </c:pt>
                <c:pt idx="91">
                  <c:v>5.48459743423784E-3</c:v>
                </c:pt>
                <c:pt idx="92">
                  <c:v>5.5262543564229254E-3</c:v>
                </c:pt>
                <c:pt idx="93">
                  <c:v>5.5679237946731526E-3</c:v>
                </c:pt>
                <c:pt idx="94">
                  <c:v>5.6095625523159996E-3</c:v>
                </c:pt>
                <c:pt idx="95">
                  <c:v>5.6511212652040404E-3</c:v>
                </c:pt>
                <c:pt idx="96">
                  <c:v>5.6925435697155954E-3</c:v>
                </c:pt>
                <c:pt idx="97">
                  <c:v>5.7337651588850623E-3</c:v>
                </c:pt>
                <c:pt idx="98">
                  <c:v>5.7747127116238193E-3</c:v>
                </c:pt>
                <c:pt idx="99">
                  <c:v>5.8153026779708692E-3</c:v>
                </c:pt>
                <c:pt idx="100">
                  <c:v>5.8554399010188737E-3</c:v>
                </c:pt>
                <c:pt idx="101">
                  <c:v>5.8950160535593751E-3</c:v>
                </c:pt>
                <c:pt idx="102">
                  <c:v>5.9339078645394162E-3</c:v>
                </c:pt>
                <c:pt idx="103">
                  <c:v>5.9719751070733519E-3</c:v>
                </c:pt>
                <c:pt idx="104">
                  <c:v>6.0090583159551026E-3</c:v>
                </c:pt>
                <c:pt idx="105">
                  <c:v>6.0449761983070007E-3</c:v>
                </c:pt>
                <c:pt idx="106">
                  <c:v>6.0795226961127703E-3</c:v>
                </c:pt>
                <c:pt idx="107">
                  <c:v>6.112463653836755E-3</c:v>
                </c:pt>
                <c:pt idx="108">
                  <c:v>6.1435330380401791E-3</c:v>
                </c:pt>
                <c:pt idx="109">
                  <c:v>6.1724286487685031E-3</c:v>
                </c:pt>
                <c:pt idx="110">
                  <c:v>6.1988072543875802E-3</c:v>
                </c:pt>
                <c:pt idx="111">
                  <c:v>6.2222790723616729E-3</c:v>
                </c:pt>
                <c:pt idx="112">
                  <c:v>6.2424015080469767E-3</c:v>
                </c:pt>
                <c:pt idx="113">
                  <c:v>6.2586720517542431E-3</c:v>
                </c:pt>
                <c:pt idx="114">
                  <c:v>6.270520220924964E-3</c:v>
                </c:pt>
                <c:pt idx="115">
                  <c:v>6.2772984190539458E-3</c:v>
                </c:pt>
                <c:pt idx="116">
                  <c:v>6.2782715657344326E-3</c:v>
                </c:pt>
              </c:numCache>
            </c:numRef>
          </c:yVal>
          <c:smooth val="1"/>
          <c:extLst>
            <c:ext xmlns:c16="http://schemas.microsoft.com/office/drawing/2014/chart" uri="{C3380CC4-5D6E-409C-BE32-E72D297353CC}">
              <c16:uniqueId val="{00000002-3606-423B-9829-1F2B9BA83337}"/>
            </c:ext>
          </c:extLst>
        </c:ser>
        <c:ser>
          <c:idx val="4"/>
          <c:order val="4"/>
          <c:spPr>
            <a:ln w="19050" cap="rnd">
              <a:solidFill>
                <a:schemeClr val="accent5"/>
              </a:solidFill>
              <a:round/>
            </a:ln>
            <a:effectLst/>
          </c:spPr>
          <c:marker>
            <c:symbol val="none"/>
          </c:marker>
          <c:xVal>
            <c:numRef>
              <c:f>Sheet1!$G$118:$G$142</c:f>
              <c:numCache>
                <c:formatCode>General</c:formatCode>
                <c:ptCount val="25"/>
                <c:pt idx="0">
                  <c:v>18.600000000000005</c:v>
                </c:pt>
                <c:pt idx="1">
                  <c:v>18.700000000000006</c:v>
                </c:pt>
                <c:pt idx="2">
                  <c:v>18.800000000000008</c:v>
                </c:pt>
                <c:pt idx="3">
                  <c:v>18.900000000000009</c:v>
                </c:pt>
                <c:pt idx="4">
                  <c:v>19.000000000000011</c:v>
                </c:pt>
                <c:pt idx="5">
                  <c:v>19.100000000000012</c:v>
                </c:pt>
                <c:pt idx="6">
                  <c:v>19.200000000000014</c:v>
                </c:pt>
                <c:pt idx="7">
                  <c:v>19.300000000000015</c:v>
                </c:pt>
                <c:pt idx="8">
                  <c:v>19.400000000000016</c:v>
                </c:pt>
                <c:pt idx="9">
                  <c:v>19.500000000000018</c:v>
                </c:pt>
                <c:pt idx="10">
                  <c:v>19.600000000000019</c:v>
                </c:pt>
                <c:pt idx="11">
                  <c:v>19.700000000000021</c:v>
                </c:pt>
                <c:pt idx="12">
                  <c:v>19.800000000000022</c:v>
                </c:pt>
                <c:pt idx="13">
                  <c:v>19.900000000000023</c:v>
                </c:pt>
                <c:pt idx="14">
                  <c:v>20.000000000000025</c:v>
                </c:pt>
                <c:pt idx="15">
                  <c:v>20.100000000000026</c:v>
                </c:pt>
                <c:pt idx="16">
                  <c:v>20.200000000000028</c:v>
                </c:pt>
                <c:pt idx="17">
                  <c:v>20.300000000000029</c:v>
                </c:pt>
                <c:pt idx="18">
                  <c:v>20.400000000000031</c:v>
                </c:pt>
                <c:pt idx="19">
                  <c:v>20.500000000000032</c:v>
                </c:pt>
                <c:pt idx="20">
                  <c:v>20.600000000000033</c:v>
                </c:pt>
                <c:pt idx="21">
                  <c:v>20.700000000000035</c:v>
                </c:pt>
                <c:pt idx="22">
                  <c:v>20.800000000000036</c:v>
                </c:pt>
                <c:pt idx="23">
                  <c:v>20.900000000000038</c:v>
                </c:pt>
                <c:pt idx="24">
                  <c:v>21.000000000000039</c:v>
                </c:pt>
              </c:numCache>
            </c:numRef>
          </c:xVal>
          <c:yVal>
            <c:numRef>
              <c:f>Sheet1!$I$118:$I$141</c:f>
              <c:numCache>
                <c:formatCode>0.0000000</c:formatCode>
                <c:ptCount val="24"/>
                <c:pt idx="0">
                  <c:v>6.2782715657344326E-3</c:v>
                </c:pt>
                <c:pt idx="1">
                  <c:v>6.2726053326255336E-3</c:v>
                </c:pt>
                <c:pt idx="2">
                  <c:v>6.2593527979335119E-3</c:v>
                </c:pt>
                <c:pt idx="3">
                  <c:v>6.2374393068048836E-3</c:v>
                </c:pt>
                <c:pt idx="4">
                  <c:v>6.2056452964488413E-3</c:v>
                </c:pt>
                <c:pt idx="5">
                  <c:v>6.1625868123838879E-3</c:v>
                </c:pt>
                <c:pt idx="6">
                  <c:v>6.1066934054224585E-3</c:v>
                </c:pt>
                <c:pt idx="7">
                  <c:v>6.036183057281483E-3</c:v>
                </c:pt>
                <c:pt idx="8">
                  <c:v>5.9490337353718861E-3</c:v>
                </c:pt>
                <c:pt idx="9">
                  <c:v>5.8429511236216397E-3</c:v>
                </c:pt>
                <c:pt idx="10">
                  <c:v>5.7153320152699503E-3</c:v>
                </c:pt>
                <c:pt idx="11">
                  <c:v>5.5632227844638147E-3</c:v>
                </c:pt>
                <c:pt idx="12">
                  <c:v>5.3832722750918882E-3</c:v>
                </c:pt>
                <c:pt idx="13">
                  <c:v>5.1716783563552542E-3</c:v>
                </c:pt>
                <c:pt idx="14">
                  <c:v>4.9241272936837105E-3</c:v>
                </c:pt>
                <c:pt idx="15">
                  <c:v>4.6357249691521283E-3</c:v>
                </c:pt>
                <c:pt idx="16">
                  <c:v>4.3009188557113325E-3</c:v>
                </c:pt>
                <c:pt idx="17">
                  <c:v>3.9134095022529923E-3</c:v>
                </c:pt>
                <c:pt idx="18">
                  <c:v>3.4660501194321244E-3</c:v>
                </c:pt>
                <c:pt idx="19">
                  <c:v>2.950732666611851E-3</c:v>
                </c:pt>
                <c:pt idx="20">
                  <c:v>2.3582586252533953E-3</c:v>
                </c:pt>
              </c:numCache>
            </c:numRef>
          </c:yVal>
          <c:smooth val="1"/>
          <c:extLst>
            <c:ext xmlns:c16="http://schemas.microsoft.com/office/drawing/2014/chart" uri="{C3380CC4-5D6E-409C-BE32-E72D297353CC}">
              <c16:uniqueId val="{00000003-3606-423B-9829-1F2B9BA83337}"/>
            </c:ext>
          </c:extLst>
        </c:ser>
        <c:dLbls>
          <c:showLegendKey val="0"/>
          <c:showVal val="0"/>
          <c:showCatName val="0"/>
          <c:showSerName val="0"/>
          <c:showPercent val="0"/>
          <c:showBubbleSize val="0"/>
        </c:dLbls>
        <c:axId val="1859865008"/>
        <c:axId val="1834653952"/>
      </c:scatterChart>
      <c:valAx>
        <c:axId val="1859865008"/>
        <c:scaling>
          <c:orientation val="minMax"/>
          <c:max val="22"/>
          <c:min val="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Temperature </a:t>
                </a:r>
                <a:r>
                  <a:rPr lang="en-US" sz="1000" b="0" i="1" u="none" strike="noStrike" kern="1200" baseline="0">
                    <a:solidFill>
                      <a:sysClr val="windowText" lastClr="000000">
                        <a:lumMod val="65000"/>
                        <a:lumOff val="35000"/>
                      </a:sysClr>
                    </a:solidFill>
                    <a:effectLst/>
                  </a:rPr>
                  <a:t>T </a:t>
                </a:r>
                <a:r>
                  <a:rPr lang="en-US" sz="1000" b="0" i="0" u="none" strike="noStrike" kern="1200" baseline="0">
                    <a:solidFill>
                      <a:sysClr val="windowText" lastClr="000000">
                        <a:lumMod val="65000"/>
                        <a:lumOff val="35000"/>
                      </a:sysClr>
                    </a:solidFill>
                    <a:effectLst/>
                  </a:rPr>
                  <a:t>(° C)</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4653952"/>
        <c:crosses val="autoZero"/>
        <c:crossBetween val="midCat"/>
        <c:minorUnit val="1"/>
      </c:valAx>
      <c:valAx>
        <c:axId val="1834653952"/>
        <c:scaling>
          <c:orientation val="minMax"/>
          <c:max val="8.0000000000000019E-3"/>
          <c:min val="2.0000000000000005E-3"/>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Rate parameter </a:t>
                </a:r>
                <a:r>
                  <a:rPr lang="el-GR"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ρ</a:t>
                </a:r>
                <a:r>
                  <a:rPr lang="en-US" sz="1000" b="0" i="0" u="none" strike="noStrike" kern="1200" baseline="-25000">
                    <a:solidFill>
                      <a:sysClr val="windowText" lastClr="000000">
                        <a:lumMod val="65000"/>
                        <a:lumOff val="35000"/>
                      </a:sysClr>
                    </a:solidFill>
                    <a:latin typeface="Arial" panose="020B0604020202020204" pitchFamily="34" charset="0"/>
                    <a:cs typeface="Arial" panose="020B0604020202020204" pitchFamily="34" charset="0"/>
                  </a:rPr>
                  <a:t>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00" sourceLinked="0"/>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59865008"/>
        <c:crosses val="autoZero"/>
        <c:crossBetween val="midCat"/>
        <c:minorUnit val="5.0000000000000012E-4"/>
      </c:valAx>
      <c:spPr>
        <a:noFill/>
        <a:ln>
          <a:solidFill>
            <a:srgbClr val="D9D9D9"/>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0" i="0" u="none" strike="noStrike" kern="1200" spc="0" baseline="0">
                <a:solidFill>
                  <a:sysClr val="windowText" lastClr="000000">
                    <a:lumMod val="65000"/>
                    <a:lumOff val="35000"/>
                  </a:sysClr>
                </a:solidFill>
                <a:latin typeface="Arial" panose="020B0604020202020204" pitchFamily="34" charset="0"/>
                <a:cs typeface="Arial" panose="020B0604020202020204" pitchFamily="34" charset="0"/>
              </a:rPr>
              <a:t>Brown trout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Sheet2!$G$2:$G$20</c:f>
              <c:numCache>
                <c:formatCode>General</c:formatCode>
                <c:ptCount val="19"/>
                <c:pt idx="0">
                  <c:v>3</c:v>
                </c:pt>
                <c:pt idx="1">
                  <c:v>3.25</c:v>
                </c:pt>
                <c:pt idx="2">
                  <c:v>6.25</c:v>
                </c:pt>
                <c:pt idx="3">
                  <c:v>6.5</c:v>
                </c:pt>
                <c:pt idx="4">
                  <c:v>9</c:v>
                </c:pt>
                <c:pt idx="5">
                  <c:v>11</c:v>
                </c:pt>
                <c:pt idx="6">
                  <c:v>15</c:v>
                </c:pt>
                <c:pt idx="7">
                  <c:v>18</c:v>
                </c:pt>
                <c:pt idx="8">
                  <c:v>21</c:v>
                </c:pt>
                <c:pt idx="9">
                  <c:v>24.5</c:v>
                </c:pt>
                <c:pt idx="10">
                  <c:v>27</c:v>
                </c:pt>
                <c:pt idx="11">
                  <c:v>30.25</c:v>
                </c:pt>
                <c:pt idx="12">
                  <c:v>33</c:v>
                </c:pt>
                <c:pt idx="13">
                  <c:v>37.25</c:v>
                </c:pt>
                <c:pt idx="14">
                  <c:v>41</c:v>
                </c:pt>
                <c:pt idx="15">
                  <c:v>45</c:v>
                </c:pt>
                <c:pt idx="16">
                  <c:v>49</c:v>
                </c:pt>
                <c:pt idx="17">
                  <c:v>54.5</c:v>
                </c:pt>
                <c:pt idx="18">
                  <c:v>56</c:v>
                </c:pt>
              </c:numCache>
            </c:numRef>
          </c:xVal>
          <c:yVal>
            <c:numRef>
              <c:f>Sheet2!$F$2:$F$20</c:f>
              <c:numCache>
                <c:formatCode>General</c:formatCode>
                <c:ptCount val="19"/>
                <c:pt idx="0">
                  <c:v>5.1539999999999999</c:v>
                </c:pt>
                <c:pt idx="1">
                  <c:v>5.3890000000000002</c:v>
                </c:pt>
                <c:pt idx="2">
                  <c:v>4.99</c:v>
                </c:pt>
                <c:pt idx="3">
                  <c:v>4.867</c:v>
                </c:pt>
                <c:pt idx="4">
                  <c:v>4.3369999999999997</c:v>
                </c:pt>
                <c:pt idx="5">
                  <c:v>4.242</c:v>
                </c:pt>
                <c:pt idx="6">
                  <c:v>3.657</c:v>
                </c:pt>
                <c:pt idx="7">
                  <c:v>3.0859999999999999</c:v>
                </c:pt>
                <c:pt idx="8">
                  <c:v>2.774</c:v>
                </c:pt>
                <c:pt idx="9">
                  <c:v>2.8679999999999999</c:v>
                </c:pt>
                <c:pt idx="10">
                  <c:v>2.6949999999999998</c:v>
                </c:pt>
                <c:pt idx="11">
                  <c:v>2.92</c:v>
                </c:pt>
                <c:pt idx="12">
                  <c:v>1.6850000000000001</c:v>
                </c:pt>
                <c:pt idx="13">
                  <c:v>1.4690000000000001</c:v>
                </c:pt>
                <c:pt idx="14">
                  <c:v>1.081</c:v>
                </c:pt>
                <c:pt idx="15">
                  <c:v>0.92100000000000004</c:v>
                </c:pt>
                <c:pt idx="16">
                  <c:v>0.73599999999999999</c:v>
                </c:pt>
                <c:pt idx="17">
                  <c:v>0.40500000000000003</c:v>
                </c:pt>
                <c:pt idx="18">
                  <c:v>0.56899999999999995</c:v>
                </c:pt>
              </c:numCache>
            </c:numRef>
          </c:yVal>
          <c:smooth val="0"/>
          <c:extLst>
            <c:ext xmlns:c16="http://schemas.microsoft.com/office/drawing/2014/chart" uri="{C3380CC4-5D6E-409C-BE32-E72D297353CC}">
              <c16:uniqueId val="{00000000-8795-4B17-80AE-D9D089D18DC8}"/>
            </c:ext>
          </c:extLst>
        </c:ser>
        <c:dLbls>
          <c:showLegendKey val="0"/>
          <c:showVal val="0"/>
          <c:showCatName val="0"/>
          <c:showSerName val="0"/>
          <c:showPercent val="0"/>
          <c:showBubbleSize val="0"/>
        </c:dLbls>
        <c:axId val="153828544"/>
        <c:axId val="2000512736"/>
      </c:scatterChart>
      <c:scatterChart>
        <c:scatterStyle val="smoothMarker"/>
        <c:varyColors val="0"/>
        <c:ser>
          <c:idx val="1"/>
          <c:order val="1"/>
          <c:spPr>
            <a:ln w="19050" cap="rnd">
              <a:solidFill>
                <a:schemeClr val="accent2"/>
              </a:solidFill>
              <a:round/>
            </a:ln>
            <a:effectLst/>
          </c:spPr>
          <c:marker>
            <c:symbol val="none"/>
          </c:marker>
          <c:xVal>
            <c:numRef>
              <c:f>Sheet2!$H$2:$H$307</c:f>
              <c:numCache>
                <c:formatCode>General</c:formatCode>
                <c:ptCount val="306"/>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pt idx="81">
                  <c:v>16.199999999999974</c:v>
                </c:pt>
                <c:pt idx="82">
                  <c:v>16.399999999999974</c:v>
                </c:pt>
                <c:pt idx="83">
                  <c:v>16.599999999999973</c:v>
                </c:pt>
                <c:pt idx="84">
                  <c:v>16.799999999999972</c:v>
                </c:pt>
                <c:pt idx="85">
                  <c:v>16.999999999999972</c:v>
                </c:pt>
                <c:pt idx="86">
                  <c:v>17.199999999999971</c:v>
                </c:pt>
                <c:pt idx="87">
                  <c:v>17.39999999999997</c:v>
                </c:pt>
                <c:pt idx="88">
                  <c:v>17.599999999999969</c:v>
                </c:pt>
                <c:pt idx="89">
                  <c:v>17.799999999999969</c:v>
                </c:pt>
                <c:pt idx="90">
                  <c:v>17.999999999999968</c:v>
                </c:pt>
                <c:pt idx="91">
                  <c:v>18.199999999999967</c:v>
                </c:pt>
                <c:pt idx="92">
                  <c:v>18.399999999999967</c:v>
                </c:pt>
                <c:pt idx="93">
                  <c:v>18.599999999999966</c:v>
                </c:pt>
                <c:pt idx="94">
                  <c:v>18.799999999999965</c:v>
                </c:pt>
                <c:pt idx="95">
                  <c:v>18.999999999999964</c:v>
                </c:pt>
                <c:pt idx="96">
                  <c:v>19.199999999999964</c:v>
                </c:pt>
                <c:pt idx="97">
                  <c:v>19.399999999999963</c:v>
                </c:pt>
                <c:pt idx="98">
                  <c:v>19.599999999999962</c:v>
                </c:pt>
                <c:pt idx="99">
                  <c:v>19.799999999999962</c:v>
                </c:pt>
                <c:pt idx="100">
                  <c:v>19.999999999999961</c:v>
                </c:pt>
                <c:pt idx="101">
                  <c:v>20.19999999999996</c:v>
                </c:pt>
                <c:pt idx="102">
                  <c:v>20.399999999999959</c:v>
                </c:pt>
                <c:pt idx="103">
                  <c:v>20.599999999999959</c:v>
                </c:pt>
                <c:pt idx="104">
                  <c:v>20.799999999999958</c:v>
                </c:pt>
                <c:pt idx="105">
                  <c:v>20.999999999999957</c:v>
                </c:pt>
                <c:pt idx="106">
                  <c:v>21.199999999999957</c:v>
                </c:pt>
                <c:pt idx="107">
                  <c:v>21.399999999999956</c:v>
                </c:pt>
                <c:pt idx="108">
                  <c:v>21.599999999999955</c:v>
                </c:pt>
                <c:pt idx="109">
                  <c:v>21.799999999999955</c:v>
                </c:pt>
                <c:pt idx="110">
                  <c:v>21.999999999999954</c:v>
                </c:pt>
                <c:pt idx="111">
                  <c:v>22.199999999999953</c:v>
                </c:pt>
                <c:pt idx="112">
                  <c:v>22.399999999999952</c:v>
                </c:pt>
                <c:pt idx="113">
                  <c:v>22.599999999999952</c:v>
                </c:pt>
                <c:pt idx="114">
                  <c:v>22.799999999999951</c:v>
                </c:pt>
                <c:pt idx="115">
                  <c:v>22.99999999999995</c:v>
                </c:pt>
                <c:pt idx="116">
                  <c:v>23.19999999999995</c:v>
                </c:pt>
                <c:pt idx="117">
                  <c:v>23.399999999999949</c:v>
                </c:pt>
                <c:pt idx="118">
                  <c:v>23.599999999999948</c:v>
                </c:pt>
                <c:pt idx="119">
                  <c:v>23.799999999999947</c:v>
                </c:pt>
                <c:pt idx="120">
                  <c:v>23.999999999999947</c:v>
                </c:pt>
                <c:pt idx="121">
                  <c:v>24.199999999999946</c:v>
                </c:pt>
                <c:pt idx="122">
                  <c:v>24.399999999999945</c:v>
                </c:pt>
                <c:pt idx="123">
                  <c:v>24.599999999999945</c:v>
                </c:pt>
                <c:pt idx="124">
                  <c:v>24.799999999999944</c:v>
                </c:pt>
                <c:pt idx="125">
                  <c:v>24.999999999999943</c:v>
                </c:pt>
                <c:pt idx="126">
                  <c:v>25.199999999999942</c:v>
                </c:pt>
                <c:pt idx="127">
                  <c:v>25.399999999999942</c:v>
                </c:pt>
                <c:pt idx="128">
                  <c:v>25.599999999999941</c:v>
                </c:pt>
                <c:pt idx="129">
                  <c:v>25.79999999999994</c:v>
                </c:pt>
                <c:pt idx="130">
                  <c:v>25.99999999999994</c:v>
                </c:pt>
                <c:pt idx="131">
                  <c:v>26.199999999999939</c:v>
                </c:pt>
                <c:pt idx="132">
                  <c:v>26.399999999999938</c:v>
                </c:pt>
                <c:pt idx="133">
                  <c:v>26.599999999999937</c:v>
                </c:pt>
                <c:pt idx="134">
                  <c:v>26.799999999999937</c:v>
                </c:pt>
                <c:pt idx="135">
                  <c:v>26.999999999999936</c:v>
                </c:pt>
                <c:pt idx="136">
                  <c:v>27.199999999999935</c:v>
                </c:pt>
                <c:pt idx="137">
                  <c:v>27.399999999999935</c:v>
                </c:pt>
                <c:pt idx="138">
                  <c:v>27.599999999999934</c:v>
                </c:pt>
                <c:pt idx="139">
                  <c:v>27.799999999999933</c:v>
                </c:pt>
                <c:pt idx="140">
                  <c:v>27.999999999999932</c:v>
                </c:pt>
                <c:pt idx="141">
                  <c:v>28.199999999999932</c:v>
                </c:pt>
                <c:pt idx="142">
                  <c:v>28.399999999999931</c:v>
                </c:pt>
                <c:pt idx="143">
                  <c:v>28.59999999999993</c:v>
                </c:pt>
                <c:pt idx="144">
                  <c:v>28.79999999999993</c:v>
                </c:pt>
                <c:pt idx="145">
                  <c:v>28.999999999999929</c:v>
                </c:pt>
                <c:pt idx="146">
                  <c:v>29.199999999999928</c:v>
                </c:pt>
                <c:pt idx="147">
                  <c:v>29.399999999999928</c:v>
                </c:pt>
                <c:pt idx="148">
                  <c:v>29.599999999999927</c:v>
                </c:pt>
                <c:pt idx="149">
                  <c:v>29.799999999999926</c:v>
                </c:pt>
                <c:pt idx="150">
                  <c:v>29.999999999999925</c:v>
                </c:pt>
                <c:pt idx="151">
                  <c:v>30.199999999999925</c:v>
                </c:pt>
                <c:pt idx="152">
                  <c:v>30.399999999999924</c:v>
                </c:pt>
                <c:pt idx="153">
                  <c:v>30.599999999999923</c:v>
                </c:pt>
                <c:pt idx="154">
                  <c:v>30.799999999999923</c:v>
                </c:pt>
                <c:pt idx="155">
                  <c:v>30.999999999999922</c:v>
                </c:pt>
                <c:pt idx="156">
                  <c:v>31.199999999999921</c:v>
                </c:pt>
                <c:pt idx="157">
                  <c:v>31.39999999999992</c:v>
                </c:pt>
                <c:pt idx="158">
                  <c:v>31.59999999999992</c:v>
                </c:pt>
                <c:pt idx="159">
                  <c:v>31.799999999999919</c:v>
                </c:pt>
                <c:pt idx="160">
                  <c:v>31.999999999999918</c:v>
                </c:pt>
                <c:pt idx="161">
                  <c:v>32.199999999999918</c:v>
                </c:pt>
                <c:pt idx="162">
                  <c:v>32.39999999999992</c:v>
                </c:pt>
                <c:pt idx="163">
                  <c:v>32.599999999999923</c:v>
                </c:pt>
                <c:pt idx="164">
                  <c:v>32.799999999999926</c:v>
                </c:pt>
                <c:pt idx="165">
                  <c:v>32.999999999999929</c:v>
                </c:pt>
                <c:pt idx="166">
                  <c:v>33.199999999999932</c:v>
                </c:pt>
                <c:pt idx="167">
                  <c:v>33.399999999999935</c:v>
                </c:pt>
                <c:pt idx="168">
                  <c:v>33.599999999999937</c:v>
                </c:pt>
                <c:pt idx="169">
                  <c:v>33.79999999999994</c:v>
                </c:pt>
                <c:pt idx="170">
                  <c:v>33.999999999999943</c:v>
                </c:pt>
                <c:pt idx="171">
                  <c:v>34.199999999999946</c:v>
                </c:pt>
                <c:pt idx="172">
                  <c:v>34.399999999999949</c:v>
                </c:pt>
                <c:pt idx="173">
                  <c:v>34.599999999999952</c:v>
                </c:pt>
                <c:pt idx="174">
                  <c:v>34.799999999999955</c:v>
                </c:pt>
                <c:pt idx="175">
                  <c:v>34.999999999999957</c:v>
                </c:pt>
                <c:pt idx="176">
                  <c:v>35.19999999999996</c:v>
                </c:pt>
                <c:pt idx="177">
                  <c:v>35.399999999999963</c:v>
                </c:pt>
                <c:pt idx="178">
                  <c:v>35.599999999999966</c:v>
                </c:pt>
                <c:pt idx="179">
                  <c:v>35.799999999999969</c:v>
                </c:pt>
                <c:pt idx="180">
                  <c:v>35.999999999999972</c:v>
                </c:pt>
                <c:pt idx="181">
                  <c:v>36.199999999999974</c:v>
                </c:pt>
                <c:pt idx="182">
                  <c:v>36.399999999999977</c:v>
                </c:pt>
                <c:pt idx="183">
                  <c:v>36.59999999999998</c:v>
                </c:pt>
                <c:pt idx="184">
                  <c:v>36.799999999999983</c:v>
                </c:pt>
                <c:pt idx="185">
                  <c:v>36.999999999999986</c:v>
                </c:pt>
                <c:pt idx="186">
                  <c:v>37.199999999999989</c:v>
                </c:pt>
                <c:pt idx="187">
                  <c:v>37.399999999999991</c:v>
                </c:pt>
                <c:pt idx="188">
                  <c:v>37.599999999999994</c:v>
                </c:pt>
                <c:pt idx="189">
                  <c:v>37.799999999999997</c:v>
                </c:pt>
                <c:pt idx="190">
                  <c:v>38</c:v>
                </c:pt>
                <c:pt idx="191">
                  <c:v>38.200000000000003</c:v>
                </c:pt>
                <c:pt idx="192">
                  <c:v>38.400000000000006</c:v>
                </c:pt>
                <c:pt idx="193">
                  <c:v>38.600000000000009</c:v>
                </c:pt>
                <c:pt idx="194">
                  <c:v>38.800000000000011</c:v>
                </c:pt>
                <c:pt idx="195">
                  <c:v>39.000000000000014</c:v>
                </c:pt>
                <c:pt idx="196">
                  <c:v>39.200000000000017</c:v>
                </c:pt>
                <c:pt idx="197">
                  <c:v>39.40000000000002</c:v>
                </c:pt>
                <c:pt idx="198">
                  <c:v>39.600000000000023</c:v>
                </c:pt>
                <c:pt idx="199">
                  <c:v>39.800000000000026</c:v>
                </c:pt>
                <c:pt idx="200">
                  <c:v>40.000000000000028</c:v>
                </c:pt>
                <c:pt idx="201">
                  <c:v>40.200000000000031</c:v>
                </c:pt>
                <c:pt idx="202">
                  <c:v>40.400000000000034</c:v>
                </c:pt>
                <c:pt idx="203">
                  <c:v>40.600000000000037</c:v>
                </c:pt>
                <c:pt idx="204">
                  <c:v>40.80000000000004</c:v>
                </c:pt>
                <c:pt idx="205">
                  <c:v>41.000000000000043</c:v>
                </c:pt>
                <c:pt idx="206">
                  <c:v>41.200000000000045</c:v>
                </c:pt>
                <c:pt idx="207">
                  <c:v>41.400000000000048</c:v>
                </c:pt>
                <c:pt idx="208">
                  <c:v>41.600000000000051</c:v>
                </c:pt>
                <c:pt idx="209">
                  <c:v>41.800000000000054</c:v>
                </c:pt>
                <c:pt idx="210">
                  <c:v>42.000000000000057</c:v>
                </c:pt>
                <c:pt idx="211">
                  <c:v>42.20000000000006</c:v>
                </c:pt>
                <c:pt idx="212">
                  <c:v>42.400000000000063</c:v>
                </c:pt>
                <c:pt idx="213">
                  <c:v>42.600000000000065</c:v>
                </c:pt>
                <c:pt idx="214">
                  <c:v>42.800000000000068</c:v>
                </c:pt>
                <c:pt idx="215">
                  <c:v>43.000000000000071</c:v>
                </c:pt>
                <c:pt idx="216">
                  <c:v>43.200000000000074</c:v>
                </c:pt>
                <c:pt idx="217">
                  <c:v>43.400000000000077</c:v>
                </c:pt>
                <c:pt idx="218">
                  <c:v>43.60000000000008</c:v>
                </c:pt>
                <c:pt idx="219">
                  <c:v>43.800000000000082</c:v>
                </c:pt>
                <c:pt idx="220">
                  <c:v>44.000000000000085</c:v>
                </c:pt>
                <c:pt idx="221">
                  <c:v>44.200000000000088</c:v>
                </c:pt>
                <c:pt idx="222">
                  <c:v>44.400000000000091</c:v>
                </c:pt>
                <c:pt idx="223">
                  <c:v>44.600000000000094</c:v>
                </c:pt>
                <c:pt idx="224">
                  <c:v>44.800000000000097</c:v>
                </c:pt>
                <c:pt idx="225">
                  <c:v>45.000000000000099</c:v>
                </c:pt>
                <c:pt idx="226">
                  <c:v>45.200000000000102</c:v>
                </c:pt>
                <c:pt idx="227">
                  <c:v>45.400000000000105</c:v>
                </c:pt>
                <c:pt idx="228">
                  <c:v>45.600000000000108</c:v>
                </c:pt>
                <c:pt idx="229">
                  <c:v>45.800000000000111</c:v>
                </c:pt>
                <c:pt idx="230">
                  <c:v>46.000000000000114</c:v>
                </c:pt>
                <c:pt idx="231">
                  <c:v>46.200000000000117</c:v>
                </c:pt>
                <c:pt idx="232">
                  <c:v>46.400000000000119</c:v>
                </c:pt>
                <c:pt idx="233">
                  <c:v>46.600000000000122</c:v>
                </c:pt>
                <c:pt idx="234">
                  <c:v>46.800000000000125</c:v>
                </c:pt>
                <c:pt idx="235">
                  <c:v>47.000000000000128</c:v>
                </c:pt>
                <c:pt idx="236">
                  <c:v>47.200000000000131</c:v>
                </c:pt>
                <c:pt idx="237">
                  <c:v>47.400000000000134</c:v>
                </c:pt>
                <c:pt idx="238">
                  <c:v>47.600000000000136</c:v>
                </c:pt>
                <c:pt idx="239">
                  <c:v>47.800000000000139</c:v>
                </c:pt>
                <c:pt idx="240">
                  <c:v>48.000000000000142</c:v>
                </c:pt>
                <c:pt idx="241">
                  <c:v>48.200000000000145</c:v>
                </c:pt>
                <c:pt idx="242">
                  <c:v>48.400000000000148</c:v>
                </c:pt>
                <c:pt idx="243">
                  <c:v>48.600000000000151</c:v>
                </c:pt>
                <c:pt idx="244">
                  <c:v>48.800000000000153</c:v>
                </c:pt>
                <c:pt idx="245">
                  <c:v>49.000000000000156</c:v>
                </c:pt>
                <c:pt idx="246">
                  <c:v>49.200000000000159</c:v>
                </c:pt>
                <c:pt idx="247">
                  <c:v>49.400000000000162</c:v>
                </c:pt>
                <c:pt idx="248">
                  <c:v>49.600000000000165</c:v>
                </c:pt>
                <c:pt idx="249">
                  <c:v>49.800000000000168</c:v>
                </c:pt>
                <c:pt idx="250">
                  <c:v>50.000000000000171</c:v>
                </c:pt>
                <c:pt idx="251">
                  <c:v>50.200000000000173</c:v>
                </c:pt>
                <c:pt idx="252">
                  <c:v>50.400000000000176</c:v>
                </c:pt>
                <c:pt idx="253">
                  <c:v>50.600000000000179</c:v>
                </c:pt>
                <c:pt idx="254">
                  <c:v>50.800000000000182</c:v>
                </c:pt>
                <c:pt idx="255">
                  <c:v>51.000000000000185</c:v>
                </c:pt>
                <c:pt idx="256">
                  <c:v>51.200000000000188</c:v>
                </c:pt>
                <c:pt idx="257">
                  <c:v>51.40000000000019</c:v>
                </c:pt>
                <c:pt idx="258">
                  <c:v>51.600000000000193</c:v>
                </c:pt>
                <c:pt idx="259">
                  <c:v>51.800000000000196</c:v>
                </c:pt>
                <c:pt idx="260">
                  <c:v>52.000000000000199</c:v>
                </c:pt>
                <c:pt idx="261">
                  <c:v>52.200000000000202</c:v>
                </c:pt>
                <c:pt idx="262">
                  <c:v>52.400000000000205</c:v>
                </c:pt>
                <c:pt idx="263">
                  <c:v>52.600000000000207</c:v>
                </c:pt>
                <c:pt idx="264">
                  <c:v>52.80000000000021</c:v>
                </c:pt>
                <c:pt idx="265">
                  <c:v>53.000000000000213</c:v>
                </c:pt>
                <c:pt idx="266">
                  <c:v>53.200000000000216</c:v>
                </c:pt>
                <c:pt idx="267">
                  <c:v>53.400000000000219</c:v>
                </c:pt>
                <c:pt idx="268">
                  <c:v>53.600000000000222</c:v>
                </c:pt>
                <c:pt idx="269">
                  <c:v>53.800000000000225</c:v>
                </c:pt>
                <c:pt idx="270">
                  <c:v>54.000000000000227</c:v>
                </c:pt>
                <c:pt idx="271">
                  <c:v>54.20000000000023</c:v>
                </c:pt>
                <c:pt idx="272">
                  <c:v>54.400000000000233</c:v>
                </c:pt>
                <c:pt idx="273">
                  <c:v>54.600000000000236</c:v>
                </c:pt>
                <c:pt idx="274">
                  <c:v>54.800000000000239</c:v>
                </c:pt>
                <c:pt idx="275">
                  <c:v>55.000000000000242</c:v>
                </c:pt>
                <c:pt idx="276">
                  <c:v>55.200000000000244</c:v>
                </c:pt>
                <c:pt idx="277">
                  <c:v>55.400000000000247</c:v>
                </c:pt>
                <c:pt idx="278">
                  <c:v>55.60000000000025</c:v>
                </c:pt>
                <c:pt idx="279">
                  <c:v>55.800000000000253</c:v>
                </c:pt>
                <c:pt idx="280">
                  <c:v>56.000000000000256</c:v>
                </c:pt>
                <c:pt idx="281">
                  <c:v>56.200000000000259</c:v>
                </c:pt>
                <c:pt idx="282">
                  <c:v>56.400000000000261</c:v>
                </c:pt>
                <c:pt idx="283">
                  <c:v>56.600000000000264</c:v>
                </c:pt>
                <c:pt idx="284">
                  <c:v>56.800000000000267</c:v>
                </c:pt>
                <c:pt idx="285">
                  <c:v>57.00000000000027</c:v>
                </c:pt>
                <c:pt idx="286">
                  <c:v>57.200000000000273</c:v>
                </c:pt>
                <c:pt idx="287">
                  <c:v>57.400000000000276</c:v>
                </c:pt>
                <c:pt idx="288">
                  <c:v>57.600000000000279</c:v>
                </c:pt>
                <c:pt idx="289">
                  <c:v>57.800000000000281</c:v>
                </c:pt>
                <c:pt idx="290">
                  <c:v>58.000000000000284</c:v>
                </c:pt>
                <c:pt idx="291">
                  <c:v>58.200000000000287</c:v>
                </c:pt>
                <c:pt idx="292">
                  <c:v>58.40000000000029</c:v>
                </c:pt>
                <c:pt idx="293">
                  <c:v>58.600000000000293</c:v>
                </c:pt>
                <c:pt idx="294">
                  <c:v>58.800000000000296</c:v>
                </c:pt>
                <c:pt idx="295">
                  <c:v>59.000000000000298</c:v>
                </c:pt>
              </c:numCache>
            </c:numRef>
          </c:xVal>
          <c:yVal>
            <c:numRef>
              <c:f>Sheet2!$I$2:$I$304</c:f>
              <c:numCache>
                <c:formatCode>0.000</c:formatCode>
                <c:ptCount val="303"/>
                <c:pt idx="0">
                  <c:v>6.0325263157894744</c:v>
                </c:pt>
                <c:pt idx="1">
                  <c:v>5.9986328933923323</c:v>
                </c:pt>
                <c:pt idx="2">
                  <c:v>5.9648349535950826</c:v>
                </c:pt>
                <c:pt idx="3">
                  <c:v>5.9311324963977299</c:v>
                </c:pt>
                <c:pt idx="4">
                  <c:v>5.8975255218002678</c:v>
                </c:pt>
                <c:pt idx="5">
                  <c:v>5.8640140298026981</c:v>
                </c:pt>
                <c:pt idx="6">
                  <c:v>5.8305980204050227</c:v>
                </c:pt>
                <c:pt idx="7">
                  <c:v>5.7972774936072407</c:v>
                </c:pt>
                <c:pt idx="8">
                  <c:v>5.7640524494093537</c:v>
                </c:pt>
                <c:pt idx="9">
                  <c:v>5.7309228878113583</c:v>
                </c:pt>
                <c:pt idx="10">
                  <c:v>5.6978888088132553</c:v>
                </c:pt>
                <c:pt idx="11">
                  <c:v>5.6649502124150466</c:v>
                </c:pt>
                <c:pt idx="12">
                  <c:v>5.6321070986167303</c:v>
                </c:pt>
                <c:pt idx="13">
                  <c:v>5.59935946741831</c:v>
                </c:pt>
                <c:pt idx="14">
                  <c:v>5.5667073188197804</c:v>
                </c:pt>
                <c:pt idx="15">
                  <c:v>5.5341506528211442</c:v>
                </c:pt>
                <c:pt idx="16">
                  <c:v>5.5016894694224021</c:v>
                </c:pt>
                <c:pt idx="17">
                  <c:v>5.4693237686235525</c:v>
                </c:pt>
                <c:pt idx="18">
                  <c:v>5.437053550424598</c:v>
                </c:pt>
                <c:pt idx="19">
                  <c:v>5.4048788148255351</c:v>
                </c:pt>
                <c:pt idx="20">
                  <c:v>5.3727995618263655</c:v>
                </c:pt>
                <c:pt idx="21">
                  <c:v>5.3408157914270893</c:v>
                </c:pt>
                <c:pt idx="22">
                  <c:v>5.3089275036277064</c:v>
                </c:pt>
                <c:pt idx="23">
                  <c:v>5.2771346984282168</c:v>
                </c:pt>
                <c:pt idx="24">
                  <c:v>5.2454373758286224</c:v>
                </c:pt>
                <c:pt idx="25">
                  <c:v>5.2138355358289195</c:v>
                </c:pt>
                <c:pt idx="26">
                  <c:v>5.1823291784291099</c:v>
                </c:pt>
                <c:pt idx="27">
                  <c:v>5.1509183036291928</c:v>
                </c:pt>
                <c:pt idx="28">
                  <c:v>5.1196029114291699</c:v>
                </c:pt>
                <c:pt idx="29">
                  <c:v>5.0883830018290421</c:v>
                </c:pt>
                <c:pt idx="30">
                  <c:v>5.057258574828805</c:v>
                </c:pt>
                <c:pt idx="31">
                  <c:v>5.0262296304284622</c:v>
                </c:pt>
                <c:pt idx="32">
                  <c:v>4.9952961686280117</c:v>
                </c:pt>
                <c:pt idx="33">
                  <c:v>4.9644581894274555</c:v>
                </c:pt>
                <c:pt idx="34">
                  <c:v>4.9337156928267936</c:v>
                </c:pt>
                <c:pt idx="35">
                  <c:v>4.9030686788260232</c:v>
                </c:pt>
                <c:pt idx="36">
                  <c:v>4.872517147425147</c:v>
                </c:pt>
                <c:pt idx="37">
                  <c:v>4.8420610986241632</c:v>
                </c:pt>
                <c:pt idx="38">
                  <c:v>4.8117005324230728</c:v>
                </c:pt>
                <c:pt idx="39">
                  <c:v>4.7814354488218775</c:v>
                </c:pt>
                <c:pt idx="40">
                  <c:v>4.7512658478205738</c:v>
                </c:pt>
                <c:pt idx="41">
                  <c:v>4.7211917294191634</c:v>
                </c:pt>
                <c:pt idx="42">
                  <c:v>4.6912130936176464</c:v>
                </c:pt>
                <c:pt idx="43">
                  <c:v>4.6613299404160227</c:v>
                </c:pt>
                <c:pt idx="44">
                  <c:v>4.6315422698142941</c:v>
                </c:pt>
                <c:pt idx="45">
                  <c:v>4.601850081812457</c:v>
                </c:pt>
                <c:pt idx="46">
                  <c:v>4.5722533764105124</c:v>
                </c:pt>
                <c:pt idx="47">
                  <c:v>4.5427521536084638</c:v>
                </c:pt>
                <c:pt idx="48">
                  <c:v>4.5133464134063068</c:v>
                </c:pt>
                <c:pt idx="49">
                  <c:v>4.4840361558040422</c:v>
                </c:pt>
                <c:pt idx="50">
                  <c:v>4.4548213808016719</c:v>
                </c:pt>
                <c:pt idx="51">
                  <c:v>4.425702088399194</c:v>
                </c:pt>
                <c:pt idx="52">
                  <c:v>4.3966782785966121</c:v>
                </c:pt>
                <c:pt idx="53">
                  <c:v>4.3677499513939209</c:v>
                </c:pt>
                <c:pt idx="54">
                  <c:v>4.338917106791123</c:v>
                </c:pt>
                <c:pt idx="55">
                  <c:v>4.3101797447882211</c:v>
                </c:pt>
                <c:pt idx="56">
                  <c:v>4.2815378653852099</c:v>
                </c:pt>
                <c:pt idx="57">
                  <c:v>4.252991468582092</c:v>
                </c:pt>
                <c:pt idx="58">
                  <c:v>4.2245405543788674</c:v>
                </c:pt>
                <c:pt idx="59">
                  <c:v>4.196185122775538</c:v>
                </c:pt>
                <c:pt idx="60">
                  <c:v>4.1679251737721001</c:v>
                </c:pt>
                <c:pt idx="61">
                  <c:v>4.1397607073685556</c:v>
                </c:pt>
                <c:pt idx="62">
                  <c:v>4.1116917235649044</c:v>
                </c:pt>
                <c:pt idx="63">
                  <c:v>4.0837182223611483</c:v>
                </c:pt>
                <c:pt idx="64">
                  <c:v>4.0558402037572829</c:v>
                </c:pt>
                <c:pt idx="65">
                  <c:v>4.0280576677533118</c:v>
                </c:pt>
                <c:pt idx="66">
                  <c:v>4.0003706143492339</c:v>
                </c:pt>
                <c:pt idx="67">
                  <c:v>3.9727790435450498</c:v>
                </c:pt>
                <c:pt idx="68">
                  <c:v>3.9452829553407591</c:v>
                </c:pt>
                <c:pt idx="69">
                  <c:v>3.9178823497363608</c:v>
                </c:pt>
                <c:pt idx="70">
                  <c:v>3.8905772267318568</c:v>
                </c:pt>
                <c:pt idx="71">
                  <c:v>3.8633675863272452</c:v>
                </c:pt>
                <c:pt idx="72">
                  <c:v>3.8362534285225274</c:v>
                </c:pt>
                <c:pt idx="73">
                  <c:v>3.8092347533177024</c:v>
                </c:pt>
                <c:pt idx="74">
                  <c:v>3.7823115607127713</c:v>
                </c:pt>
                <c:pt idx="75">
                  <c:v>3.7554838507077339</c:v>
                </c:pt>
                <c:pt idx="76">
                  <c:v>3.7287516233025886</c:v>
                </c:pt>
                <c:pt idx="77">
                  <c:v>3.7021148784973366</c:v>
                </c:pt>
                <c:pt idx="78">
                  <c:v>3.6755736162919788</c:v>
                </c:pt>
                <c:pt idx="79">
                  <c:v>3.6491278366865143</c:v>
                </c:pt>
                <c:pt idx="80">
                  <c:v>3.6227775396809423</c:v>
                </c:pt>
                <c:pt idx="81">
                  <c:v>3.5965227252752636</c:v>
                </c:pt>
                <c:pt idx="82">
                  <c:v>3.5703633934694787</c:v>
                </c:pt>
                <c:pt idx="83">
                  <c:v>3.5442995442635876</c:v>
                </c:pt>
                <c:pt idx="84">
                  <c:v>3.5183311776575885</c:v>
                </c:pt>
                <c:pt idx="85">
                  <c:v>3.4924582936514832</c:v>
                </c:pt>
                <c:pt idx="86">
                  <c:v>3.4666808922452717</c:v>
                </c:pt>
                <c:pt idx="87">
                  <c:v>3.4409989734389534</c:v>
                </c:pt>
                <c:pt idx="88">
                  <c:v>3.4154125372325277</c:v>
                </c:pt>
                <c:pt idx="89">
                  <c:v>3.3899215836259953</c:v>
                </c:pt>
                <c:pt idx="90">
                  <c:v>3.3645261126193571</c:v>
                </c:pt>
                <c:pt idx="91">
                  <c:v>3.3392261242126118</c:v>
                </c:pt>
                <c:pt idx="92">
                  <c:v>3.3140216184057594</c:v>
                </c:pt>
                <c:pt idx="93">
                  <c:v>3.2889125951987999</c:v>
                </c:pt>
                <c:pt idx="94">
                  <c:v>3.263899054591735</c:v>
                </c:pt>
                <c:pt idx="95">
                  <c:v>3.2389809965845631</c:v>
                </c:pt>
                <c:pt idx="96">
                  <c:v>3.2141584211772836</c:v>
                </c:pt>
                <c:pt idx="97">
                  <c:v>3.1894313283698974</c:v>
                </c:pt>
                <c:pt idx="98">
                  <c:v>3.1647997181624055</c:v>
                </c:pt>
                <c:pt idx="99">
                  <c:v>3.1402635905548069</c:v>
                </c:pt>
                <c:pt idx="100">
                  <c:v>3.1158229455471007</c:v>
                </c:pt>
                <c:pt idx="101">
                  <c:v>3.0914777831392874</c:v>
                </c:pt>
                <c:pt idx="102">
                  <c:v>3.0672281033313689</c:v>
                </c:pt>
                <c:pt idx="103">
                  <c:v>3.0430739061233432</c:v>
                </c:pt>
                <c:pt idx="104">
                  <c:v>3.0190151915152099</c:v>
                </c:pt>
                <c:pt idx="105">
                  <c:v>2.9950519595069705</c:v>
                </c:pt>
                <c:pt idx="106">
                  <c:v>2.9711842100986248</c:v>
                </c:pt>
                <c:pt idx="107">
                  <c:v>2.947411943290172</c:v>
                </c:pt>
                <c:pt idx="108">
                  <c:v>2.9237351590816121</c:v>
                </c:pt>
                <c:pt idx="109">
                  <c:v>2.9001538574729455</c:v>
                </c:pt>
                <c:pt idx="110">
                  <c:v>2.8766680384641732</c:v>
                </c:pt>
                <c:pt idx="111">
                  <c:v>2.8532777020552937</c:v>
                </c:pt>
                <c:pt idx="112">
                  <c:v>2.8299828482463072</c:v>
                </c:pt>
                <c:pt idx="113">
                  <c:v>2.8067834770372135</c:v>
                </c:pt>
                <c:pt idx="114">
                  <c:v>2.7836795884280141</c:v>
                </c:pt>
                <c:pt idx="115">
                  <c:v>2.760671182418708</c:v>
                </c:pt>
                <c:pt idx="116">
                  <c:v>2.7377582590092944</c:v>
                </c:pt>
                <c:pt idx="117">
                  <c:v>2.714940818199775</c:v>
                </c:pt>
                <c:pt idx="118">
                  <c:v>2.6922188599901489</c:v>
                </c:pt>
                <c:pt idx="119">
                  <c:v>2.6695923843804152</c:v>
                </c:pt>
                <c:pt idx="120">
                  <c:v>2.6470613913705745</c:v>
                </c:pt>
                <c:pt idx="121">
                  <c:v>2.6246258809606284</c:v>
                </c:pt>
                <c:pt idx="122">
                  <c:v>2.6022858531505753</c:v>
                </c:pt>
                <c:pt idx="123">
                  <c:v>2.5800413079404145</c:v>
                </c:pt>
                <c:pt idx="124">
                  <c:v>2.5578922453301476</c:v>
                </c:pt>
                <c:pt idx="125">
                  <c:v>2.535838665319774</c:v>
                </c:pt>
                <c:pt idx="126">
                  <c:v>2.5138805679092942</c:v>
                </c:pt>
                <c:pt idx="127">
                  <c:v>2.4920179530987068</c:v>
                </c:pt>
                <c:pt idx="128">
                  <c:v>2.4702508208880127</c:v>
                </c:pt>
                <c:pt idx="129">
                  <c:v>2.4485791712772129</c:v>
                </c:pt>
                <c:pt idx="130">
                  <c:v>2.427003004266306</c:v>
                </c:pt>
                <c:pt idx="131">
                  <c:v>2.4055223198552915</c:v>
                </c:pt>
                <c:pt idx="132">
                  <c:v>2.3841371180441708</c:v>
                </c:pt>
                <c:pt idx="133">
                  <c:v>2.3628473988329439</c:v>
                </c:pt>
                <c:pt idx="134">
                  <c:v>2.3416531622216104</c:v>
                </c:pt>
                <c:pt idx="135">
                  <c:v>2.3205544082101692</c:v>
                </c:pt>
                <c:pt idx="136">
                  <c:v>2.2995511367986214</c:v>
                </c:pt>
                <c:pt idx="137">
                  <c:v>2.2786433479869679</c:v>
                </c:pt>
                <c:pt idx="138">
                  <c:v>2.2578310417752072</c:v>
                </c:pt>
                <c:pt idx="139">
                  <c:v>2.2371142181633394</c:v>
                </c:pt>
                <c:pt idx="140">
                  <c:v>2.216492877151365</c:v>
                </c:pt>
                <c:pt idx="141">
                  <c:v>2.1959670187392843</c:v>
                </c:pt>
                <c:pt idx="142">
                  <c:v>2.175536642927097</c:v>
                </c:pt>
                <c:pt idx="143">
                  <c:v>2.1552017497148022</c:v>
                </c:pt>
                <c:pt idx="144">
                  <c:v>2.1349623391024006</c:v>
                </c:pt>
                <c:pt idx="145">
                  <c:v>2.1148184110898933</c:v>
                </c:pt>
                <c:pt idx="146">
                  <c:v>2.0947699656772789</c:v>
                </c:pt>
                <c:pt idx="147">
                  <c:v>2.0748170028645574</c:v>
                </c:pt>
                <c:pt idx="148">
                  <c:v>2.0549595226517301</c:v>
                </c:pt>
                <c:pt idx="149">
                  <c:v>2.0351975250387953</c:v>
                </c:pt>
                <c:pt idx="150">
                  <c:v>2.0155310100257542</c:v>
                </c:pt>
                <c:pt idx="151">
                  <c:v>1.9959599776126056</c:v>
                </c:pt>
                <c:pt idx="152">
                  <c:v>1.9764844277993512</c:v>
                </c:pt>
                <c:pt idx="153">
                  <c:v>1.9571043605859895</c:v>
                </c:pt>
                <c:pt idx="154">
                  <c:v>1.9378197759725215</c:v>
                </c:pt>
                <c:pt idx="155">
                  <c:v>1.9186306739589463</c:v>
                </c:pt>
                <c:pt idx="156">
                  <c:v>1.899537054545265</c:v>
                </c:pt>
                <c:pt idx="157">
                  <c:v>1.8805389177314764</c:v>
                </c:pt>
                <c:pt idx="158">
                  <c:v>1.8616362635175818</c:v>
                </c:pt>
                <c:pt idx="159">
                  <c:v>1.8428290919035797</c:v>
                </c:pt>
                <c:pt idx="160">
                  <c:v>1.8241174028894716</c:v>
                </c:pt>
                <c:pt idx="161">
                  <c:v>1.8055011964752561</c:v>
                </c:pt>
                <c:pt idx="162">
                  <c:v>1.786980472660934</c:v>
                </c:pt>
                <c:pt idx="163">
                  <c:v>1.7685552314465052</c:v>
                </c:pt>
                <c:pt idx="164">
                  <c:v>1.7502254728319695</c:v>
                </c:pt>
                <c:pt idx="165">
                  <c:v>1.7319911968173272</c:v>
                </c:pt>
                <c:pt idx="166">
                  <c:v>1.7138524034025782</c:v>
                </c:pt>
                <c:pt idx="167">
                  <c:v>1.6958090925877225</c:v>
                </c:pt>
                <c:pt idx="168">
                  <c:v>1.6778612643727602</c:v>
                </c:pt>
                <c:pt idx="169">
                  <c:v>1.6600089187576912</c:v>
                </c:pt>
                <c:pt idx="170">
                  <c:v>1.6422520557425153</c:v>
                </c:pt>
                <c:pt idx="171">
                  <c:v>1.6245906753272328</c:v>
                </c:pt>
                <c:pt idx="172">
                  <c:v>1.6070247775118436</c:v>
                </c:pt>
                <c:pt idx="173">
                  <c:v>1.5895543622963475</c:v>
                </c:pt>
                <c:pt idx="174">
                  <c:v>1.572179429680745</c:v>
                </c:pt>
                <c:pt idx="175">
                  <c:v>1.5548999796650356</c:v>
                </c:pt>
                <c:pt idx="176">
                  <c:v>1.5377160122492195</c:v>
                </c:pt>
                <c:pt idx="177">
                  <c:v>1.5206275274332968</c:v>
                </c:pt>
                <c:pt idx="178">
                  <c:v>1.5036345252172674</c:v>
                </c:pt>
                <c:pt idx="179">
                  <c:v>1.4867370056011306</c:v>
                </c:pt>
                <c:pt idx="180">
                  <c:v>1.4699349685848877</c:v>
                </c:pt>
                <c:pt idx="181">
                  <c:v>1.4532284141685381</c:v>
                </c:pt>
                <c:pt idx="182">
                  <c:v>1.4366173423520818</c:v>
                </c:pt>
                <c:pt idx="183">
                  <c:v>1.4201017531355189</c:v>
                </c:pt>
                <c:pt idx="184">
                  <c:v>1.4036816465188491</c:v>
                </c:pt>
                <c:pt idx="185">
                  <c:v>1.3873570225020728</c:v>
                </c:pt>
                <c:pt idx="186">
                  <c:v>1.3711278810851897</c:v>
                </c:pt>
                <c:pt idx="187">
                  <c:v>1.3549942222681999</c:v>
                </c:pt>
                <c:pt idx="188">
                  <c:v>1.3389560460511032</c:v>
                </c:pt>
                <c:pt idx="189">
                  <c:v>1.3230133524339001</c:v>
                </c:pt>
                <c:pt idx="190">
                  <c:v>1.30716614141659</c:v>
                </c:pt>
                <c:pt idx="191">
                  <c:v>1.2914144129991734</c:v>
                </c:pt>
                <c:pt idx="192">
                  <c:v>1.27575816718165</c:v>
                </c:pt>
                <c:pt idx="193">
                  <c:v>1.26019740396402</c:v>
                </c:pt>
                <c:pt idx="194">
                  <c:v>1.2447321233462831</c:v>
                </c:pt>
                <c:pt idx="195">
                  <c:v>1.2293623253284398</c:v>
                </c:pt>
                <c:pt idx="196">
                  <c:v>1.2140880099104896</c:v>
                </c:pt>
                <c:pt idx="197">
                  <c:v>1.1989091770924327</c:v>
                </c:pt>
                <c:pt idx="198">
                  <c:v>1.183825826874269</c:v>
                </c:pt>
                <c:pt idx="199">
                  <c:v>1.1688379592559988</c:v>
                </c:pt>
                <c:pt idx="200">
                  <c:v>1.1539455742376217</c:v>
                </c:pt>
                <c:pt idx="201">
                  <c:v>1.1391486718191379</c:v>
                </c:pt>
                <c:pt idx="202">
                  <c:v>1.1244472520005471</c:v>
                </c:pt>
                <c:pt idx="203">
                  <c:v>1.10984131478185</c:v>
                </c:pt>
                <c:pt idx="204">
                  <c:v>1.095330860163046</c:v>
                </c:pt>
                <c:pt idx="205">
                  <c:v>1.0809158881441356</c:v>
                </c:pt>
                <c:pt idx="206">
                  <c:v>1.0665963987251184</c:v>
                </c:pt>
                <c:pt idx="207">
                  <c:v>1.0523723919059944</c:v>
                </c:pt>
                <c:pt idx="208">
                  <c:v>1.0382438676867636</c:v>
                </c:pt>
                <c:pt idx="209">
                  <c:v>1.0242108260674263</c:v>
                </c:pt>
                <c:pt idx="210">
                  <c:v>1.0102732670479821</c:v>
                </c:pt>
                <c:pt idx="211">
                  <c:v>0.99643119062843144</c:v>
                </c:pt>
                <c:pt idx="212">
                  <c:v>0.98268459680877396</c:v>
                </c:pt>
                <c:pt idx="213">
                  <c:v>0.9690334855890097</c:v>
                </c:pt>
                <c:pt idx="214">
                  <c:v>0.95547785696913878</c:v>
                </c:pt>
                <c:pt idx="215">
                  <c:v>0.9420177109491612</c:v>
                </c:pt>
                <c:pt idx="216">
                  <c:v>0.92865304752907685</c:v>
                </c:pt>
                <c:pt idx="217">
                  <c:v>0.91538386670888583</c:v>
                </c:pt>
                <c:pt idx="218">
                  <c:v>0.90221016848858804</c:v>
                </c:pt>
                <c:pt idx="219">
                  <c:v>0.88913195286818369</c:v>
                </c:pt>
                <c:pt idx="220">
                  <c:v>0.87614921984767247</c:v>
                </c:pt>
                <c:pt idx="221">
                  <c:v>0.86326196942705469</c:v>
                </c:pt>
                <c:pt idx="222">
                  <c:v>0.85047020160633002</c:v>
                </c:pt>
                <c:pt idx="223">
                  <c:v>0.83777391638549881</c:v>
                </c:pt>
                <c:pt idx="224">
                  <c:v>0.82517311376456082</c:v>
                </c:pt>
                <c:pt idx="225">
                  <c:v>0.81266779374351616</c:v>
                </c:pt>
                <c:pt idx="226">
                  <c:v>0.80025795632236429</c:v>
                </c:pt>
                <c:pt idx="227">
                  <c:v>0.78794360150110621</c:v>
                </c:pt>
                <c:pt idx="228">
                  <c:v>0.77572472927974145</c:v>
                </c:pt>
                <c:pt idx="229">
                  <c:v>0.76360133965826993</c:v>
                </c:pt>
                <c:pt idx="230">
                  <c:v>0.75157343263669174</c:v>
                </c:pt>
                <c:pt idx="231">
                  <c:v>0.73964100821500678</c:v>
                </c:pt>
                <c:pt idx="232">
                  <c:v>0.72780406639321515</c:v>
                </c:pt>
                <c:pt idx="233">
                  <c:v>0.71606260717131676</c:v>
                </c:pt>
                <c:pt idx="234">
                  <c:v>0.7044166305493117</c:v>
                </c:pt>
                <c:pt idx="235">
                  <c:v>0.69286613652719997</c:v>
                </c:pt>
                <c:pt idx="236">
                  <c:v>0.68141112510498159</c:v>
                </c:pt>
                <c:pt idx="237">
                  <c:v>0.67005159628265631</c:v>
                </c:pt>
                <c:pt idx="238">
                  <c:v>0.65878755006022449</c:v>
                </c:pt>
                <c:pt idx="239">
                  <c:v>0.6476189864376859</c:v>
                </c:pt>
                <c:pt idx="240">
                  <c:v>0.63654590541504064</c:v>
                </c:pt>
                <c:pt idx="241">
                  <c:v>0.6255683069922886</c:v>
                </c:pt>
                <c:pt idx="242">
                  <c:v>0.61468619116942991</c:v>
                </c:pt>
                <c:pt idx="243">
                  <c:v>0.60389955794646455</c:v>
                </c:pt>
                <c:pt idx="244">
                  <c:v>0.59320840732339242</c:v>
                </c:pt>
                <c:pt idx="245">
                  <c:v>0.58261273930021362</c:v>
                </c:pt>
                <c:pt idx="246">
                  <c:v>0.57211255387692805</c:v>
                </c:pt>
                <c:pt idx="247">
                  <c:v>0.56170785105353582</c:v>
                </c:pt>
                <c:pt idx="248">
                  <c:v>0.55139863083003682</c:v>
                </c:pt>
                <c:pt idx="249">
                  <c:v>0.54118489320643126</c:v>
                </c:pt>
                <c:pt idx="250">
                  <c:v>0.53106663818271849</c:v>
                </c:pt>
                <c:pt idx="251">
                  <c:v>0.52104386575889949</c:v>
                </c:pt>
                <c:pt idx="252">
                  <c:v>0.51111657593497373</c:v>
                </c:pt>
                <c:pt idx="253">
                  <c:v>0.50128476871094119</c:v>
                </c:pt>
                <c:pt idx="254">
                  <c:v>0.49154844408680204</c:v>
                </c:pt>
                <c:pt idx="255">
                  <c:v>0.48190760206255617</c:v>
                </c:pt>
                <c:pt idx="256">
                  <c:v>0.47236224263820353</c:v>
                </c:pt>
                <c:pt idx="257">
                  <c:v>0.46291236581374423</c:v>
                </c:pt>
                <c:pt idx="258">
                  <c:v>0.45355797158917821</c:v>
                </c:pt>
                <c:pt idx="259">
                  <c:v>0.44429905996450553</c:v>
                </c:pt>
                <c:pt idx="260">
                  <c:v>0.43513563093972607</c:v>
                </c:pt>
                <c:pt idx="261">
                  <c:v>0.42606768451483995</c:v>
                </c:pt>
                <c:pt idx="262">
                  <c:v>0.41709522068984711</c:v>
                </c:pt>
                <c:pt idx="263">
                  <c:v>0.40821823946474756</c:v>
                </c:pt>
                <c:pt idx="264">
                  <c:v>0.39943674083954134</c:v>
                </c:pt>
                <c:pt idx="265">
                  <c:v>0.39075072481422835</c:v>
                </c:pt>
                <c:pt idx="266">
                  <c:v>0.38216019138880869</c:v>
                </c:pt>
                <c:pt idx="267">
                  <c:v>0.37366514056328232</c:v>
                </c:pt>
                <c:pt idx="268">
                  <c:v>0.36526557233764922</c:v>
                </c:pt>
                <c:pt idx="269">
                  <c:v>0.35696148671190947</c:v>
                </c:pt>
                <c:pt idx="270">
                  <c:v>0.34875288368606294</c:v>
                </c:pt>
                <c:pt idx="271">
                  <c:v>0.34063976326010975</c:v>
                </c:pt>
                <c:pt idx="272">
                  <c:v>0.33262212543404984</c:v>
                </c:pt>
                <c:pt idx="273">
                  <c:v>0.32469997020788299</c:v>
                </c:pt>
                <c:pt idx="274">
                  <c:v>0.31687329758160965</c:v>
                </c:pt>
                <c:pt idx="275">
                  <c:v>0.30914210755522964</c:v>
                </c:pt>
                <c:pt idx="276">
                  <c:v>0.30150640012874291</c:v>
                </c:pt>
                <c:pt idx="277">
                  <c:v>0.29396617530214947</c:v>
                </c:pt>
                <c:pt idx="278">
                  <c:v>0.28652143307544931</c:v>
                </c:pt>
                <c:pt idx="279">
                  <c:v>0.27917217344864248</c:v>
                </c:pt>
                <c:pt idx="280">
                  <c:v>0.27191839642172894</c:v>
                </c:pt>
                <c:pt idx="281">
                  <c:v>0.26476010199470862</c:v>
                </c:pt>
                <c:pt idx="282">
                  <c:v>0.25769729016758169</c:v>
                </c:pt>
                <c:pt idx="283">
                  <c:v>0.250729960940348</c:v>
                </c:pt>
                <c:pt idx="284">
                  <c:v>0.24385811431300761</c:v>
                </c:pt>
                <c:pt idx="285">
                  <c:v>0.2370817502855605</c:v>
                </c:pt>
                <c:pt idx="286">
                  <c:v>0.2304008688580067</c:v>
                </c:pt>
                <c:pt idx="287">
                  <c:v>0.22381547003034619</c:v>
                </c:pt>
                <c:pt idx="288">
                  <c:v>0.21732555380257898</c:v>
                </c:pt>
                <c:pt idx="289">
                  <c:v>0.21093112017470506</c:v>
                </c:pt>
                <c:pt idx="290">
                  <c:v>0.20463216914672441</c:v>
                </c:pt>
                <c:pt idx="291">
                  <c:v>0.19842870071863708</c:v>
                </c:pt>
                <c:pt idx="292">
                  <c:v>0.19232071489044303</c:v>
                </c:pt>
                <c:pt idx="293">
                  <c:v>0.18630821166214229</c:v>
                </c:pt>
                <c:pt idx="294">
                  <c:v>0.18039119103373483</c:v>
                </c:pt>
                <c:pt idx="295">
                  <c:v>0.17456965300522068</c:v>
                </c:pt>
              </c:numCache>
            </c:numRef>
          </c:yVal>
          <c:smooth val="1"/>
          <c:extLst>
            <c:ext xmlns:c16="http://schemas.microsoft.com/office/drawing/2014/chart" uri="{C3380CC4-5D6E-409C-BE32-E72D297353CC}">
              <c16:uniqueId val="{00000001-8795-4B17-80AE-D9D089D18DC8}"/>
            </c:ext>
          </c:extLst>
        </c:ser>
        <c:dLbls>
          <c:showLegendKey val="0"/>
          <c:showVal val="0"/>
          <c:showCatName val="0"/>
          <c:showSerName val="0"/>
          <c:showPercent val="0"/>
          <c:showBubbleSize val="0"/>
        </c:dLbls>
        <c:axId val="153828544"/>
        <c:axId val="2000512736"/>
      </c:scatterChart>
      <c:valAx>
        <c:axId val="1538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Time </a:t>
                </a:r>
                <a:r>
                  <a:rPr lang="en-US" i="1">
                    <a:latin typeface="Arial" panose="020B0604020202020204" pitchFamily="34" charset="0"/>
                    <a:cs typeface="Arial" panose="020B0604020202020204" pitchFamily="34" charset="0"/>
                  </a:rPr>
                  <a:t>t</a:t>
                </a:r>
                <a:r>
                  <a:rPr lang="en-US">
                    <a:latin typeface="Arial" panose="020B0604020202020204" pitchFamily="34" charset="0"/>
                    <a:cs typeface="Arial" panose="020B0604020202020204" pitchFamily="34" charset="0"/>
                  </a:rPr>
                  <a:t>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00512736"/>
        <c:crosses val="autoZero"/>
        <c:crossBetween val="midCat"/>
        <c:majorUnit val="10"/>
        <c:minorUnit val="5"/>
      </c:valAx>
      <c:valAx>
        <c:axId val="2000512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Stomach content </a:t>
                </a:r>
                <a:r>
                  <a:rPr lang="en-US" i="1">
                    <a:latin typeface="Arial" panose="020B0604020202020204" pitchFamily="34" charset="0"/>
                    <a:cs typeface="Arial" panose="020B0604020202020204" pitchFamily="34" charset="0"/>
                  </a:rPr>
                  <a:t>S</a:t>
                </a:r>
                <a:r>
                  <a:rPr lang="en-US" baseline="-25000">
                    <a:latin typeface="Arial" panose="020B0604020202020204" pitchFamily="34" charset="0"/>
                    <a:cs typeface="Arial" panose="020B0604020202020204" pitchFamily="34" charset="0"/>
                  </a:rPr>
                  <a:t>t</a:t>
                </a:r>
                <a:r>
                  <a:rPr lang="en-US">
                    <a:latin typeface="Arial" panose="020B0604020202020204" pitchFamily="34" charset="0"/>
                    <a:cs typeface="Arial" panose="020B0604020202020204" pitchFamily="34" charset="0"/>
                  </a:rPr>
                  <a:t> (g)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3828544"/>
        <c:crosses val="autoZero"/>
        <c:crossBetween val="midCat"/>
        <c:minorUnit val="0.5"/>
      </c:valAx>
      <c:spPr>
        <a:noFill/>
        <a:ln>
          <a:solidFill>
            <a:srgbClr val="D9D9D9"/>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0" i="0" u="none" strike="noStrike" kern="1200" spc="0" baseline="0">
                <a:solidFill>
                  <a:sysClr val="windowText" lastClr="000000">
                    <a:lumMod val="65000"/>
                    <a:lumOff val="35000"/>
                  </a:sysClr>
                </a:solidFill>
                <a:latin typeface="Arial" panose="020B0604020202020204" pitchFamily="34" charset="0"/>
                <a:cs typeface="Arial" panose="020B0604020202020204" pitchFamily="34" charset="0"/>
              </a:rPr>
              <a:t>Rainbow trout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Sheet3!$G$2:$G$15</c:f>
              <c:numCache>
                <c:formatCode>General</c:formatCode>
                <c:ptCount val="14"/>
                <c:pt idx="0">
                  <c:v>3</c:v>
                </c:pt>
                <c:pt idx="1">
                  <c:v>3</c:v>
                </c:pt>
                <c:pt idx="2">
                  <c:v>6.5</c:v>
                </c:pt>
                <c:pt idx="3">
                  <c:v>6</c:v>
                </c:pt>
                <c:pt idx="4">
                  <c:v>9</c:v>
                </c:pt>
                <c:pt idx="5">
                  <c:v>12.3</c:v>
                </c:pt>
                <c:pt idx="6">
                  <c:v>15</c:v>
                </c:pt>
                <c:pt idx="7">
                  <c:v>19</c:v>
                </c:pt>
                <c:pt idx="8">
                  <c:v>24</c:v>
                </c:pt>
                <c:pt idx="9">
                  <c:v>28</c:v>
                </c:pt>
                <c:pt idx="10">
                  <c:v>32.5</c:v>
                </c:pt>
                <c:pt idx="11">
                  <c:v>37</c:v>
                </c:pt>
                <c:pt idx="12">
                  <c:v>43.5</c:v>
                </c:pt>
                <c:pt idx="13">
                  <c:v>52</c:v>
                </c:pt>
              </c:numCache>
            </c:numRef>
          </c:xVal>
          <c:yVal>
            <c:numRef>
              <c:f>Sheet3!$F$2:$F$15</c:f>
              <c:numCache>
                <c:formatCode>0.00</c:formatCode>
                <c:ptCount val="14"/>
                <c:pt idx="0">
                  <c:v>6.65</c:v>
                </c:pt>
                <c:pt idx="1">
                  <c:v>6.7519999999999998</c:v>
                </c:pt>
                <c:pt idx="2">
                  <c:v>6.1</c:v>
                </c:pt>
                <c:pt idx="3">
                  <c:v>6.1989999999999998</c:v>
                </c:pt>
                <c:pt idx="4">
                  <c:v>6.2610000000000001</c:v>
                </c:pt>
                <c:pt idx="5">
                  <c:v>5.6970000000000001</c:v>
                </c:pt>
                <c:pt idx="6">
                  <c:v>4.5220000000000002</c:v>
                </c:pt>
                <c:pt idx="7">
                  <c:v>3.9020000000000001</c:v>
                </c:pt>
                <c:pt idx="8">
                  <c:v>2.1549999999999998</c:v>
                </c:pt>
                <c:pt idx="9">
                  <c:v>2.3140000000000001</c:v>
                </c:pt>
                <c:pt idx="10">
                  <c:v>1.944</c:v>
                </c:pt>
                <c:pt idx="11">
                  <c:v>1.361</c:v>
                </c:pt>
                <c:pt idx="12">
                  <c:v>1.0660000000000001</c:v>
                </c:pt>
                <c:pt idx="13">
                  <c:v>0.20399999999999999</c:v>
                </c:pt>
              </c:numCache>
            </c:numRef>
          </c:yVal>
          <c:smooth val="0"/>
          <c:extLst>
            <c:ext xmlns:c16="http://schemas.microsoft.com/office/drawing/2014/chart" uri="{C3380CC4-5D6E-409C-BE32-E72D297353CC}">
              <c16:uniqueId val="{00000000-D1D1-4954-BA85-255DBA13647B}"/>
            </c:ext>
          </c:extLst>
        </c:ser>
        <c:dLbls>
          <c:showLegendKey val="0"/>
          <c:showVal val="0"/>
          <c:showCatName val="0"/>
          <c:showSerName val="0"/>
          <c:showPercent val="0"/>
          <c:showBubbleSize val="0"/>
        </c:dLbls>
        <c:axId val="1709925119"/>
        <c:axId val="1949903391"/>
      </c:scatterChart>
      <c:scatterChart>
        <c:scatterStyle val="smoothMarker"/>
        <c:varyColors val="0"/>
        <c:ser>
          <c:idx val="1"/>
          <c:order val="1"/>
          <c:spPr>
            <a:ln w="19050" cap="rnd">
              <a:solidFill>
                <a:schemeClr val="accent2"/>
              </a:solidFill>
              <a:round/>
            </a:ln>
            <a:effectLst/>
          </c:spPr>
          <c:marker>
            <c:symbol val="none"/>
          </c:marker>
          <c:xVal>
            <c:numRef>
              <c:f>Sheet3!$H$2:$H$304</c:f>
              <c:numCache>
                <c:formatCode>General</c:formatCode>
                <c:ptCount val="303"/>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pt idx="81">
                  <c:v>16.199999999999974</c:v>
                </c:pt>
                <c:pt idx="82">
                  <c:v>16.399999999999974</c:v>
                </c:pt>
                <c:pt idx="83">
                  <c:v>16.599999999999973</c:v>
                </c:pt>
                <c:pt idx="84">
                  <c:v>16.799999999999972</c:v>
                </c:pt>
                <c:pt idx="85">
                  <c:v>16.999999999999972</c:v>
                </c:pt>
                <c:pt idx="86">
                  <c:v>17.199999999999971</c:v>
                </c:pt>
                <c:pt idx="87">
                  <c:v>17.39999999999997</c:v>
                </c:pt>
                <c:pt idx="88">
                  <c:v>17.599999999999969</c:v>
                </c:pt>
                <c:pt idx="89">
                  <c:v>17.799999999999969</c:v>
                </c:pt>
                <c:pt idx="90">
                  <c:v>17.999999999999968</c:v>
                </c:pt>
                <c:pt idx="91">
                  <c:v>18.199999999999967</c:v>
                </c:pt>
                <c:pt idx="92">
                  <c:v>18.399999999999967</c:v>
                </c:pt>
                <c:pt idx="93">
                  <c:v>18.599999999999966</c:v>
                </c:pt>
                <c:pt idx="94">
                  <c:v>18.799999999999965</c:v>
                </c:pt>
                <c:pt idx="95">
                  <c:v>18.999999999999964</c:v>
                </c:pt>
                <c:pt idx="96">
                  <c:v>19.199999999999964</c:v>
                </c:pt>
                <c:pt idx="97">
                  <c:v>19.399999999999963</c:v>
                </c:pt>
                <c:pt idx="98">
                  <c:v>19.599999999999962</c:v>
                </c:pt>
                <c:pt idx="99">
                  <c:v>19.799999999999962</c:v>
                </c:pt>
                <c:pt idx="100">
                  <c:v>19.999999999999961</c:v>
                </c:pt>
                <c:pt idx="101">
                  <c:v>20.19999999999996</c:v>
                </c:pt>
                <c:pt idx="102">
                  <c:v>20.399999999999959</c:v>
                </c:pt>
                <c:pt idx="103">
                  <c:v>20.599999999999959</c:v>
                </c:pt>
                <c:pt idx="104">
                  <c:v>20.799999999999958</c:v>
                </c:pt>
                <c:pt idx="105">
                  <c:v>20.999999999999957</c:v>
                </c:pt>
                <c:pt idx="106">
                  <c:v>21.199999999999957</c:v>
                </c:pt>
                <c:pt idx="107">
                  <c:v>21.399999999999956</c:v>
                </c:pt>
                <c:pt idx="108">
                  <c:v>21.599999999999955</c:v>
                </c:pt>
                <c:pt idx="109">
                  <c:v>21.799999999999955</c:v>
                </c:pt>
                <c:pt idx="110">
                  <c:v>21.999999999999954</c:v>
                </c:pt>
                <c:pt idx="111">
                  <c:v>22.199999999999953</c:v>
                </c:pt>
                <c:pt idx="112">
                  <c:v>22.399999999999952</c:v>
                </c:pt>
                <c:pt idx="113">
                  <c:v>22.599999999999952</c:v>
                </c:pt>
                <c:pt idx="114">
                  <c:v>22.799999999999951</c:v>
                </c:pt>
                <c:pt idx="115">
                  <c:v>22.99999999999995</c:v>
                </c:pt>
                <c:pt idx="116">
                  <c:v>23.19999999999995</c:v>
                </c:pt>
                <c:pt idx="117">
                  <c:v>23.399999999999949</c:v>
                </c:pt>
                <c:pt idx="118">
                  <c:v>23.599999999999948</c:v>
                </c:pt>
                <c:pt idx="119">
                  <c:v>23.799999999999947</c:v>
                </c:pt>
                <c:pt idx="120">
                  <c:v>23.999999999999947</c:v>
                </c:pt>
                <c:pt idx="121">
                  <c:v>24.199999999999946</c:v>
                </c:pt>
                <c:pt idx="122">
                  <c:v>24.399999999999945</c:v>
                </c:pt>
                <c:pt idx="123">
                  <c:v>24.599999999999945</c:v>
                </c:pt>
                <c:pt idx="124">
                  <c:v>24.799999999999944</c:v>
                </c:pt>
                <c:pt idx="125">
                  <c:v>24.999999999999943</c:v>
                </c:pt>
                <c:pt idx="126">
                  <c:v>25.199999999999942</c:v>
                </c:pt>
                <c:pt idx="127">
                  <c:v>25.399999999999942</c:v>
                </c:pt>
                <c:pt idx="128">
                  <c:v>25.599999999999941</c:v>
                </c:pt>
                <c:pt idx="129">
                  <c:v>25.79999999999994</c:v>
                </c:pt>
                <c:pt idx="130">
                  <c:v>25.99999999999994</c:v>
                </c:pt>
                <c:pt idx="131">
                  <c:v>26.199999999999939</c:v>
                </c:pt>
                <c:pt idx="132">
                  <c:v>26.399999999999938</c:v>
                </c:pt>
                <c:pt idx="133">
                  <c:v>26.599999999999937</c:v>
                </c:pt>
                <c:pt idx="134">
                  <c:v>26.799999999999937</c:v>
                </c:pt>
                <c:pt idx="135">
                  <c:v>26.999999999999936</c:v>
                </c:pt>
                <c:pt idx="136">
                  <c:v>27.199999999999935</c:v>
                </c:pt>
                <c:pt idx="137">
                  <c:v>27.399999999999935</c:v>
                </c:pt>
                <c:pt idx="138">
                  <c:v>27.599999999999934</c:v>
                </c:pt>
                <c:pt idx="139">
                  <c:v>27.799999999999933</c:v>
                </c:pt>
                <c:pt idx="140">
                  <c:v>27.999999999999932</c:v>
                </c:pt>
                <c:pt idx="141">
                  <c:v>28.199999999999932</c:v>
                </c:pt>
                <c:pt idx="142">
                  <c:v>28.399999999999931</c:v>
                </c:pt>
                <c:pt idx="143">
                  <c:v>28.59999999999993</c:v>
                </c:pt>
                <c:pt idx="144">
                  <c:v>28.79999999999993</c:v>
                </c:pt>
                <c:pt idx="145">
                  <c:v>28.999999999999929</c:v>
                </c:pt>
                <c:pt idx="146">
                  <c:v>29.199999999999928</c:v>
                </c:pt>
                <c:pt idx="147">
                  <c:v>29.399999999999928</c:v>
                </c:pt>
                <c:pt idx="148">
                  <c:v>29.599999999999927</c:v>
                </c:pt>
                <c:pt idx="149">
                  <c:v>29.799999999999926</c:v>
                </c:pt>
                <c:pt idx="150">
                  <c:v>29.999999999999925</c:v>
                </c:pt>
                <c:pt idx="151">
                  <c:v>30.199999999999925</c:v>
                </c:pt>
                <c:pt idx="152">
                  <c:v>30.399999999999924</c:v>
                </c:pt>
                <c:pt idx="153">
                  <c:v>30.599999999999923</c:v>
                </c:pt>
                <c:pt idx="154">
                  <c:v>30.799999999999923</c:v>
                </c:pt>
                <c:pt idx="155">
                  <c:v>30.999999999999922</c:v>
                </c:pt>
                <c:pt idx="156">
                  <c:v>31.199999999999921</c:v>
                </c:pt>
                <c:pt idx="157">
                  <c:v>31.39999999999992</c:v>
                </c:pt>
                <c:pt idx="158">
                  <c:v>31.59999999999992</c:v>
                </c:pt>
                <c:pt idx="159">
                  <c:v>31.799999999999919</c:v>
                </c:pt>
                <c:pt idx="160">
                  <c:v>31.999999999999918</c:v>
                </c:pt>
                <c:pt idx="161">
                  <c:v>32.199999999999918</c:v>
                </c:pt>
                <c:pt idx="162">
                  <c:v>32.39999999999992</c:v>
                </c:pt>
                <c:pt idx="163">
                  <c:v>32.599999999999923</c:v>
                </c:pt>
                <c:pt idx="164">
                  <c:v>32.799999999999926</c:v>
                </c:pt>
                <c:pt idx="165">
                  <c:v>32.999999999999929</c:v>
                </c:pt>
                <c:pt idx="166">
                  <c:v>33.199999999999932</c:v>
                </c:pt>
                <c:pt idx="167">
                  <c:v>33.399999999999935</c:v>
                </c:pt>
                <c:pt idx="168">
                  <c:v>33.599999999999937</c:v>
                </c:pt>
                <c:pt idx="169">
                  <c:v>33.79999999999994</c:v>
                </c:pt>
                <c:pt idx="170">
                  <c:v>33.999999999999943</c:v>
                </c:pt>
                <c:pt idx="171">
                  <c:v>34.199999999999946</c:v>
                </c:pt>
                <c:pt idx="172">
                  <c:v>34.399999999999949</c:v>
                </c:pt>
                <c:pt idx="173">
                  <c:v>34.599999999999952</c:v>
                </c:pt>
                <c:pt idx="174">
                  <c:v>34.799999999999955</c:v>
                </c:pt>
                <c:pt idx="175">
                  <c:v>34.999999999999957</c:v>
                </c:pt>
                <c:pt idx="176">
                  <c:v>35.19999999999996</c:v>
                </c:pt>
                <c:pt idx="177">
                  <c:v>35.399999999999963</c:v>
                </c:pt>
                <c:pt idx="178">
                  <c:v>35.599999999999966</c:v>
                </c:pt>
                <c:pt idx="179">
                  <c:v>35.799999999999969</c:v>
                </c:pt>
                <c:pt idx="180">
                  <c:v>35.999999999999972</c:v>
                </c:pt>
                <c:pt idx="181">
                  <c:v>36.199999999999974</c:v>
                </c:pt>
                <c:pt idx="182">
                  <c:v>36.399999999999977</c:v>
                </c:pt>
                <c:pt idx="183">
                  <c:v>36.59999999999998</c:v>
                </c:pt>
                <c:pt idx="184">
                  <c:v>36.799999999999983</c:v>
                </c:pt>
                <c:pt idx="185">
                  <c:v>36.999999999999986</c:v>
                </c:pt>
                <c:pt idx="186">
                  <c:v>37.199999999999989</c:v>
                </c:pt>
                <c:pt idx="187">
                  <c:v>37.399999999999991</c:v>
                </c:pt>
                <c:pt idx="188">
                  <c:v>37.599999999999994</c:v>
                </c:pt>
                <c:pt idx="189">
                  <c:v>37.799999999999997</c:v>
                </c:pt>
                <c:pt idx="190">
                  <c:v>38</c:v>
                </c:pt>
                <c:pt idx="191">
                  <c:v>38.200000000000003</c:v>
                </c:pt>
                <c:pt idx="192">
                  <c:v>38.400000000000006</c:v>
                </c:pt>
                <c:pt idx="193">
                  <c:v>38.600000000000009</c:v>
                </c:pt>
                <c:pt idx="194">
                  <c:v>38.800000000000011</c:v>
                </c:pt>
                <c:pt idx="195">
                  <c:v>39.000000000000014</c:v>
                </c:pt>
                <c:pt idx="196">
                  <c:v>39.200000000000017</c:v>
                </c:pt>
                <c:pt idx="197">
                  <c:v>39.40000000000002</c:v>
                </c:pt>
                <c:pt idx="198">
                  <c:v>39.600000000000023</c:v>
                </c:pt>
                <c:pt idx="199">
                  <c:v>39.800000000000026</c:v>
                </c:pt>
                <c:pt idx="200">
                  <c:v>40.000000000000028</c:v>
                </c:pt>
                <c:pt idx="201">
                  <c:v>40.200000000000031</c:v>
                </c:pt>
                <c:pt idx="202">
                  <c:v>40.400000000000034</c:v>
                </c:pt>
                <c:pt idx="203">
                  <c:v>40.600000000000037</c:v>
                </c:pt>
                <c:pt idx="204">
                  <c:v>40.80000000000004</c:v>
                </c:pt>
                <c:pt idx="205">
                  <c:v>41.000000000000043</c:v>
                </c:pt>
                <c:pt idx="206">
                  <c:v>41.200000000000045</c:v>
                </c:pt>
                <c:pt idx="207">
                  <c:v>41.400000000000048</c:v>
                </c:pt>
                <c:pt idx="208">
                  <c:v>41.600000000000051</c:v>
                </c:pt>
                <c:pt idx="209">
                  <c:v>41.800000000000054</c:v>
                </c:pt>
                <c:pt idx="210">
                  <c:v>42.000000000000057</c:v>
                </c:pt>
                <c:pt idx="211">
                  <c:v>42.20000000000006</c:v>
                </c:pt>
                <c:pt idx="212">
                  <c:v>42.400000000000063</c:v>
                </c:pt>
                <c:pt idx="213">
                  <c:v>42.600000000000065</c:v>
                </c:pt>
                <c:pt idx="214">
                  <c:v>42.800000000000068</c:v>
                </c:pt>
                <c:pt idx="215">
                  <c:v>43.000000000000071</c:v>
                </c:pt>
                <c:pt idx="216">
                  <c:v>43.200000000000074</c:v>
                </c:pt>
                <c:pt idx="217">
                  <c:v>43.400000000000077</c:v>
                </c:pt>
                <c:pt idx="218">
                  <c:v>43.60000000000008</c:v>
                </c:pt>
                <c:pt idx="219">
                  <c:v>43.800000000000082</c:v>
                </c:pt>
                <c:pt idx="220">
                  <c:v>44.000000000000085</c:v>
                </c:pt>
                <c:pt idx="221">
                  <c:v>44.200000000000088</c:v>
                </c:pt>
                <c:pt idx="222">
                  <c:v>44.400000000000091</c:v>
                </c:pt>
                <c:pt idx="223">
                  <c:v>44.600000000000094</c:v>
                </c:pt>
                <c:pt idx="224">
                  <c:v>44.800000000000097</c:v>
                </c:pt>
                <c:pt idx="225">
                  <c:v>45.000000000000099</c:v>
                </c:pt>
                <c:pt idx="226">
                  <c:v>45.200000000000102</c:v>
                </c:pt>
                <c:pt idx="227">
                  <c:v>45.400000000000105</c:v>
                </c:pt>
                <c:pt idx="228">
                  <c:v>45.600000000000108</c:v>
                </c:pt>
                <c:pt idx="229">
                  <c:v>45.800000000000111</c:v>
                </c:pt>
                <c:pt idx="230">
                  <c:v>46.000000000000114</c:v>
                </c:pt>
                <c:pt idx="231">
                  <c:v>46.200000000000117</c:v>
                </c:pt>
                <c:pt idx="232">
                  <c:v>46.400000000000119</c:v>
                </c:pt>
                <c:pt idx="233">
                  <c:v>46.600000000000122</c:v>
                </c:pt>
                <c:pt idx="234">
                  <c:v>46.800000000000125</c:v>
                </c:pt>
                <c:pt idx="235">
                  <c:v>47.000000000000128</c:v>
                </c:pt>
                <c:pt idx="236">
                  <c:v>47.200000000000131</c:v>
                </c:pt>
                <c:pt idx="237">
                  <c:v>47.400000000000134</c:v>
                </c:pt>
                <c:pt idx="238">
                  <c:v>47.600000000000136</c:v>
                </c:pt>
                <c:pt idx="239">
                  <c:v>47.800000000000139</c:v>
                </c:pt>
                <c:pt idx="240">
                  <c:v>48.000000000000142</c:v>
                </c:pt>
                <c:pt idx="241">
                  <c:v>48.200000000000145</c:v>
                </c:pt>
                <c:pt idx="242">
                  <c:v>48.400000000000148</c:v>
                </c:pt>
                <c:pt idx="243">
                  <c:v>48.600000000000151</c:v>
                </c:pt>
                <c:pt idx="244">
                  <c:v>48.800000000000153</c:v>
                </c:pt>
                <c:pt idx="245">
                  <c:v>49.000000000000156</c:v>
                </c:pt>
                <c:pt idx="246">
                  <c:v>49.200000000000159</c:v>
                </c:pt>
                <c:pt idx="247">
                  <c:v>49.400000000000162</c:v>
                </c:pt>
                <c:pt idx="248">
                  <c:v>49.600000000000165</c:v>
                </c:pt>
                <c:pt idx="249">
                  <c:v>49.800000000000168</c:v>
                </c:pt>
                <c:pt idx="250">
                  <c:v>50.000000000000171</c:v>
                </c:pt>
                <c:pt idx="251">
                  <c:v>50.200000000000173</c:v>
                </c:pt>
                <c:pt idx="252">
                  <c:v>50.400000000000176</c:v>
                </c:pt>
                <c:pt idx="253">
                  <c:v>50.600000000000179</c:v>
                </c:pt>
                <c:pt idx="254">
                  <c:v>50.800000000000182</c:v>
                </c:pt>
                <c:pt idx="255">
                  <c:v>51.000000000000185</c:v>
                </c:pt>
                <c:pt idx="256">
                  <c:v>51.200000000000188</c:v>
                </c:pt>
                <c:pt idx="257">
                  <c:v>51.40000000000019</c:v>
                </c:pt>
                <c:pt idx="258">
                  <c:v>51.600000000000193</c:v>
                </c:pt>
                <c:pt idx="259">
                  <c:v>51.800000000000196</c:v>
                </c:pt>
                <c:pt idx="260">
                  <c:v>52.000000000000199</c:v>
                </c:pt>
                <c:pt idx="261">
                  <c:v>52.200000000000202</c:v>
                </c:pt>
                <c:pt idx="262">
                  <c:v>52.400000000000205</c:v>
                </c:pt>
                <c:pt idx="263">
                  <c:v>52.600000000000207</c:v>
                </c:pt>
                <c:pt idx="264">
                  <c:v>52.80000000000021</c:v>
                </c:pt>
                <c:pt idx="265">
                  <c:v>53.000000000000213</c:v>
                </c:pt>
                <c:pt idx="266">
                  <c:v>53.200000000000216</c:v>
                </c:pt>
                <c:pt idx="267">
                  <c:v>53.400000000000219</c:v>
                </c:pt>
                <c:pt idx="268">
                  <c:v>53.600000000000222</c:v>
                </c:pt>
                <c:pt idx="269">
                  <c:v>53.800000000000225</c:v>
                </c:pt>
                <c:pt idx="270">
                  <c:v>54.000000000000227</c:v>
                </c:pt>
                <c:pt idx="271">
                  <c:v>54.20000000000023</c:v>
                </c:pt>
                <c:pt idx="272">
                  <c:v>54.400000000000233</c:v>
                </c:pt>
                <c:pt idx="273">
                  <c:v>54.600000000000236</c:v>
                </c:pt>
                <c:pt idx="274">
                  <c:v>54.800000000000239</c:v>
                </c:pt>
                <c:pt idx="275">
                  <c:v>55.000000000000242</c:v>
                </c:pt>
                <c:pt idx="276">
                  <c:v>55.200000000000244</c:v>
                </c:pt>
                <c:pt idx="277">
                  <c:v>55.400000000000247</c:v>
                </c:pt>
                <c:pt idx="278">
                  <c:v>55.60000000000025</c:v>
                </c:pt>
                <c:pt idx="279">
                  <c:v>55.800000000000253</c:v>
                </c:pt>
                <c:pt idx="280">
                  <c:v>56.000000000000256</c:v>
                </c:pt>
                <c:pt idx="281">
                  <c:v>56.200000000000259</c:v>
                </c:pt>
                <c:pt idx="282">
                  <c:v>56.400000000000261</c:v>
                </c:pt>
                <c:pt idx="283">
                  <c:v>56.600000000000264</c:v>
                </c:pt>
                <c:pt idx="284">
                  <c:v>56.800000000000267</c:v>
                </c:pt>
                <c:pt idx="285">
                  <c:v>57.00000000000027</c:v>
                </c:pt>
                <c:pt idx="286">
                  <c:v>57.200000000000273</c:v>
                </c:pt>
                <c:pt idx="287">
                  <c:v>57.400000000000276</c:v>
                </c:pt>
                <c:pt idx="288">
                  <c:v>57.600000000000279</c:v>
                </c:pt>
                <c:pt idx="289">
                  <c:v>57.800000000000281</c:v>
                </c:pt>
                <c:pt idx="290">
                  <c:v>58.000000000000284</c:v>
                </c:pt>
                <c:pt idx="291">
                  <c:v>58.200000000000287</c:v>
                </c:pt>
                <c:pt idx="292">
                  <c:v>58.40000000000029</c:v>
                </c:pt>
                <c:pt idx="293">
                  <c:v>58.600000000000293</c:v>
                </c:pt>
                <c:pt idx="294">
                  <c:v>58.800000000000296</c:v>
                </c:pt>
                <c:pt idx="295">
                  <c:v>59.000000000000298</c:v>
                </c:pt>
                <c:pt idx="296">
                  <c:v>59.200000000000301</c:v>
                </c:pt>
                <c:pt idx="297">
                  <c:v>59.400000000000304</c:v>
                </c:pt>
                <c:pt idx="298">
                  <c:v>59.600000000000307</c:v>
                </c:pt>
                <c:pt idx="299">
                  <c:v>59.80000000000031</c:v>
                </c:pt>
                <c:pt idx="300">
                  <c:v>60.000000000000313</c:v>
                </c:pt>
              </c:numCache>
            </c:numRef>
          </c:xVal>
          <c:yVal>
            <c:numRef>
              <c:f>Sheet3!$I$2:$I$304</c:f>
              <c:numCache>
                <c:formatCode>General</c:formatCode>
                <c:ptCount val="303"/>
                <c:pt idx="0">
                  <c:v>6.9867142857142861</c:v>
                </c:pt>
                <c:pt idx="1">
                  <c:v>6.9436530867974167</c:v>
                </c:pt>
                <c:pt idx="2">
                  <c:v>6.9007249978863481</c:v>
                </c:pt>
                <c:pt idx="3">
                  <c:v>6.8579300189810759</c:v>
                </c:pt>
                <c:pt idx="4">
                  <c:v>6.8152681500816037</c:v>
                </c:pt>
                <c:pt idx="5">
                  <c:v>6.7727393911879279</c:v>
                </c:pt>
                <c:pt idx="6">
                  <c:v>6.7303437423000521</c:v>
                </c:pt>
                <c:pt idx="7">
                  <c:v>6.6880812034179717</c:v>
                </c:pt>
                <c:pt idx="8">
                  <c:v>6.6459517745416932</c:v>
                </c:pt>
                <c:pt idx="9">
                  <c:v>6.6039554556712101</c:v>
                </c:pt>
                <c:pt idx="10">
                  <c:v>6.562092246806527</c:v>
                </c:pt>
                <c:pt idx="11">
                  <c:v>6.5203621479476404</c:v>
                </c:pt>
                <c:pt idx="12">
                  <c:v>6.4787651590945536</c:v>
                </c:pt>
                <c:pt idx="13">
                  <c:v>6.4373012802472633</c:v>
                </c:pt>
                <c:pt idx="14">
                  <c:v>6.3959705114057739</c:v>
                </c:pt>
                <c:pt idx="15">
                  <c:v>6.35477285257008</c:v>
                </c:pt>
                <c:pt idx="16">
                  <c:v>6.3137083037401869</c:v>
                </c:pt>
                <c:pt idx="17">
                  <c:v>6.2727768649160893</c:v>
                </c:pt>
                <c:pt idx="18">
                  <c:v>6.2319785360977917</c:v>
                </c:pt>
                <c:pt idx="19">
                  <c:v>6.1913133172852914</c:v>
                </c:pt>
                <c:pt idx="20">
                  <c:v>6.1507812084785911</c:v>
                </c:pt>
                <c:pt idx="21">
                  <c:v>6.1103822096776863</c:v>
                </c:pt>
                <c:pt idx="22">
                  <c:v>6.0701163208825824</c:v>
                </c:pt>
                <c:pt idx="23">
                  <c:v>6.0299835420932739</c:v>
                </c:pt>
                <c:pt idx="24">
                  <c:v>5.9899838733097663</c:v>
                </c:pt>
                <c:pt idx="25">
                  <c:v>5.9501173145320552</c:v>
                </c:pt>
                <c:pt idx="26">
                  <c:v>5.910383865760144</c:v>
                </c:pt>
                <c:pt idx="27">
                  <c:v>5.8707835269940292</c:v>
                </c:pt>
                <c:pt idx="28">
                  <c:v>5.8313162982337117</c:v>
                </c:pt>
                <c:pt idx="29">
                  <c:v>5.7919821794791959</c:v>
                </c:pt>
                <c:pt idx="30">
                  <c:v>5.7527811707304748</c:v>
                </c:pt>
                <c:pt idx="31">
                  <c:v>5.7137132719875554</c:v>
                </c:pt>
                <c:pt idx="32">
                  <c:v>5.6747784832504315</c:v>
                </c:pt>
                <c:pt idx="33">
                  <c:v>5.6359768045191077</c:v>
                </c:pt>
                <c:pt idx="34">
                  <c:v>5.5973082357935802</c:v>
                </c:pt>
                <c:pt idx="35">
                  <c:v>5.5587727770738526</c:v>
                </c:pt>
                <c:pt idx="36">
                  <c:v>5.5203704283599224</c:v>
                </c:pt>
                <c:pt idx="37">
                  <c:v>5.4821011896517913</c:v>
                </c:pt>
                <c:pt idx="38">
                  <c:v>5.4439650609494565</c:v>
                </c:pt>
                <c:pt idx="39">
                  <c:v>5.4059620422529227</c:v>
                </c:pt>
                <c:pt idx="40">
                  <c:v>5.3680921335621843</c:v>
                </c:pt>
                <c:pt idx="41">
                  <c:v>5.3303553348772468</c:v>
                </c:pt>
                <c:pt idx="42">
                  <c:v>5.2927516461981048</c:v>
                </c:pt>
                <c:pt idx="43">
                  <c:v>5.2552810675247636</c:v>
                </c:pt>
                <c:pt idx="44">
                  <c:v>5.2179435988572189</c:v>
                </c:pt>
                <c:pt idx="45">
                  <c:v>5.1807392401954742</c:v>
                </c:pt>
                <c:pt idx="46">
                  <c:v>5.1436679915395276</c:v>
                </c:pt>
                <c:pt idx="47">
                  <c:v>5.1067298528893765</c:v>
                </c:pt>
                <c:pt idx="48">
                  <c:v>5.0699248242450263</c:v>
                </c:pt>
                <c:pt idx="49">
                  <c:v>5.0332529056064725</c:v>
                </c:pt>
                <c:pt idx="50">
                  <c:v>4.9967140969737187</c:v>
                </c:pt>
                <c:pt idx="51">
                  <c:v>4.9603083983467613</c:v>
                </c:pt>
                <c:pt idx="52">
                  <c:v>4.9240358097256038</c:v>
                </c:pt>
                <c:pt idx="53">
                  <c:v>4.8878963311102428</c:v>
                </c:pt>
                <c:pt idx="54">
                  <c:v>4.8518899625006817</c:v>
                </c:pt>
                <c:pt idx="55">
                  <c:v>4.8160167038969197</c:v>
                </c:pt>
                <c:pt idx="56">
                  <c:v>4.7802765552989532</c:v>
                </c:pt>
                <c:pt idx="57">
                  <c:v>4.7446695167067867</c:v>
                </c:pt>
                <c:pt idx="58">
                  <c:v>4.7091955881204166</c:v>
                </c:pt>
                <c:pt idx="59">
                  <c:v>4.6738547695398474</c:v>
                </c:pt>
                <c:pt idx="60">
                  <c:v>4.6386470609650736</c:v>
                </c:pt>
                <c:pt idx="61">
                  <c:v>4.6035724623961007</c:v>
                </c:pt>
                <c:pt idx="62">
                  <c:v>4.5686309738329234</c:v>
                </c:pt>
                <c:pt idx="63">
                  <c:v>4.5338225952755469</c:v>
                </c:pt>
                <c:pt idx="64">
                  <c:v>4.4991473267239677</c:v>
                </c:pt>
                <c:pt idx="65">
                  <c:v>4.4646051681781858</c:v>
                </c:pt>
                <c:pt idx="66">
                  <c:v>4.430196119638202</c:v>
                </c:pt>
                <c:pt idx="67">
                  <c:v>4.3959201811040174</c:v>
                </c:pt>
                <c:pt idx="68">
                  <c:v>4.3617773525756318</c:v>
                </c:pt>
                <c:pt idx="69">
                  <c:v>4.3277676340530427</c:v>
                </c:pt>
                <c:pt idx="70">
                  <c:v>4.2938910255362535</c:v>
                </c:pt>
                <c:pt idx="71">
                  <c:v>4.2601475270252607</c:v>
                </c:pt>
                <c:pt idx="72">
                  <c:v>4.2265371385200678</c:v>
                </c:pt>
                <c:pt idx="73">
                  <c:v>4.1930598600206732</c:v>
                </c:pt>
                <c:pt idx="74">
                  <c:v>4.159715691527075</c:v>
                </c:pt>
                <c:pt idx="75">
                  <c:v>4.1265046330392749</c:v>
                </c:pt>
                <c:pt idx="76">
                  <c:v>4.0934266845572749</c:v>
                </c:pt>
                <c:pt idx="77">
                  <c:v>4.060481846081073</c:v>
                </c:pt>
                <c:pt idx="78">
                  <c:v>4.0276701176106675</c:v>
                </c:pt>
                <c:pt idx="79">
                  <c:v>3.9949914991460624</c:v>
                </c:pt>
                <c:pt idx="80">
                  <c:v>3.9624459906872538</c:v>
                </c:pt>
                <c:pt idx="81">
                  <c:v>3.9300335922342451</c:v>
                </c:pt>
                <c:pt idx="82">
                  <c:v>3.8977543037870332</c:v>
                </c:pt>
                <c:pt idx="83">
                  <c:v>3.86560812534562</c:v>
                </c:pt>
                <c:pt idx="84">
                  <c:v>3.833595056910005</c:v>
                </c:pt>
                <c:pt idx="85">
                  <c:v>3.8017150984801882</c:v>
                </c:pt>
                <c:pt idx="86">
                  <c:v>3.76996825005617</c:v>
                </c:pt>
                <c:pt idx="87">
                  <c:v>3.7383545116379495</c:v>
                </c:pt>
                <c:pt idx="88">
                  <c:v>3.7068738832255281</c:v>
                </c:pt>
                <c:pt idx="89">
                  <c:v>3.6755263648189036</c:v>
                </c:pt>
                <c:pt idx="90">
                  <c:v>3.6443119564180786</c:v>
                </c:pt>
                <c:pt idx="91">
                  <c:v>3.6132306580230504</c:v>
                </c:pt>
                <c:pt idx="92">
                  <c:v>3.5822824696338222</c:v>
                </c:pt>
                <c:pt idx="93">
                  <c:v>3.5514673912503909</c:v>
                </c:pt>
                <c:pt idx="94">
                  <c:v>3.5207854228727582</c:v>
                </c:pt>
                <c:pt idx="95">
                  <c:v>3.4902365645009237</c:v>
                </c:pt>
                <c:pt idx="96">
                  <c:v>3.4598208161348873</c:v>
                </c:pt>
                <c:pt idx="97">
                  <c:v>3.4295381777746501</c:v>
                </c:pt>
                <c:pt idx="98">
                  <c:v>3.3993886494202097</c:v>
                </c:pt>
                <c:pt idx="99">
                  <c:v>3.3693722310715688</c:v>
                </c:pt>
                <c:pt idx="100">
                  <c:v>3.3394889227287248</c:v>
                </c:pt>
                <c:pt idx="101">
                  <c:v>3.3097387243916803</c:v>
                </c:pt>
                <c:pt idx="102">
                  <c:v>3.2801216360604335</c:v>
                </c:pt>
                <c:pt idx="103">
                  <c:v>3.2506376577349849</c:v>
                </c:pt>
                <c:pt idx="104">
                  <c:v>3.2212867894153341</c:v>
                </c:pt>
                <c:pt idx="105">
                  <c:v>3.1920690311014819</c:v>
                </c:pt>
                <c:pt idx="106">
                  <c:v>3.1629843827934288</c:v>
                </c:pt>
                <c:pt idx="107">
                  <c:v>3.134032844491172</c:v>
                </c:pt>
                <c:pt idx="108">
                  <c:v>3.1052144161947153</c:v>
                </c:pt>
                <c:pt idx="109">
                  <c:v>3.0765290979040554</c:v>
                </c:pt>
                <c:pt idx="110">
                  <c:v>3.047976889619195</c:v>
                </c:pt>
                <c:pt idx="111">
                  <c:v>3.0195577913401319</c:v>
                </c:pt>
                <c:pt idx="112">
                  <c:v>2.9912718030668675</c:v>
                </c:pt>
                <c:pt idx="113">
                  <c:v>2.9631189247994012</c:v>
                </c:pt>
                <c:pt idx="114">
                  <c:v>2.9350991565377327</c:v>
                </c:pt>
                <c:pt idx="115">
                  <c:v>2.9072124982818637</c:v>
                </c:pt>
                <c:pt idx="116">
                  <c:v>2.8794589500317911</c:v>
                </c:pt>
                <c:pt idx="117">
                  <c:v>2.8518385117875185</c:v>
                </c:pt>
                <c:pt idx="118">
                  <c:v>2.8243511835490422</c:v>
                </c:pt>
                <c:pt idx="119">
                  <c:v>2.796996965316366</c:v>
                </c:pt>
                <c:pt idx="120">
                  <c:v>2.769775857089487</c:v>
                </c:pt>
                <c:pt idx="121">
                  <c:v>2.7426878588684067</c:v>
                </c:pt>
                <c:pt idx="122">
                  <c:v>2.7157329706531241</c:v>
                </c:pt>
                <c:pt idx="123">
                  <c:v>2.6889111924436402</c:v>
                </c:pt>
                <c:pt idx="124">
                  <c:v>2.6622225242399544</c:v>
                </c:pt>
                <c:pt idx="125">
                  <c:v>2.6356669660420664</c:v>
                </c:pt>
                <c:pt idx="126">
                  <c:v>2.609244517849977</c:v>
                </c:pt>
                <c:pt idx="127">
                  <c:v>2.5829551796636867</c:v>
                </c:pt>
                <c:pt idx="128">
                  <c:v>2.5567989514831937</c:v>
                </c:pt>
                <c:pt idx="129">
                  <c:v>2.5307758333084989</c:v>
                </c:pt>
                <c:pt idx="130">
                  <c:v>2.5048858251396022</c:v>
                </c:pt>
                <c:pt idx="131">
                  <c:v>2.4791289269765038</c:v>
                </c:pt>
                <c:pt idx="132">
                  <c:v>2.453505138819204</c:v>
                </c:pt>
                <c:pt idx="133">
                  <c:v>2.4280144606677019</c:v>
                </c:pt>
                <c:pt idx="134">
                  <c:v>2.4026568925219984</c:v>
                </c:pt>
                <c:pt idx="135">
                  <c:v>2.3774324343820927</c:v>
                </c:pt>
                <c:pt idx="136">
                  <c:v>2.3523410862479857</c:v>
                </c:pt>
                <c:pt idx="137">
                  <c:v>2.3273828481196772</c:v>
                </c:pt>
                <c:pt idx="138">
                  <c:v>2.3025577199971665</c:v>
                </c:pt>
                <c:pt idx="139">
                  <c:v>2.277865701880454</c:v>
                </c:pt>
                <c:pt idx="140">
                  <c:v>2.2533067937695401</c:v>
                </c:pt>
                <c:pt idx="141">
                  <c:v>2.228880995664424</c:v>
                </c:pt>
                <c:pt idx="142">
                  <c:v>2.204588307565106</c:v>
                </c:pt>
                <c:pt idx="143">
                  <c:v>2.1804287294715863</c:v>
                </c:pt>
                <c:pt idx="144">
                  <c:v>2.1564022613838651</c:v>
                </c:pt>
                <c:pt idx="145">
                  <c:v>2.1325089033019418</c:v>
                </c:pt>
                <c:pt idx="146">
                  <c:v>2.1087486552258179</c:v>
                </c:pt>
                <c:pt idx="147">
                  <c:v>2.0851215171554909</c:v>
                </c:pt>
                <c:pt idx="148">
                  <c:v>2.0616274890909625</c:v>
                </c:pt>
                <c:pt idx="149">
                  <c:v>2.0382665710322323</c:v>
                </c:pt>
                <c:pt idx="150">
                  <c:v>2.0150387629793003</c:v>
                </c:pt>
                <c:pt idx="151">
                  <c:v>1.9919440649321665</c:v>
                </c:pt>
                <c:pt idx="152">
                  <c:v>1.9689824768908311</c:v>
                </c:pt>
                <c:pt idx="153">
                  <c:v>1.9461539988552936</c:v>
                </c:pt>
                <c:pt idx="154">
                  <c:v>1.9234586308255546</c:v>
                </c:pt>
                <c:pt idx="155">
                  <c:v>1.9008963728016137</c:v>
                </c:pt>
                <c:pt idx="156">
                  <c:v>1.8784672247834717</c:v>
                </c:pt>
                <c:pt idx="157">
                  <c:v>1.8561711867711272</c:v>
                </c:pt>
                <c:pt idx="158">
                  <c:v>1.8340082587645812</c:v>
                </c:pt>
                <c:pt idx="159">
                  <c:v>1.8119784407638333</c:v>
                </c:pt>
                <c:pt idx="160">
                  <c:v>1.7900817327688834</c:v>
                </c:pt>
                <c:pt idx="161">
                  <c:v>1.7683181347797319</c:v>
                </c:pt>
                <c:pt idx="162">
                  <c:v>1.7466876467963788</c:v>
                </c:pt>
                <c:pt idx="163">
                  <c:v>1.7251902688188232</c:v>
                </c:pt>
                <c:pt idx="164">
                  <c:v>1.7038260008470658</c:v>
                </c:pt>
                <c:pt idx="165">
                  <c:v>1.6825948428811071</c:v>
                </c:pt>
                <c:pt idx="166">
                  <c:v>1.6614967949209463</c:v>
                </c:pt>
                <c:pt idx="167">
                  <c:v>1.6405318569665841</c:v>
                </c:pt>
                <c:pt idx="168">
                  <c:v>1.6197000290180197</c:v>
                </c:pt>
                <c:pt idx="169">
                  <c:v>1.5990013110752539</c:v>
                </c:pt>
                <c:pt idx="170">
                  <c:v>1.5784357031382861</c:v>
                </c:pt>
                <c:pt idx="171">
                  <c:v>1.5580032052071169</c:v>
                </c:pt>
                <c:pt idx="172">
                  <c:v>1.5377038172817452</c:v>
                </c:pt>
                <c:pt idx="173">
                  <c:v>1.5175375393621726</c:v>
                </c:pt>
                <c:pt idx="174">
                  <c:v>1.4975043714483975</c:v>
                </c:pt>
                <c:pt idx="175">
                  <c:v>1.4776043135404207</c:v>
                </c:pt>
                <c:pt idx="176">
                  <c:v>1.4578373656382426</c:v>
                </c:pt>
                <c:pt idx="177">
                  <c:v>1.4382035277418623</c:v>
                </c:pt>
                <c:pt idx="178">
                  <c:v>1.4187027998512807</c:v>
                </c:pt>
                <c:pt idx="179">
                  <c:v>1.3993351819664968</c:v>
                </c:pt>
                <c:pt idx="180">
                  <c:v>1.3801006740875117</c:v>
                </c:pt>
                <c:pt idx="181">
                  <c:v>1.3609992762143244</c:v>
                </c:pt>
                <c:pt idx="182">
                  <c:v>1.3420309883469357</c:v>
                </c:pt>
                <c:pt idx="183">
                  <c:v>1.3231958104853447</c:v>
                </c:pt>
                <c:pt idx="184">
                  <c:v>1.3044937426295524</c:v>
                </c:pt>
                <c:pt idx="185">
                  <c:v>1.2859247847795581</c:v>
                </c:pt>
                <c:pt idx="186">
                  <c:v>1.2674889369353617</c:v>
                </c:pt>
                <c:pt idx="187">
                  <c:v>1.2491861990969642</c:v>
                </c:pt>
                <c:pt idx="188">
                  <c:v>1.2310165712643644</c:v>
                </c:pt>
                <c:pt idx="189">
                  <c:v>1.2129800534375634</c:v>
                </c:pt>
                <c:pt idx="190">
                  <c:v>1.19507664561656</c:v>
                </c:pt>
                <c:pt idx="191">
                  <c:v>1.1773063478013555</c:v>
                </c:pt>
                <c:pt idx="192">
                  <c:v>1.1596691599919486</c:v>
                </c:pt>
                <c:pt idx="193">
                  <c:v>1.1421650821883405</c:v>
                </c:pt>
                <c:pt idx="194">
                  <c:v>1.12479411439053</c:v>
                </c:pt>
                <c:pt idx="195">
                  <c:v>1.1075562565985184</c:v>
                </c:pt>
                <c:pt idx="196">
                  <c:v>1.0904515088123046</c:v>
                </c:pt>
                <c:pt idx="197">
                  <c:v>1.0734798710318889</c:v>
                </c:pt>
                <c:pt idx="198">
                  <c:v>1.0566413432572719</c:v>
                </c:pt>
                <c:pt idx="199">
                  <c:v>1.0399359254884526</c:v>
                </c:pt>
                <c:pt idx="200">
                  <c:v>1.0233636177254322</c:v>
                </c:pt>
                <c:pt idx="201">
                  <c:v>1.0069244199682092</c:v>
                </c:pt>
                <c:pt idx="202">
                  <c:v>0.9906183322167853</c:v>
                </c:pt>
                <c:pt idx="203">
                  <c:v>0.97444535447115899</c:v>
                </c:pt>
                <c:pt idx="204">
                  <c:v>0.95840548673133141</c:v>
                </c:pt>
                <c:pt idx="205">
                  <c:v>0.94249872899730158</c:v>
                </c:pt>
                <c:pt idx="206">
                  <c:v>0.92672508126907005</c:v>
                </c:pt>
                <c:pt idx="207">
                  <c:v>0.91108454354663704</c:v>
                </c:pt>
                <c:pt idx="208">
                  <c:v>0.89557711583000199</c:v>
                </c:pt>
                <c:pt idx="209">
                  <c:v>0.88020279811916557</c:v>
                </c:pt>
                <c:pt idx="210">
                  <c:v>0.8649615904141269</c:v>
                </c:pt>
                <c:pt idx="211">
                  <c:v>0.84985349271488686</c:v>
                </c:pt>
                <c:pt idx="212">
                  <c:v>0.83487850502144467</c:v>
                </c:pt>
                <c:pt idx="213">
                  <c:v>0.82003662733380112</c:v>
                </c:pt>
                <c:pt idx="214">
                  <c:v>0.80532785965195541</c:v>
                </c:pt>
                <c:pt idx="215">
                  <c:v>0.79075220197590834</c:v>
                </c:pt>
                <c:pt idx="216">
                  <c:v>0.77630965430565912</c:v>
                </c:pt>
                <c:pt idx="217">
                  <c:v>0.76200021664120809</c:v>
                </c:pt>
                <c:pt idx="218">
                  <c:v>0.7478238889825557</c:v>
                </c:pt>
                <c:pt idx="219">
                  <c:v>0.73378067132970115</c:v>
                </c:pt>
                <c:pt idx="220">
                  <c:v>0.71987056368264524</c:v>
                </c:pt>
                <c:pt idx="221">
                  <c:v>0.70609356604138718</c:v>
                </c:pt>
                <c:pt idx="222">
                  <c:v>0.69244967840592775</c:v>
                </c:pt>
                <c:pt idx="223">
                  <c:v>0.67893890077626617</c:v>
                </c:pt>
                <c:pt idx="224">
                  <c:v>0.66556123315240312</c:v>
                </c:pt>
                <c:pt idx="225">
                  <c:v>0.65231667553433803</c:v>
                </c:pt>
                <c:pt idx="226">
                  <c:v>0.63920522792207146</c:v>
                </c:pt>
                <c:pt idx="227">
                  <c:v>0.62622689031560275</c:v>
                </c:pt>
                <c:pt idx="228">
                  <c:v>0.61338166271493233</c:v>
                </c:pt>
                <c:pt idx="229">
                  <c:v>0.60066954512006043</c:v>
                </c:pt>
                <c:pt idx="230">
                  <c:v>0.5880905375309865</c:v>
                </c:pt>
                <c:pt idx="231">
                  <c:v>0.57564463994771109</c:v>
                </c:pt>
                <c:pt idx="232">
                  <c:v>0.56333185237023364</c:v>
                </c:pt>
                <c:pt idx="233">
                  <c:v>0.55115217479855461</c:v>
                </c:pt>
                <c:pt idx="234">
                  <c:v>0.53910560723267364</c:v>
                </c:pt>
                <c:pt idx="235">
                  <c:v>0.52719214967259109</c:v>
                </c:pt>
                <c:pt idx="236">
                  <c:v>0.51541180211830662</c:v>
                </c:pt>
                <c:pt idx="237">
                  <c:v>0.50376456456982055</c:v>
                </c:pt>
                <c:pt idx="238">
                  <c:v>0.49225043702713245</c:v>
                </c:pt>
                <c:pt idx="239">
                  <c:v>0.48086941949024259</c:v>
                </c:pt>
                <c:pt idx="240">
                  <c:v>0.46962151195915125</c:v>
                </c:pt>
                <c:pt idx="241">
                  <c:v>0.45850671443385788</c:v>
                </c:pt>
                <c:pt idx="242">
                  <c:v>0.44752502691436297</c:v>
                </c:pt>
                <c:pt idx="243">
                  <c:v>0.43667644940066602</c:v>
                </c:pt>
                <c:pt idx="244">
                  <c:v>0.42596098189276765</c:v>
                </c:pt>
                <c:pt idx="245">
                  <c:v>0.41537862439066719</c:v>
                </c:pt>
                <c:pt idx="246">
                  <c:v>0.40492937689436492</c:v>
                </c:pt>
                <c:pt idx="247">
                  <c:v>0.3946132394038615</c:v>
                </c:pt>
                <c:pt idx="248">
                  <c:v>0.38443021191915572</c:v>
                </c:pt>
                <c:pt idx="249">
                  <c:v>0.37438029444024817</c:v>
                </c:pt>
                <c:pt idx="250">
                  <c:v>0.36446348696713887</c:v>
                </c:pt>
                <c:pt idx="251">
                  <c:v>0.35467978949982781</c:v>
                </c:pt>
                <c:pt idx="252">
                  <c:v>0.34502920203831555</c:v>
                </c:pt>
                <c:pt idx="253">
                  <c:v>0.33551172458260092</c:v>
                </c:pt>
                <c:pt idx="254">
                  <c:v>0.32612735713268454</c:v>
                </c:pt>
                <c:pt idx="255">
                  <c:v>0.31687609968856645</c:v>
                </c:pt>
                <c:pt idx="256">
                  <c:v>0.30775795225024705</c:v>
                </c:pt>
                <c:pt idx="257">
                  <c:v>0.29877291481772539</c:v>
                </c:pt>
                <c:pt idx="258">
                  <c:v>0.28992098739100192</c:v>
                </c:pt>
                <c:pt idx="259">
                  <c:v>0.28120216997007674</c:v>
                </c:pt>
                <c:pt idx="260">
                  <c:v>0.27261646255494976</c:v>
                </c:pt>
                <c:pt idx="261">
                  <c:v>0.26416386514562151</c:v>
                </c:pt>
                <c:pt idx="262">
                  <c:v>0.25584437774209101</c:v>
                </c:pt>
                <c:pt idx="263">
                  <c:v>0.24765800034435875</c:v>
                </c:pt>
                <c:pt idx="264">
                  <c:v>0.23960473295242471</c:v>
                </c:pt>
                <c:pt idx="265">
                  <c:v>0.23168457556628935</c:v>
                </c:pt>
                <c:pt idx="266">
                  <c:v>0.22389752818595179</c:v>
                </c:pt>
                <c:pt idx="267">
                  <c:v>0.21624359081141245</c:v>
                </c:pt>
                <c:pt idx="268">
                  <c:v>0.20872276344267138</c:v>
                </c:pt>
                <c:pt idx="269">
                  <c:v>0.20133504607972891</c:v>
                </c:pt>
                <c:pt idx="270">
                  <c:v>0.19408043872258426</c:v>
                </c:pt>
                <c:pt idx="271">
                  <c:v>0.18695894137123789</c:v>
                </c:pt>
                <c:pt idx="272">
                  <c:v>0.17997055402568973</c:v>
                </c:pt>
                <c:pt idx="273">
                  <c:v>0.17311527668593979</c:v>
                </c:pt>
                <c:pt idx="274">
                  <c:v>0.16639310935198848</c:v>
                </c:pt>
                <c:pt idx="275">
                  <c:v>0.15980405202383502</c:v>
                </c:pt>
                <c:pt idx="276">
                  <c:v>0.15334810470147978</c:v>
                </c:pt>
                <c:pt idx="277">
                  <c:v>0.1470252673849228</c:v>
                </c:pt>
                <c:pt idx="278">
                  <c:v>0.14083554007416438</c:v>
                </c:pt>
                <c:pt idx="279">
                  <c:v>0.13477892276920383</c:v>
                </c:pt>
                <c:pt idx="280">
                  <c:v>0.12885541547004156</c:v>
                </c:pt>
                <c:pt idx="281">
                  <c:v>0.12306501817667749</c:v>
                </c:pt>
                <c:pt idx="282">
                  <c:v>0.11740773088911167</c:v>
                </c:pt>
                <c:pt idx="283">
                  <c:v>0.11188355360734438</c:v>
                </c:pt>
                <c:pt idx="284">
                  <c:v>0.10649248633137502</c:v>
                </c:pt>
                <c:pt idx="285">
                  <c:v>0.10123452906120389</c:v>
                </c:pt>
                <c:pt idx="286">
                  <c:v>9.6109681796831006E-2</c:v>
                </c:pt>
                <c:pt idx="287">
                  <c:v>9.1117944538256626E-2</c:v>
                </c:pt>
                <c:pt idx="288">
                  <c:v>8.6259317285480197E-2</c:v>
                </c:pt>
                <c:pt idx="289">
                  <c:v>8.1533800038502011E-2</c:v>
                </c:pt>
                <c:pt idx="290">
                  <c:v>7.6941392797322053E-2</c:v>
                </c:pt>
                <c:pt idx="291">
                  <c:v>7.2482095561940338E-2</c:v>
                </c:pt>
                <c:pt idx="292">
                  <c:v>6.8155908332357074E-2</c:v>
                </c:pt>
                <c:pt idx="293">
                  <c:v>6.396283110857183E-2</c:v>
                </c:pt>
                <c:pt idx="294">
                  <c:v>5.9902863890584801E-2</c:v>
                </c:pt>
                <c:pt idx="295">
                  <c:v>5.5976006678396015E-2</c:v>
                </c:pt>
                <c:pt idx="296">
                  <c:v>5.2182259472005665E-2</c:v>
                </c:pt>
                <c:pt idx="297">
                  <c:v>4.8521622271413344E-2</c:v>
                </c:pt>
                <c:pt idx="298">
                  <c:v>4.4994095076619257E-2</c:v>
                </c:pt>
                <c:pt idx="299">
                  <c:v>4.1599677887623407E-2</c:v>
                </c:pt>
                <c:pt idx="300">
                  <c:v>3.8338370704425966E-2</c:v>
                </c:pt>
              </c:numCache>
            </c:numRef>
          </c:yVal>
          <c:smooth val="1"/>
          <c:extLst>
            <c:ext xmlns:c16="http://schemas.microsoft.com/office/drawing/2014/chart" uri="{C3380CC4-5D6E-409C-BE32-E72D297353CC}">
              <c16:uniqueId val="{00000001-D1D1-4954-BA85-255DBA13647B}"/>
            </c:ext>
          </c:extLst>
        </c:ser>
        <c:dLbls>
          <c:showLegendKey val="0"/>
          <c:showVal val="0"/>
          <c:showCatName val="0"/>
          <c:showSerName val="0"/>
          <c:showPercent val="0"/>
          <c:showBubbleSize val="0"/>
        </c:dLbls>
        <c:axId val="1709925119"/>
        <c:axId val="1949903391"/>
      </c:scatterChart>
      <c:valAx>
        <c:axId val="170992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Time </a:t>
                </a:r>
                <a:r>
                  <a:rPr lang="en-US" sz="1000" b="0" i="1"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t</a:t>
                </a: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49903391"/>
        <c:crosses val="autoZero"/>
        <c:crossBetween val="midCat"/>
        <c:majorUnit val="10"/>
        <c:minorUnit val="5"/>
      </c:valAx>
      <c:valAx>
        <c:axId val="19499033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Stomach content </a:t>
                </a:r>
                <a:r>
                  <a:rPr lang="en-US" sz="1000" b="0" i="1"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S</a:t>
                </a:r>
                <a:r>
                  <a:rPr lang="en-US" sz="1000" b="0" i="0" u="none" strike="noStrike" kern="1200" baseline="-25000">
                    <a:solidFill>
                      <a:sysClr val="windowText" lastClr="000000">
                        <a:lumMod val="65000"/>
                        <a:lumOff val="35000"/>
                      </a:sysClr>
                    </a:solidFill>
                    <a:latin typeface="Arial" panose="020B0604020202020204" pitchFamily="34" charset="0"/>
                    <a:cs typeface="Arial" panose="020B0604020202020204" pitchFamily="34" charset="0"/>
                  </a:rPr>
                  <a:t>t</a:t>
                </a: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 (g)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09925119"/>
        <c:crosses val="autoZero"/>
        <c:crossBetween val="midCat"/>
        <c:minorUnit val="0.5"/>
      </c:valAx>
      <c:spPr>
        <a:noFill/>
        <a:ln>
          <a:solidFill>
            <a:srgbClr val="D9D9D9"/>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555717</xdr:colOff>
      <xdr:row>6</xdr:row>
      <xdr:rowOff>42727</xdr:rowOff>
    </xdr:from>
    <xdr:to>
      <xdr:col>21</xdr:col>
      <xdr:colOff>282486</xdr:colOff>
      <xdr:row>26</xdr:row>
      <xdr:rowOff>56606</xdr:rowOff>
    </xdr:to>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DC473F7B-8455-409E-92BE-D6E49CED1734}"/>
                </a:ext>
              </a:extLst>
            </xdr:cNvPr>
            <xdr:cNvSpPr txBox="1"/>
          </xdr:nvSpPr>
          <xdr:spPr>
            <a:xfrm>
              <a:off x="11338017" y="1185727"/>
              <a:ext cx="4603569" cy="38905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a:t>
              </a:r>
              <a:r>
                <a:rPr lang="en-GB" sz="1100" b="0" i="0">
                  <a:solidFill>
                    <a:schemeClr val="dk1"/>
                  </a:solidFill>
                  <a:effectLst/>
                  <a:latin typeface="+mn-lt"/>
                  <a:ea typeface="+mn-ea"/>
                  <a:cs typeface="+mn-cs"/>
                </a:rPr>
                <a:t>gastric evacuation rate</a:t>
              </a:r>
              <a:r>
                <a:rPr lang="en-GB" sz="1100" b="0" i="0" baseline="0">
                  <a:solidFill>
                    <a:schemeClr val="dk1"/>
                  </a:solidFill>
                  <a:effectLst/>
                  <a:latin typeface="+mn-lt"/>
                  <a:ea typeface="+mn-ea"/>
                  <a:cs typeface="+mn-cs"/>
                </a:rPr>
                <a:t> (GER) </a:t>
              </a:r>
              <a:r>
                <a:rPr lang="en-GB" sz="1100">
                  <a:solidFill>
                    <a:schemeClr val="dk1"/>
                  </a:solidFill>
                  <a:effectLst/>
                  <a:latin typeface="+mn-lt"/>
                  <a:ea typeface="+mn-ea"/>
                  <a:cs typeface="+mn-cs"/>
                </a:rPr>
                <a:t>of rainbow trout fed different meals composed of commercial pellets has</a:t>
              </a:r>
              <a:r>
                <a:rPr lang="en-GB" sz="1100" baseline="0">
                  <a:solidFill>
                    <a:schemeClr val="dk1"/>
                  </a:solidFill>
                  <a:effectLst/>
                  <a:latin typeface="+mn-lt"/>
                  <a:ea typeface="+mn-ea"/>
                  <a:cs typeface="+mn-cs"/>
                </a:rPr>
                <a:t> been </a:t>
              </a:r>
              <a:r>
                <a:rPr lang="en-GB" sz="1100">
                  <a:solidFill>
                    <a:schemeClr val="dk1"/>
                  </a:solidFill>
                  <a:effectLst/>
                  <a:latin typeface="+mn-lt"/>
                  <a:ea typeface="+mn-ea"/>
                  <a:cs typeface="+mn-cs"/>
                </a:rPr>
                <a:t>described independently meal size by:</a:t>
              </a:r>
              <a:endParaRPr lang="en-US" sz="1100" i="1">
                <a:solidFill>
                  <a:schemeClr val="dk1"/>
                </a:solidFill>
                <a:effectLst/>
                <a:latin typeface="+mn-lt"/>
                <a:ea typeface="+mn-ea"/>
                <a:cs typeface="+mn-cs"/>
              </a:endParaRPr>
            </a:p>
            <a:p>
              <a:endParaRPr lang="en-US" sz="1100" i="1">
                <a:solidFill>
                  <a:schemeClr val="dk1"/>
                </a:solidFill>
                <a:effectLst/>
                <a:latin typeface="+mn-lt"/>
                <a:ea typeface="+mn-ea"/>
                <a:cs typeface="+mn-cs"/>
              </a:endParaRPr>
            </a:p>
            <a:p>
              <a14:m>
                <m:oMath xmlns:m="http://schemas.openxmlformats.org/officeDocument/2006/math">
                  <m:f>
                    <m:fPr>
                      <m:ctrlPr>
                        <a:rPr lang="en-US" sz="1100" i="1">
                          <a:solidFill>
                            <a:schemeClr val="dk1"/>
                          </a:solidFill>
                          <a:effectLst/>
                          <a:latin typeface="Cambria Math" panose="02040503050406030204" pitchFamily="18" charset="0"/>
                          <a:ea typeface="+mn-ea"/>
                          <a:cs typeface="+mn-cs"/>
                        </a:rPr>
                      </m:ctrlPr>
                    </m:fPr>
                    <m:num>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d</m:t>
                          </m:r>
                          <m:r>
                            <a:rPr lang="en-US" sz="1100" i="1">
                              <a:solidFill>
                                <a:schemeClr val="dk1"/>
                              </a:solidFill>
                              <a:effectLst/>
                              <a:latin typeface="Cambria Math" panose="02040503050406030204" pitchFamily="18" charset="0"/>
                              <a:ea typeface="+mn-ea"/>
                              <a:cs typeface="+mn-cs"/>
                            </a:rPr>
                            <m:t>𝑆</m:t>
                          </m:r>
                        </m:e>
                        <m:sub>
                          <m:r>
                            <a:rPr lang="en-US" sz="1100" i="1">
                              <a:solidFill>
                                <a:schemeClr val="dk1"/>
                              </a:solidFill>
                              <a:effectLst/>
                              <a:latin typeface="Cambria Math" panose="02040503050406030204" pitchFamily="18" charset="0"/>
                              <a:ea typeface="+mn-ea"/>
                              <a:cs typeface="+mn-cs"/>
                            </a:rPr>
                            <m:t>𝑡</m:t>
                          </m:r>
                        </m:sub>
                      </m:sSub>
                    </m:num>
                    <m:den>
                      <m:r>
                        <m:rPr>
                          <m:sty m:val="p"/>
                        </m:rPr>
                        <a:rPr lang="en-US" sz="1100">
                          <a:solidFill>
                            <a:schemeClr val="dk1"/>
                          </a:solidFill>
                          <a:effectLst/>
                          <a:latin typeface="Cambria Math" panose="02040503050406030204" pitchFamily="18" charset="0"/>
                          <a:ea typeface="+mn-ea"/>
                          <a:cs typeface="+mn-cs"/>
                        </a:rPr>
                        <m:t>d</m:t>
                      </m:r>
                      <m:r>
                        <a:rPr lang="en-US" sz="1100" i="1">
                          <a:solidFill>
                            <a:schemeClr val="dk1"/>
                          </a:solidFill>
                          <a:effectLst/>
                          <a:latin typeface="Cambria Math" panose="02040503050406030204" pitchFamily="18" charset="0"/>
                          <a:ea typeface="+mn-ea"/>
                          <a:cs typeface="+mn-cs"/>
                        </a:rPr>
                        <m:t>𝑡</m:t>
                      </m:r>
                    </m:den>
                  </m:f>
                  <m:r>
                    <a:rPr lang="en-US" sz="1100" i="1">
                      <a:solidFill>
                        <a:schemeClr val="dk1"/>
                      </a:solidFill>
                      <a:effectLst/>
                      <a:latin typeface="Cambria Math" panose="02040503050406030204" pitchFamily="18" charset="0"/>
                      <a:ea typeface="+mn-ea"/>
                      <a:cs typeface="+mn-cs"/>
                    </a:rPr>
                    <m:t>= −</m:t>
                  </m:r>
                  <m:r>
                    <a:rPr lang="en-US" sz="1100">
                      <a:solidFill>
                        <a:schemeClr val="dk1"/>
                      </a:solidFill>
                      <a:effectLst/>
                      <a:latin typeface="Cambria Math" panose="02040503050406030204" pitchFamily="18" charset="0"/>
                      <a:ea typeface="+mn-ea"/>
                      <a:cs typeface="+mn-cs"/>
                    </a:rPr>
                    <m:t>0.00152</m:t>
                  </m:r>
                  <m:sSup>
                    <m:sSupPr>
                      <m:ctrlPr>
                        <a:rPr lang="en-US"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𝐿</m:t>
                      </m:r>
                    </m:e>
                    <m:sup>
                      <m:r>
                        <a:rPr lang="en-US" sz="1100">
                          <a:solidFill>
                            <a:schemeClr val="dk1"/>
                          </a:solidFill>
                          <a:effectLst/>
                          <a:latin typeface="Cambria Math" panose="02040503050406030204" pitchFamily="18" charset="0"/>
                          <a:ea typeface="+mn-ea"/>
                          <a:cs typeface="+mn-cs"/>
                        </a:rPr>
                        <m:t>0.75</m:t>
                      </m:r>
                    </m:sup>
                  </m:sSup>
                  <m:sSup>
                    <m:sSupPr>
                      <m:ctrlPr>
                        <a:rPr lang="en-US"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𝑒</m:t>
                      </m:r>
                    </m:e>
                    <m:sup>
                      <m:r>
                        <a:rPr lang="en-US" sz="1100" i="1">
                          <a:solidFill>
                            <a:schemeClr val="dk1"/>
                          </a:solidFill>
                          <a:effectLst/>
                          <a:latin typeface="Cambria Math" panose="02040503050406030204" pitchFamily="18" charset="0"/>
                          <a:ea typeface="+mn-ea"/>
                          <a:cs typeface="+mn-cs"/>
                        </a:rPr>
                        <m:t>0.08 </m:t>
                      </m:r>
                      <m:r>
                        <a:rPr lang="en-US" sz="1100" i="1">
                          <a:solidFill>
                            <a:schemeClr val="dk1"/>
                          </a:solidFill>
                          <a:effectLst/>
                          <a:latin typeface="Cambria Math" panose="02040503050406030204" pitchFamily="18" charset="0"/>
                          <a:ea typeface="+mn-ea"/>
                          <a:cs typeface="+mn-cs"/>
                        </a:rPr>
                        <m:t>𝑇</m:t>
                      </m:r>
                    </m:sup>
                  </m:sSup>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m:t>
                      </m:r>
                      <m:sSup>
                        <m:sSupPr>
                          <m:ctrlPr>
                            <a:rPr lang="en-US"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𝑒</m:t>
                          </m:r>
                        </m:e>
                        <m:sup>
                          <m:r>
                            <a:rPr lang="en-US" sz="1100">
                              <a:solidFill>
                                <a:schemeClr val="dk1"/>
                              </a:solidFill>
                              <a:effectLst/>
                              <a:latin typeface="Cambria Math" panose="02040503050406030204" pitchFamily="18" charset="0"/>
                              <a:ea typeface="+mn-ea"/>
                              <a:cs typeface="+mn-cs"/>
                            </a:rPr>
                            <m:t>1.18</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𝑇</m:t>
                              </m:r>
                              <m:r>
                                <a:rPr lang="en-US" sz="1100" i="1">
                                  <a:solidFill>
                                    <a:schemeClr val="dk1"/>
                                  </a:solidFill>
                                  <a:effectLst/>
                                  <a:latin typeface="Cambria Math" panose="02040503050406030204" pitchFamily="18" charset="0"/>
                                  <a:ea typeface="+mn-ea"/>
                                  <a:cs typeface="+mn-cs"/>
                                </a:rPr>
                                <m:t>−</m:t>
                              </m:r>
                              <m:r>
                                <a:rPr lang="en-US" sz="1100">
                                  <a:solidFill>
                                    <a:schemeClr val="dk1"/>
                                  </a:solidFill>
                                  <a:effectLst/>
                                  <a:latin typeface="Cambria Math" panose="02040503050406030204" pitchFamily="18" charset="0"/>
                                  <a:ea typeface="+mn-ea"/>
                                  <a:cs typeface="+mn-cs"/>
                                </a:rPr>
                                <m:t>20.9</m:t>
                              </m:r>
                            </m:e>
                          </m:d>
                        </m:sup>
                      </m:sSup>
                    </m:e>
                  </m:d>
                  <m:rad>
                    <m:radPr>
                      <m:degHide m:val="on"/>
                      <m:ctrlPr>
                        <a:rPr lang="en-US" sz="1100" i="1">
                          <a:solidFill>
                            <a:schemeClr val="dk1"/>
                          </a:solidFill>
                          <a:effectLst/>
                          <a:latin typeface="Cambria Math" panose="02040503050406030204" pitchFamily="18" charset="0"/>
                          <a:ea typeface="+mn-ea"/>
                          <a:cs typeface="+mn-cs"/>
                        </a:rPr>
                      </m:ctrlPr>
                    </m:radPr>
                    <m:deg/>
                    <m:e>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𝑆</m:t>
                          </m:r>
                        </m:e>
                        <m:sub>
                          <m:r>
                            <a:rPr lang="en-US" sz="1100" i="1">
                              <a:solidFill>
                                <a:schemeClr val="dk1"/>
                              </a:solidFill>
                              <a:effectLst/>
                              <a:latin typeface="Cambria Math" panose="02040503050406030204" pitchFamily="18" charset="0"/>
                              <a:ea typeface="+mn-ea"/>
                              <a:cs typeface="+mn-cs"/>
                            </a:rPr>
                            <m:t>𝑡</m:t>
                          </m:r>
                        </m:sub>
                      </m:sSub>
                    </m:e>
                  </m:rad>
                </m:oMath>
              </a14:m>
              <a:r>
                <a:rPr lang="en-US" sz="1100">
                  <a:solidFill>
                    <a:schemeClr val="dk1"/>
                  </a:solidFill>
                  <a:effectLst/>
                  <a:latin typeface="+mn-lt"/>
                  <a:ea typeface="+mn-ea"/>
                  <a:cs typeface="+mn-cs"/>
                </a:rPr>
                <a:t> (g h</a:t>
              </a:r>
              <a:r>
                <a:rPr lang="en-US" sz="1100" baseline="30000">
                  <a:solidFill>
                    <a:schemeClr val="dk1"/>
                  </a:solidFill>
                  <a:effectLst/>
                  <a:latin typeface="+mn-lt"/>
                  <a:ea typeface="+mn-ea"/>
                  <a:cs typeface="+mn-cs"/>
                </a:rPr>
                <a:t>-1</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GB" sz="1100">
                  <a:solidFill>
                    <a:schemeClr val="dk1"/>
                  </a:solidFill>
                  <a:effectLst/>
                  <a:latin typeface="+mn-lt"/>
                  <a:ea typeface="+mn-ea"/>
                  <a:cs typeface="+mn-cs"/>
                </a:rPr>
                <a:t>where </a:t>
              </a:r>
              <a:r>
                <a:rPr lang="en-GB" sz="1100" i="1">
                  <a:solidFill>
                    <a:schemeClr val="dk1"/>
                  </a:solidFill>
                  <a:effectLst/>
                  <a:latin typeface="+mn-lt"/>
                  <a:ea typeface="+mn-ea"/>
                  <a:cs typeface="+mn-cs"/>
                </a:rPr>
                <a:t>L </a:t>
              </a:r>
              <a:r>
                <a:rPr lang="en-GB" sz="1100">
                  <a:solidFill>
                    <a:schemeClr val="dk1"/>
                  </a:solidFill>
                  <a:effectLst/>
                  <a:latin typeface="+mn-lt"/>
                  <a:ea typeface="+mn-ea"/>
                  <a:cs typeface="+mn-cs"/>
                </a:rPr>
                <a:t>is fish total length (cm),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the temperature (°C),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time (h).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parameterized GER model of rainbow trout indicates an exponential increase in the GER with rising temperature, achieving its peak efficiency at 18.6° C with an evacuation rate parameter of 6.285×10</a:t>
              </a:r>
              <a:r>
                <a:rPr lang="en-US" sz="1100" baseline="30000">
                  <a:solidFill>
                    <a:schemeClr val="dk1"/>
                  </a:solidFill>
                  <a:effectLst/>
                  <a:latin typeface="+mn-lt"/>
                  <a:ea typeface="+mn-ea"/>
                  <a:cs typeface="+mn-cs"/>
                </a:rPr>
                <a:t>-3</a:t>
              </a:r>
              <a:r>
                <a:rPr lang="en-US" sz="1100">
                  <a:solidFill>
                    <a:schemeClr val="dk1"/>
                  </a:solidFill>
                  <a:effectLst/>
                  <a:latin typeface="+mn-lt"/>
                  <a:ea typeface="+mn-ea"/>
                  <a:cs typeface="+mn-cs"/>
                </a:rPr>
                <a:t>. However, as the temperature exceeds 18.6°C, the GER sharply declines, eventually reaching zero at 20.9° C, signifying a complete cessation of gastric emptying. </a:t>
              </a: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For</a:t>
              </a:r>
              <a:r>
                <a:rPr lang="en-GB" sz="1100" b="1" baseline="0">
                  <a:solidFill>
                    <a:schemeClr val="dk1"/>
                  </a:solidFill>
                  <a:effectLst/>
                  <a:latin typeface="+mn-lt"/>
                  <a:ea typeface="+mn-ea"/>
                  <a:cs typeface="+mn-cs"/>
                </a:rPr>
                <a:t> details:</a:t>
              </a:r>
            </a:p>
            <a:p>
              <a:r>
                <a:rPr lang="en-US" sz="1100" b="0" i="0">
                  <a:solidFill>
                    <a:schemeClr val="dk1"/>
                  </a:solidFill>
                  <a:effectLst/>
                  <a:latin typeface="+mn-lt"/>
                  <a:ea typeface="+mn-ea"/>
                  <a:cs typeface="+mn-cs"/>
                </a:rPr>
                <a:t>Dürrani, Ö. (2022). Temperature, meal size and body size effects on the gastric evacuation of rainbow trout: modelling optimum and upper thermal limits. </a:t>
              </a:r>
              <a:r>
                <a:rPr lang="en-US" sz="1100" b="0" i="1">
                  <a:solidFill>
                    <a:schemeClr val="dk1"/>
                  </a:solidFill>
                  <a:effectLst/>
                  <a:latin typeface="+mn-lt"/>
                  <a:ea typeface="+mn-ea"/>
                  <a:cs typeface="+mn-cs"/>
                </a:rPr>
                <a:t>Journal of Fish Biology</a:t>
              </a:r>
              <a:r>
                <a:rPr lang="en-US" sz="1100" b="0" i="0">
                  <a:solidFill>
                    <a:schemeClr val="dk1"/>
                  </a:solidFill>
                  <a:effectLst/>
                  <a:latin typeface="+mn-lt"/>
                  <a:ea typeface="+mn-ea"/>
                  <a:cs typeface="+mn-cs"/>
                </a:rPr>
                <a:t>, 100( 6), 1388– 1398.</a:t>
              </a:r>
              <a:endParaRPr lang="en-GB" sz="1100" b="1" baseline="0">
                <a:solidFill>
                  <a:schemeClr val="dk1"/>
                </a:solidFill>
                <a:effectLst/>
                <a:latin typeface="+mn-lt"/>
                <a:ea typeface="+mn-ea"/>
                <a:cs typeface="+mn-cs"/>
              </a:endParaRPr>
            </a:p>
          </xdr:txBody>
        </xdr:sp>
      </mc:Choice>
      <mc:Fallback>
        <xdr:sp macro="" textlink="">
          <xdr:nvSpPr>
            <xdr:cNvPr id="4" name="TextBox 3">
              <a:extLst>
                <a:ext uri="{FF2B5EF4-FFF2-40B4-BE49-F238E27FC236}">
                  <a16:creationId xmlns:a16="http://schemas.microsoft.com/office/drawing/2014/main" id="{DC473F7B-8455-409E-92BE-D6E49CED1734}"/>
                </a:ext>
              </a:extLst>
            </xdr:cNvPr>
            <xdr:cNvSpPr txBox="1"/>
          </xdr:nvSpPr>
          <xdr:spPr>
            <a:xfrm>
              <a:off x="11338017" y="1185727"/>
              <a:ext cx="4603569" cy="38905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a:t>
              </a:r>
              <a:r>
                <a:rPr lang="en-GB" sz="1100" b="0" i="0">
                  <a:solidFill>
                    <a:schemeClr val="dk1"/>
                  </a:solidFill>
                  <a:effectLst/>
                  <a:latin typeface="+mn-lt"/>
                  <a:ea typeface="+mn-ea"/>
                  <a:cs typeface="+mn-cs"/>
                </a:rPr>
                <a:t>gastric evacuation rate</a:t>
              </a:r>
              <a:r>
                <a:rPr lang="en-GB" sz="1100" b="0" i="0" baseline="0">
                  <a:solidFill>
                    <a:schemeClr val="dk1"/>
                  </a:solidFill>
                  <a:effectLst/>
                  <a:latin typeface="+mn-lt"/>
                  <a:ea typeface="+mn-ea"/>
                  <a:cs typeface="+mn-cs"/>
                </a:rPr>
                <a:t> (GER) </a:t>
              </a:r>
              <a:r>
                <a:rPr lang="en-GB" sz="1100">
                  <a:solidFill>
                    <a:schemeClr val="dk1"/>
                  </a:solidFill>
                  <a:effectLst/>
                  <a:latin typeface="+mn-lt"/>
                  <a:ea typeface="+mn-ea"/>
                  <a:cs typeface="+mn-cs"/>
                </a:rPr>
                <a:t>of rainbow trout fed different meals composed of commercial pellets has</a:t>
              </a:r>
              <a:r>
                <a:rPr lang="en-GB" sz="1100" baseline="0">
                  <a:solidFill>
                    <a:schemeClr val="dk1"/>
                  </a:solidFill>
                  <a:effectLst/>
                  <a:latin typeface="+mn-lt"/>
                  <a:ea typeface="+mn-ea"/>
                  <a:cs typeface="+mn-cs"/>
                </a:rPr>
                <a:t> been </a:t>
              </a:r>
              <a:r>
                <a:rPr lang="en-GB" sz="1100">
                  <a:solidFill>
                    <a:schemeClr val="dk1"/>
                  </a:solidFill>
                  <a:effectLst/>
                  <a:latin typeface="+mn-lt"/>
                  <a:ea typeface="+mn-ea"/>
                  <a:cs typeface="+mn-cs"/>
                </a:rPr>
                <a:t>described independently meal size by:</a:t>
              </a:r>
              <a:endParaRPr lang="en-US" sz="1100" i="1">
                <a:solidFill>
                  <a:schemeClr val="dk1"/>
                </a:solidFill>
                <a:effectLst/>
                <a:latin typeface="+mn-lt"/>
                <a:ea typeface="+mn-ea"/>
                <a:cs typeface="+mn-cs"/>
              </a:endParaRPr>
            </a:p>
            <a:p>
              <a:endParaRPr lang="en-US" sz="1100" i="1">
                <a:solidFill>
                  <a:schemeClr val="dk1"/>
                </a:solidFill>
                <a:effectLst/>
                <a:latin typeface="+mn-lt"/>
                <a:ea typeface="+mn-ea"/>
                <a:cs typeface="+mn-cs"/>
              </a:endParaRPr>
            </a:p>
            <a:p>
              <a:r>
                <a:rPr lang="en-US" sz="1100" i="0">
                  <a:solidFill>
                    <a:schemeClr val="dk1"/>
                  </a:solidFill>
                  <a:effectLst/>
                  <a:latin typeface="Cambria Math" panose="02040503050406030204" pitchFamily="18" charset="0"/>
                  <a:ea typeface="+mn-ea"/>
                  <a:cs typeface="+mn-cs"/>
                </a:rPr>
                <a:t>〖d𝑆〗_𝑡/d𝑡= −0.00152𝐿^0.75 𝑒^(0.08 𝑇) (1−𝑒^1.18(𝑇−20.9)  ) √(𝑆_𝑡 )</a:t>
              </a:r>
              <a:r>
                <a:rPr lang="en-US" sz="1100">
                  <a:solidFill>
                    <a:schemeClr val="dk1"/>
                  </a:solidFill>
                  <a:effectLst/>
                  <a:latin typeface="+mn-lt"/>
                  <a:ea typeface="+mn-ea"/>
                  <a:cs typeface="+mn-cs"/>
                </a:rPr>
                <a:t> (g h</a:t>
              </a:r>
              <a:r>
                <a:rPr lang="en-US" sz="1100" baseline="30000">
                  <a:solidFill>
                    <a:schemeClr val="dk1"/>
                  </a:solidFill>
                  <a:effectLst/>
                  <a:latin typeface="+mn-lt"/>
                  <a:ea typeface="+mn-ea"/>
                  <a:cs typeface="+mn-cs"/>
                </a:rPr>
                <a:t>-1</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GB" sz="1100">
                  <a:solidFill>
                    <a:schemeClr val="dk1"/>
                  </a:solidFill>
                  <a:effectLst/>
                  <a:latin typeface="+mn-lt"/>
                  <a:ea typeface="+mn-ea"/>
                  <a:cs typeface="+mn-cs"/>
                </a:rPr>
                <a:t>where </a:t>
              </a:r>
              <a:r>
                <a:rPr lang="en-GB" sz="1100" i="1">
                  <a:solidFill>
                    <a:schemeClr val="dk1"/>
                  </a:solidFill>
                  <a:effectLst/>
                  <a:latin typeface="+mn-lt"/>
                  <a:ea typeface="+mn-ea"/>
                  <a:cs typeface="+mn-cs"/>
                </a:rPr>
                <a:t>L </a:t>
              </a:r>
              <a:r>
                <a:rPr lang="en-GB" sz="1100">
                  <a:solidFill>
                    <a:schemeClr val="dk1"/>
                  </a:solidFill>
                  <a:effectLst/>
                  <a:latin typeface="+mn-lt"/>
                  <a:ea typeface="+mn-ea"/>
                  <a:cs typeface="+mn-cs"/>
                </a:rPr>
                <a:t>is fish total length (cm),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the temperature (°C),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time (h).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parameterized GER model of rainbow trout indicates an exponential increase in the GER with rising temperature, achieving its peak efficiency at 18.6° C with an evacuation rate parameter of 6.285×10</a:t>
              </a:r>
              <a:r>
                <a:rPr lang="en-US" sz="1100" baseline="30000">
                  <a:solidFill>
                    <a:schemeClr val="dk1"/>
                  </a:solidFill>
                  <a:effectLst/>
                  <a:latin typeface="+mn-lt"/>
                  <a:ea typeface="+mn-ea"/>
                  <a:cs typeface="+mn-cs"/>
                </a:rPr>
                <a:t>-3</a:t>
              </a:r>
              <a:r>
                <a:rPr lang="en-US" sz="1100">
                  <a:solidFill>
                    <a:schemeClr val="dk1"/>
                  </a:solidFill>
                  <a:effectLst/>
                  <a:latin typeface="+mn-lt"/>
                  <a:ea typeface="+mn-ea"/>
                  <a:cs typeface="+mn-cs"/>
                </a:rPr>
                <a:t>. However, as the temperature exceeds 18.6°C, the GER sharply declines, eventually reaching zero at 20.9° C, signifying a complete cessation of gastric emptying. </a:t>
              </a: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For</a:t>
              </a:r>
              <a:r>
                <a:rPr lang="en-GB" sz="1100" b="1" baseline="0">
                  <a:solidFill>
                    <a:schemeClr val="dk1"/>
                  </a:solidFill>
                  <a:effectLst/>
                  <a:latin typeface="+mn-lt"/>
                  <a:ea typeface="+mn-ea"/>
                  <a:cs typeface="+mn-cs"/>
                </a:rPr>
                <a:t> details:</a:t>
              </a:r>
            </a:p>
            <a:p>
              <a:r>
                <a:rPr lang="en-US" sz="1100" b="0" i="0">
                  <a:solidFill>
                    <a:schemeClr val="dk1"/>
                  </a:solidFill>
                  <a:effectLst/>
                  <a:latin typeface="+mn-lt"/>
                  <a:ea typeface="+mn-ea"/>
                  <a:cs typeface="+mn-cs"/>
                </a:rPr>
                <a:t>Dürrani, Ö. (2022). Temperature, meal size and body size effects on the gastric evacuation of rainbow trout: modelling optimum and upper thermal limits. </a:t>
              </a:r>
              <a:r>
                <a:rPr lang="en-US" sz="1100" b="0" i="1">
                  <a:solidFill>
                    <a:schemeClr val="dk1"/>
                  </a:solidFill>
                  <a:effectLst/>
                  <a:latin typeface="+mn-lt"/>
                  <a:ea typeface="+mn-ea"/>
                  <a:cs typeface="+mn-cs"/>
                </a:rPr>
                <a:t>Journal of Fish Biology</a:t>
              </a:r>
              <a:r>
                <a:rPr lang="en-US" sz="1100" b="0" i="0">
                  <a:solidFill>
                    <a:schemeClr val="dk1"/>
                  </a:solidFill>
                  <a:effectLst/>
                  <a:latin typeface="+mn-lt"/>
                  <a:ea typeface="+mn-ea"/>
                  <a:cs typeface="+mn-cs"/>
                </a:rPr>
                <a:t>, 100( 6), 1388– 1398.</a:t>
              </a:r>
              <a:endParaRPr lang="en-GB" sz="1100" b="1" baseline="0">
                <a:solidFill>
                  <a:schemeClr val="dk1"/>
                </a:solidFill>
                <a:effectLst/>
                <a:latin typeface="+mn-lt"/>
                <a:ea typeface="+mn-ea"/>
                <a:cs typeface="+mn-cs"/>
              </a:endParaRPr>
            </a:p>
          </xdr:txBody>
        </xdr:sp>
      </mc:Fallback>
    </mc:AlternateContent>
    <xdr:clientData/>
  </xdr:twoCellAnchor>
  <xdr:twoCellAnchor>
    <xdr:from>
      <xdr:col>6</xdr:col>
      <xdr:colOff>331470</xdr:colOff>
      <xdr:row>7</xdr:row>
      <xdr:rowOff>78105</xdr:rowOff>
    </xdr:from>
    <xdr:to>
      <xdr:col>10</xdr:col>
      <xdr:colOff>76200</xdr:colOff>
      <xdr:row>27</xdr:row>
      <xdr:rowOff>40005</xdr:rowOff>
    </xdr:to>
    <xdr:graphicFrame macro="">
      <xdr:nvGraphicFramePr>
        <xdr:cNvPr id="3" name="Chart 2">
          <a:extLst>
            <a:ext uri="{FF2B5EF4-FFF2-40B4-BE49-F238E27FC236}">
              <a16:creationId xmlns:a16="http://schemas.microsoft.com/office/drawing/2014/main" id="{06474960-546B-5F4E-318F-7AF9707E5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495300</xdr:colOff>
      <xdr:row>4</xdr:row>
      <xdr:rowOff>137160</xdr:rowOff>
    </xdr:from>
    <xdr:to>
      <xdr:col>24</xdr:col>
      <xdr:colOff>213360</xdr:colOff>
      <xdr:row>22</xdr:row>
      <xdr:rowOff>45720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6BA2410-7BE5-4551-A0C0-ABB5C7DB5C51}"/>
                </a:ext>
              </a:extLst>
            </xdr:cNvPr>
            <xdr:cNvSpPr txBox="1"/>
          </xdr:nvSpPr>
          <xdr:spPr>
            <a:xfrm>
              <a:off x="10492740" y="883920"/>
              <a:ext cx="4594860"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a:t>
              </a:r>
              <a:r>
                <a:rPr lang="en-GB" sz="1100" b="0" i="0">
                  <a:solidFill>
                    <a:schemeClr val="dk1"/>
                  </a:solidFill>
                  <a:effectLst/>
                  <a:latin typeface="+mn-lt"/>
                  <a:ea typeface="+mn-ea"/>
                  <a:cs typeface="+mn-cs"/>
                </a:rPr>
                <a:t>gastric evacuation rate</a:t>
              </a:r>
              <a:r>
                <a:rPr lang="en-GB" sz="1100" b="0" i="0" baseline="0">
                  <a:solidFill>
                    <a:schemeClr val="dk1"/>
                  </a:solidFill>
                  <a:effectLst/>
                  <a:latin typeface="+mn-lt"/>
                  <a:ea typeface="+mn-ea"/>
                  <a:cs typeface="+mn-cs"/>
                </a:rPr>
                <a:t> </a:t>
              </a:r>
              <a:r>
                <a:rPr lang="en-GB" sz="1100">
                  <a:solidFill>
                    <a:schemeClr val="dk1"/>
                  </a:solidFill>
                  <a:effectLst/>
                  <a:latin typeface="+mn-lt"/>
                  <a:ea typeface="+mn-ea"/>
                  <a:cs typeface="+mn-cs"/>
                </a:rPr>
                <a:t>of brown trout fed different meals composed of commercial pellets has</a:t>
              </a:r>
              <a:r>
                <a:rPr lang="en-GB" sz="1100" baseline="0">
                  <a:solidFill>
                    <a:schemeClr val="dk1"/>
                  </a:solidFill>
                  <a:effectLst/>
                  <a:latin typeface="+mn-lt"/>
                  <a:ea typeface="+mn-ea"/>
                  <a:cs typeface="+mn-cs"/>
                </a:rPr>
                <a:t> been </a:t>
              </a:r>
              <a:r>
                <a:rPr lang="en-GB" sz="1100">
                  <a:solidFill>
                    <a:schemeClr val="dk1"/>
                  </a:solidFill>
                  <a:effectLst/>
                  <a:latin typeface="+mn-lt"/>
                  <a:ea typeface="+mn-ea"/>
                  <a:cs typeface="+mn-cs"/>
                </a:rPr>
                <a:t>described independently meal size by:</a:t>
              </a:r>
              <a:endParaRPr lang="en-US" sz="1100" i="1">
                <a:solidFill>
                  <a:schemeClr val="dk1"/>
                </a:solidFill>
                <a:effectLst/>
                <a:latin typeface="+mn-lt"/>
                <a:ea typeface="+mn-ea"/>
                <a:cs typeface="+mn-cs"/>
              </a:endParaRPr>
            </a:p>
            <a:p>
              <a:endParaRPr lang="en-US" sz="1100" i="1">
                <a:solidFill>
                  <a:schemeClr val="dk1"/>
                </a:solidFill>
                <a:effectLst/>
                <a:latin typeface="+mn-lt"/>
                <a:ea typeface="+mn-ea"/>
                <a:cs typeface="+mn-cs"/>
              </a:endParaRPr>
            </a:p>
            <a:p>
              <a14:m>
                <m:oMath xmlns:m="http://schemas.openxmlformats.org/officeDocument/2006/math">
                  <m:f>
                    <m:fPr>
                      <m:ctrlPr>
                        <a:rPr lang="en-US" sz="1100" i="1">
                          <a:solidFill>
                            <a:schemeClr val="dk1"/>
                          </a:solidFill>
                          <a:effectLst/>
                          <a:latin typeface="Cambria Math" panose="02040503050406030204" pitchFamily="18" charset="0"/>
                          <a:ea typeface="+mn-ea"/>
                          <a:cs typeface="+mn-cs"/>
                        </a:rPr>
                      </m:ctrlPr>
                    </m:fPr>
                    <m:num>
                      <m:r>
                        <m:rPr>
                          <m:sty m:val="p"/>
                        </m:rPr>
                        <a:rPr lang="en-US" sz="1100">
                          <a:solidFill>
                            <a:schemeClr val="dk1"/>
                          </a:solidFill>
                          <a:effectLst/>
                          <a:latin typeface="Cambria Math" panose="02040503050406030204" pitchFamily="18" charset="0"/>
                          <a:ea typeface="+mn-ea"/>
                          <a:cs typeface="+mn-cs"/>
                        </a:rPr>
                        <m:t>d</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𝑆</m:t>
                          </m:r>
                        </m:e>
                        <m:sub>
                          <m:r>
                            <a:rPr lang="en-US" sz="1100" i="1">
                              <a:solidFill>
                                <a:schemeClr val="dk1"/>
                              </a:solidFill>
                              <a:effectLst/>
                              <a:latin typeface="Cambria Math" panose="02040503050406030204" pitchFamily="18" charset="0"/>
                              <a:ea typeface="+mn-ea"/>
                              <a:cs typeface="+mn-cs"/>
                            </a:rPr>
                            <m:t>𝑡</m:t>
                          </m:r>
                        </m:sub>
                      </m:sSub>
                    </m:num>
                    <m:den>
                      <m:r>
                        <m:rPr>
                          <m:sty m:val="p"/>
                        </m:rPr>
                        <a:rPr lang="en-US" sz="1100">
                          <a:solidFill>
                            <a:schemeClr val="dk1"/>
                          </a:solidFill>
                          <a:effectLst/>
                          <a:latin typeface="Cambria Math" panose="02040503050406030204" pitchFamily="18" charset="0"/>
                          <a:ea typeface="+mn-ea"/>
                          <a:cs typeface="+mn-cs"/>
                        </a:rPr>
                        <m:t>d</m:t>
                      </m:r>
                      <m:r>
                        <a:rPr lang="en-US" sz="1100" i="1">
                          <a:solidFill>
                            <a:schemeClr val="dk1"/>
                          </a:solidFill>
                          <a:effectLst/>
                          <a:latin typeface="Cambria Math" panose="02040503050406030204" pitchFamily="18" charset="0"/>
                          <a:ea typeface="+mn-ea"/>
                          <a:cs typeface="+mn-cs"/>
                        </a:rPr>
                        <m:t>𝑡</m:t>
                      </m:r>
                    </m:den>
                  </m:f>
                  <m:r>
                    <a:rPr lang="en-US" sz="1100" i="1">
                      <a:solidFill>
                        <a:schemeClr val="dk1"/>
                      </a:solidFill>
                      <a:effectLst/>
                      <a:latin typeface="Cambria Math" panose="02040503050406030204" pitchFamily="18" charset="0"/>
                      <a:ea typeface="+mn-ea"/>
                      <a:cs typeface="+mn-cs"/>
                    </a:rPr>
                    <m:t>=−</m:t>
                  </m:r>
                  <m:r>
                    <a:rPr lang="en-US" sz="1100">
                      <a:solidFill>
                        <a:schemeClr val="dk1"/>
                      </a:solidFill>
                      <a:effectLst/>
                      <a:latin typeface="Cambria Math" panose="02040503050406030204" pitchFamily="18" charset="0"/>
                      <a:ea typeface="+mn-ea"/>
                      <a:cs typeface="+mn-cs"/>
                    </a:rPr>
                    <m:t>0.00037 </m:t>
                  </m:r>
                  <m:sSup>
                    <m:sSupPr>
                      <m:ctrlPr>
                        <a:rPr lang="en-US"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𝐿</m:t>
                      </m:r>
                    </m:e>
                    <m:sup>
                      <m:r>
                        <a:rPr lang="en-US" sz="1100" i="1">
                          <a:solidFill>
                            <a:schemeClr val="dk1"/>
                          </a:solidFill>
                          <a:effectLst/>
                          <a:latin typeface="Cambria Math" panose="02040503050406030204" pitchFamily="18" charset="0"/>
                          <a:ea typeface="+mn-ea"/>
                          <a:cs typeface="+mn-cs"/>
                        </a:rPr>
                        <m:t>1.22</m:t>
                      </m:r>
                    </m:sup>
                  </m:sSup>
                  <m:sSup>
                    <m:sSupPr>
                      <m:ctrlPr>
                        <a:rPr lang="en-US" sz="1100" i="1">
                          <a:solidFill>
                            <a:schemeClr val="dk1"/>
                          </a:solidFill>
                          <a:effectLst/>
                          <a:latin typeface="Cambria Math" panose="02040503050406030204" pitchFamily="18" charset="0"/>
                          <a:ea typeface="+mn-ea"/>
                          <a:cs typeface="+mn-cs"/>
                        </a:rPr>
                      </m:ctrlPr>
                    </m:sSupPr>
                    <m:e>
                      <m:r>
                        <a:rPr lang="en-US" sz="1100">
                          <a:solidFill>
                            <a:schemeClr val="dk1"/>
                          </a:solidFill>
                          <a:effectLst/>
                          <a:latin typeface="Cambria Math" panose="02040503050406030204" pitchFamily="18" charset="0"/>
                          <a:ea typeface="+mn-ea"/>
                          <a:cs typeface="+mn-cs"/>
                        </a:rPr>
                        <m:t> </m:t>
                      </m:r>
                      <m:r>
                        <m:rPr>
                          <m:sty m:val="p"/>
                        </m:rPr>
                        <a:rPr lang="en-US" sz="1100">
                          <a:solidFill>
                            <a:schemeClr val="dk1"/>
                          </a:solidFill>
                          <a:effectLst/>
                          <a:latin typeface="Cambria Math" panose="02040503050406030204" pitchFamily="18" charset="0"/>
                          <a:ea typeface="+mn-ea"/>
                          <a:cs typeface="+mn-cs"/>
                        </a:rPr>
                        <m:t>e</m:t>
                      </m:r>
                    </m:e>
                    <m:sup>
                      <m:r>
                        <a:rPr lang="en-US" sz="1100" i="1">
                          <a:solidFill>
                            <a:schemeClr val="dk1"/>
                          </a:solidFill>
                          <a:effectLst/>
                          <a:latin typeface="Cambria Math" panose="02040503050406030204" pitchFamily="18" charset="0"/>
                          <a:ea typeface="+mn-ea"/>
                          <a:cs typeface="+mn-cs"/>
                        </a:rPr>
                        <m:t>0.06</m:t>
                      </m:r>
                      <m:r>
                        <a:rPr lang="en-US" sz="1100" i="1">
                          <a:solidFill>
                            <a:schemeClr val="dk1"/>
                          </a:solidFill>
                          <a:effectLst/>
                          <a:latin typeface="Cambria Math" panose="02040503050406030204" pitchFamily="18" charset="0"/>
                          <a:ea typeface="+mn-ea"/>
                          <a:cs typeface="+mn-cs"/>
                        </a:rPr>
                        <m:t>𝑇</m:t>
                      </m:r>
                    </m:sup>
                  </m:sSup>
                  <m:rad>
                    <m:radPr>
                      <m:degHide m:val="on"/>
                      <m:ctrlPr>
                        <a:rPr lang="en-US" sz="1100" i="1">
                          <a:solidFill>
                            <a:schemeClr val="dk1"/>
                          </a:solidFill>
                          <a:effectLst/>
                          <a:latin typeface="Cambria Math" panose="02040503050406030204" pitchFamily="18" charset="0"/>
                          <a:ea typeface="+mn-ea"/>
                          <a:cs typeface="+mn-cs"/>
                        </a:rPr>
                      </m:ctrlPr>
                    </m:radPr>
                    <m:deg/>
                    <m:e>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𝑆</m:t>
                          </m:r>
                        </m:e>
                        <m:sub>
                          <m:r>
                            <a:rPr lang="en-US" sz="1100" i="1">
                              <a:solidFill>
                                <a:schemeClr val="dk1"/>
                              </a:solidFill>
                              <a:effectLst/>
                              <a:latin typeface="Cambria Math" panose="02040503050406030204" pitchFamily="18" charset="0"/>
                              <a:ea typeface="+mn-ea"/>
                              <a:cs typeface="+mn-cs"/>
                            </a:rPr>
                            <m:t>𝑡</m:t>
                          </m:r>
                        </m:sub>
                      </m:sSub>
                    </m:e>
                  </m:rad>
                </m:oMath>
              </a14:m>
              <a:r>
                <a:rPr lang="en-US" sz="1100">
                  <a:solidFill>
                    <a:schemeClr val="dk1"/>
                  </a:solidFill>
                  <a:effectLst/>
                  <a:latin typeface="+mn-lt"/>
                  <a:ea typeface="+mn-ea"/>
                  <a:cs typeface="+mn-cs"/>
                </a:rPr>
                <a:t> (g h</a:t>
              </a:r>
              <a:r>
                <a:rPr lang="en-US" sz="1100" baseline="30000">
                  <a:solidFill>
                    <a:schemeClr val="dk1"/>
                  </a:solidFill>
                  <a:effectLst/>
                  <a:latin typeface="+mn-lt"/>
                  <a:ea typeface="+mn-ea"/>
                  <a:cs typeface="+mn-cs"/>
                </a:rPr>
                <a:t>-1</a:t>
              </a:r>
              <a:r>
                <a:rPr lang="en-US" sz="11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where </a:t>
              </a:r>
              <a:r>
                <a:rPr lang="en-GB" sz="1100" i="1">
                  <a:solidFill>
                    <a:schemeClr val="dk1"/>
                  </a:solidFill>
                  <a:effectLst/>
                  <a:latin typeface="+mn-lt"/>
                  <a:ea typeface="+mn-ea"/>
                  <a:cs typeface="+mn-cs"/>
                </a:rPr>
                <a:t>L </a:t>
              </a:r>
              <a:r>
                <a:rPr lang="en-GB" sz="1100">
                  <a:solidFill>
                    <a:schemeClr val="dk1"/>
                  </a:solidFill>
                  <a:effectLst/>
                  <a:latin typeface="+mn-lt"/>
                  <a:ea typeface="+mn-ea"/>
                  <a:cs typeface="+mn-cs"/>
                </a:rPr>
                <a:t>is fish total length (cm),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the temperature (°C),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time (h).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GB" sz="1100">
                  <a:solidFill>
                    <a:schemeClr val="dk1"/>
                  </a:solidFill>
                  <a:effectLst/>
                  <a:latin typeface="+mn-lt"/>
                  <a:ea typeface="+mn-ea"/>
                  <a:cs typeface="+mn-cs"/>
                </a:rPr>
                <a:t>The gastric evacuation curve to the figure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by the application of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GB" sz="1100" i="1">
                          <a:solidFill>
                            <a:schemeClr val="dk1"/>
                          </a:solidFill>
                          <a:effectLst/>
                          <a:latin typeface="Cambria Math" panose="02040503050406030204" pitchFamily="18" charset="0"/>
                          <a:ea typeface="+mn-ea"/>
                          <a:cs typeface="+mn-cs"/>
                        </a:rPr>
                        <m:t>𝑆</m:t>
                      </m:r>
                    </m:e>
                    <m:sub>
                      <m:r>
                        <a:rPr lang="en-GB" sz="1100" i="1">
                          <a:solidFill>
                            <a:schemeClr val="dk1"/>
                          </a:solidFill>
                          <a:effectLst/>
                          <a:latin typeface="Cambria Math" panose="02040503050406030204" pitchFamily="18" charset="0"/>
                          <a:ea typeface="+mn-ea"/>
                          <a:cs typeface="+mn-cs"/>
                        </a:rPr>
                        <m:t>𝑡</m:t>
                      </m:r>
                    </m:sub>
                  </m:sSub>
                  <m:r>
                    <a:rPr lang="en-GB" sz="1100" i="1">
                      <a:solidFill>
                        <a:schemeClr val="dk1"/>
                      </a:solidFill>
                      <a:effectLst/>
                      <a:latin typeface="Cambria Math" panose="02040503050406030204" pitchFamily="18" charset="0"/>
                      <a:ea typeface="+mn-ea"/>
                      <a:cs typeface="+mn-cs"/>
                    </a:rPr>
                    <m:t>=</m:t>
                  </m:r>
                  <m:rad>
                    <m:radPr>
                      <m:degHide m:val="on"/>
                      <m:ctrlPr>
                        <a:rPr lang="en-US" sz="1100" i="1">
                          <a:solidFill>
                            <a:schemeClr val="dk1"/>
                          </a:solidFill>
                          <a:effectLst/>
                          <a:latin typeface="Cambria Math" panose="02040503050406030204" pitchFamily="18" charset="0"/>
                          <a:ea typeface="+mn-ea"/>
                          <a:cs typeface="+mn-cs"/>
                        </a:rPr>
                      </m:ctrlPr>
                    </m:radPr>
                    <m:deg/>
                    <m:e>
                      <m:sSub>
                        <m:sSubPr>
                          <m:ctrlPr>
                            <a:rPr lang="en-US" sz="1100" i="1">
                              <a:solidFill>
                                <a:schemeClr val="dk1"/>
                              </a:solidFill>
                              <a:effectLst/>
                              <a:latin typeface="Cambria Math" panose="02040503050406030204" pitchFamily="18" charset="0"/>
                              <a:ea typeface="+mn-ea"/>
                              <a:cs typeface="+mn-cs"/>
                            </a:rPr>
                          </m:ctrlPr>
                        </m:sSubPr>
                        <m:e>
                          <m:r>
                            <a:rPr lang="en-GB" sz="1100" i="1">
                              <a:solidFill>
                                <a:schemeClr val="dk1"/>
                              </a:solidFill>
                              <a:effectLst/>
                              <a:latin typeface="Cambria Math" panose="02040503050406030204" pitchFamily="18" charset="0"/>
                              <a:ea typeface="+mn-ea"/>
                              <a:cs typeface="+mn-cs"/>
                            </a:rPr>
                            <m:t>𝑆</m:t>
                          </m:r>
                        </m:e>
                        <m:sub>
                          <m:r>
                            <a:rPr lang="en-GB" sz="1100" i="1">
                              <a:solidFill>
                                <a:schemeClr val="dk1"/>
                              </a:solidFill>
                              <a:effectLst/>
                              <a:latin typeface="Cambria Math" panose="02040503050406030204" pitchFamily="18" charset="0"/>
                              <a:ea typeface="+mn-ea"/>
                              <a:cs typeface="+mn-cs"/>
                            </a:rPr>
                            <m:t>0</m:t>
                          </m:r>
                        </m:sub>
                      </m:sSub>
                    </m:e>
                  </m:rad>
                  <m:r>
                    <a:rPr lang="en-GB" sz="1100" i="1">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r>
                        <a:rPr lang="en-GB" sz="1100" i="1">
                          <a:solidFill>
                            <a:schemeClr val="dk1"/>
                          </a:solidFill>
                          <a:effectLst/>
                          <a:latin typeface="Cambria Math" panose="02040503050406030204" pitchFamily="18" charset="0"/>
                          <a:ea typeface="+mn-ea"/>
                          <a:cs typeface="+mn-cs"/>
                        </a:rPr>
                        <m:t>1</m:t>
                      </m:r>
                    </m:num>
                    <m:den>
                      <m:r>
                        <a:rPr lang="en-GB" sz="1100" i="1">
                          <a:solidFill>
                            <a:schemeClr val="dk1"/>
                          </a:solidFill>
                          <a:effectLst/>
                          <a:latin typeface="Cambria Math" panose="02040503050406030204" pitchFamily="18" charset="0"/>
                          <a:ea typeface="+mn-ea"/>
                          <a:cs typeface="+mn-cs"/>
                        </a:rPr>
                        <m:t>2</m:t>
                      </m:r>
                    </m:den>
                  </m:f>
                  <m:r>
                    <a:rPr lang="en-GB" sz="1100">
                      <a:solidFill>
                        <a:schemeClr val="dk1"/>
                      </a:solidFill>
                      <a:effectLst/>
                      <a:latin typeface="Cambria Math" panose="02040503050406030204" pitchFamily="18" charset="0"/>
                      <a:ea typeface="+mn-ea"/>
                      <a:cs typeface="+mn-cs"/>
                    </a:rPr>
                    <m:t>0.00037</m:t>
                  </m:r>
                  <m:sSup>
                    <m:sSupPr>
                      <m:ctrlPr>
                        <a:rPr lang="en-US" sz="1100" i="1">
                          <a:solidFill>
                            <a:schemeClr val="dk1"/>
                          </a:solidFill>
                          <a:effectLst/>
                          <a:latin typeface="Cambria Math" panose="02040503050406030204" pitchFamily="18" charset="0"/>
                          <a:ea typeface="+mn-ea"/>
                          <a:cs typeface="+mn-cs"/>
                        </a:rPr>
                      </m:ctrlPr>
                    </m:sSupPr>
                    <m:e>
                      <m:r>
                        <a:rPr lang="en-GB" sz="1100" i="1">
                          <a:solidFill>
                            <a:schemeClr val="dk1"/>
                          </a:solidFill>
                          <a:effectLst/>
                          <a:latin typeface="Cambria Math" panose="02040503050406030204" pitchFamily="18" charset="0"/>
                          <a:ea typeface="+mn-ea"/>
                          <a:cs typeface="+mn-cs"/>
                        </a:rPr>
                        <m:t>𝐿</m:t>
                      </m:r>
                    </m:e>
                    <m:sup>
                      <m:r>
                        <a:rPr lang="en-GB" sz="1100">
                          <a:solidFill>
                            <a:schemeClr val="dk1"/>
                          </a:solidFill>
                          <a:effectLst/>
                          <a:latin typeface="Cambria Math" panose="02040503050406030204" pitchFamily="18" charset="0"/>
                          <a:ea typeface="+mn-ea"/>
                          <a:cs typeface="+mn-cs"/>
                        </a:rPr>
                        <m:t>1.22</m:t>
                      </m:r>
                    </m:sup>
                  </m:sSup>
                  <m:sSup>
                    <m:sSupPr>
                      <m:ctrlPr>
                        <a:rPr lang="en-US" sz="1100" i="1">
                          <a:solidFill>
                            <a:schemeClr val="dk1"/>
                          </a:solidFill>
                          <a:effectLst/>
                          <a:latin typeface="Cambria Math" panose="02040503050406030204" pitchFamily="18" charset="0"/>
                          <a:ea typeface="+mn-ea"/>
                          <a:cs typeface="+mn-cs"/>
                        </a:rPr>
                      </m:ctrlPr>
                    </m:sSupPr>
                    <m:e>
                      <m:r>
                        <a:rPr lang="en-GB" sz="1100">
                          <a:solidFill>
                            <a:schemeClr val="dk1"/>
                          </a:solidFill>
                          <a:effectLst/>
                          <a:latin typeface="Cambria Math" panose="02040503050406030204" pitchFamily="18" charset="0"/>
                          <a:ea typeface="+mn-ea"/>
                          <a:cs typeface="+mn-cs"/>
                        </a:rPr>
                        <m:t> </m:t>
                      </m:r>
                      <m:r>
                        <m:rPr>
                          <m:sty m:val="p"/>
                        </m:rPr>
                        <a:rPr lang="en-GB" sz="1100">
                          <a:solidFill>
                            <a:schemeClr val="dk1"/>
                          </a:solidFill>
                          <a:effectLst/>
                          <a:latin typeface="Cambria Math" panose="02040503050406030204" pitchFamily="18" charset="0"/>
                          <a:ea typeface="+mn-ea"/>
                          <a:cs typeface="+mn-cs"/>
                        </a:rPr>
                        <m:t>e</m:t>
                      </m:r>
                    </m:e>
                    <m:sup>
                      <m:r>
                        <a:rPr lang="en-GB" sz="1100">
                          <a:solidFill>
                            <a:schemeClr val="dk1"/>
                          </a:solidFill>
                          <a:effectLst/>
                          <a:latin typeface="Cambria Math" panose="02040503050406030204" pitchFamily="18" charset="0"/>
                          <a:ea typeface="+mn-ea"/>
                          <a:cs typeface="+mn-cs"/>
                        </a:rPr>
                        <m:t>0.06</m:t>
                      </m:r>
                      <m:r>
                        <a:rPr lang="en-GB" sz="1100" i="1">
                          <a:solidFill>
                            <a:schemeClr val="dk1"/>
                          </a:solidFill>
                          <a:effectLst/>
                          <a:latin typeface="Cambria Math" panose="02040503050406030204" pitchFamily="18" charset="0"/>
                          <a:ea typeface="+mn-ea"/>
                          <a:cs typeface="+mn-cs"/>
                        </a:rPr>
                        <m:t>𝑇</m:t>
                      </m:r>
                    </m:sup>
                  </m:sSup>
                  <m:r>
                    <a:rPr lang="en-GB" sz="1100" i="1">
                      <a:solidFill>
                        <a:schemeClr val="dk1"/>
                      </a:solidFill>
                      <a:effectLst/>
                      <a:latin typeface="Cambria Math" panose="02040503050406030204" pitchFamily="18" charset="0"/>
                      <a:ea typeface="+mn-ea"/>
                      <a:cs typeface="+mn-cs"/>
                    </a:rPr>
                    <m:t>𝑡</m:t>
                  </m:r>
                </m:oMath>
              </a14:m>
              <a:r>
                <a:rPr lang="en-GB" sz="1100">
                  <a:solidFill>
                    <a:schemeClr val="dk1"/>
                  </a:solidFill>
                  <a:effectLst/>
                  <a:latin typeface="+mn-lt"/>
                  <a:ea typeface="+mn-ea"/>
                  <a:cs typeface="+mn-cs"/>
                </a:rPr>
                <a:t> where </a:t>
              </a:r>
              <a:r>
                <a:rPr lang="en-GB" sz="1100" i="1">
                  <a:solidFill>
                    <a:schemeClr val="dk1"/>
                  </a:solidFill>
                  <a:effectLst/>
                  <a:latin typeface="+mn-lt"/>
                  <a:ea typeface="+mn-ea"/>
                  <a:cs typeface="+mn-cs"/>
                </a:rPr>
                <a:t>S</a:t>
              </a:r>
              <a:r>
                <a:rPr lang="en-GB" sz="1100" baseline="-25000">
                  <a:solidFill>
                    <a:schemeClr val="dk1"/>
                  </a:solidFill>
                  <a:effectLst/>
                  <a:latin typeface="+mn-lt"/>
                  <a:ea typeface="+mn-ea"/>
                  <a:cs typeface="+mn-cs"/>
                </a:rPr>
                <a:t>0</a:t>
              </a:r>
              <a:r>
                <a:rPr lang="en-GB" sz="1100">
                  <a:solidFill>
                    <a:schemeClr val="dk1"/>
                  </a:solidFill>
                  <a:effectLst/>
                  <a:latin typeface="+mn-lt"/>
                  <a:ea typeface="+mn-ea"/>
                  <a:cs typeface="+mn-cs"/>
                </a:rPr>
                <a:t> is the meal size (g), </a:t>
              </a:r>
              <a:r>
                <a:rPr lang="en-GB" sz="1100" i="1">
                  <a:solidFill>
                    <a:schemeClr val="dk1"/>
                  </a:solidFill>
                  <a:effectLst/>
                  <a:latin typeface="+mn-lt"/>
                  <a:ea typeface="+mn-ea"/>
                  <a:cs typeface="+mn-cs"/>
                </a:rPr>
                <a:t>L</a:t>
              </a:r>
              <a:r>
                <a:rPr lang="en-GB" sz="1100">
                  <a:solidFill>
                    <a:schemeClr val="dk1"/>
                  </a:solidFill>
                  <a:effectLst/>
                  <a:latin typeface="+mn-lt"/>
                  <a:ea typeface="+mn-ea"/>
                  <a:cs typeface="+mn-cs"/>
                </a:rPr>
                <a:t> fish total length (cm),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temperature (° C).</a:t>
              </a: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For</a:t>
              </a:r>
              <a:r>
                <a:rPr lang="en-GB" sz="1100" b="1" baseline="0">
                  <a:solidFill>
                    <a:schemeClr val="dk1"/>
                  </a:solidFill>
                  <a:effectLst/>
                  <a:latin typeface="+mn-lt"/>
                  <a:ea typeface="+mn-ea"/>
                  <a:cs typeface="+mn-cs"/>
                </a:rPr>
                <a:t> details:</a:t>
              </a:r>
            </a:p>
            <a:p>
              <a:r>
                <a:rPr lang="en-GB" sz="1100">
                  <a:solidFill>
                    <a:schemeClr val="dk1"/>
                  </a:solidFill>
                  <a:effectLst/>
                  <a:latin typeface="+mn-lt"/>
                  <a:ea typeface="+mn-ea"/>
                  <a:cs typeface="+mn-cs"/>
                </a:rPr>
                <a:t>Dürrani, Ö. and Seyhan, K. (2021), Parameterizing an expanded square root model to account for the effects of temperature, meal size, and body size on gastric evacuation rate in farmed brown trout. Aquaculture Research, 52: 4849-4857. </a:t>
              </a:r>
              <a:endParaRPr lang="en-US" sz="1100"/>
            </a:p>
          </xdr:txBody>
        </xdr:sp>
      </mc:Choice>
      <mc:Fallback xmlns="">
        <xdr:sp macro="" textlink="">
          <xdr:nvSpPr>
            <xdr:cNvPr id="3" name="TextBox 2">
              <a:extLst>
                <a:ext uri="{FF2B5EF4-FFF2-40B4-BE49-F238E27FC236}">
                  <a16:creationId xmlns:a16="http://schemas.microsoft.com/office/drawing/2014/main" id="{16BA2410-7BE5-4551-A0C0-ABB5C7DB5C51}"/>
                </a:ext>
              </a:extLst>
            </xdr:cNvPr>
            <xdr:cNvSpPr txBox="1"/>
          </xdr:nvSpPr>
          <xdr:spPr>
            <a:xfrm>
              <a:off x="10492740" y="883920"/>
              <a:ext cx="4594860"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a:t>
              </a:r>
              <a:r>
                <a:rPr lang="en-GB" sz="1100" b="0" i="0">
                  <a:solidFill>
                    <a:schemeClr val="dk1"/>
                  </a:solidFill>
                  <a:effectLst/>
                  <a:latin typeface="+mn-lt"/>
                  <a:ea typeface="+mn-ea"/>
                  <a:cs typeface="+mn-cs"/>
                </a:rPr>
                <a:t>gastric evacuation rate</a:t>
              </a:r>
              <a:r>
                <a:rPr lang="en-GB" sz="1100" b="0" i="0" baseline="0">
                  <a:solidFill>
                    <a:schemeClr val="dk1"/>
                  </a:solidFill>
                  <a:effectLst/>
                  <a:latin typeface="+mn-lt"/>
                  <a:ea typeface="+mn-ea"/>
                  <a:cs typeface="+mn-cs"/>
                </a:rPr>
                <a:t> </a:t>
              </a:r>
              <a:r>
                <a:rPr lang="en-GB" sz="1100">
                  <a:solidFill>
                    <a:schemeClr val="dk1"/>
                  </a:solidFill>
                  <a:effectLst/>
                  <a:latin typeface="+mn-lt"/>
                  <a:ea typeface="+mn-ea"/>
                  <a:cs typeface="+mn-cs"/>
                </a:rPr>
                <a:t>of brown trout fed different meals composed of commercial pellets has</a:t>
              </a:r>
              <a:r>
                <a:rPr lang="en-GB" sz="1100" baseline="0">
                  <a:solidFill>
                    <a:schemeClr val="dk1"/>
                  </a:solidFill>
                  <a:effectLst/>
                  <a:latin typeface="+mn-lt"/>
                  <a:ea typeface="+mn-ea"/>
                  <a:cs typeface="+mn-cs"/>
                </a:rPr>
                <a:t> been </a:t>
              </a:r>
              <a:r>
                <a:rPr lang="en-GB" sz="1100">
                  <a:solidFill>
                    <a:schemeClr val="dk1"/>
                  </a:solidFill>
                  <a:effectLst/>
                  <a:latin typeface="+mn-lt"/>
                  <a:ea typeface="+mn-ea"/>
                  <a:cs typeface="+mn-cs"/>
                </a:rPr>
                <a:t>described independently meal size by:</a:t>
              </a:r>
              <a:endParaRPr lang="en-US" sz="1100" i="1">
                <a:solidFill>
                  <a:schemeClr val="dk1"/>
                </a:solidFill>
                <a:effectLst/>
                <a:latin typeface="+mn-lt"/>
                <a:ea typeface="+mn-ea"/>
                <a:cs typeface="+mn-cs"/>
              </a:endParaRPr>
            </a:p>
            <a:p>
              <a:endParaRPr lang="en-US" sz="1100" i="1">
                <a:solidFill>
                  <a:schemeClr val="dk1"/>
                </a:solidFill>
                <a:effectLst/>
                <a:latin typeface="+mn-lt"/>
                <a:ea typeface="+mn-ea"/>
                <a:cs typeface="+mn-cs"/>
              </a:endParaRPr>
            </a:p>
            <a:p>
              <a:r>
                <a:rPr lang="en-US" sz="1100" i="0">
                  <a:solidFill>
                    <a:schemeClr val="dk1"/>
                  </a:solidFill>
                  <a:effectLst/>
                  <a:latin typeface="Cambria Math" panose="02040503050406030204" pitchFamily="18" charset="0"/>
                  <a:ea typeface="+mn-ea"/>
                  <a:cs typeface="+mn-cs"/>
                </a:rPr>
                <a:t>(d𝑆_𝑡)/d𝑡=−0.00037 𝐿^1.22 〖 e〗^0.06𝑇 √(𝑆_𝑡 )</a:t>
              </a:r>
              <a:r>
                <a:rPr lang="en-US" sz="1100">
                  <a:solidFill>
                    <a:schemeClr val="dk1"/>
                  </a:solidFill>
                  <a:effectLst/>
                  <a:latin typeface="+mn-lt"/>
                  <a:ea typeface="+mn-ea"/>
                  <a:cs typeface="+mn-cs"/>
                </a:rPr>
                <a:t> (g h</a:t>
              </a:r>
              <a:r>
                <a:rPr lang="en-US" sz="1100" baseline="30000">
                  <a:solidFill>
                    <a:schemeClr val="dk1"/>
                  </a:solidFill>
                  <a:effectLst/>
                  <a:latin typeface="+mn-lt"/>
                  <a:ea typeface="+mn-ea"/>
                  <a:cs typeface="+mn-cs"/>
                </a:rPr>
                <a:t>-1</a:t>
              </a:r>
              <a:r>
                <a:rPr lang="en-US" sz="11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where </a:t>
              </a:r>
              <a:r>
                <a:rPr lang="en-GB" sz="1100" i="1">
                  <a:solidFill>
                    <a:schemeClr val="dk1"/>
                  </a:solidFill>
                  <a:effectLst/>
                  <a:latin typeface="+mn-lt"/>
                  <a:ea typeface="+mn-ea"/>
                  <a:cs typeface="+mn-cs"/>
                </a:rPr>
                <a:t>L </a:t>
              </a:r>
              <a:r>
                <a:rPr lang="en-GB" sz="1100">
                  <a:solidFill>
                    <a:schemeClr val="dk1"/>
                  </a:solidFill>
                  <a:effectLst/>
                  <a:latin typeface="+mn-lt"/>
                  <a:ea typeface="+mn-ea"/>
                  <a:cs typeface="+mn-cs"/>
                </a:rPr>
                <a:t>is fish total length (cm),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the temperature (°C),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time (h).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GB" sz="1100">
                  <a:solidFill>
                    <a:schemeClr val="dk1"/>
                  </a:solidFill>
                  <a:effectLst/>
                  <a:latin typeface="+mn-lt"/>
                  <a:ea typeface="+mn-ea"/>
                  <a:cs typeface="+mn-cs"/>
                </a:rPr>
                <a:t>The gastric evacuation curve to the figure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by the application of </a:t>
              </a:r>
              <a:r>
                <a:rPr lang="en-GB" sz="1100" i="0">
                  <a:solidFill>
                    <a:schemeClr val="dk1"/>
                  </a:solidFill>
                  <a:effectLst/>
                  <a:latin typeface="Cambria Math" panose="02040503050406030204" pitchFamily="18" charset="0"/>
                  <a:ea typeface="+mn-ea"/>
                  <a:cs typeface="+mn-cs"/>
                </a:rPr>
                <a:t>𝑆</a:t>
              </a:r>
              <a:r>
                <a:rPr lang="en-US" sz="1100" i="0">
                  <a:solidFill>
                    <a:schemeClr val="dk1"/>
                  </a:solidFill>
                  <a:effectLst/>
                  <a:latin typeface="Cambria Math" panose="02040503050406030204" pitchFamily="18" charset="0"/>
                  <a:ea typeface="+mn-ea"/>
                  <a:cs typeface="+mn-cs"/>
                </a:rPr>
                <a:t>_</a:t>
              </a:r>
              <a:r>
                <a:rPr lang="en-GB" sz="1100" i="0">
                  <a:solidFill>
                    <a:schemeClr val="dk1"/>
                  </a:solidFill>
                  <a:effectLst/>
                  <a:latin typeface="Cambria Math" panose="02040503050406030204" pitchFamily="18" charset="0"/>
                  <a:ea typeface="+mn-ea"/>
                  <a:cs typeface="+mn-cs"/>
                </a:rPr>
                <a:t>𝑡=</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𝑆</a:t>
              </a:r>
              <a:r>
                <a:rPr lang="en-US" sz="1100" i="0">
                  <a:solidFill>
                    <a:schemeClr val="dk1"/>
                  </a:solidFill>
                  <a:effectLst/>
                  <a:latin typeface="Cambria Math" panose="02040503050406030204" pitchFamily="18" charset="0"/>
                  <a:ea typeface="+mn-ea"/>
                  <a:cs typeface="+mn-cs"/>
                </a:rPr>
                <a:t>_</a:t>
              </a:r>
              <a:r>
                <a:rPr lang="en-GB" sz="1100" i="0">
                  <a:solidFill>
                    <a:schemeClr val="dk1"/>
                  </a:solidFill>
                  <a:effectLst/>
                  <a:latin typeface="Cambria Math" panose="02040503050406030204" pitchFamily="18" charset="0"/>
                  <a:ea typeface="+mn-ea"/>
                  <a:cs typeface="+mn-cs"/>
                </a:rPr>
                <a:t>0 </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−1</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2 0.00037𝐿</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1.22</a:t>
              </a:r>
              <a:r>
                <a:rPr lang="en-US" sz="1100" i="0">
                  <a:solidFill>
                    <a:schemeClr val="dk1"/>
                  </a:solidFill>
                  <a:effectLst/>
                  <a:latin typeface="Cambria Math" panose="02040503050406030204" pitchFamily="18" charset="0"/>
                  <a:ea typeface="+mn-ea"/>
                  <a:cs typeface="+mn-cs"/>
                </a:rPr>
                <a:t> 〖</a:t>
              </a:r>
              <a:r>
                <a:rPr lang="en-GB" sz="1100" i="0">
                  <a:solidFill>
                    <a:schemeClr val="dk1"/>
                  </a:solidFill>
                  <a:effectLst/>
                  <a:latin typeface="Cambria Math" panose="02040503050406030204" pitchFamily="18" charset="0"/>
                  <a:ea typeface="+mn-ea"/>
                  <a:cs typeface="+mn-cs"/>
                </a:rPr>
                <a:t> e</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0.06𝑇 𝑡</a:t>
              </a:r>
              <a:r>
                <a:rPr lang="en-GB" sz="1100">
                  <a:solidFill>
                    <a:schemeClr val="dk1"/>
                  </a:solidFill>
                  <a:effectLst/>
                  <a:latin typeface="+mn-lt"/>
                  <a:ea typeface="+mn-ea"/>
                  <a:cs typeface="+mn-cs"/>
                </a:rPr>
                <a:t> where </a:t>
              </a:r>
              <a:r>
                <a:rPr lang="en-GB" sz="1100" i="1">
                  <a:solidFill>
                    <a:schemeClr val="dk1"/>
                  </a:solidFill>
                  <a:effectLst/>
                  <a:latin typeface="+mn-lt"/>
                  <a:ea typeface="+mn-ea"/>
                  <a:cs typeface="+mn-cs"/>
                </a:rPr>
                <a:t>S</a:t>
              </a:r>
              <a:r>
                <a:rPr lang="en-GB" sz="1100" baseline="-25000">
                  <a:solidFill>
                    <a:schemeClr val="dk1"/>
                  </a:solidFill>
                  <a:effectLst/>
                  <a:latin typeface="+mn-lt"/>
                  <a:ea typeface="+mn-ea"/>
                  <a:cs typeface="+mn-cs"/>
                </a:rPr>
                <a:t>0</a:t>
              </a:r>
              <a:r>
                <a:rPr lang="en-GB" sz="1100">
                  <a:solidFill>
                    <a:schemeClr val="dk1"/>
                  </a:solidFill>
                  <a:effectLst/>
                  <a:latin typeface="+mn-lt"/>
                  <a:ea typeface="+mn-ea"/>
                  <a:cs typeface="+mn-cs"/>
                </a:rPr>
                <a:t> is the meal size (g), </a:t>
              </a:r>
              <a:r>
                <a:rPr lang="en-GB" sz="1100" i="1">
                  <a:solidFill>
                    <a:schemeClr val="dk1"/>
                  </a:solidFill>
                  <a:effectLst/>
                  <a:latin typeface="+mn-lt"/>
                  <a:ea typeface="+mn-ea"/>
                  <a:cs typeface="+mn-cs"/>
                </a:rPr>
                <a:t>L</a:t>
              </a:r>
              <a:r>
                <a:rPr lang="en-GB" sz="1100">
                  <a:solidFill>
                    <a:schemeClr val="dk1"/>
                  </a:solidFill>
                  <a:effectLst/>
                  <a:latin typeface="+mn-lt"/>
                  <a:ea typeface="+mn-ea"/>
                  <a:cs typeface="+mn-cs"/>
                </a:rPr>
                <a:t> fish total length (cm),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temperature (° C).</a:t>
              </a: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For</a:t>
              </a:r>
              <a:r>
                <a:rPr lang="en-GB" sz="1100" b="1" baseline="0">
                  <a:solidFill>
                    <a:schemeClr val="dk1"/>
                  </a:solidFill>
                  <a:effectLst/>
                  <a:latin typeface="+mn-lt"/>
                  <a:ea typeface="+mn-ea"/>
                  <a:cs typeface="+mn-cs"/>
                </a:rPr>
                <a:t> details:</a:t>
              </a:r>
            </a:p>
            <a:p>
              <a:r>
                <a:rPr lang="en-GB" sz="1100">
                  <a:solidFill>
                    <a:schemeClr val="dk1"/>
                  </a:solidFill>
                  <a:effectLst/>
                  <a:latin typeface="+mn-lt"/>
                  <a:ea typeface="+mn-ea"/>
                  <a:cs typeface="+mn-cs"/>
                </a:rPr>
                <a:t>Dürrani, Ö. and Seyhan, K. (2021), Parameterizing an expanded square root model to account for the effects of temperature, meal size, and body size on gastric evacuation rate in farmed brown trout. Aquaculture Research, 52: 4849-4857. </a:t>
              </a:r>
              <a:endParaRPr lang="en-US" sz="1100"/>
            </a:p>
          </xdr:txBody>
        </xdr:sp>
      </mc:Fallback>
    </mc:AlternateContent>
    <xdr:clientData/>
  </xdr:twoCellAnchor>
  <xdr:twoCellAnchor>
    <xdr:from>
      <xdr:col>9</xdr:col>
      <xdr:colOff>533400</xdr:colOff>
      <xdr:row>5</xdr:row>
      <xdr:rowOff>102870</xdr:rowOff>
    </xdr:from>
    <xdr:to>
      <xdr:col>15</xdr:col>
      <xdr:colOff>533400</xdr:colOff>
      <xdr:row>25</xdr:row>
      <xdr:rowOff>102870</xdr:rowOff>
    </xdr:to>
    <xdr:graphicFrame macro="">
      <xdr:nvGraphicFramePr>
        <xdr:cNvPr id="2" name="Chart 1">
          <a:extLst>
            <a:ext uri="{FF2B5EF4-FFF2-40B4-BE49-F238E27FC236}">
              <a16:creationId xmlns:a16="http://schemas.microsoft.com/office/drawing/2014/main" id="{F4128FA2-B0D2-DC5B-8F4E-4E1D58954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571500</xdr:colOff>
      <xdr:row>1</xdr:row>
      <xdr:rowOff>53340</xdr:rowOff>
    </xdr:from>
    <xdr:to>
      <xdr:col>24</xdr:col>
      <xdr:colOff>298269</xdr:colOff>
      <xdr:row>19</xdr:row>
      <xdr:rowOff>160020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96D7EF1-0F78-444A-A022-095A3845490E}"/>
                </a:ext>
              </a:extLst>
            </xdr:cNvPr>
            <xdr:cNvSpPr txBox="1"/>
          </xdr:nvSpPr>
          <xdr:spPr>
            <a:xfrm>
              <a:off x="10325100" y="236220"/>
              <a:ext cx="4603569" cy="3413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a:t>
              </a:r>
              <a:r>
                <a:rPr lang="en-GB" sz="1100" b="0" i="0">
                  <a:solidFill>
                    <a:schemeClr val="dk1"/>
                  </a:solidFill>
                  <a:effectLst/>
                  <a:latin typeface="+mn-lt"/>
                  <a:ea typeface="+mn-ea"/>
                  <a:cs typeface="+mn-cs"/>
                </a:rPr>
                <a:t>gastric evacuation rate</a:t>
              </a:r>
              <a:r>
                <a:rPr lang="en-GB" sz="1100" b="0" i="0" baseline="0">
                  <a:solidFill>
                    <a:schemeClr val="dk1"/>
                  </a:solidFill>
                  <a:effectLst/>
                  <a:latin typeface="+mn-lt"/>
                  <a:ea typeface="+mn-ea"/>
                  <a:cs typeface="+mn-cs"/>
                </a:rPr>
                <a:t> (GER) </a:t>
              </a:r>
              <a:r>
                <a:rPr lang="en-GB" sz="1100">
                  <a:solidFill>
                    <a:schemeClr val="dk1"/>
                  </a:solidFill>
                  <a:effectLst/>
                  <a:latin typeface="+mn-lt"/>
                  <a:ea typeface="+mn-ea"/>
                  <a:cs typeface="+mn-cs"/>
                </a:rPr>
                <a:t>of rainbow trout fed different meals composed of commercial pellets has</a:t>
              </a:r>
              <a:r>
                <a:rPr lang="en-GB" sz="1100" baseline="0">
                  <a:solidFill>
                    <a:schemeClr val="dk1"/>
                  </a:solidFill>
                  <a:effectLst/>
                  <a:latin typeface="+mn-lt"/>
                  <a:ea typeface="+mn-ea"/>
                  <a:cs typeface="+mn-cs"/>
                </a:rPr>
                <a:t> been </a:t>
              </a:r>
              <a:r>
                <a:rPr lang="en-GB" sz="1100">
                  <a:solidFill>
                    <a:schemeClr val="dk1"/>
                  </a:solidFill>
                  <a:effectLst/>
                  <a:latin typeface="+mn-lt"/>
                  <a:ea typeface="+mn-ea"/>
                  <a:cs typeface="+mn-cs"/>
                </a:rPr>
                <a:t>described independently meal size by:</a:t>
              </a:r>
              <a:endParaRPr lang="en-US" sz="1100" i="1">
                <a:solidFill>
                  <a:schemeClr val="dk1"/>
                </a:solidFill>
                <a:effectLst/>
                <a:latin typeface="+mn-lt"/>
                <a:ea typeface="+mn-ea"/>
                <a:cs typeface="+mn-cs"/>
              </a:endParaRPr>
            </a:p>
            <a:p>
              <a:endParaRPr lang="en-US" sz="1100" i="1">
                <a:solidFill>
                  <a:schemeClr val="dk1"/>
                </a:solidFill>
                <a:effectLst/>
                <a:latin typeface="+mn-lt"/>
                <a:ea typeface="+mn-ea"/>
                <a:cs typeface="+mn-cs"/>
              </a:endParaRPr>
            </a:p>
            <a:p>
              <a14:m>
                <m:oMath xmlns:m="http://schemas.openxmlformats.org/officeDocument/2006/math">
                  <m:f>
                    <m:fPr>
                      <m:ctrlPr>
                        <a:rPr lang="en-US" sz="1100" i="1">
                          <a:solidFill>
                            <a:schemeClr val="dk1"/>
                          </a:solidFill>
                          <a:effectLst/>
                          <a:latin typeface="Cambria Math" panose="02040503050406030204" pitchFamily="18" charset="0"/>
                          <a:ea typeface="+mn-ea"/>
                          <a:cs typeface="+mn-cs"/>
                        </a:rPr>
                      </m:ctrlPr>
                    </m:fPr>
                    <m:num>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d</m:t>
                          </m:r>
                          <m:r>
                            <a:rPr lang="en-US" sz="1100" i="1">
                              <a:solidFill>
                                <a:schemeClr val="dk1"/>
                              </a:solidFill>
                              <a:effectLst/>
                              <a:latin typeface="Cambria Math" panose="02040503050406030204" pitchFamily="18" charset="0"/>
                              <a:ea typeface="+mn-ea"/>
                              <a:cs typeface="+mn-cs"/>
                            </a:rPr>
                            <m:t>𝑆</m:t>
                          </m:r>
                        </m:e>
                        <m:sub>
                          <m:r>
                            <a:rPr lang="en-US" sz="1100" i="1">
                              <a:solidFill>
                                <a:schemeClr val="dk1"/>
                              </a:solidFill>
                              <a:effectLst/>
                              <a:latin typeface="Cambria Math" panose="02040503050406030204" pitchFamily="18" charset="0"/>
                              <a:ea typeface="+mn-ea"/>
                              <a:cs typeface="+mn-cs"/>
                            </a:rPr>
                            <m:t>𝑡</m:t>
                          </m:r>
                        </m:sub>
                      </m:sSub>
                    </m:num>
                    <m:den>
                      <m:r>
                        <m:rPr>
                          <m:sty m:val="p"/>
                        </m:rPr>
                        <a:rPr lang="en-US" sz="1100">
                          <a:solidFill>
                            <a:schemeClr val="dk1"/>
                          </a:solidFill>
                          <a:effectLst/>
                          <a:latin typeface="Cambria Math" panose="02040503050406030204" pitchFamily="18" charset="0"/>
                          <a:ea typeface="+mn-ea"/>
                          <a:cs typeface="+mn-cs"/>
                        </a:rPr>
                        <m:t>d</m:t>
                      </m:r>
                      <m:r>
                        <a:rPr lang="en-US" sz="1100" i="1">
                          <a:solidFill>
                            <a:schemeClr val="dk1"/>
                          </a:solidFill>
                          <a:effectLst/>
                          <a:latin typeface="Cambria Math" panose="02040503050406030204" pitchFamily="18" charset="0"/>
                          <a:ea typeface="+mn-ea"/>
                          <a:cs typeface="+mn-cs"/>
                        </a:rPr>
                        <m:t>𝑡</m:t>
                      </m:r>
                    </m:den>
                  </m:f>
                  <m:r>
                    <a:rPr lang="en-US" sz="1100" i="1">
                      <a:solidFill>
                        <a:schemeClr val="dk1"/>
                      </a:solidFill>
                      <a:effectLst/>
                      <a:latin typeface="Cambria Math" panose="02040503050406030204" pitchFamily="18" charset="0"/>
                      <a:ea typeface="+mn-ea"/>
                      <a:cs typeface="+mn-cs"/>
                    </a:rPr>
                    <m:t>= −</m:t>
                  </m:r>
                  <m:r>
                    <a:rPr lang="en-US" sz="1100">
                      <a:solidFill>
                        <a:schemeClr val="dk1"/>
                      </a:solidFill>
                      <a:effectLst/>
                      <a:latin typeface="Cambria Math" panose="02040503050406030204" pitchFamily="18" charset="0"/>
                      <a:ea typeface="+mn-ea"/>
                      <a:cs typeface="+mn-cs"/>
                    </a:rPr>
                    <m:t>0.00152</m:t>
                  </m:r>
                  <m:sSup>
                    <m:sSupPr>
                      <m:ctrlPr>
                        <a:rPr lang="en-US"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𝐿</m:t>
                      </m:r>
                    </m:e>
                    <m:sup>
                      <m:r>
                        <a:rPr lang="en-US" sz="1100">
                          <a:solidFill>
                            <a:schemeClr val="dk1"/>
                          </a:solidFill>
                          <a:effectLst/>
                          <a:latin typeface="Cambria Math" panose="02040503050406030204" pitchFamily="18" charset="0"/>
                          <a:ea typeface="+mn-ea"/>
                          <a:cs typeface="+mn-cs"/>
                        </a:rPr>
                        <m:t>0.75</m:t>
                      </m:r>
                    </m:sup>
                  </m:sSup>
                  <m:sSup>
                    <m:sSupPr>
                      <m:ctrlPr>
                        <a:rPr lang="en-US"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𝑒</m:t>
                      </m:r>
                    </m:e>
                    <m:sup>
                      <m:r>
                        <a:rPr lang="en-US" sz="1100" i="1">
                          <a:solidFill>
                            <a:schemeClr val="dk1"/>
                          </a:solidFill>
                          <a:effectLst/>
                          <a:latin typeface="Cambria Math" panose="02040503050406030204" pitchFamily="18" charset="0"/>
                          <a:ea typeface="+mn-ea"/>
                          <a:cs typeface="+mn-cs"/>
                        </a:rPr>
                        <m:t>0.08 </m:t>
                      </m:r>
                      <m:r>
                        <a:rPr lang="en-US" sz="1100" i="1">
                          <a:solidFill>
                            <a:schemeClr val="dk1"/>
                          </a:solidFill>
                          <a:effectLst/>
                          <a:latin typeface="Cambria Math" panose="02040503050406030204" pitchFamily="18" charset="0"/>
                          <a:ea typeface="+mn-ea"/>
                          <a:cs typeface="+mn-cs"/>
                        </a:rPr>
                        <m:t>𝑇</m:t>
                      </m:r>
                    </m:sup>
                  </m:sSup>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m:t>
                      </m:r>
                      <m:sSup>
                        <m:sSupPr>
                          <m:ctrlPr>
                            <a:rPr lang="en-US"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𝑒</m:t>
                          </m:r>
                        </m:e>
                        <m:sup>
                          <m:r>
                            <a:rPr lang="en-US" sz="1100">
                              <a:solidFill>
                                <a:schemeClr val="dk1"/>
                              </a:solidFill>
                              <a:effectLst/>
                              <a:latin typeface="Cambria Math" panose="02040503050406030204" pitchFamily="18" charset="0"/>
                              <a:ea typeface="+mn-ea"/>
                              <a:cs typeface="+mn-cs"/>
                            </a:rPr>
                            <m:t>1.18</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𝑇</m:t>
                              </m:r>
                              <m:r>
                                <a:rPr lang="en-US" sz="1100" i="1">
                                  <a:solidFill>
                                    <a:schemeClr val="dk1"/>
                                  </a:solidFill>
                                  <a:effectLst/>
                                  <a:latin typeface="Cambria Math" panose="02040503050406030204" pitchFamily="18" charset="0"/>
                                  <a:ea typeface="+mn-ea"/>
                                  <a:cs typeface="+mn-cs"/>
                                </a:rPr>
                                <m:t>−</m:t>
                              </m:r>
                              <m:r>
                                <a:rPr lang="en-US" sz="1100">
                                  <a:solidFill>
                                    <a:schemeClr val="dk1"/>
                                  </a:solidFill>
                                  <a:effectLst/>
                                  <a:latin typeface="Cambria Math" panose="02040503050406030204" pitchFamily="18" charset="0"/>
                                  <a:ea typeface="+mn-ea"/>
                                  <a:cs typeface="+mn-cs"/>
                                </a:rPr>
                                <m:t>20.9</m:t>
                              </m:r>
                            </m:e>
                          </m:d>
                        </m:sup>
                      </m:sSup>
                    </m:e>
                  </m:d>
                  <m:rad>
                    <m:radPr>
                      <m:degHide m:val="on"/>
                      <m:ctrlPr>
                        <a:rPr lang="en-US" sz="1100" i="1">
                          <a:solidFill>
                            <a:schemeClr val="dk1"/>
                          </a:solidFill>
                          <a:effectLst/>
                          <a:latin typeface="Cambria Math" panose="02040503050406030204" pitchFamily="18" charset="0"/>
                          <a:ea typeface="+mn-ea"/>
                          <a:cs typeface="+mn-cs"/>
                        </a:rPr>
                      </m:ctrlPr>
                    </m:radPr>
                    <m:deg/>
                    <m:e>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𝑆</m:t>
                          </m:r>
                        </m:e>
                        <m:sub>
                          <m:r>
                            <a:rPr lang="en-US" sz="1100" i="1">
                              <a:solidFill>
                                <a:schemeClr val="dk1"/>
                              </a:solidFill>
                              <a:effectLst/>
                              <a:latin typeface="Cambria Math" panose="02040503050406030204" pitchFamily="18" charset="0"/>
                              <a:ea typeface="+mn-ea"/>
                              <a:cs typeface="+mn-cs"/>
                            </a:rPr>
                            <m:t>𝑡</m:t>
                          </m:r>
                        </m:sub>
                      </m:sSub>
                    </m:e>
                  </m:rad>
                </m:oMath>
              </a14:m>
              <a:r>
                <a:rPr lang="en-US" sz="1100">
                  <a:solidFill>
                    <a:schemeClr val="dk1"/>
                  </a:solidFill>
                  <a:effectLst/>
                  <a:latin typeface="+mn-lt"/>
                  <a:ea typeface="+mn-ea"/>
                  <a:cs typeface="+mn-cs"/>
                </a:rPr>
                <a:t> (g h</a:t>
              </a:r>
              <a:r>
                <a:rPr lang="en-US" sz="1100" baseline="30000">
                  <a:solidFill>
                    <a:schemeClr val="dk1"/>
                  </a:solidFill>
                  <a:effectLst/>
                  <a:latin typeface="+mn-lt"/>
                  <a:ea typeface="+mn-ea"/>
                  <a:cs typeface="+mn-cs"/>
                </a:rPr>
                <a:t>-1</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GB" sz="1100">
                  <a:solidFill>
                    <a:schemeClr val="dk1"/>
                  </a:solidFill>
                  <a:effectLst/>
                  <a:latin typeface="+mn-lt"/>
                  <a:ea typeface="+mn-ea"/>
                  <a:cs typeface="+mn-cs"/>
                </a:rPr>
                <a:t>where </a:t>
              </a:r>
              <a:r>
                <a:rPr lang="en-GB" sz="1100" i="1">
                  <a:solidFill>
                    <a:schemeClr val="dk1"/>
                  </a:solidFill>
                  <a:effectLst/>
                  <a:latin typeface="+mn-lt"/>
                  <a:ea typeface="+mn-ea"/>
                  <a:cs typeface="+mn-cs"/>
                </a:rPr>
                <a:t>L </a:t>
              </a:r>
              <a:r>
                <a:rPr lang="en-GB" sz="1100">
                  <a:solidFill>
                    <a:schemeClr val="dk1"/>
                  </a:solidFill>
                  <a:effectLst/>
                  <a:latin typeface="+mn-lt"/>
                  <a:ea typeface="+mn-ea"/>
                  <a:cs typeface="+mn-cs"/>
                </a:rPr>
                <a:t>is fish total length (cm),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the temperature (°C),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time (h).	</a:t>
              </a:r>
              <a:endParaRPr lang="en-US" sz="1100">
                <a:solidFill>
                  <a:schemeClr val="dk1"/>
                </a:solidFill>
                <a:effectLst/>
                <a:latin typeface="+mn-lt"/>
                <a:ea typeface="+mn-ea"/>
                <a:cs typeface="+mn-cs"/>
              </a:endParaRPr>
            </a:p>
            <a:p>
              <a:r>
                <a:rPr lang="en-GB" sz="1100">
                  <a:solidFill>
                    <a:schemeClr val="dk1"/>
                  </a:solidFill>
                  <a:effectLst/>
                  <a:latin typeface="+mn-lt"/>
                  <a:ea typeface="+mn-ea"/>
                  <a:cs typeface="+mn-cs"/>
                </a:rPr>
                <a:t>The gastric evacuation curve to the figure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by the application of </a:t>
              </a:r>
            </a:p>
            <a:p>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GB" sz="1100" i="1">
                          <a:solidFill>
                            <a:schemeClr val="dk1"/>
                          </a:solidFill>
                          <a:effectLst/>
                          <a:latin typeface="Cambria Math" panose="02040503050406030204" pitchFamily="18" charset="0"/>
                          <a:ea typeface="+mn-ea"/>
                          <a:cs typeface="+mn-cs"/>
                        </a:rPr>
                        <m:t>𝑆</m:t>
                      </m:r>
                    </m:e>
                    <m:sub>
                      <m:r>
                        <a:rPr lang="en-GB" sz="1100" i="1">
                          <a:solidFill>
                            <a:schemeClr val="dk1"/>
                          </a:solidFill>
                          <a:effectLst/>
                          <a:latin typeface="Cambria Math" panose="02040503050406030204" pitchFamily="18" charset="0"/>
                          <a:ea typeface="+mn-ea"/>
                          <a:cs typeface="+mn-cs"/>
                        </a:rPr>
                        <m:t>𝑡</m:t>
                      </m:r>
                    </m:sub>
                  </m:sSub>
                  <m:r>
                    <a:rPr lang="en-GB" sz="1100" i="1">
                      <a:solidFill>
                        <a:schemeClr val="dk1"/>
                      </a:solidFill>
                      <a:effectLst/>
                      <a:latin typeface="Cambria Math" panose="02040503050406030204" pitchFamily="18" charset="0"/>
                      <a:ea typeface="+mn-ea"/>
                      <a:cs typeface="+mn-cs"/>
                    </a:rPr>
                    <m:t>=</m:t>
                  </m:r>
                  <m:rad>
                    <m:radPr>
                      <m:degHide m:val="on"/>
                      <m:ctrlPr>
                        <a:rPr lang="en-US" sz="1100" i="1">
                          <a:solidFill>
                            <a:schemeClr val="dk1"/>
                          </a:solidFill>
                          <a:effectLst/>
                          <a:latin typeface="Cambria Math" panose="02040503050406030204" pitchFamily="18" charset="0"/>
                          <a:ea typeface="+mn-ea"/>
                          <a:cs typeface="+mn-cs"/>
                        </a:rPr>
                      </m:ctrlPr>
                    </m:radPr>
                    <m:deg/>
                    <m:e>
                      <m:sSub>
                        <m:sSubPr>
                          <m:ctrlPr>
                            <a:rPr lang="en-US" sz="1100" i="1">
                              <a:solidFill>
                                <a:schemeClr val="dk1"/>
                              </a:solidFill>
                              <a:effectLst/>
                              <a:latin typeface="Cambria Math" panose="02040503050406030204" pitchFamily="18" charset="0"/>
                              <a:ea typeface="+mn-ea"/>
                              <a:cs typeface="+mn-cs"/>
                            </a:rPr>
                          </m:ctrlPr>
                        </m:sSubPr>
                        <m:e>
                          <m:r>
                            <a:rPr lang="en-GB" sz="1100" i="1">
                              <a:solidFill>
                                <a:schemeClr val="dk1"/>
                              </a:solidFill>
                              <a:effectLst/>
                              <a:latin typeface="Cambria Math" panose="02040503050406030204" pitchFamily="18" charset="0"/>
                              <a:ea typeface="+mn-ea"/>
                              <a:cs typeface="+mn-cs"/>
                            </a:rPr>
                            <m:t>𝑆</m:t>
                          </m:r>
                        </m:e>
                        <m:sub>
                          <m:r>
                            <a:rPr lang="en-GB" sz="1100" i="1">
                              <a:solidFill>
                                <a:schemeClr val="dk1"/>
                              </a:solidFill>
                              <a:effectLst/>
                              <a:latin typeface="Cambria Math" panose="02040503050406030204" pitchFamily="18" charset="0"/>
                              <a:ea typeface="+mn-ea"/>
                              <a:cs typeface="+mn-cs"/>
                            </a:rPr>
                            <m:t>0</m:t>
                          </m:r>
                        </m:sub>
                      </m:sSub>
                    </m:e>
                  </m:rad>
                  <m:r>
                    <a:rPr lang="en-GB" sz="1100" i="1">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r>
                        <a:rPr lang="en-GB" sz="1100" i="1">
                          <a:solidFill>
                            <a:schemeClr val="dk1"/>
                          </a:solidFill>
                          <a:effectLst/>
                          <a:latin typeface="Cambria Math" panose="02040503050406030204" pitchFamily="18" charset="0"/>
                          <a:ea typeface="+mn-ea"/>
                          <a:cs typeface="+mn-cs"/>
                        </a:rPr>
                        <m:t>1</m:t>
                      </m:r>
                    </m:num>
                    <m:den>
                      <m:r>
                        <a:rPr lang="en-GB" sz="1100" i="1">
                          <a:solidFill>
                            <a:schemeClr val="dk1"/>
                          </a:solidFill>
                          <a:effectLst/>
                          <a:latin typeface="Cambria Math" panose="02040503050406030204" pitchFamily="18" charset="0"/>
                          <a:ea typeface="+mn-ea"/>
                          <a:cs typeface="+mn-cs"/>
                        </a:rPr>
                        <m:t>2</m:t>
                      </m:r>
                    </m:den>
                  </m:f>
                  <m:r>
                    <a:rPr lang="en-GB" sz="1100">
                      <a:solidFill>
                        <a:schemeClr val="dk1"/>
                      </a:solidFill>
                      <a:effectLst/>
                      <a:latin typeface="Cambria Math" panose="02040503050406030204" pitchFamily="18" charset="0"/>
                      <a:ea typeface="+mn-ea"/>
                      <a:cs typeface="+mn-cs"/>
                    </a:rPr>
                    <m:t>0.00152</m:t>
                  </m:r>
                  <m:sSup>
                    <m:sSupPr>
                      <m:ctrlPr>
                        <a:rPr lang="en-US" sz="1100" i="1">
                          <a:solidFill>
                            <a:schemeClr val="dk1"/>
                          </a:solidFill>
                          <a:effectLst/>
                          <a:latin typeface="Cambria Math" panose="02040503050406030204" pitchFamily="18" charset="0"/>
                          <a:ea typeface="+mn-ea"/>
                          <a:cs typeface="+mn-cs"/>
                        </a:rPr>
                      </m:ctrlPr>
                    </m:sSupPr>
                    <m:e>
                      <m:r>
                        <a:rPr lang="en-GB" sz="1100" i="1">
                          <a:solidFill>
                            <a:schemeClr val="dk1"/>
                          </a:solidFill>
                          <a:effectLst/>
                          <a:latin typeface="Cambria Math" panose="02040503050406030204" pitchFamily="18" charset="0"/>
                          <a:ea typeface="+mn-ea"/>
                          <a:cs typeface="+mn-cs"/>
                        </a:rPr>
                        <m:t>𝐿</m:t>
                      </m:r>
                    </m:e>
                    <m:sup>
                      <m:r>
                        <a:rPr lang="en-GB" sz="1100">
                          <a:solidFill>
                            <a:schemeClr val="dk1"/>
                          </a:solidFill>
                          <a:effectLst/>
                          <a:latin typeface="Cambria Math" panose="02040503050406030204" pitchFamily="18" charset="0"/>
                          <a:ea typeface="+mn-ea"/>
                          <a:cs typeface="+mn-cs"/>
                        </a:rPr>
                        <m:t>0.75</m:t>
                      </m:r>
                    </m:sup>
                  </m:sSup>
                  <m:sSup>
                    <m:sSupPr>
                      <m:ctrlPr>
                        <a:rPr lang="en-US" sz="1100" i="1">
                          <a:solidFill>
                            <a:schemeClr val="dk1"/>
                          </a:solidFill>
                          <a:effectLst/>
                          <a:latin typeface="Cambria Math" panose="02040503050406030204" pitchFamily="18" charset="0"/>
                          <a:ea typeface="+mn-ea"/>
                          <a:cs typeface="+mn-cs"/>
                        </a:rPr>
                      </m:ctrlPr>
                    </m:sSupPr>
                    <m:e>
                      <m:r>
                        <a:rPr lang="en-GB" sz="1100" i="1">
                          <a:solidFill>
                            <a:schemeClr val="dk1"/>
                          </a:solidFill>
                          <a:effectLst/>
                          <a:latin typeface="Cambria Math" panose="02040503050406030204" pitchFamily="18" charset="0"/>
                          <a:ea typeface="+mn-ea"/>
                          <a:cs typeface="+mn-cs"/>
                        </a:rPr>
                        <m:t>𝑒</m:t>
                      </m:r>
                    </m:e>
                    <m:sup>
                      <m:r>
                        <a:rPr lang="en-GB" sz="1100" i="1">
                          <a:solidFill>
                            <a:schemeClr val="dk1"/>
                          </a:solidFill>
                          <a:effectLst/>
                          <a:latin typeface="Cambria Math" panose="02040503050406030204" pitchFamily="18" charset="0"/>
                          <a:ea typeface="+mn-ea"/>
                          <a:cs typeface="+mn-cs"/>
                        </a:rPr>
                        <m:t>0.08 </m:t>
                      </m:r>
                      <m:r>
                        <a:rPr lang="en-GB" sz="1100" i="1">
                          <a:solidFill>
                            <a:schemeClr val="dk1"/>
                          </a:solidFill>
                          <a:effectLst/>
                          <a:latin typeface="Cambria Math" panose="02040503050406030204" pitchFamily="18" charset="0"/>
                          <a:ea typeface="+mn-ea"/>
                          <a:cs typeface="+mn-cs"/>
                        </a:rPr>
                        <m:t>𝑇</m:t>
                      </m:r>
                    </m:sup>
                  </m:sSup>
                  <m:r>
                    <a:rPr lang="en-GB" sz="1100" i="1">
                      <a:solidFill>
                        <a:schemeClr val="dk1"/>
                      </a:solidFill>
                      <a:effectLst/>
                      <a:latin typeface="Cambria Math" panose="02040503050406030204" pitchFamily="18" charset="0"/>
                      <a:ea typeface="+mn-ea"/>
                      <a:cs typeface="+mn-cs"/>
                    </a:rPr>
                    <m:t>(1−</m:t>
                  </m:r>
                  <m:sSup>
                    <m:sSupPr>
                      <m:ctrlPr>
                        <a:rPr lang="en-US" sz="1100" i="1">
                          <a:solidFill>
                            <a:schemeClr val="dk1"/>
                          </a:solidFill>
                          <a:effectLst/>
                          <a:latin typeface="Cambria Math" panose="02040503050406030204" pitchFamily="18" charset="0"/>
                          <a:ea typeface="+mn-ea"/>
                          <a:cs typeface="+mn-cs"/>
                        </a:rPr>
                      </m:ctrlPr>
                    </m:sSupPr>
                    <m:e>
                      <m:r>
                        <a:rPr lang="en-GB" sz="1100" i="1">
                          <a:solidFill>
                            <a:schemeClr val="dk1"/>
                          </a:solidFill>
                          <a:effectLst/>
                          <a:latin typeface="Cambria Math" panose="02040503050406030204" pitchFamily="18" charset="0"/>
                          <a:ea typeface="+mn-ea"/>
                          <a:cs typeface="+mn-cs"/>
                        </a:rPr>
                        <m:t>𝑒</m:t>
                      </m:r>
                    </m:e>
                    <m:sup>
                      <m:r>
                        <a:rPr lang="en-GB" sz="1100">
                          <a:solidFill>
                            <a:schemeClr val="dk1"/>
                          </a:solidFill>
                          <a:effectLst/>
                          <a:latin typeface="Cambria Math" panose="02040503050406030204" pitchFamily="18" charset="0"/>
                          <a:ea typeface="+mn-ea"/>
                          <a:cs typeface="+mn-cs"/>
                        </a:rPr>
                        <m:t>1.18</m:t>
                      </m:r>
                      <m:d>
                        <m:dPr>
                          <m:ctrlPr>
                            <a:rPr lang="en-US" sz="1100" i="1">
                              <a:solidFill>
                                <a:schemeClr val="dk1"/>
                              </a:solidFill>
                              <a:effectLst/>
                              <a:latin typeface="Cambria Math" panose="02040503050406030204" pitchFamily="18" charset="0"/>
                              <a:ea typeface="+mn-ea"/>
                              <a:cs typeface="+mn-cs"/>
                            </a:rPr>
                          </m:ctrlPr>
                        </m:dPr>
                        <m:e>
                          <m:r>
                            <a:rPr lang="en-GB" sz="1100" i="1">
                              <a:solidFill>
                                <a:schemeClr val="dk1"/>
                              </a:solidFill>
                              <a:effectLst/>
                              <a:latin typeface="Cambria Math" panose="02040503050406030204" pitchFamily="18" charset="0"/>
                              <a:ea typeface="+mn-ea"/>
                              <a:cs typeface="+mn-cs"/>
                            </a:rPr>
                            <m:t>𝑇</m:t>
                          </m:r>
                          <m:r>
                            <a:rPr lang="en-GB" sz="1100" i="1">
                              <a:solidFill>
                                <a:schemeClr val="dk1"/>
                              </a:solidFill>
                              <a:effectLst/>
                              <a:latin typeface="Cambria Math" panose="02040503050406030204" pitchFamily="18" charset="0"/>
                              <a:ea typeface="+mn-ea"/>
                              <a:cs typeface="+mn-cs"/>
                            </a:rPr>
                            <m:t>−</m:t>
                          </m:r>
                          <m:r>
                            <a:rPr lang="en-GB" sz="1100">
                              <a:solidFill>
                                <a:schemeClr val="dk1"/>
                              </a:solidFill>
                              <a:effectLst/>
                              <a:latin typeface="Cambria Math" panose="02040503050406030204" pitchFamily="18" charset="0"/>
                              <a:ea typeface="+mn-ea"/>
                              <a:cs typeface="+mn-cs"/>
                            </a:rPr>
                            <m:t>20.9</m:t>
                          </m:r>
                        </m:e>
                      </m:d>
                    </m:sup>
                  </m:sSup>
                  <m:r>
                    <a:rPr lang="en-GB" sz="1100" i="1">
                      <a:solidFill>
                        <a:schemeClr val="dk1"/>
                      </a:solidFill>
                      <a:effectLst/>
                      <a:latin typeface="Cambria Math" panose="02040503050406030204" pitchFamily="18" charset="0"/>
                      <a:ea typeface="+mn-ea"/>
                      <a:cs typeface="+mn-cs"/>
                    </a:rPr>
                    <m:t>)</m:t>
                  </m:r>
                  <m:r>
                    <a:rPr lang="en-GB" sz="1100" i="1">
                      <a:solidFill>
                        <a:schemeClr val="dk1"/>
                      </a:solidFill>
                      <a:effectLst/>
                      <a:latin typeface="Cambria Math" panose="02040503050406030204" pitchFamily="18" charset="0"/>
                      <a:ea typeface="+mn-ea"/>
                      <a:cs typeface="+mn-cs"/>
                    </a:rPr>
                    <m:t>𝑡</m:t>
                  </m:r>
                </m:oMath>
              </a14:m>
              <a:r>
                <a:rPr lang="en-GB" sz="1100">
                  <a:solidFill>
                    <a:schemeClr val="dk1"/>
                  </a:solidFill>
                  <a:effectLst/>
                  <a:latin typeface="+mn-lt"/>
                  <a:ea typeface="+mn-ea"/>
                  <a:cs typeface="+mn-cs"/>
                </a:rPr>
                <a:t> where </a:t>
              </a:r>
              <a:r>
                <a:rPr lang="en-GB" sz="1100" i="1">
                  <a:solidFill>
                    <a:schemeClr val="dk1"/>
                  </a:solidFill>
                  <a:effectLst/>
                  <a:latin typeface="+mn-lt"/>
                  <a:ea typeface="+mn-ea"/>
                  <a:cs typeface="+mn-cs"/>
                </a:rPr>
                <a:t>S</a:t>
              </a:r>
              <a:r>
                <a:rPr lang="en-GB" sz="1100" baseline="-25000">
                  <a:solidFill>
                    <a:schemeClr val="dk1"/>
                  </a:solidFill>
                  <a:effectLst/>
                  <a:latin typeface="+mn-lt"/>
                  <a:ea typeface="+mn-ea"/>
                  <a:cs typeface="+mn-cs"/>
                </a:rPr>
                <a:t>0</a:t>
              </a:r>
              <a:r>
                <a:rPr lang="en-GB" sz="1100">
                  <a:solidFill>
                    <a:schemeClr val="dk1"/>
                  </a:solidFill>
                  <a:effectLst/>
                  <a:latin typeface="+mn-lt"/>
                  <a:ea typeface="+mn-ea"/>
                  <a:cs typeface="+mn-cs"/>
                </a:rPr>
                <a:t> is the meal size (g), </a:t>
              </a:r>
              <a:r>
                <a:rPr lang="en-GB" sz="1100" i="1">
                  <a:solidFill>
                    <a:schemeClr val="dk1"/>
                  </a:solidFill>
                  <a:effectLst/>
                  <a:latin typeface="+mn-lt"/>
                  <a:ea typeface="+mn-ea"/>
                  <a:cs typeface="+mn-cs"/>
                </a:rPr>
                <a:t>L</a:t>
              </a:r>
              <a:r>
                <a:rPr lang="en-GB" sz="1100">
                  <a:solidFill>
                    <a:schemeClr val="dk1"/>
                  </a:solidFill>
                  <a:effectLst/>
                  <a:latin typeface="+mn-lt"/>
                  <a:ea typeface="+mn-ea"/>
                  <a:cs typeface="+mn-cs"/>
                </a:rPr>
                <a:t> fish total length (cm),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temperature (° C).</a:t>
              </a:r>
              <a:endParaRPr lang="en-US">
                <a:effectLst/>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For</a:t>
              </a:r>
              <a:r>
                <a:rPr lang="en-GB" sz="1100" b="1" baseline="0">
                  <a:solidFill>
                    <a:schemeClr val="dk1"/>
                  </a:solidFill>
                  <a:effectLst/>
                  <a:latin typeface="+mn-lt"/>
                  <a:ea typeface="+mn-ea"/>
                  <a:cs typeface="+mn-cs"/>
                </a:rPr>
                <a:t> details:</a:t>
              </a:r>
            </a:p>
            <a:p>
              <a:r>
                <a:rPr lang="en-US" sz="1100" b="0" i="0">
                  <a:solidFill>
                    <a:schemeClr val="dk1"/>
                  </a:solidFill>
                  <a:effectLst/>
                  <a:latin typeface="+mn-lt"/>
                  <a:ea typeface="+mn-ea"/>
                  <a:cs typeface="+mn-cs"/>
                </a:rPr>
                <a:t>Dürrani, Ö. (2022). Temperature, meal size and body size effects on the gastric evacuation of rainbow trout: modelling optimum and upper thermal limits. </a:t>
              </a:r>
              <a:r>
                <a:rPr lang="en-US" sz="1100" b="0" i="1">
                  <a:solidFill>
                    <a:schemeClr val="dk1"/>
                  </a:solidFill>
                  <a:effectLst/>
                  <a:latin typeface="+mn-lt"/>
                  <a:ea typeface="+mn-ea"/>
                  <a:cs typeface="+mn-cs"/>
                </a:rPr>
                <a:t>Journal of Fish Biology</a:t>
              </a:r>
              <a:r>
                <a:rPr lang="en-US" sz="1100" b="0" i="0">
                  <a:solidFill>
                    <a:schemeClr val="dk1"/>
                  </a:solidFill>
                  <a:effectLst/>
                  <a:latin typeface="+mn-lt"/>
                  <a:ea typeface="+mn-ea"/>
                  <a:cs typeface="+mn-cs"/>
                </a:rPr>
                <a:t>, 100( 6), 1388– 1398. </a:t>
              </a:r>
              <a:endParaRPr lang="en-GB" sz="1100" b="1" baseline="0">
                <a:solidFill>
                  <a:schemeClr val="dk1"/>
                </a:solidFill>
                <a:effectLst/>
                <a:latin typeface="+mn-lt"/>
                <a:ea typeface="+mn-ea"/>
                <a:cs typeface="+mn-cs"/>
              </a:endParaRPr>
            </a:p>
          </xdr:txBody>
        </xdr:sp>
      </mc:Choice>
      <mc:Fallback xmlns="">
        <xdr:sp macro="" textlink="">
          <xdr:nvSpPr>
            <xdr:cNvPr id="3" name="TextBox 2">
              <a:extLst>
                <a:ext uri="{FF2B5EF4-FFF2-40B4-BE49-F238E27FC236}">
                  <a16:creationId xmlns:a16="http://schemas.microsoft.com/office/drawing/2014/main" id="{196D7EF1-0F78-444A-A022-095A3845490E}"/>
                </a:ext>
              </a:extLst>
            </xdr:cNvPr>
            <xdr:cNvSpPr txBox="1"/>
          </xdr:nvSpPr>
          <xdr:spPr>
            <a:xfrm>
              <a:off x="10325100" y="236220"/>
              <a:ext cx="4603569" cy="3413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a:t>
              </a:r>
              <a:r>
                <a:rPr lang="en-GB" sz="1100" b="0" i="0">
                  <a:solidFill>
                    <a:schemeClr val="dk1"/>
                  </a:solidFill>
                  <a:effectLst/>
                  <a:latin typeface="+mn-lt"/>
                  <a:ea typeface="+mn-ea"/>
                  <a:cs typeface="+mn-cs"/>
                </a:rPr>
                <a:t>gastric evacuation rate</a:t>
              </a:r>
              <a:r>
                <a:rPr lang="en-GB" sz="1100" b="0" i="0" baseline="0">
                  <a:solidFill>
                    <a:schemeClr val="dk1"/>
                  </a:solidFill>
                  <a:effectLst/>
                  <a:latin typeface="+mn-lt"/>
                  <a:ea typeface="+mn-ea"/>
                  <a:cs typeface="+mn-cs"/>
                </a:rPr>
                <a:t> (GER) </a:t>
              </a:r>
              <a:r>
                <a:rPr lang="en-GB" sz="1100">
                  <a:solidFill>
                    <a:schemeClr val="dk1"/>
                  </a:solidFill>
                  <a:effectLst/>
                  <a:latin typeface="+mn-lt"/>
                  <a:ea typeface="+mn-ea"/>
                  <a:cs typeface="+mn-cs"/>
                </a:rPr>
                <a:t>of rainbow trout fed different meals composed of commercial pellets has</a:t>
              </a:r>
              <a:r>
                <a:rPr lang="en-GB" sz="1100" baseline="0">
                  <a:solidFill>
                    <a:schemeClr val="dk1"/>
                  </a:solidFill>
                  <a:effectLst/>
                  <a:latin typeface="+mn-lt"/>
                  <a:ea typeface="+mn-ea"/>
                  <a:cs typeface="+mn-cs"/>
                </a:rPr>
                <a:t> been </a:t>
              </a:r>
              <a:r>
                <a:rPr lang="en-GB" sz="1100">
                  <a:solidFill>
                    <a:schemeClr val="dk1"/>
                  </a:solidFill>
                  <a:effectLst/>
                  <a:latin typeface="+mn-lt"/>
                  <a:ea typeface="+mn-ea"/>
                  <a:cs typeface="+mn-cs"/>
                </a:rPr>
                <a:t>described independently meal size by:</a:t>
              </a:r>
              <a:endParaRPr lang="en-US" sz="1100" i="1">
                <a:solidFill>
                  <a:schemeClr val="dk1"/>
                </a:solidFill>
                <a:effectLst/>
                <a:latin typeface="+mn-lt"/>
                <a:ea typeface="+mn-ea"/>
                <a:cs typeface="+mn-cs"/>
              </a:endParaRPr>
            </a:p>
            <a:p>
              <a:endParaRPr lang="en-US" sz="1100" i="1">
                <a:solidFill>
                  <a:schemeClr val="dk1"/>
                </a:solidFill>
                <a:effectLst/>
                <a:latin typeface="+mn-lt"/>
                <a:ea typeface="+mn-ea"/>
                <a:cs typeface="+mn-cs"/>
              </a:endParaRPr>
            </a:p>
            <a:p>
              <a:r>
                <a:rPr lang="en-US" sz="1100" i="0">
                  <a:solidFill>
                    <a:schemeClr val="dk1"/>
                  </a:solidFill>
                  <a:effectLst/>
                  <a:latin typeface="Cambria Math" panose="02040503050406030204" pitchFamily="18" charset="0"/>
                  <a:ea typeface="+mn-ea"/>
                  <a:cs typeface="+mn-cs"/>
                </a:rPr>
                <a:t>〖d𝑆〗_𝑡/d𝑡= −0.00152𝐿^0.75 𝑒^(0.08 𝑇) (1−𝑒^1.18(𝑇−20.9)  ) √(𝑆_𝑡 )</a:t>
              </a:r>
              <a:r>
                <a:rPr lang="en-US" sz="1100">
                  <a:solidFill>
                    <a:schemeClr val="dk1"/>
                  </a:solidFill>
                  <a:effectLst/>
                  <a:latin typeface="+mn-lt"/>
                  <a:ea typeface="+mn-ea"/>
                  <a:cs typeface="+mn-cs"/>
                </a:rPr>
                <a:t> (g h</a:t>
              </a:r>
              <a:r>
                <a:rPr lang="en-US" sz="1100" baseline="30000">
                  <a:solidFill>
                    <a:schemeClr val="dk1"/>
                  </a:solidFill>
                  <a:effectLst/>
                  <a:latin typeface="+mn-lt"/>
                  <a:ea typeface="+mn-ea"/>
                  <a:cs typeface="+mn-cs"/>
                </a:rPr>
                <a:t>-1</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GB" sz="1100">
                  <a:solidFill>
                    <a:schemeClr val="dk1"/>
                  </a:solidFill>
                  <a:effectLst/>
                  <a:latin typeface="+mn-lt"/>
                  <a:ea typeface="+mn-ea"/>
                  <a:cs typeface="+mn-cs"/>
                </a:rPr>
                <a:t>where </a:t>
              </a:r>
              <a:r>
                <a:rPr lang="en-GB" sz="1100" i="1">
                  <a:solidFill>
                    <a:schemeClr val="dk1"/>
                  </a:solidFill>
                  <a:effectLst/>
                  <a:latin typeface="+mn-lt"/>
                  <a:ea typeface="+mn-ea"/>
                  <a:cs typeface="+mn-cs"/>
                </a:rPr>
                <a:t>L </a:t>
              </a:r>
              <a:r>
                <a:rPr lang="en-GB" sz="1100">
                  <a:solidFill>
                    <a:schemeClr val="dk1"/>
                  </a:solidFill>
                  <a:effectLst/>
                  <a:latin typeface="+mn-lt"/>
                  <a:ea typeface="+mn-ea"/>
                  <a:cs typeface="+mn-cs"/>
                </a:rPr>
                <a:t>is fish total length (cm),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the temperature (°C),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is time (h).	</a:t>
              </a:r>
              <a:endParaRPr lang="en-US" sz="1100">
                <a:solidFill>
                  <a:schemeClr val="dk1"/>
                </a:solidFill>
                <a:effectLst/>
                <a:latin typeface="+mn-lt"/>
                <a:ea typeface="+mn-ea"/>
                <a:cs typeface="+mn-cs"/>
              </a:endParaRPr>
            </a:p>
            <a:p>
              <a:r>
                <a:rPr lang="en-GB" sz="1100">
                  <a:solidFill>
                    <a:schemeClr val="dk1"/>
                  </a:solidFill>
                  <a:effectLst/>
                  <a:latin typeface="+mn-lt"/>
                  <a:ea typeface="+mn-ea"/>
                  <a:cs typeface="+mn-cs"/>
                </a:rPr>
                <a:t>The gastric evacuation curve to the figure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by the application of </a:t>
              </a:r>
            </a:p>
            <a:p>
              <a:r>
                <a:rPr lang="en-GB" sz="1100" i="0">
                  <a:solidFill>
                    <a:schemeClr val="dk1"/>
                  </a:solidFill>
                  <a:effectLst/>
                  <a:latin typeface="Cambria Math" panose="02040503050406030204" pitchFamily="18" charset="0"/>
                  <a:ea typeface="+mn-ea"/>
                  <a:cs typeface="+mn-cs"/>
                </a:rPr>
                <a:t>𝑆</a:t>
              </a:r>
              <a:r>
                <a:rPr lang="en-US" sz="1100" i="0">
                  <a:solidFill>
                    <a:schemeClr val="dk1"/>
                  </a:solidFill>
                  <a:effectLst/>
                  <a:latin typeface="Cambria Math" panose="02040503050406030204" pitchFamily="18" charset="0"/>
                  <a:ea typeface="+mn-ea"/>
                  <a:cs typeface="+mn-cs"/>
                </a:rPr>
                <a:t>_</a:t>
              </a:r>
              <a:r>
                <a:rPr lang="en-GB" sz="1100" i="0">
                  <a:solidFill>
                    <a:schemeClr val="dk1"/>
                  </a:solidFill>
                  <a:effectLst/>
                  <a:latin typeface="Cambria Math" panose="02040503050406030204" pitchFamily="18" charset="0"/>
                  <a:ea typeface="+mn-ea"/>
                  <a:cs typeface="+mn-cs"/>
                </a:rPr>
                <a:t>𝑡=</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𝑆</a:t>
              </a:r>
              <a:r>
                <a:rPr lang="en-US" sz="1100" i="0">
                  <a:solidFill>
                    <a:schemeClr val="dk1"/>
                  </a:solidFill>
                  <a:effectLst/>
                  <a:latin typeface="Cambria Math" panose="02040503050406030204" pitchFamily="18" charset="0"/>
                  <a:ea typeface="+mn-ea"/>
                  <a:cs typeface="+mn-cs"/>
                </a:rPr>
                <a:t>_</a:t>
              </a:r>
              <a:r>
                <a:rPr lang="en-GB" sz="1100" i="0">
                  <a:solidFill>
                    <a:schemeClr val="dk1"/>
                  </a:solidFill>
                  <a:effectLst/>
                  <a:latin typeface="Cambria Math" panose="02040503050406030204" pitchFamily="18" charset="0"/>
                  <a:ea typeface="+mn-ea"/>
                  <a:cs typeface="+mn-cs"/>
                </a:rPr>
                <a:t>0 </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−1</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2 0.00152𝐿</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0.75</a:t>
              </a:r>
              <a:r>
                <a:rPr lang="en-US" sz="1100" i="0">
                  <a:solidFill>
                    <a:schemeClr val="dk1"/>
                  </a:solidFill>
                  <a:effectLst/>
                  <a:latin typeface="Cambria Math" panose="02040503050406030204" pitchFamily="18" charset="0"/>
                  <a:ea typeface="+mn-ea"/>
                  <a:cs typeface="+mn-cs"/>
                </a:rPr>
                <a:t> </a:t>
              </a:r>
              <a:r>
                <a:rPr lang="en-GB" sz="1100" i="0">
                  <a:solidFill>
                    <a:schemeClr val="dk1"/>
                  </a:solidFill>
                  <a:effectLst/>
                  <a:latin typeface="Cambria Math" panose="02040503050406030204" pitchFamily="18" charset="0"/>
                  <a:ea typeface="+mn-ea"/>
                  <a:cs typeface="+mn-cs"/>
                </a:rPr>
                <a:t>𝑒</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0.08 𝑇</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 (1−𝑒</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1.18</a:t>
              </a:r>
              <a:r>
                <a:rPr lang="en-US" sz="1100" i="0">
                  <a:solidFill>
                    <a:schemeClr val="dk1"/>
                  </a:solidFill>
                  <a:effectLst/>
                  <a:latin typeface="Cambria Math" panose="02040503050406030204" pitchFamily="18" charset="0"/>
                  <a:ea typeface="+mn-ea"/>
                  <a:cs typeface="+mn-cs"/>
                </a:rPr>
                <a:t>(</a:t>
              </a:r>
              <a:r>
                <a:rPr lang="en-GB" sz="1100" i="0">
                  <a:solidFill>
                    <a:schemeClr val="dk1"/>
                  </a:solidFill>
                  <a:effectLst/>
                  <a:latin typeface="Cambria Math" panose="02040503050406030204" pitchFamily="18" charset="0"/>
                  <a:ea typeface="+mn-ea"/>
                  <a:cs typeface="+mn-cs"/>
                </a:rPr>
                <a:t>𝑇−20.9) )𝑡</a:t>
              </a:r>
              <a:r>
                <a:rPr lang="en-GB" sz="1100">
                  <a:solidFill>
                    <a:schemeClr val="dk1"/>
                  </a:solidFill>
                  <a:effectLst/>
                  <a:latin typeface="+mn-lt"/>
                  <a:ea typeface="+mn-ea"/>
                  <a:cs typeface="+mn-cs"/>
                </a:rPr>
                <a:t> where </a:t>
              </a:r>
              <a:r>
                <a:rPr lang="en-GB" sz="1100" i="1">
                  <a:solidFill>
                    <a:schemeClr val="dk1"/>
                  </a:solidFill>
                  <a:effectLst/>
                  <a:latin typeface="+mn-lt"/>
                  <a:ea typeface="+mn-ea"/>
                  <a:cs typeface="+mn-cs"/>
                </a:rPr>
                <a:t>S</a:t>
              </a:r>
              <a:r>
                <a:rPr lang="en-GB" sz="1100" baseline="-25000">
                  <a:solidFill>
                    <a:schemeClr val="dk1"/>
                  </a:solidFill>
                  <a:effectLst/>
                  <a:latin typeface="+mn-lt"/>
                  <a:ea typeface="+mn-ea"/>
                  <a:cs typeface="+mn-cs"/>
                </a:rPr>
                <a:t>0</a:t>
              </a:r>
              <a:r>
                <a:rPr lang="en-GB" sz="1100">
                  <a:solidFill>
                    <a:schemeClr val="dk1"/>
                  </a:solidFill>
                  <a:effectLst/>
                  <a:latin typeface="+mn-lt"/>
                  <a:ea typeface="+mn-ea"/>
                  <a:cs typeface="+mn-cs"/>
                </a:rPr>
                <a:t> is the meal size (g), </a:t>
              </a:r>
              <a:r>
                <a:rPr lang="en-GB" sz="1100" i="1">
                  <a:solidFill>
                    <a:schemeClr val="dk1"/>
                  </a:solidFill>
                  <a:effectLst/>
                  <a:latin typeface="+mn-lt"/>
                  <a:ea typeface="+mn-ea"/>
                  <a:cs typeface="+mn-cs"/>
                </a:rPr>
                <a:t>L</a:t>
              </a:r>
              <a:r>
                <a:rPr lang="en-GB" sz="1100">
                  <a:solidFill>
                    <a:schemeClr val="dk1"/>
                  </a:solidFill>
                  <a:effectLst/>
                  <a:latin typeface="+mn-lt"/>
                  <a:ea typeface="+mn-ea"/>
                  <a:cs typeface="+mn-cs"/>
                </a:rPr>
                <a:t> fish total length (cm), and </a:t>
              </a:r>
              <a:r>
                <a:rPr lang="en-GB" sz="1100" i="1">
                  <a:solidFill>
                    <a:schemeClr val="dk1"/>
                  </a:solidFill>
                  <a:effectLst/>
                  <a:latin typeface="+mn-lt"/>
                  <a:ea typeface="+mn-ea"/>
                  <a:cs typeface="+mn-cs"/>
                </a:rPr>
                <a:t>T</a:t>
              </a:r>
              <a:r>
                <a:rPr lang="en-GB" sz="1100">
                  <a:solidFill>
                    <a:schemeClr val="dk1"/>
                  </a:solidFill>
                  <a:effectLst/>
                  <a:latin typeface="+mn-lt"/>
                  <a:ea typeface="+mn-ea"/>
                  <a:cs typeface="+mn-cs"/>
                </a:rPr>
                <a:t> temperature (° C).</a:t>
              </a:r>
              <a:endParaRPr lang="en-US">
                <a:effectLst/>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For</a:t>
              </a:r>
              <a:r>
                <a:rPr lang="en-GB" sz="1100" b="1" baseline="0">
                  <a:solidFill>
                    <a:schemeClr val="dk1"/>
                  </a:solidFill>
                  <a:effectLst/>
                  <a:latin typeface="+mn-lt"/>
                  <a:ea typeface="+mn-ea"/>
                  <a:cs typeface="+mn-cs"/>
                </a:rPr>
                <a:t> details:</a:t>
              </a:r>
            </a:p>
            <a:p>
              <a:r>
                <a:rPr lang="en-US" sz="1100" b="0" i="0">
                  <a:solidFill>
                    <a:schemeClr val="dk1"/>
                  </a:solidFill>
                  <a:effectLst/>
                  <a:latin typeface="+mn-lt"/>
                  <a:ea typeface="+mn-ea"/>
                  <a:cs typeface="+mn-cs"/>
                </a:rPr>
                <a:t>Dürrani, Ö. (2022). Temperature, meal size and body size effects on the gastric evacuation of rainbow trout: modelling optimum and upper thermal limits. </a:t>
              </a:r>
              <a:r>
                <a:rPr lang="en-US" sz="1100" b="0" i="1">
                  <a:solidFill>
                    <a:schemeClr val="dk1"/>
                  </a:solidFill>
                  <a:effectLst/>
                  <a:latin typeface="+mn-lt"/>
                  <a:ea typeface="+mn-ea"/>
                  <a:cs typeface="+mn-cs"/>
                </a:rPr>
                <a:t>Journal of Fish Biology</a:t>
              </a:r>
              <a:r>
                <a:rPr lang="en-US" sz="1100" b="0" i="0">
                  <a:solidFill>
                    <a:schemeClr val="dk1"/>
                  </a:solidFill>
                  <a:effectLst/>
                  <a:latin typeface="+mn-lt"/>
                  <a:ea typeface="+mn-ea"/>
                  <a:cs typeface="+mn-cs"/>
                </a:rPr>
                <a:t>, 100( 6), 1388– 1398. </a:t>
              </a:r>
              <a:endParaRPr lang="en-GB" sz="1100" b="1" baseline="0">
                <a:solidFill>
                  <a:schemeClr val="dk1"/>
                </a:solidFill>
                <a:effectLst/>
                <a:latin typeface="+mn-lt"/>
                <a:ea typeface="+mn-ea"/>
                <a:cs typeface="+mn-cs"/>
              </a:endParaRPr>
            </a:p>
          </xdr:txBody>
        </xdr:sp>
      </mc:Fallback>
    </mc:AlternateContent>
    <xdr:clientData/>
  </xdr:twoCellAnchor>
  <xdr:twoCellAnchor>
    <xdr:from>
      <xdr:col>9</xdr:col>
      <xdr:colOff>457200</xdr:colOff>
      <xdr:row>2</xdr:row>
      <xdr:rowOff>110490</xdr:rowOff>
    </xdr:from>
    <xdr:to>
      <xdr:col>15</xdr:col>
      <xdr:colOff>457200</xdr:colOff>
      <xdr:row>22</xdr:row>
      <xdr:rowOff>110490</xdr:rowOff>
    </xdr:to>
    <xdr:graphicFrame macro="">
      <xdr:nvGraphicFramePr>
        <xdr:cNvPr id="2" name="Chart 1">
          <a:extLst>
            <a:ext uri="{FF2B5EF4-FFF2-40B4-BE49-F238E27FC236}">
              <a16:creationId xmlns:a16="http://schemas.microsoft.com/office/drawing/2014/main" id="{19A18325-C9F6-E459-E51E-BEA761D0B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53DA9-1367-4DBE-AD47-19E6C1A6CCB7}">
  <dimension ref="A1:I160"/>
  <sheetViews>
    <sheetView tabSelected="1" workbookViewId="0">
      <selection activeCell="E30" sqref="E30"/>
    </sheetView>
  </sheetViews>
  <sheetFormatPr defaultRowHeight="15" x14ac:dyDescent="0.25"/>
  <cols>
    <col min="1" max="1" width="10.28515625" bestFit="1" customWidth="1"/>
    <col min="2" max="2" width="12.5703125" bestFit="1" customWidth="1"/>
    <col min="3" max="3" width="11.42578125" bestFit="1" customWidth="1"/>
    <col min="4" max="5" width="9.5703125" bestFit="1" customWidth="1"/>
    <col min="8" max="8" width="18.140625" customWidth="1"/>
    <col min="9" max="9" width="35.28515625" bestFit="1" customWidth="1"/>
  </cols>
  <sheetData>
    <row r="1" spans="1:9" ht="15" customHeight="1" x14ac:dyDescent="0.25">
      <c r="A1" s="20" t="s">
        <v>7</v>
      </c>
      <c r="B1" s="21" t="s">
        <v>27</v>
      </c>
      <c r="C1" s="21" t="s">
        <v>28</v>
      </c>
      <c r="D1" s="21" t="s">
        <v>29</v>
      </c>
      <c r="E1" s="22" t="s">
        <v>4</v>
      </c>
      <c r="G1" s="1" t="s">
        <v>1</v>
      </c>
      <c r="H1" s="1" t="s">
        <v>2</v>
      </c>
      <c r="I1" s="1" t="s">
        <v>3</v>
      </c>
    </row>
    <row r="2" spans="1:9" x14ac:dyDescent="0.25">
      <c r="A2" s="23">
        <v>6</v>
      </c>
      <c r="B2" s="29">
        <v>7.8</v>
      </c>
      <c r="C2" s="19">
        <v>3.13E-3</v>
      </c>
      <c r="D2" s="19">
        <v>1.2E-4</v>
      </c>
      <c r="E2" s="24">
        <f t="shared" ref="E2:E10" si="0">D2*1.96</f>
        <v>2.352E-4</v>
      </c>
      <c r="G2">
        <v>7</v>
      </c>
      <c r="H2" s="2">
        <f>$C$16*EXP($C$17*G2)</f>
        <v>2.8220588152678599E-3</v>
      </c>
      <c r="I2" s="3">
        <f>$C$22*EXP(0.08*G2)*(1-EXP($C$24*(G2-$C$25)))</f>
        <v>2.6575206591669871E-3</v>
      </c>
    </row>
    <row r="3" spans="1:9" x14ac:dyDescent="0.25">
      <c r="A3" s="23">
        <v>11</v>
      </c>
      <c r="B3" s="29">
        <v>12.5</v>
      </c>
      <c r="C3" s="19">
        <v>4.2100000000000002E-3</v>
      </c>
      <c r="D3" s="19">
        <v>1.1E-4</v>
      </c>
      <c r="E3" s="24">
        <f t="shared" si="0"/>
        <v>2.1560000000000001E-4</v>
      </c>
      <c r="G3">
        <f>G2+0.1</f>
        <v>7.1</v>
      </c>
      <c r="H3" s="2">
        <f t="shared" ref="H3:H66" si="1">$C$16*EXP($C$17*G3)</f>
        <v>2.8423043241107863E-3</v>
      </c>
      <c r="I3" s="3">
        <f t="shared" ref="I3:I66" si="2">$C$22*EXP(0.08*G3)*(1-EXP($C$24*(G3-$C$25)))</f>
        <v>2.6788660675207622E-3</v>
      </c>
    </row>
    <row r="4" spans="1:9" x14ac:dyDescent="0.25">
      <c r="A4" s="23">
        <v>8</v>
      </c>
      <c r="B4" s="29">
        <v>13.6</v>
      </c>
      <c r="C4" s="19">
        <v>4.47E-3</v>
      </c>
      <c r="D4" s="19">
        <v>2.0000000000000001E-4</v>
      </c>
      <c r="E4" s="24">
        <f t="shared" si="0"/>
        <v>3.9199999999999999E-4</v>
      </c>
      <c r="G4">
        <f t="shared" ref="G4:G67" si="3">G3+0.1</f>
        <v>7.1999999999999993</v>
      </c>
      <c r="H4" s="2">
        <f t="shared" si="1"/>
        <v>2.8626950746567176E-3</v>
      </c>
      <c r="I4" s="3">
        <f t="shared" si="2"/>
        <v>2.7003829206843051E-3</v>
      </c>
    </row>
    <row r="5" spans="1:9" x14ac:dyDescent="0.25">
      <c r="A5" s="23">
        <v>12</v>
      </c>
      <c r="B5" s="29">
        <v>13.7</v>
      </c>
      <c r="C5" s="19">
        <v>4.5199999999999997E-3</v>
      </c>
      <c r="D5" s="19">
        <v>2.5999999999999998E-4</v>
      </c>
      <c r="E5" s="24">
        <f t="shared" si="0"/>
        <v>5.0959999999999992E-4</v>
      </c>
      <c r="G5">
        <f t="shared" si="3"/>
        <v>7.2999999999999989</v>
      </c>
      <c r="H5" s="2">
        <f t="shared" si="1"/>
        <v>2.883232108872663E-3</v>
      </c>
      <c r="I5" s="3">
        <f t="shared" si="2"/>
        <v>2.7220725952686229E-3</v>
      </c>
    </row>
    <row r="6" spans="1:9" x14ac:dyDescent="0.25">
      <c r="A6" s="23">
        <v>9</v>
      </c>
      <c r="B6" s="29">
        <v>14.6</v>
      </c>
      <c r="C6" s="19">
        <v>4.8599999999999997E-3</v>
      </c>
      <c r="D6" s="19">
        <v>1.2E-4</v>
      </c>
      <c r="E6" s="24">
        <f t="shared" si="0"/>
        <v>2.352E-4</v>
      </c>
      <c r="G6">
        <f t="shared" si="3"/>
        <v>7.3999999999999986</v>
      </c>
      <c r="H6" s="2">
        <f t="shared" si="1"/>
        <v>2.9039164762007228E-3</v>
      </c>
      <c r="I6" s="3">
        <f t="shared" si="2"/>
        <v>2.7439364788815067E-3</v>
      </c>
    </row>
    <row r="7" spans="1:9" x14ac:dyDescent="0.25">
      <c r="A7" s="23">
        <v>7</v>
      </c>
      <c r="B7" s="29">
        <v>14.9</v>
      </c>
      <c r="C7" s="25">
        <v>5.0000000000000001E-3</v>
      </c>
      <c r="D7" s="19">
        <v>1.8000000000000001E-4</v>
      </c>
      <c r="E7" s="24">
        <f t="shared" si="0"/>
        <v>3.5280000000000001E-4</v>
      </c>
      <c r="G7">
        <f t="shared" si="3"/>
        <v>7.4999999999999982</v>
      </c>
      <c r="H7" s="2">
        <f t="shared" si="1"/>
        <v>2.9247492336117206E-3</v>
      </c>
      <c r="I7" s="3">
        <f t="shared" si="2"/>
        <v>2.7659759702077539E-3</v>
      </c>
    </row>
    <row r="8" spans="1:9" x14ac:dyDescent="0.25">
      <c r="A8" s="23">
        <v>10</v>
      </c>
      <c r="B8" s="29">
        <v>15</v>
      </c>
      <c r="C8" s="19">
        <v>5.28E-3</v>
      </c>
      <c r="D8" s="19">
        <v>1.6000000000000001E-4</v>
      </c>
      <c r="E8" s="24">
        <f t="shared" si="0"/>
        <v>3.1360000000000003E-4</v>
      </c>
      <c r="G8">
        <f t="shared" si="3"/>
        <v>7.5999999999999979</v>
      </c>
      <c r="H8" s="2">
        <f t="shared" si="1"/>
        <v>2.9457314456592066E-3</v>
      </c>
      <c r="I8" s="3">
        <f t="shared" si="2"/>
        <v>2.7881924790889513E-3</v>
      </c>
    </row>
    <row r="9" spans="1:9" x14ac:dyDescent="0.25">
      <c r="A9" s="23">
        <v>13</v>
      </c>
      <c r="B9" s="29">
        <v>17.8</v>
      </c>
      <c r="C9" s="19">
        <v>6.2199999999999998E-3</v>
      </c>
      <c r="D9" s="19">
        <v>2.4000000000000001E-4</v>
      </c>
      <c r="E9" s="24">
        <f t="shared" si="0"/>
        <v>4.704E-4</v>
      </c>
      <c r="G9">
        <f t="shared" si="3"/>
        <v>7.6999999999999975</v>
      </c>
      <c r="H9" s="2">
        <f t="shared" si="1"/>
        <v>2.9668641845338644E-3</v>
      </c>
      <c r="I9" s="3">
        <f t="shared" si="2"/>
        <v>2.8105874266026519E-3</v>
      </c>
    </row>
    <row r="10" spans="1:9" ht="15.75" thickBot="1" x14ac:dyDescent="0.3">
      <c r="A10" s="26">
        <v>14</v>
      </c>
      <c r="B10" s="30">
        <v>19.2</v>
      </c>
      <c r="C10" s="27">
        <v>6.1399999999999996E-3</v>
      </c>
      <c r="D10" s="27">
        <v>1.8000000000000001E-4</v>
      </c>
      <c r="E10" s="28">
        <f t="shared" si="0"/>
        <v>3.5280000000000001E-4</v>
      </c>
      <c r="G10">
        <f t="shared" si="3"/>
        <v>7.7999999999999972</v>
      </c>
      <c r="H10" s="2">
        <f t="shared" si="1"/>
        <v>2.9881485301182925E-3</v>
      </c>
      <c r="I10" s="3">
        <f t="shared" si="2"/>
        <v>2.8331622451408037E-3</v>
      </c>
    </row>
    <row r="11" spans="1:9" x14ac:dyDescent="0.25">
      <c r="G11">
        <f t="shared" si="3"/>
        <v>7.8999999999999968</v>
      </c>
      <c r="H11" s="2">
        <f t="shared" si="1"/>
        <v>3.0095855700421914E-3</v>
      </c>
      <c r="I11" s="3">
        <f t="shared" si="2"/>
        <v>2.855918378487201E-3</v>
      </c>
    </row>
    <row r="12" spans="1:9" x14ac:dyDescent="0.25">
      <c r="G12">
        <f>G11+0.1</f>
        <v>7.9999999999999964</v>
      </c>
      <c r="H12" s="2">
        <f t="shared" si="1"/>
        <v>3.0311763997379398E-3</v>
      </c>
      <c r="I12" s="3">
        <f t="shared" si="2"/>
        <v>2.8788572818937621E-3</v>
      </c>
    </row>
    <row r="13" spans="1:9" x14ac:dyDescent="0.25">
      <c r="G13">
        <f t="shared" si="3"/>
        <v>8.0999999999999961</v>
      </c>
      <c r="H13" s="2">
        <f t="shared" si="1"/>
        <v>3.0529221224965706E-3</v>
      </c>
      <c r="I13" s="3">
        <f t="shared" si="2"/>
        <v>2.9019804221553751E-3</v>
      </c>
    </row>
    <row r="14" spans="1:9" ht="15.75" thickBot="1" x14ac:dyDescent="0.3">
      <c r="G14">
        <f t="shared" si="3"/>
        <v>8.1999999999999957</v>
      </c>
      <c r="H14" s="2">
        <f t="shared" si="1"/>
        <v>3.0748238495241498E-3</v>
      </c>
      <c r="I14" s="3">
        <f t="shared" si="2"/>
        <v>2.9252892776830139E-3</v>
      </c>
    </row>
    <row r="15" spans="1:9" x14ac:dyDescent="0.25">
      <c r="A15" s="32"/>
      <c r="B15" s="21" t="s">
        <v>0</v>
      </c>
      <c r="C15" s="21" t="s">
        <v>30</v>
      </c>
      <c r="D15" s="21" t="s">
        <v>29</v>
      </c>
      <c r="E15" s="22" t="s">
        <v>4</v>
      </c>
      <c r="G15">
        <f t="shared" si="3"/>
        <v>8.2999999999999954</v>
      </c>
      <c r="H15" s="2">
        <f t="shared" si="1"/>
        <v>3.0968826999985591E-3</v>
      </c>
      <c r="I15" s="3">
        <f t="shared" si="2"/>
        <v>2.9487853385748199E-3</v>
      </c>
    </row>
    <row r="16" spans="1:9" x14ac:dyDescent="0.25">
      <c r="A16" s="23" t="s">
        <v>31</v>
      </c>
      <c r="B16" s="19" t="s">
        <v>5</v>
      </c>
      <c r="C16" s="25">
        <v>1.7110000000000001E-3</v>
      </c>
      <c r="D16" s="25">
        <v>2.8929999999999998E-4</v>
      </c>
      <c r="E16" s="34">
        <f>D16*1.96</f>
        <v>5.6702799999999991E-4</v>
      </c>
      <c r="G16">
        <f>G15+0.1</f>
        <v>8.399999999999995</v>
      </c>
      <c r="H16" s="2">
        <f t="shared" si="1"/>
        <v>3.119099801126686E-3</v>
      </c>
      <c r="I16" s="3">
        <f t="shared" si="2"/>
        <v>2.9724701066847561E-3</v>
      </c>
    </row>
    <row r="17" spans="1:9" ht="15.75" thickBot="1" x14ac:dyDescent="0.3">
      <c r="A17" s="26"/>
      <c r="B17" s="27" t="s">
        <v>6</v>
      </c>
      <c r="C17" s="35">
        <v>7.1484099999999995E-2</v>
      </c>
      <c r="D17" s="35">
        <v>1.2216899999999999E-2</v>
      </c>
      <c r="E17" s="36">
        <f>D17*1.96</f>
        <v>2.3945123999999998E-2</v>
      </c>
      <c r="G17">
        <f>G16+0.1</f>
        <v>8.4999999999999947</v>
      </c>
      <c r="H17" s="2">
        <f t="shared" si="1"/>
        <v>3.1414762882020228E-3</v>
      </c>
      <c r="I17" s="3">
        <f t="shared" si="2"/>
        <v>2.9963450956884304E-3</v>
      </c>
    </row>
    <row r="18" spans="1:9" ht="15" customHeight="1" x14ac:dyDescent="0.25">
      <c r="F18" t="s">
        <v>33</v>
      </c>
      <c r="G18">
        <f t="shared" si="3"/>
        <v>8.5999999999999943</v>
      </c>
      <c r="H18" s="2">
        <f t="shared" si="1"/>
        <v>3.1640133046626816E-3</v>
      </c>
      <c r="I18" s="3">
        <f t="shared" si="2"/>
        <v>3.020411831145597E-3</v>
      </c>
    </row>
    <row r="19" spans="1:9" x14ac:dyDescent="0.25">
      <c r="G19">
        <f t="shared" si="3"/>
        <v>8.699999999999994</v>
      </c>
      <c r="H19" s="2">
        <f t="shared" si="1"/>
        <v>3.1867120021498224E-3</v>
      </c>
      <c r="I19" s="3">
        <f t="shared" si="2"/>
        <v>3.044671850558801E-3</v>
      </c>
    </row>
    <row r="20" spans="1:9" ht="15.75" thickBot="1" x14ac:dyDescent="0.3">
      <c r="G20">
        <f t="shared" si="3"/>
        <v>8.7999999999999936</v>
      </c>
      <c r="H20" s="2">
        <f t="shared" si="1"/>
        <v>3.209573540566505E-3</v>
      </c>
      <c r="I20" s="3">
        <f t="shared" si="2"/>
        <v>3.0691267034275468E-3</v>
      </c>
    </row>
    <row r="21" spans="1:9" ht="14.45" customHeight="1" x14ac:dyDescent="0.25">
      <c r="A21" s="37"/>
      <c r="B21" s="21" t="s">
        <v>0</v>
      </c>
      <c r="C21" s="33" t="s">
        <v>32</v>
      </c>
      <c r="D21" s="33" t="s">
        <v>29</v>
      </c>
      <c r="E21" s="22" t="s">
        <v>4</v>
      </c>
      <c r="G21">
        <f t="shared" si="3"/>
        <v>8.8999999999999932</v>
      </c>
      <c r="H21" s="2">
        <f t="shared" si="1"/>
        <v>3.232599088136957E-3</v>
      </c>
      <c r="I21" s="3">
        <f t="shared" si="2"/>
        <v>3.0937779512972829E-3</v>
      </c>
    </row>
    <row r="22" spans="1:9" ht="15.75" x14ac:dyDescent="0.25">
      <c r="A22" s="38"/>
      <c r="B22" s="19" t="s">
        <v>22</v>
      </c>
      <c r="C22" s="19">
        <v>1.518E-3</v>
      </c>
      <c r="D22" s="19">
        <v>4.9700000000000005E-4</v>
      </c>
      <c r="E22" s="34">
        <f>D22*1.96</f>
        <v>9.7412000000000009E-4</v>
      </c>
      <c r="G22">
        <f t="shared" si="3"/>
        <v>8.9999999999999929</v>
      </c>
      <c r="H22" s="2">
        <f t="shared" si="1"/>
        <v>3.2557898214662698E-3</v>
      </c>
      <c r="I22" s="3">
        <f t="shared" si="2"/>
        <v>3.1186271678024149E-3</v>
      </c>
    </row>
    <row r="23" spans="1:9" x14ac:dyDescent="0.25">
      <c r="A23" s="19" t="s">
        <v>26</v>
      </c>
      <c r="B23" s="19" t="s">
        <v>23</v>
      </c>
      <c r="C23" s="19">
        <v>0.75113300000000005</v>
      </c>
      <c r="D23" s="19">
        <v>0.103229</v>
      </c>
      <c r="E23" s="34">
        <f t="shared" ref="E23:E25" si="4">D23*1.96</f>
        <v>0.20232884000000001</v>
      </c>
      <c r="F23" s="31"/>
      <c r="G23">
        <f t="shared" si="3"/>
        <v>9.0999999999999925</v>
      </c>
      <c r="H23" s="2">
        <f t="shared" si="1"/>
        <v>3.2791469256005256E-3</v>
      </c>
      <c r="I23" s="3">
        <f t="shared" si="2"/>
        <v>3.1436759387024416E-3</v>
      </c>
    </row>
    <row r="24" spans="1:9" ht="15.75" x14ac:dyDescent="0.25">
      <c r="A24" s="38"/>
      <c r="B24" s="19" t="s">
        <v>24</v>
      </c>
      <c r="C24" s="19">
        <v>1.1813180000000001</v>
      </c>
      <c r="D24" s="19">
        <v>0.80444700000000002</v>
      </c>
      <c r="E24" s="34">
        <f t="shared" si="4"/>
        <v>1.5767161199999999</v>
      </c>
      <c r="G24">
        <f t="shared" si="3"/>
        <v>9.1999999999999922</v>
      </c>
      <c r="H24" s="2">
        <f t="shared" si="1"/>
        <v>3.3026715940873514E-3</v>
      </c>
      <c r="I24" s="3">
        <f t="shared" si="2"/>
        <v>3.1689258619101808E-3</v>
      </c>
    </row>
    <row r="25" spans="1:9" ht="16.5" thickBot="1" x14ac:dyDescent="0.3">
      <c r="A25" s="39"/>
      <c r="B25" s="27" t="s">
        <v>25</v>
      </c>
      <c r="C25" s="27">
        <v>20.900663999999999</v>
      </c>
      <c r="D25" s="27">
        <v>1.117151</v>
      </c>
      <c r="E25" s="36">
        <f t="shared" si="4"/>
        <v>2.1896159599999998</v>
      </c>
      <c r="G25">
        <f t="shared" si="3"/>
        <v>9.2999999999999918</v>
      </c>
      <c r="H25" s="2">
        <f t="shared" si="1"/>
        <v>3.32636502903691E-3</v>
      </c>
      <c r="I25" s="3">
        <f t="shared" si="2"/>
        <v>3.1943785475109258E-3</v>
      </c>
    </row>
    <row r="26" spans="1:9" x14ac:dyDescent="0.25">
      <c r="G26">
        <f t="shared" si="3"/>
        <v>9.3999999999999915</v>
      </c>
      <c r="H26" s="2">
        <f t="shared" si="1"/>
        <v>3.3502284411833284E-3</v>
      </c>
      <c r="I26" s="3">
        <f t="shared" si="2"/>
        <v>3.2200356177712122E-3</v>
      </c>
    </row>
    <row r="27" spans="1:9" x14ac:dyDescent="0.25">
      <c r="G27">
        <f t="shared" si="3"/>
        <v>9.4999999999999911</v>
      </c>
      <c r="H27" s="2">
        <f t="shared" si="1"/>
        <v>3.3742630499465631E-3</v>
      </c>
      <c r="I27" s="3">
        <f t="shared" si="2"/>
        <v>3.245898707135686E-3</v>
      </c>
    </row>
    <row r="28" spans="1:9" x14ac:dyDescent="0.25">
      <c r="G28">
        <f t="shared" si="3"/>
        <v>9.5999999999999908</v>
      </c>
      <c r="H28" s="2">
        <f t="shared" si="1"/>
        <v>3.3984700834947174E-3</v>
      </c>
      <c r="I28" s="3">
        <f t="shared" si="2"/>
        <v>3.2719694622103694E-3</v>
      </c>
    </row>
    <row r="29" spans="1:9" x14ac:dyDescent="0.25">
      <c r="G29">
        <f t="shared" si="3"/>
        <v>9.6999999999999904</v>
      </c>
      <c r="H29" s="2">
        <f t="shared" si="1"/>
        <v>3.4228507788067971E-3</v>
      </c>
      <c r="I29" s="3">
        <f t="shared" si="2"/>
        <v>3.2982495417304037E-3</v>
      </c>
    </row>
    <row r="30" spans="1:9" x14ac:dyDescent="0.25">
      <c r="G30">
        <f t="shared" si="3"/>
        <v>9.7999999999999901</v>
      </c>
      <c r="H30" s="2">
        <f t="shared" si="1"/>
        <v>3.4474063817359207E-3</v>
      </c>
      <c r="I30" s="3">
        <f t="shared" si="2"/>
        <v>3.3247406165100549E-3</v>
      </c>
    </row>
    <row r="31" spans="1:9" x14ac:dyDescent="0.25">
      <c r="G31">
        <f t="shared" si="3"/>
        <v>9.8999999999999897</v>
      </c>
      <c r="H31" s="2">
        <f t="shared" si="1"/>
        <v>3.4721381470729845E-3</v>
      </c>
      <c r="I31" s="3">
        <f t="shared" si="2"/>
        <v>3.3514443693725034E-3</v>
      </c>
    </row>
    <row r="32" spans="1:9" x14ac:dyDescent="0.25">
      <c r="G32">
        <f t="shared" si="3"/>
        <v>9.9999999999999893</v>
      </c>
      <c r="H32" s="2">
        <f t="shared" si="1"/>
        <v>3.4970473386107793E-3</v>
      </c>
      <c r="I32" s="3">
        <f t="shared" si="2"/>
        <v>3.3783624950565949E-3</v>
      </c>
    </row>
    <row r="33" spans="7:9" x14ac:dyDescent="0.25">
      <c r="G33">
        <f t="shared" si="3"/>
        <v>10.099999999999989</v>
      </c>
      <c r="H33" s="2">
        <f t="shared" si="1"/>
        <v>3.5221352292085723E-3</v>
      </c>
      <c r="I33" s="3">
        <f t="shared" si="2"/>
        <v>3.4054967000973274E-3</v>
      </c>
    </row>
    <row r="34" spans="7:9" x14ac:dyDescent="0.25">
      <c r="G34">
        <f t="shared" si="3"/>
        <v>10.199999999999989</v>
      </c>
      <c r="H34" s="2">
        <f t="shared" si="1"/>
        <v>3.5474031008571501E-3</v>
      </c>
      <c r="I34" s="3">
        <f t="shared" si="2"/>
        <v>3.432848702676457E-3</v>
      </c>
    </row>
    <row r="35" spans="7:9" x14ac:dyDescent="0.25">
      <c r="G35">
        <f t="shared" si="3"/>
        <v>10.299999999999988</v>
      </c>
      <c r="H35" s="2">
        <f t="shared" si="1"/>
        <v>3.5728522447443273E-3</v>
      </c>
      <c r="I35" s="3">
        <f t="shared" si="2"/>
        <v>3.4604202324390798E-3</v>
      </c>
    </row>
    <row r="36" spans="7:9" x14ac:dyDescent="0.25">
      <c r="G36">
        <f t="shared" si="3"/>
        <v>10.399999999999988</v>
      </c>
      <c r="H36" s="2">
        <f t="shared" si="1"/>
        <v>3.5984839613209269E-3</v>
      </c>
      <c r="I36" s="3">
        <f t="shared" si="2"/>
        <v>3.4882130302715049E-3</v>
      </c>
    </row>
    <row r="37" spans="7:9" x14ac:dyDescent="0.25">
      <c r="G37">
        <f t="shared" si="3"/>
        <v>10.499999999999988</v>
      </c>
      <c r="H37" s="2">
        <f t="shared" si="1"/>
        <v>3.6242995603672349E-3</v>
      </c>
      <c r="I37" s="3">
        <f t="shared" si="2"/>
        <v>3.5162288480351058E-3</v>
      </c>
    </row>
    <row r="38" spans="7:9" x14ac:dyDescent="0.25">
      <c r="G38">
        <f t="shared" si="3"/>
        <v>10.599999999999987</v>
      </c>
      <c r="H38" s="2">
        <f t="shared" si="1"/>
        <v>3.6503003610599254E-3</v>
      </c>
      <c r="I38" s="3">
        <f t="shared" si="2"/>
        <v>3.5444694482501221E-3</v>
      </c>
    </row>
    <row r="39" spans="7:9" x14ac:dyDescent="0.25">
      <c r="G39">
        <f t="shared" si="3"/>
        <v>10.699999999999987</v>
      </c>
      <c r="H39" s="2">
        <f t="shared" si="1"/>
        <v>3.6764876920394752E-3</v>
      </c>
      <c r="I39" s="3">
        <f t="shared" si="2"/>
        <v>3.572936603722556E-3</v>
      </c>
    </row>
    <row r="40" spans="7:9" x14ac:dyDescent="0.25">
      <c r="G40">
        <f t="shared" si="3"/>
        <v>10.799999999999986</v>
      </c>
      <c r="H40" s="2">
        <f t="shared" si="1"/>
        <v>3.7028628914780571E-3</v>
      </c>
      <c r="I40" s="3">
        <f t="shared" si="2"/>
        <v>3.6016320971064119E-3</v>
      </c>
    </row>
    <row r="41" spans="7:9" x14ac:dyDescent="0.25">
      <c r="G41">
        <f t="shared" si="3"/>
        <v>10.899999999999986</v>
      </c>
      <c r="H41" s="2">
        <f t="shared" si="1"/>
        <v>3.7294273071479156E-3</v>
      </c>
      <c r="I41" s="3">
        <f t="shared" si="2"/>
        <v>3.6305577203924635E-3</v>
      </c>
    </row>
    <row r="42" spans="7:9" x14ac:dyDescent="0.25">
      <c r="G42">
        <f t="shared" si="3"/>
        <v>10.999999999999986</v>
      </c>
      <c r="H42" s="2">
        <f t="shared" si="1"/>
        <v>3.7561822964902432E-3</v>
      </c>
      <c r="I42" s="3">
        <f t="shared" si="2"/>
        <v>3.6597152743135541E-3</v>
      </c>
    </row>
    <row r="43" spans="7:9" x14ac:dyDescent="0.25">
      <c r="G43">
        <f t="shared" si="3"/>
        <v>11.099999999999985</v>
      </c>
      <c r="H43" s="2">
        <f t="shared" si="1"/>
        <v>3.7831292266845454E-3</v>
      </c>
      <c r="I43" s="3">
        <f t="shared" si="2"/>
        <v>3.6891065676550919E-3</v>
      </c>
    </row>
    <row r="44" spans="7:9" x14ac:dyDescent="0.25">
      <c r="G44">
        <f t="shared" si="3"/>
        <v>11.199999999999985</v>
      </c>
      <c r="H44" s="2">
        <f t="shared" si="1"/>
        <v>3.8102694747185E-3</v>
      </c>
      <c r="I44" s="3">
        <f t="shared" si="2"/>
        <v>3.7187334164578783E-3</v>
      </c>
    </row>
    <row r="45" spans="7:9" x14ac:dyDescent="0.25">
      <c r="G45">
        <f t="shared" si="3"/>
        <v>11.299999999999985</v>
      </c>
      <c r="H45" s="2">
        <f t="shared" si="1"/>
        <v>3.8376044274583223E-3</v>
      </c>
      <c r="I45" s="3">
        <f t="shared" si="2"/>
        <v>3.7485976430986713E-3</v>
      </c>
    </row>
    <row r="46" spans="7:9" x14ac:dyDescent="0.25">
      <c r="G46">
        <f t="shared" si="3"/>
        <v>11.399999999999984</v>
      </c>
      <c r="H46" s="2">
        <f t="shared" si="1"/>
        <v>3.8651354817196377E-3</v>
      </c>
      <c r="I46" s="3">
        <f t="shared" si="2"/>
        <v>3.7787010752319298E-3</v>
      </c>
    </row>
    <row r="47" spans="7:9" x14ac:dyDescent="0.25">
      <c r="G47">
        <f t="shared" si="3"/>
        <v>11.499999999999984</v>
      </c>
      <c r="H47" s="2">
        <f t="shared" si="1"/>
        <v>3.8928640443388527E-3</v>
      </c>
      <c r="I47" s="3">
        <f t="shared" si="2"/>
        <v>3.8090455445739537E-3</v>
      </c>
    </row>
    <row r="48" spans="7:9" x14ac:dyDescent="0.25">
      <c r="G48">
        <f t="shared" si="3"/>
        <v>11.599999999999984</v>
      </c>
      <c r="H48" s="2">
        <f t="shared" si="1"/>
        <v>3.9207915322450508E-3</v>
      </c>
      <c r="I48" s="3">
        <f t="shared" si="2"/>
        <v>3.8396328855081086E-3</v>
      </c>
    </row>
    <row r="49" spans="7:9" x14ac:dyDescent="0.25">
      <c r="G49">
        <f t="shared" si="3"/>
        <v>11.699999999999983</v>
      </c>
      <c r="H49" s="2">
        <f t="shared" si="1"/>
        <v>3.9489193725323925E-3</v>
      </c>
      <c r="I49" s="3">
        <f t="shared" si="2"/>
        <v>3.8704649334869562E-3</v>
      </c>
    </row>
    <row r="50" spans="7:9" x14ac:dyDescent="0.25">
      <c r="G50">
        <f t="shared" si="3"/>
        <v>11.799999999999983</v>
      </c>
      <c r="H50" s="2">
        <f t="shared" si="1"/>
        <v>3.9772490025330419E-3</v>
      </c>
      <c r="I50" s="3">
        <f t="shared" si="2"/>
        <v>3.9015435232038738E-3</v>
      </c>
    </row>
    <row r="51" spans="7:9" x14ac:dyDescent="0.25">
      <c r="G51">
        <f t="shared" si="3"/>
        <v>11.899999999999983</v>
      </c>
      <c r="H51" s="2">
        <f t="shared" si="1"/>
        <v>4.0057818698906143E-3</v>
      </c>
      <c r="I51" s="3">
        <f t="shared" si="2"/>
        <v>3.9328704865030381E-3</v>
      </c>
    </row>
    <row r="52" spans="7:9" x14ac:dyDescent="0.25">
      <c r="G52">
        <f t="shared" si="3"/>
        <v>11.999999999999982</v>
      </c>
      <c r="H52" s="2">
        <f t="shared" si="1"/>
        <v>4.0345194326341493E-3</v>
      </c>
      <c r="I52" s="3">
        <f t="shared" si="2"/>
        <v>3.9644476499924751E-3</v>
      </c>
    </row>
    <row r="53" spans="7:9" x14ac:dyDescent="0.25">
      <c r="G53">
        <f t="shared" si="3"/>
        <v>12.099999999999982</v>
      </c>
      <c r="H53" s="2">
        <f t="shared" si="1"/>
        <v>4.0634631592526178E-3</v>
      </c>
      <c r="I53" s="3">
        <f t="shared" si="2"/>
        <v>3.9962768323201286E-3</v>
      </c>
    </row>
    <row r="54" spans="7:9" x14ac:dyDescent="0.25">
      <c r="G54">
        <f t="shared" si="3"/>
        <v>12.199999999999982</v>
      </c>
      <c r="H54" s="2">
        <f t="shared" si="1"/>
        <v>4.0926145287699632E-3</v>
      </c>
      <c r="I54" s="3">
        <f t="shared" si="2"/>
        <v>4.0283598410675373E-3</v>
      </c>
    </row>
    <row r="55" spans="7:9" x14ac:dyDescent="0.25">
      <c r="G55">
        <f t="shared" si="3"/>
        <v>12.299999999999981</v>
      </c>
      <c r="H55" s="2">
        <f t="shared" si="1"/>
        <v>4.1219750308206749E-3</v>
      </c>
      <c r="I55" s="3">
        <f t="shared" si="2"/>
        <v>4.0606984692095494E-3</v>
      </c>
    </row>
    <row r="56" spans="7:9" x14ac:dyDescent="0.25">
      <c r="G56">
        <f t="shared" si="3"/>
        <v>12.399999999999981</v>
      </c>
      <c r="H56" s="2">
        <f t="shared" si="1"/>
        <v>4.1515461657259138E-3</v>
      </c>
      <c r="I56" s="3">
        <f t="shared" si="2"/>
        <v>4.093294491081631E-3</v>
      </c>
    </row>
    <row r="57" spans="7:9" x14ac:dyDescent="0.25">
      <c r="G57">
        <f t="shared" si="3"/>
        <v>12.49999999999998</v>
      </c>
      <c r="H57" s="2">
        <f t="shared" si="1"/>
        <v>4.1813294445701725E-3</v>
      </c>
      <c r="I57" s="3">
        <f t="shared" si="2"/>
        <v>4.1261496577884452E-3</v>
      </c>
    </row>
    <row r="58" spans="7:9" x14ac:dyDescent="0.25">
      <c r="G58">
        <f t="shared" si="3"/>
        <v>12.59999999999998</v>
      </c>
      <c r="H58" s="2">
        <f t="shared" si="1"/>
        <v>4.2113263892784988E-3</v>
      </c>
      <c r="I58" s="3">
        <f t="shared" si="2"/>
        <v>4.1592656919784239E-3</v>
      </c>
    </row>
    <row r="59" spans="7:9" ht="15" customHeight="1" x14ac:dyDescent="0.25">
      <c r="G59">
        <f t="shared" si="3"/>
        <v>12.69999999999998</v>
      </c>
      <c r="H59" s="2">
        <f t="shared" si="1"/>
        <v>4.2415385326942615E-3</v>
      </c>
      <c r="I59" s="3">
        <f t="shared" si="2"/>
        <v>4.1926442818990099E-3</v>
      </c>
    </row>
    <row r="60" spans="7:9" x14ac:dyDescent="0.25">
      <c r="G60">
        <f t="shared" si="3"/>
        <v>12.799999999999979</v>
      </c>
      <c r="H60" s="2">
        <f t="shared" si="1"/>
        <v>4.2719674186574783E-3</v>
      </c>
      <c r="I60" s="3">
        <f t="shared" si="2"/>
        <v>4.2262870746357E-3</v>
      </c>
    </row>
    <row r="61" spans="7:9" x14ac:dyDescent="0.25">
      <c r="G61">
        <f t="shared" si="3"/>
        <v>12.899999999999979</v>
      </c>
      <c r="H61" s="2">
        <f t="shared" si="1"/>
        <v>4.3026146020837082E-3</v>
      </c>
      <c r="I61" s="3">
        <f t="shared" si="2"/>
        <v>4.2601956684250441E-3</v>
      </c>
    </row>
    <row r="62" spans="7:9" x14ac:dyDescent="0.25">
      <c r="G62">
        <f t="shared" si="3"/>
        <v>12.999999999999979</v>
      </c>
      <c r="H62" s="2">
        <f t="shared" si="1"/>
        <v>4.3334816490435083E-3</v>
      </c>
      <c r="I62" s="3">
        <f t="shared" si="2"/>
        <v>4.2943716039169832E-3</v>
      </c>
    </row>
    <row r="63" spans="7:9" x14ac:dyDescent="0.25">
      <c r="G63">
        <f t="shared" si="3"/>
        <v>13.099999999999978</v>
      </c>
      <c r="H63" s="2">
        <f t="shared" si="1"/>
        <v>4.3645701368424565E-3</v>
      </c>
      <c r="I63" s="3">
        <f t="shared" si="2"/>
        <v>4.3288163542451082E-3</v>
      </c>
    </row>
    <row r="64" spans="7:9" x14ac:dyDescent="0.25">
      <c r="G64">
        <f t="shared" si="3"/>
        <v>13.199999999999978</v>
      </c>
      <c r="H64" s="2">
        <f t="shared" si="1"/>
        <v>4.3958816541017562E-3</v>
      </c>
      <c r="I64" s="3">
        <f t="shared" si="2"/>
        <v>4.3635313137444891E-3</v>
      </c>
    </row>
    <row r="65" spans="7:9" x14ac:dyDescent="0.25">
      <c r="G65">
        <f t="shared" si="3"/>
        <v>13.299999999999978</v>
      </c>
      <c r="H65" s="2">
        <f t="shared" si="1"/>
        <v>4.4274178008394099E-3</v>
      </c>
      <c r="I65" s="3">
        <f t="shared" si="2"/>
        <v>4.3985177851351065E-3</v>
      </c>
    </row>
    <row r="66" spans="7:9" x14ac:dyDescent="0.25">
      <c r="G66">
        <f t="shared" si="3"/>
        <v>13.399999999999977</v>
      </c>
      <c r="H66" s="2">
        <f t="shared" si="1"/>
        <v>4.459180188551984E-3</v>
      </c>
      <c r="I66" s="3">
        <f t="shared" si="2"/>
        <v>4.4337769649644516E-3</v>
      </c>
    </row>
    <row r="67" spans="7:9" x14ac:dyDescent="0.25">
      <c r="G67">
        <f t="shared" si="3"/>
        <v>13.499999999999977</v>
      </c>
      <c r="H67" s="2">
        <f t="shared" ref="H67:H130" si="5">$C$16*EXP($C$17*G67)</f>
        <v>4.4911704402969543E-3</v>
      </c>
      <c r="I67" s="3">
        <f t="shared" ref="I67:I130" si="6">$C$22*EXP(0.08*G67)*(1-EXP($C$24*(G67-$C$25)))</f>
        <v>4.4693099270751765E-3</v>
      </c>
    </row>
    <row r="68" spans="7:9" x14ac:dyDescent="0.25">
      <c r="G68">
        <f t="shared" ref="G68:G131" si="7">G67+0.1</f>
        <v>13.599999999999977</v>
      </c>
      <c r="H68" s="2">
        <f t="shared" si="5"/>
        <v>4.5233901907756465E-3</v>
      </c>
      <c r="I68" s="3">
        <f t="shared" si="6"/>
        <v>4.5051176038320984E-3</v>
      </c>
    </row>
    <row r="69" spans="7:9" x14ac:dyDescent="0.25">
      <c r="G69">
        <f t="shared" si="7"/>
        <v>13.699999999999976</v>
      </c>
      <c r="H69" s="2">
        <f t="shared" si="5"/>
        <v>4.5558410864167649E-3</v>
      </c>
      <c r="I69" s="3">
        <f t="shared" si="6"/>
        <v>4.5412007648072371E-3</v>
      </c>
    </row>
    <row r="70" spans="7:9" x14ac:dyDescent="0.25">
      <c r="G70">
        <f t="shared" si="7"/>
        <v>13.799999999999976</v>
      </c>
      <c r="H70" s="2">
        <f t="shared" si="5"/>
        <v>4.58852478546053E-3</v>
      </c>
      <c r="I70" s="3">
        <f t="shared" si="6"/>
        <v>4.5775599925810019E-3</v>
      </c>
    </row>
    <row r="71" spans="7:9" x14ac:dyDescent="0.25">
      <c r="G71">
        <f t="shared" si="7"/>
        <v>13.899999999999975</v>
      </c>
      <c r="H71" s="2">
        <f t="shared" si="5"/>
        <v>4.621442958043411E-3</v>
      </c>
      <c r="I71" s="3">
        <f t="shared" si="6"/>
        <v>4.6141956552717151E-3</v>
      </c>
    </row>
    <row r="72" spans="7:9" x14ac:dyDescent="0.25">
      <c r="G72">
        <f t="shared" si="7"/>
        <v>13.999999999999975</v>
      </c>
      <c r="H72" s="2">
        <f t="shared" si="5"/>
        <v>4.6545972862834717E-3</v>
      </c>
      <c r="I72" s="3">
        <f t="shared" si="6"/>
        <v>4.6511078753534709E-3</v>
      </c>
    </row>
    <row r="73" spans="7:9" x14ac:dyDescent="0.25">
      <c r="G73">
        <f t="shared" si="7"/>
        <v>14.099999999999975</v>
      </c>
      <c r="H73" s="2">
        <f t="shared" si="5"/>
        <v>4.6879894643663276E-3</v>
      </c>
      <c r="I73" s="3">
        <f t="shared" si="6"/>
        <v>4.6882964942632655E-3</v>
      </c>
    </row>
    <row r="74" spans="7:9" x14ac:dyDescent="0.25">
      <c r="G74">
        <f t="shared" si="7"/>
        <v>14.199999999999974</v>
      </c>
      <c r="H74" s="2">
        <f t="shared" si="5"/>
        <v>4.7216211986317123E-3</v>
      </c>
      <c r="I74" s="3">
        <f t="shared" si="6"/>
        <v>4.7257610322311416E-3</v>
      </c>
    </row>
    <row r="75" spans="7:9" x14ac:dyDescent="0.25">
      <c r="G75">
        <f t="shared" si="7"/>
        <v>14.299999999999974</v>
      </c>
      <c r="H75" s="2">
        <f t="shared" si="5"/>
        <v>4.7554942076606802E-3</v>
      </c>
      <c r="I75" s="3">
        <f t="shared" si="6"/>
        <v>4.7635006426910587E-3</v>
      </c>
    </row>
    <row r="76" spans="7:9" x14ac:dyDescent="0.25">
      <c r="G76">
        <f t="shared" si="7"/>
        <v>14.399999999999974</v>
      </c>
      <c r="H76" s="2">
        <f t="shared" si="5"/>
        <v>4.7896102223634225E-3</v>
      </c>
      <c r="I76" s="3">
        <f t="shared" si="6"/>
        <v>4.801514060543772E-3</v>
      </c>
    </row>
    <row r="77" spans="7:9" x14ac:dyDescent="0.25">
      <c r="G77">
        <f t="shared" si="7"/>
        <v>14.499999999999973</v>
      </c>
      <c r="H77" s="2">
        <f t="shared" si="5"/>
        <v>4.8239709860677139E-3</v>
      </c>
      <c r="I77" s="3">
        <f t="shared" si="6"/>
        <v>4.8397995434451158E-3</v>
      </c>
    </row>
    <row r="78" spans="7:9" x14ac:dyDescent="0.25">
      <c r="G78">
        <f t="shared" si="7"/>
        <v>14.599999999999973</v>
      </c>
      <c r="H78" s="2">
        <f t="shared" si="5"/>
        <v>4.8585782546079993E-3</v>
      </c>
      <c r="I78" s="3">
        <f t="shared" si="6"/>
        <v>4.8783548051819147E-3</v>
      </c>
    </row>
    <row r="79" spans="7:9" x14ac:dyDescent="0.25">
      <c r="G79">
        <f t="shared" si="7"/>
        <v>14.699999999999973</v>
      </c>
      <c r="H79" s="2">
        <f t="shared" si="5"/>
        <v>4.8934337964151179E-3</v>
      </c>
      <c r="I79" s="3">
        <f t="shared" si="6"/>
        <v>4.9171769400716721E-3</v>
      </c>
    </row>
    <row r="80" spans="7:9" x14ac:dyDescent="0.25">
      <c r="G80">
        <f t="shared" si="7"/>
        <v>14.799999999999972</v>
      </c>
      <c r="H80" s="2">
        <f t="shared" si="5"/>
        <v>4.9285393926066685E-3</v>
      </c>
      <c r="I80" s="3">
        <f t="shared" si="6"/>
        <v>4.9562623371792259E-3</v>
      </c>
    </row>
    <row r="81" spans="7:9" x14ac:dyDescent="0.25">
      <c r="G81">
        <f t="shared" si="7"/>
        <v>14.899999999999972</v>
      </c>
      <c r="H81" s="2">
        <f t="shared" si="5"/>
        <v>4.963896837078023E-3</v>
      </c>
      <c r="I81" s="3">
        <f t="shared" si="6"/>
        <v>4.9956065829812593E-3</v>
      </c>
    </row>
    <row r="82" spans="7:9" x14ac:dyDescent="0.25">
      <c r="G82">
        <f t="shared" si="7"/>
        <v>14.999999999999972</v>
      </c>
      <c r="H82" s="2">
        <f t="shared" si="5"/>
        <v>4.9995079365939979E-3</v>
      </c>
      <c r="I82" s="3">
        <f t="shared" si="6"/>
        <v>5.0352043509255366E-3</v>
      </c>
    </row>
    <row r="83" spans="7:9" x14ac:dyDescent="0.25">
      <c r="G83">
        <f t="shared" si="7"/>
        <v>15.099999999999971</v>
      </c>
      <c r="H83" s="2">
        <f t="shared" si="5"/>
        <v>5.0353745108811781E-3</v>
      </c>
      <c r="I83" s="3">
        <f t="shared" si="6"/>
        <v>5.0750492761229438E-3</v>
      </c>
    </row>
    <row r="84" spans="7:9" x14ac:dyDescent="0.25">
      <c r="G84">
        <f t="shared" si="7"/>
        <v>15.199999999999971</v>
      </c>
      <c r="H84" s="2">
        <f t="shared" si="5"/>
        <v>5.0714983927209033E-3</v>
      </c>
      <c r="I84" s="3">
        <f t="shared" si="6"/>
        <v>5.1151338131735511E-3</v>
      </c>
    </row>
    <row r="85" spans="7:9" x14ac:dyDescent="0.25">
      <c r="G85">
        <f t="shared" si="7"/>
        <v>15.299999999999971</v>
      </c>
      <c r="H85" s="2">
        <f t="shared" si="5"/>
        <v>5.1078814280429274E-3</v>
      </c>
      <c r="I85" s="3">
        <f t="shared" si="6"/>
        <v>5.1554490748591886E-3</v>
      </c>
    </row>
    <row r="86" spans="7:9" x14ac:dyDescent="0.25">
      <c r="G86">
        <f t="shared" si="7"/>
        <v>15.39999999999997</v>
      </c>
      <c r="H86" s="2">
        <f t="shared" si="5"/>
        <v>5.1445254760197406E-3</v>
      </c>
      <c r="I86" s="3">
        <f t="shared" si="6"/>
        <v>5.1959846491302477E-3</v>
      </c>
    </row>
    <row r="87" spans="7:9" x14ac:dyDescent="0.25">
      <c r="G87">
        <f t="shared" si="7"/>
        <v>15.49999999999997</v>
      </c>
      <c r="H87" s="2">
        <f t="shared" si="5"/>
        <v>5.1814324091615767E-3</v>
      </c>
      <c r="I87" s="3">
        <f t="shared" si="6"/>
        <v>5.2367283914685819E-3</v>
      </c>
    </row>
    <row r="88" spans="7:9" x14ac:dyDescent="0.25">
      <c r="G88">
        <f t="shared" si="7"/>
        <v>15.599999999999969</v>
      </c>
      <c r="H88" s="2">
        <f t="shared" si="5"/>
        <v>5.2186041134120948E-3</v>
      </c>
      <c r="I88" s="3">
        <f t="shared" si="6"/>
        <v>5.2776661893161013E-3</v>
      </c>
    </row>
    <row r="89" spans="7:9" x14ac:dyDescent="0.25">
      <c r="G89">
        <f t="shared" si="7"/>
        <v>15.699999999999969</v>
      </c>
      <c r="H89" s="2">
        <f t="shared" si="5"/>
        <v>5.2560424882447578E-3</v>
      </c>
      <c r="I89" s="3">
        <f t="shared" si="6"/>
        <v>5.3187816948136483E-3</v>
      </c>
    </row>
    <row r="90" spans="7:9" x14ac:dyDescent="0.25">
      <c r="G90">
        <f t="shared" si="7"/>
        <v>15.799999999999969</v>
      </c>
      <c r="H90" s="2">
        <f t="shared" si="5"/>
        <v>5.2937494467598864E-3</v>
      </c>
      <c r="I90" s="3">
        <f t="shared" si="6"/>
        <v>5.360056021589869E-3</v>
      </c>
    </row>
    <row r="91" spans="7:9" x14ac:dyDescent="0.25">
      <c r="G91">
        <f t="shared" si="7"/>
        <v>15.899999999999968</v>
      </c>
      <c r="H91" s="2">
        <f t="shared" si="5"/>
        <v>5.331726915782424E-3</v>
      </c>
      <c r="I91" s="3">
        <f t="shared" si="6"/>
        <v>5.4014674007670871E-3</v>
      </c>
    </row>
    <row r="92" spans="7:9" x14ac:dyDescent="0.25">
      <c r="G92">
        <f t="shared" si="7"/>
        <v>15.999999999999968</v>
      </c>
      <c r="H92" s="2">
        <f t="shared" si="5"/>
        <v>5.3699768359603984E-3</v>
      </c>
      <c r="I92" s="3">
        <f t="shared" si="6"/>
        <v>5.4429907907014834E-3</v>
      </c>
    </row>
    <row r="93" spans="7:9" x14ac:dyDescent="0.25">
      <c r="G93">
        <f t="shared" si="7"/>
        <v>16.099999999999969</v>
      </c>
      <c r="H93" s="2">
        <f t="shared" si="5"/>
        <v>5.4085011618640842E-3</v>
      </c>
      <c r="I93" s="3">
        <f t="shared" si="6"/>
        <v>5.48459743423784E-3</v>
      </c>
    </row>
    <row r="94" spans="7:9" x14ac:dyDescent="0.25">
      <c r="G94">
        <f t="shared" si="7"/>
        <v>16.199999999999971</v>
      </c>
      <c r="H94" s="2">
        <f t="shared" si="5"/>
        <v>5.4473018620858861E-3</v>
      </c>
      <c r="I94" s="3">
        <f t="shared" si="6"/>
        <v>5.5262543564229254E-3</v>
      </c>
    </row>
    <row r="95" spans="7:9" x14ac:dyDescent="0.25">
      <c r="G95">
        <f t="shared" si="7"/>
        <v>16.299999999999972</v>
      </c>
      <c r="H95" s="2">
        <f t="shared" si="5"/>
        <v>5.4863809193409297E-3</v>
      </c>
      <c r="I95" s="3">
        <f t="shared" si="6"/>
        <v>5.5679237946731526E-3</v>
      </c>
    </row>
    <row r="96" spans="7:9" x14ac:dyDescent="0.25">
      <c r="G96">
        <f t="shared" si="7"/>
        <v>16.399999999999974</v>
      </c>
      <c r="H96" s="2">
        <f t="shared" si="5"/>
        <v>5.5257403305683812E-3</v>
      </c>
      <c r="I96" s="3">
        <f t="shared" si="6"/>
        <v>5.6095625523159996E-3</v>
      </c>
    </row>
    <row r="97" spans="7:9" x14ac:dyDescent="0.25">
      <c r="G97">
        <f t="shared" si="7"/>
        <v>16.499999999999975</v>
      </c>
      <c r="H97" s="2">
        <f t="shared" si="5"/>
        <v>5.5653821070334904E-3</v>
      </c>
      <c r="I97" s="3">
        <f t="shared" si="6"/>
        <v>5.6511212652040404E-3</v>
      </c>
    </row>
    <row r="98" spans="7:9" x14ac:dyDescent="0.25">
      <c r="G98">
        <f t="shared" si="7"/>
        <v>16.599999999999977</v>
      </c>
      <c r="H98" s="2">
        <f t="shared" si="5"/>
        <v>5.6053082744303663E-3</v>
      </c>
      <c r="I98" s="3">
        <f t="shared" si="6"/>
        <v>5.6925435697155954E-3</v>
      </c>
    </row>
    <row r="99" spans="7:9" x14ac:dyDescent="0.25">
      <c r="G99">
        <f t="shared" si="7"/>
        <v>16.699999999999978</v>
      </c>
      <c r="H99" s="2">
        <f t="shared" si="5"/>
        <v>5.6455208729854888E-3</v>
      </c>
      <c r="I99" s="3">
        <f t="shared" si="6"/>
        <v>5.7337651588850623E-3</v>
      </c>
    </row>
    <row r="100" spans="7:9" x14ac:dyDescent="0.25">
      <c r="G100">
        <f t="shared" si="7"/>
        <v>16.799999999999979</v>
      </c>
      <c r="H100" s="2">
        <f t="shared" si="5"/>
        <v>5.6860219575619667E-3</v>
      </c>
      <c r="I100" s="3">
        <f t="shared" si="6"/>
        <v>5.7747127116238193E-3</v>
      </c>
    </row>
    <row r="101" spans="7:9" x14ac:dyDescent="0.25">
      <c r="G101">
        <f t="shared" si="7"/>
        <v>16.899999999999981</v>
      </c>
      <c r="H101" s="2">
        <f t="shared" si="5"/>
        <v>5.7268135977645374E-3</v>
      </c>
      <c r="I101" s="3">
        <f t="shared" si="6"/>
        <v>5.8153026779708692E-3</v>
      </c>
    </row>
    <row r="102" spans="7:9" x14ac:dyDescent="0.25">
      <c r="G102">
        <f t="shared" si="7"/>
        <v>16.999999999999982</v>
      </c>
      <c r="H102" s="2">
        <f t="shared" si="5"/>
        <v>5.7678978780453258E-3</v>
      </c>
      <c r="I102" s="3">
        <f t="shared" si="6"/>
        <v>5.8554399010188737E-3</v>
      </c>
    </row>
    <row r="103" spans="7:9" x14ac:dyDescent="0.25">
      <c r="G103">
        <f t="shared" si="7"/>
        <v>17.099999999999984</v>
      </c>
      <c r="H103" s="2">
        <f t="shared" si="5"/>
        <v>5.8092768978103638E-3</v>
      </c>
      <c r="I103" s="3">
        <f t="shared" si="6"/>
        <v>5.8950160535593751E-3</v>
      </c>
    </row>
    <row r="104" spans="7:9" x14ac:dyDescent="0.25">
      <c r="G104">
        <f t="shared" si="7"/>
        <v>17.199999999999985</v>
      </c>
      <c r="H104" s="2">
        <f t="shared" si="5"/>
        <v>5.8509527715268593E-3</v>
      </c>
      <c r="I104" s="3">
        <f t="shared" si="6"/>
        <v>5.9339078645394162E-3</v>
      </c>
    </row>
    <row r="105" spans="7:9" x14ac:dyDescent="0.25">
      <c r="G105">
        <f t="shared" si="7"/>
        <v>17.299999999999986</v>
      </c>
      <c r="H105" s="2">
        <f t="shared" si="5"/>
        <v>5.8929276288312606E-3</v>
      </c>
      <c r="I105" s="3">
        <f t="shared" si="6"/>
        <v>5.9719751070733519E-3</v>
      </c>
    </row>
    <row r="106" spans="7:9" x14ac:dyDescent="0.25">
      <c r="G106">
        <f t="shared" si="7"/>
        <v>17.399999999999988</v>
      </c>
      <c r="H106" s="2">
        <f t="shared" si="5"/>
        <v>5.9352036146380644E-3</v>
      </c>
      <c r="I106" s="3">
        <f t="shared" si="6"/>
        <v>6.0090583159551026E-3</v>
      </c>
    </row>
    <row r="107" spans="7:9" x14ac:dyDescent="0.25">
      <c r="G107">
        <f t="shared" si="7"/>
        <v>17.499999999999989</v>
      </c>
      <c r="H107" s="2">
        <f t="shared" si="5"/>
        <v>5.9777828892494346E-3</v>
      </c>
      <c r="I107" s="3">
        <f t="shared" si="6"/>
        <v>6.0449761983070007E-3</v>
      </c>
    </row>
    <row r="108" spans="7:9" x14ac:dyDescent="0.25">
      <c r="G108">
        <f t="shared" si="7"/>
        <v>17.599999999999991</v>
      </c>
      <c r="H108" s="2">
        <f t="shared" si="5"/>
        <v>6.0206676284655846E-3</v>
      </c>
      <c r="I108" s="3">
        <f t="shared" si="6"/>
        <v>6.0795226961127703E-3</v>
      </c>
    </row>
    <row r="109" spans="7:9" x14ac:dyDescent="0.25">
      <c r="G109">
        <f t="shared" si="7"/>
        <v>17.699999999999992</v>
      </c>
      <c r="H109" s="2">
        <f t="shared" si="5"/>
        <v>6.0638600236959626E-3</v>
      </c>
      <c r="I109" s="3">
        <f t="shared" si="6"/>
        <v>6.112463653836755E-3</v>
      </c>
    </row>
    <row r="110" spans="7:9" x14ac:dyDescent="0.25">
      <c r="G110">
        <f t="shared" si="7"/>
        <v>17.799999999999994</v>
      </c>
      <c r="H110" s="2">
        <f t="shared" si="5"/>
        <v>6.1073622820712395E-3</v>
      </c>
      <c r="I110" s="3">
        <f t="shared" si="6"/>
        <v>6.1435330380401791E-3</v>
      </c>
    </row>
    <row r="111" spans="7:9" x14ac:dyDescent="0.25">
      <c r="G111">
        <f t="shared" si="7"/>
        <v>17.899999999999995</v>
      </c>
      <c r="H111" s="2">
        <f t="shared" si="5"/>
        <v>6.1511766265560817E-3</v>
      </c>
      <c r="I111" s="3">
        <f t="shared" si="6"/>
        <v>6.1724286487685031E-3</v>
      </c>
    </row>
    <row r="112" spans="7:9" x14ac:dyDescent="0.25">
      <c r="G112">
        <f t="shared" si="7"/>
        <v>17.999999999999996</v>
      </c>
      <c r="H112" s="2">
        <f t="shared" si="5"/>
        <v>6.1953052960627541E-3</v>
      </c>
      <c r="I112" s="3">
        <f t="shared" si="6"/>
        <v>6.1988072543875802E-3</v>
      </c>
    </row>
    <row r="113" spans="7:9" x14ac:dyDescent="0.25">
      <c r="G113">
        <f t="shared" si="7"/>
        <v>18.099999999999998</v>
      </c>
      <c r="H113" s="2">
        <f t="shared" si="5"/>
        <v>6.2397505455655238E-3</v>
      </c>
      <c r="I113" s="3">
        <f t="shared" si="6"/>
        <v>6.2222790723616729E-3</v>
      </c>
    </row>
    <row r="114" spans="7:9" x14ac:dyDescent="0.25">
      <c r="G114">
        <f t="shared" si="7"/>
        <v>18.2</v>
      </c>
      <c r="H114" s="2">
        <f t="shared" si="5"/>
        <v>6.2845146462158904E-3</v>
      </c>
      <c r="I114" s="3">
        <f t="shared" si="6"/>
        <v>6.2424015080469767E-3</v>
      </c>
    </row>
    <row r="115" spans="7:9" x14ac:dyDescent="0.25">
      <c r="G115">
        <f t="shared" si="7"/>
        <v>18.3</v>
      </c>
      <c r="H115" s="2">
        <f t="shared" si="5"/>
        <v>6.3295998854586422E-3</v>
      </c>
      <c r="I115" s="3">
        <f t="shared" si="6"/>
        <v>6.2586720517542431E-3</v>
      </c>
    </row>
    <row r="116" spans="7:9" x14ac:dyDescent="0.25">
      <c r="G116">
        <f t="shared" si="7"/>
        <v>18.400000000000002</v>
      </c>
      <c r="H116" s="2">
        <f t="shared" si="5"/>
        <v>6.3750085671487444E-3</v>
      </c>
      <c r="I116" s="3">
        <f t="shared" si="6"/>
        <v>6.270520220924964E-3</v>
      </c>
    </row>
    <row r="117" spans="7:9" x14ac:dyDescent="0.25">
      <c r="G117">
        <f t="shared" si="7"/>
        <v>18.500000000000004</v>
      </c>
      <c r="H117" s="2">
        <f t="shared" si="5"/>
        <v>6.4207430116690629E-3</v>
      </c>
      <c r="I117" s="3">
        <f t="shared" si="6"/>
        <v>6.2772984190539458E-3</v>
      </c>
    </row>
    <row r="118" spans="7:9" x14ac:dyDescent="0.25">
      <c r="G118" s="5">
        <f t="shared" si="7"/>
        <v>18.600000000000005</v>
      </c>
      <c r="H118" s="2">
        <f t="shared" si="5"/>
        <v>6.466805556048943E-3</v>
      </c>
      <c r="I118" s="3">
        <f t="shared" si="6"/>
        <v>6.2782715657344326E-3</v>
      </c>
    </row>
    <row r="119" spans="7:9" x14ac:dyDescent="0.25">
      <c r="G119">
        <f t="shared" si="7"/>
        <v>18.700000000000006</v>
      </c>
      <c r="H119" s="2">
        <f t="shared" si="5"/>
        <v>6.5131985540836249E-3</v>
      </c>
      <c r="I119" s="3">
        <f t="shared" si="6"/>
        <v>6.2726053326255336E-3</v>
      </c>
    </row>
    <row r="120" spans="7:9" x14ac:dyDescent="0.25">
      <c r="G120">
        <f t="shared" si="7"/>
        <v>18.800000000000008</v>
      </c>
      <c r="H120" s="2">
        <f t="shared" si="5"/>
        <v>6.5599243764545255E-3</v>
      </c>
      <c r="I120" s="3">
        <f t="shared" si="6"/>
        <v>6.2593527979335119E-3</v>
      </c>
    </row>
    <row r="121" spans="7:9" x14ac:dyDescent="0.25">
      <c r="G121">
        <f t="shared" si="7"/>
        <v>18.900000000000009</v>
      </c>
      <c r="H121" s="2">
        <f t="shared" si="5"/>
        <v>6.606985410850379E-3</v>
      </c>
      <c r="I121" s="3">
        <f t="shared" si="6"/>
        <v>6.2374393068048836E-3</v>
      </c>
    </row>
    <row r="122" spans="7:9" x14ac:dyDescent="0.25">
      <c r="G122">
        <f t="shared" si="7"/>
        <v>19.000000000000011</v>
      </c>
      <c r="H122" s="2">
        <f t="shared" si="5"/>
        <v>6.6543840620892488E-3</v>
      </c>
      <c r="I122" s="3">
        <f t="shared" si="6"/>
        <v>6.2056452964488413E-3</v>
      </c>
    </row>
    <row r="123" spans="7:9" x14ac:dyDescent="0.25">
      <c r="G123">
        <f t="shared" si="7"/>
        <v>19.100000000000012</v>
      </c>
      <c r="H123" s="2">
        <f t="shared" si="5"/>
        <v>6.7021227522414146E-3</v>
      </c>
      <c r="I123" s="3">
        <f t="shared" si="6"/>
        <v>6.1625868123838879E-3</v>
      </c>
    </row>
    <row r="124" spans="7:9" x14ac:dyDescent="0.25">
      <c r="G124">
        <f t="shared" si="7"/>
        <v>19.200000000000014</v>
      </c>
      <c r="H124" s="2">
        <f t="shared" si="5"/>
        <v>6.7502039207531376E-3</v>
      </c>
      <c r="I124" s="3">
        <f t="shared" si="6"/>
        <v>6.1066934054224585E-3</v>
      </c>
    </row>
    <row r="125" spans="7:9" x14ac:dyDescent="0.25">
      <c r="G125">
        <f t="shared" si="7"/>
        <v>19.300000000000015</v>
      </c>
      <c r="H125" s="2">
        <f t="shared" si="5"/>
        <v>6.7986300245713163E-3</v>
      </c>
      <c r="I125" s="3">
        <f t="shared" si="6"/>
        <v>6.036183057281483E-3</v>
      </c>
    </row>
    <row r="126" spans="7:9" x14ac:dyDescent="0.25">
      <c r="G126">
        <f t="shared" si="7"/>
        <v>19.400000000000016</v>
      </c>
      <c r="H126" s="2">
        <f t="shared" si="5"/>
        <v>6.8474035382690398E-3</v>
      </c>
      <c r="I126" s="3">
        <f t="shared" si="6"/>
        <v>5.9490337353718861E-3</v>
      </c>
    </row>
    <row r="127" spans="7:9" x14ac:dyDescent="0.25">
      <c r="G127">
        <f t="shared" si="7"/>
        <v>19.500000000000018</v>
      </c>
      <c r="H127" s="2">
        <f t="shared" si="5"/>
        <v>6.8965269541720331E-3</v>
      </c>
      <c r="I127" s="3">
        <f t="shared" si="6"/>
        <v>5.8429511236216397E-3</v>
      </c>
    </row>
    <row r="128" spans="7:9" x14ac:dyDescent="0.25">
      <c r="G128">
        <f t="shared" si="7"/>
        <v>19.600000000000019</v>
      </c>
      <c r="H128" s="2">
        <f t="shared" si="5"/>
        <v>6.9460027824860245E-3</v>
      </c>
      <c r="I128" s="3">
        <f t="shared" si="6"/>
        <v>5.7153320152699503E-3</v>
      </c>
    </row>
    <row r="129" spans="7:9" x14ac:dyDescent="0.25">
      <c r="G129">
        <f t="shared" si="7"/>
        <v>19.700000000000021</v>
      </c>
      <c r="H129" s="2">
        <f t="shared" si="5"/>
        <v>6.9958335514250002E-3</v>
      </c>
      <c r="I129" s="3">
        <f t="shared" si="6"/>
        <v>5.5632227844638147E-3</v>
      </c>
    </row>
    <row r="130" spans="7:9" x14ac:dyDescent="0.25">
      <c r="G130">
        <f t="shared" si="7"/>
        <v>19.800000000000022</v>
      </c>
      <c r="H130" s="2">
        <f t="shared" si="5"/>
        <v>7.046021807340418E-3</v>
      </c>
      <c r="I130" s="3">
        <f t="shared" si="6"/>
        <v>5.3832722750918882E-3</v>
      </c>
    </row>
    <row r="131" spans="7:9" x14ac:dyDescent="0.25">
      <c r="G131">
        <f t="shared" si="7"/>
        <v>19.900000000000023</v>
      </c>
      <c r="H131" s="2">
        <f t="shared" ref="H131:H140" si="8">$C$16*EXP($C$17*G131)</f>
        <v>7.0965701148513046E-3</v>
      </c>
      <c r="I131" s="3">
        <f t="shared" ref="I131:I138" si="9">$C$22*EXP(0.08*G131)*(1-EXP($C$24*(G131-$C$25)))</f>
        <v>5.1716783563552542E-3</v>
      </c>
    </row>
    <row r="132" spans="7:9" x14ac:dyDescent="0.25">
      <c r="G132">
        <f t="shared" ref="G132:G142" si="10">G131+0.1</f>
        <v>20.000000000000025</v>
      </c>
      <c r="H132" s="2">
        <f t="shared" si="8"/>
        <v>7.1474810569753201E-3</v>
      </c>
      <c r="I132" s="3">
        <f t="shared" si="9"/>
        <v>4.9241272936837105E-3</v>
      </c>
    </row>
    <row r="133" spans="7:9" x14ac:dyDescent="0.25">
      <c r="G133">
        <f t="shared" si="10"/>
        <v>20.100000000000026</v>
      </c>
      <c r="H133" s="2">
        <f t="shared" si="8"/>
        <v>7.1987572352607519E-3</v>
      </c>
      <c r="I133" s="3">
        <f t="shared" si="9"/>
        <v>4.6357249691521283E-3</v>
      </c>
    </row>
    <row r="134" spans="7:9" x14ac:dyDescent="0.25">
      <c r="G134">
        <f t="shared" si="10"/>
        <v>20.200000000000028</v>
      </c>
      <c r="H134" s="2">
        <f t="shared" si="8"/>
        <v>7.250401269919441E-3</v>
      </c>
      <c r="I134" s="3">
        <f t="shared" si="9"/>
        <v>4.3009188557113325E-3</v>
      </c>
    </row>
    <row r="135" spans="7:9" x14ac:dyDescent="0.25">
      <c r="G135">
        <f t="shared" si="10"/>
        <v>20.300000000000029</v>
      </c>
      <c r="H135" s="2">
        <f t="shared" si="8"/>
        <v>7.3024157999606919E-3</v>
      </c>
      <c r="I135" s="3">
        <f t="shared" si="9"/>
        <v>3.9134095022529923E-3</v>
      </c>
    </row>
    <row r="136" spans="7:9" x14ac:dyDescent="0.25">
      <c r="G136">
        <f t="shared" si="10"/>
        <v>20.400000000000031</v>
      </c>
      <c r="H136" s="2">
        <f t="shared" si="8"/>
        <v>7.3548034833261083E-3</v>
      </c>
      <c r="I136" s="3">
        <f t="shared" si="9"/>
        <v>3.4660501194321244E-3</v>
      </c>
    </row>
    <row r="137" spans="7:9" x14ac:dyDescent="0.25">
      <c r="G137">
        <f t="shared" si="10"/>
        <v>20.500000000000032</v>
      </c>
      <c r="H137" s="2">
        <f t="shared" si="8"/>
        <v>7.4075669970254257E-3</v>
      </c>
      <c r="I137" s="3">
        <f t="shared" si="9"/>
        <v>2.950732666611851E-3</v>
      </c>
    </row>
    <row r="138" spans="7:9" x14ac:dyDescent="0.25">
      <c r="G138">
        <f t="shared" si="10"/>
        <v>20.600000000000033</v>
      </c>
      <c r="H138" s="2">
        <f t="shared" si="8"/>
        <v>7.460709037273308E-3</v>
      </c>
      <c r="I138" s="3">
        <f t="shared" si="9"/>
        <v>2.3582586252533953E-3</v>
      </c>
    </row>
    <row r="139" spans="7:9" x14ac:dyDescent="0.25">
      <c r="G139">
        <f t="shared" si="10"/>
        <v>20.700000000000035</v>
      </c>
      <c r="H139" s="2">
        <f t="shared" si="8"/>
        <v>7.5142323196271113E-3</v>
      </c>
      <c r="I139" s="3"/>
    </row>
    <row r="140" spans="7:9" x14ac:dyDescent="0.25">
      <c r="G140">
        <f t="shared" si="10"/>
        <v>20.800000000000036</v>
      </c>
      <c r="H140" s="2">
        <f t="shared" si="8"/>
        <v>7.5681395791256621E-3</v>
      </c>
      <c r="I140" s="3"/>
    </row>
    <row r="141" spans="7:9" x14ac:dyDescent="0.25">
      <c r="G141" s="6">
        <f t="shared" si="10"/>
        <v>20.900000000000038</v>
      </c>
      <c r="H141" s="7"/>
      <c r="I141" s="3"/>
    </row>
    <row r="142" spans="7:9" x14ac:dyDescent="0.25">
      <c r="G142">
        <f t="shared" si="10"/>
        <v>21.000000000000039</v>
      </c>
      <c r="H142" s="7"/>
      <c r="I142" s="3"/>
    </row>
    <row r="143" spans="7:9" x14ac:dyDescent="0.25">
      <c r="H143" s="7"/>
      <c r="I143" s="8"/>
    </row>
    <row r="144" spans="7:9" x14ac:dyDescent="0.25">
      <c r="H144" s="7"/>
      <c r="I144" s="4"/>
    </row>
    <row r="145" spans="8:9" x14ac:dyDescent="0.25">
      <c r="H145" s="7"/>
      <c r="I145" s="4"/>
    </row>
    <row r="146" spans="8:9" x14ac:dyDescent="0.25">
      <c r="H146" s="7"/>
      <c r="I146" s="4"/>
    </row>
    <row r="147" spans="8:9" x14ac:dyDescent="0.25">
      <c r="I147" s="4"/>
    </row>
    <row r="148" spans="8:9" x14ac:dyDescent="0.25">
      <c r="I148" s="4"/>
    </row>
    <row r="149" spans="8:9" x14ac:dyDescent="0.25">
      <c r="I149" s="4"/>
    </row>
    <row r="150" spans="8:9" x14ac:dyDescent="0.25">
      <c r="I150" s="4"/>
    </row>
    <row r="151" spans="8:9" x14ac:dyDescent="0.25">
      <c r="I151" s="4"/>
    </row>
    <row r="152" spans="8:9" x14ac:dyDescent="0.25">
      <c r="I152" s="4"/>
    </row>
    <row r="153" spans="8:9" x14ac:dyDescent="0.25">
      <c r="I153" s="4"/>
    </row>
    <row r="154" spans="8:9" x14ac:dyDescent="0.25">
      <c r="I154" s="4"/>
    </row>
    <row r="155" spans="8:9" x14ac:dyDescent="0.25">
      <c r="I155" s="4"/>
    </row>
    <row r="156" spans="8:9" x14ac:dyDescent="0.25">
      <c r="I156" s="4"/>
    </row>
    <row r="157" spans="8:9" x14ac:dyDescent="0.25">
      <c r="I157" s="4"/>
    </row>
    <row r="158" spans="8:9" x14ac:dyDescent="0.25">
      <c r="I158" s="4"/>
    </row>
    <row r="159" spans="8:9" x14ac:dyDescent="0.25">
      <c r="I159" s="4"/>
    </row>
    <row r="160" spans="8:9" x14ac:dyDescent="0.25">
      <c r="I160" s="4"/>
    </row>
  </sheetData>
  <sortState xmlns:xlrd2="http://schemas.microsoft.com/office/spreadsheetml/2017/richdata2" ref="A2:E10">
    <sortCondition ref="B2:B10"/>
  </sortState>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DFC15-83CF-434B-8256-262F61692FBE}">
  <dimension ref="A1:X297"/>
  <sheetViews>
    <sheetView workbookViewId="0">
      <selection activeCell="F24" sqref="F24"/>
    </sheetView>
  </sheetViews>
  <sheetFormatPr defaultRowHeight="15" x14ac:dyDescent="0.25"/>
  <cols>
    <col min="1" max="8" width="8.85546875" style="7"/>
    <col min="9" max="9" width="12.42578125" style="7" bestFit="1" customWidth="1"/>
  </cols>
  <sheetData>
    <row r="1" spans="1:9" ht="18" x14ac:dyDescent="0.35">
      <c r="A1" s="9" t="s">
        <v>7</v>
      </c>
      <c r="B1" s="9" t="s">
        <v>1</v>
      </c>
      <c r="C1" s="9" t="s">
        <v>8</v>
      </c>
      <c r="D1" s="9" t="s">
        <v>9</v>
      </c>
      <c r="E1" s="9" t="s">
        <v>10</v>
      </c>
      <c r="F1" s="9" t="s">
        <v>11</v>
      </c>
      <c r="G1" s="9" t="s">
        <v>12</v>
      </c>
      <c r="H1" s="10" t="s">
        <v>13</v>
      </c>
      <c r="I1" s="11" t="s">
        <v>14</v>
      </c>
    </row>
    <row r="2" spans="1:9" x14ac:dyDescent="0.25">
      <c r="A2" s="7">
        <v>1</v>
      </c>
      <c r="B2" s="7">
        <v>17.5</v>
      </c>
      <c r="C2" s="7">
        <v>32</v>
      </c>
      <c r="D2" s="7">
        <v>393.48</v>
      </c>
      <c r="E2" s="7">
        <v>6.0469999999999997</v>
      </c>
      <c r="F2" s="7">
        <v>5.1539999999999999</v>
      </c>
      <c r="G2" s="7">
        <v>3</v>
      </c>
      <c r="H2" s="7">
        <v>0</v>
      </c>
      <c r="I2" s="12">
        <f>(SQRT($C$23)-0.5*0.00037*$C$24^1.22*EXP(0.061*$C$25)*H2)^2</f>
        <v>6.0325263157894744</v>
      </c>
    </row>
    <row r="3" spans="1:9" x14ac:dyDescent="0.25">
      <c r="A3" s="7">
        <v>1</v>
      </c>
      <c r="B3" s="7">
        <v>17.5</v>
      </c>
      <c r="C3" s="7">
        <v>30</v>
      </c>
      <c r="D3" s="7">
        <v>298.04000000000002</v>
      </c>
      <c r="E3" s="7">
        <v>6.0460000000000003</v>
      </c>
      <c r="F3" s="7">
        <v>5.3890000000000002</v>
      </c>
      <c r="G3" s="7">
        <v>3.25</v>
      </c>
      <c r="H3" s="7">
        <f>H2+0.2</f>
        <v>0.2</v>
      </c>
      <c r="I3" s="12">
        <f t="shared" ref="I3:I66" si="0">(SQRT($C$23)-0.5*0.00037*$C$24^1.22*EXP(0.061*$C$25)*H3)^2</f>
        <v>5.9986328933923323</v>
      </c>
    </row>
    <row r="4" spans="1:9" x14ac:dyDescent="0.25">
      <c r="A4" s="7">
        <v>1</v>
      </c>
      <c r="B4" s="7">
        <v>17.5</v>
      </c>
      <c r="C4" s="7">
        <v>29</v>
      </c>
      <c r="D4" s="7">
        <v>300.55</v>
      </c>
      <c r="E4" s="7">
        <v>6.0419999999999998</v>
      </c>
      <c r="F4" s="7">
        <v>4.99</v>
      </c>
      <c r="G4" s="7">
        <v>6.25</v>
      </c>
      <c r="H4" s="7">
        <f>H3+0.2</f>
        <v>0.4</v>
      </c>
      <c r="I4" s="12">
        <f t="shared" si="0"/>
        <v>5.9648349535950826</v>
      </c>
    </row>
    <row r="5" spans="1:9" x14ac:dyDescent="0.25">
      <c r="A5" s="7">
        <v>1</v>
      </c>
      <c r="B5" s="7">
        <v>17.5</v>
      </c>
      <c r="C5" s="7">
        <v>30</v>
      </c>
      <c r="D5" s="7">
        <v>283.7</v>
      </c>
      <c r="E5" s="7">
        <v>6.03</v>
      </c>
      <c r="F5" s="7">
        <v>4.867</v>
      </c>
      <c r="G5" s="7">
        <v>6.5</v>
      </c>
      <c r="H5" s="7">
        <f t="shared" ref="H5:H68" si="1">H4+0.2</f>
        <v>0.60000000000000009</v>
      </c>
      <c r="I5" s="12">
        <f t="shared" si="0"/>
        <v>5.9311324963977299</v>
      </c>
    </row>
    <row r="6" spans="1:9" x14ac:dyDescent="0.25">
      <c r="A6" s="7">
        <v>1</v>
      </c>
      <c r="B6" s="7">
        <v>17.5</v>
      </c>
      <c r="C6" s="7">
        <v>33</v>
      </c>
      <c r="D6" s="7">
        <v>411.94</v>
      </c>
      <c r="E6" s="7">
        <v>6.0380000000000003</v>
      </c>
      <c r="F6" s="7">
        <v>4.3369999999999997</v>
      </c>
      <c r="G6" s="7">
        <v>9</v>
      </c>
      <c r="H6" s="7">
        <f t="shared" si="1"/>
        <v>0.8</v>
      </c>
      <c r="I6" s="12">
        <f t="shared" si="0"/>
        <v>5.8975255218002678</v>
      </c>
    </row>
    <row r="7" spans="1:9" x14ac:dyDescent="0.25">
      <c r="A7" s="7">
        <v>1</v>
      </c>
      <c r="B7" s="7">
        <v>17.5</v>
      </c>
      <c r="C7" s="7">
        <v>31</v>
      </c>
      <c r="D7" s="7">
        <v>359.3</v>
      </c>
      <c r="E7" s="7">
        <v>6.0229999999999997</v>
      </c>
      <c r="F7" s="7">
        <v>4.242</v>
      </c>
      <c r="G7" s="7">
        <v>11</v>
      </c>
      <c r="H7" s="7">
        <f t="shared" si="1"/>
        <v>1</v>
      </c>
      <c r="I7" s="12">
        <f t="shared" si="0"/>
        <v>5.8640140298026981</v>
      </c>
    </row>
    <row r="8" spans="1:9" x14ac:dyDescent="0.25">
      <c r="A8" s="7">
        <v>1</v>
      </c>
      <c r="B8" s="7">
        <v>17.5</v>
      </c>
      <c r="C8" s="7">
        <v>30</v>
      </c>
      <c r="D8" s="7">
        <v>322.8</v>
      </c>
      <c r="E8" s="7">
        <v>6.0170000000000003</v>
      </c>
      <c r="F8" s="7">
        <v>3.657</v>
      </c>
      <c r="G8" s="7">
        <v>15</v>
      </c>
      <c r="H8" s="7">
        <f t="shared" si="1"/>
        <v>1.2</v>
      </c>
      <c r="I8" s="12">
        <f t="shared" si="0"/>
        <v>5.8305980204050227</v>
      </c>
    </row>
    <row r="9" spans="1:9" x14ac:dyDescent="0.25">
      <c r="A9" s="7">
        <v>1</v>
      </c>
      <c r="B9" s="7">
        <v>17.5</v>
      </c>
      <c r="C9" s="7">
        <v>33</v>
      </c>
      <c r="D9" s="7">
        <v>362.03399999999999</v>
      </c>
      <c r="E9" s="7">
        <v>6.0289999999999999</v>
      </c>
      <c r="F9" s="7">
        <v>3.0859999999999999</v>
      </c>
      <c r="G9" s="7">
        <v>18</v>
      </c>
      <c r="H9" s="7">
        <f t="shared" si="1"/>
        <v>1.4</v>
      </c>
      <c r="I9" s="12">
        <f t="shared" si="0"/>
        <v>5.7972774936072407</v>
      </c>
    </row>
    <row r="10" spans="1:9" x14ac:dyDescent="0.25">
      <c r="A10" s="7">
        <v>1</v>
      </c>
      <c r="B10" s="7">
        <v>17.5</v>
      </c>
      <c r="C10" s="7">
        <v>32</v>
      </c>
      <c r="D10" s="7">
        <v>408.23500000000001</v>
      </c>
      <c r="E10" s="7">
        <v>6.0140000000000002</v>
      </c>
      <c r="F10" s="7">
        <v>2.774</v>
      </c>
      <c r="G10" s="7">
        <v>21</v>
      </c>
      <c r="H10" s="7">
        <f t="shared" si="1"/>
        <v>1.5999999999999999</v>
      </c>
      <c r="I10" s="12">
        <f t="shared" si="0"/>
        <v>5.7640524494093537</v>
      </c>
    </row>
    <row r="11" spans="1:9" x14ac:dyDescent="0.25">
      <c r="A11" s="7">
        <v>1</v>
      </c>
      <c r="B11" s="7">
        <v>17.5</v>
      </c>
      <c r="C11" s="7">
        <v>29</v>
      </c>
      <c r="D11" s="7">
        <v>274.8</v>
      </c>
      <c r="E11" s="7">
        <v>6.0330000000000004</v>
      </c>
      <c r="F11" s="7">
        <v>2.8679999999999999</v>
      </c>
      <c r="G11" s="7">
        <v>24.5</v>
      </c>
      <c r="H11" s="7">
        <f t="shared" si="1"/>
        <v>1.7999999999999998</v>
      </c>
      <c r="I11" s="12">
        <f t="shared" si="0"/>
        <v>5.7309228878113583</v>
      </c>
    </row>
    <row r="12" spans="1:9" x14ac:dyDescent="0.25">
      <c r="A12" s="7">
        <v>1</v>
      </c>
      <c r="B12" s="7">
        <v>17.5</v>
      </c>
      <c r="C12" s="7">
        <v>31</v>
      </c>
      <c r="D12" s="7">
        <v>329.18</v>
      </c>
      <c r="E12" s="7">
        <v>6.0259999999999998</v>
      </c>
      <c r="F12" s="7">
        <v>2.6949999999999998</v>
      </c>
      <c r="G12" s="7">
        <v>27</v>
      </c>
      <c r="H12" s="7">
        <f t="shared" si="1"/>
        <v>1.9999999999999998</v>
      </c>
      <c r="I12" s="12">
        <f t="shared" si="0"/>
        <v>5.6978888088132553</v>
      </c>
    </row>
    <row r="13" spans="1:9" x14ac:dyDescent="0.25">
      <c r="A13" s="7">
        <v>1</v>
      </c>
      <c r="B13" s="7">
        <v>17.5</v>
      </c>
      <c r="C13" s="7">
        <v>30</v>
      </c>
      <c r="D13" s="7">
        <v>292.86</v>
      </c>
      <c r="E13" s="7">
        <v>6.0389999999999997</v>
      </c>
      <c r="F13" s="7">
        <v>2.92</v>
      </c>
      <c r="G13" s="7">
        <v>30.25</v>
      </c>
      <c r="H13" s="7">
        <f t="shared" si="1"/>
        <v>2.1999999999999997</v>
      </c>
      <c r="I13" s="12">
        <f t="shared" si="0"/>
        <v>5.6649502124150466</v>
      </c>
    </row>
    <row r="14" spans="1:9" x14ac:dyDescent="0.25">
      <c r="A14" s="7">
        <v>1</v>
      </c>
      <c r="B14" s="7">
        <v>17.5</v>
      </c>
      <c r="C14" s="7">
        <v>29</v>
      </c>
      <c r="D14" s="7">
        <v>283.70999999999998</v>
      </c>
      <c r="E14" s="7">
        <v>6.0289999999999999</v>
      </c>
      <c r="F14" s="7">
        <v>1.6850000000000001</v>
      </c>
      <c r="G14" s="7">
        <v>33</v>
      </c>
      <c r="H14" s="7">
        <f t="shared" si="1"/>
        <v>2.4</v>
      </c>
      <c r="I14" s="12">
        <f t="shared" si="0"/>
        <v>5.6321070986167303</v>
      </c>
    </row>
    <row r="15" spans="1:9" x14ac:dyDescent="0.25">
      <c r="A15" s="7">
        <v>1</v>
      </c>
      <c r="B15" s="7">
        <v>17.5</v>
      </c>
      <c r="C15" s="7">
        <v>29</v>
      </c>
      <c r="D15" s="7">
        <v>270.14999999999998</v>
      </c>
      <c r="E15" s="7">
        <v>6.0259999999999998</v>
      </c>
      <c r="F15" s="7">
        <v>1.4690000000000001</v>
      </c>
      <c r="G15" s="7">
        <v>37.25</v>
      </c>
      <c r="H15" s="7">
        <f t="shared" si="1"/>
        <v>2.6</v>
      </c>
      <c r="I15" s="12">
        <f t="shared" si="0"/>
        <v>5.59935946741831</v>
      </c>
    </row>
    <row r="16" spans="1:9" x14ac:dyDescent="0.25">
      <c r="A16" s="7">
        <v>1</v>
      </c>
      <c r="B16" s="7">
        <v>17.5</v>
      </c>
      <c r="C16" s="7">
        <v>30</v>
      </c>
      <c r="D16" s="7">
        <v>267.57</v>
      </c>
      <c r="E16" s="7">
        <v>6.0289999999999999</v>
      </c>
      <c r="F16" s="7">
        <v>1.081</v>
      </c>
      <c r="G16" s="7">
        <v>41</v>
      </c>
      <c r="H16" s="7">
        <f t="shared" si="1"/>
        <v>2.8000000000000003</v>
      </c>
      <c r="I16" s="12">
        <f t="shared" si="0"/>
        <v>5.5667073188197804</v>
      </c>
    </row>
    <row r="17" spans="1:24" x14ac:dyDescent="0.25">
      <c r="A17" s="7">
        <v>1</v>
      </c>
      <c r="B17" s="7">
        <v>17.5</v>
      </c>
      <c r="C17" s="7">
        <v>30</v>
      </c>
      <c r="D17" s="7">
        <v>283.2</v>
      </c>
      <c r="E17" s="7">
        <v>6.032</v>
      </c>
      <c r="F17" s="7">
        <v>0.92100000000000004</v>
      </c>
      <c r="G17" s="7">
        <v>45</v>
      </c>
      <c r="H17" s="7">
        <f t="shared" si="1"/>
        <v>3.0000000000000004</v>
      </c>
      <c r="I17" s="12">
        <f t="shared" si="0"/>
        <v>5.5341506528211442</v>
      </c>
    </row>
    <row r="18" spans="1:24" x14ac:dyDescent="0.25">
      <c r="A18" s="7">
        <v>1</v>
      </c>
      <c r="B18" s="7">
        <v>17.5</v>
      </c>
      <c r="C18" s="7">
        <v>29</v>
      </c>
      <c r="D18" s="7">
        <v>282.39999999999998</v>
      </c>
      <c r="E18" s="7">
        <v>6.048</v>
      </c>
      <c r="F18" s="7">
        <v>0.73599999999999999</v>
      </c>
      <c r="G18" s="7">
        <v>49</v>
      </c>
      <c r="H18" s="7">
        <f t="shared" si="1"/>
        <v>3.2000000000000006</v>
      </c>
      <c r="I18" s="12">
        <f t="shared" si="0"/>
        <v>5.5016894694224021</v>
      </c>
    </row>
    <row r="19" spans="1:24" x14ac:dyDescent="0.25">
      <c r="A19" s="7">
        <v>1</v>
      </c>
      <c r="B19" s="7">
        <v>17.5</v>
      </c>
      <c r="C19" s="7">
        <v>29</v>
      </c>
      <c r="D19" s="7">
        <v>253.2</v>
      </c>
      <c r="E19" s="7">
        <v>6.0430000000000001</v>
      </c>
      <c r="F19" s="7">
        <v>0.40500000000000003</v>
      </c>
      <c r="G19" s="7">
        <v>54.5</v>
      </c>
      <c r="H19" s="7">
        <f t="shared" si="1"/>
        <v>3.4000000000000008</v>
      </c>
      <c r="I19" s="12">
        <f t="shared" si="0"/>
        <v>5.4693237686235525</v>
      </c>
    </row>
    <row r="20" spans="1:24" x14ac:dyDescent="0.25">
      <c r="A20" s="9">
        <v>1</v>
      </c>
      <c r="B20" s="9">
        <v>17.5</v>
      </c>
      <c r="C20" s="9">
        <v>30</v>
      </c>
      <c r="D20" s="9">
        <v>253.28</v>
      </c>
      <c r="E20" s="9">
        <v>6.0270000000000001</v>
      </c>
      <c r="F20" s="9">
        <v>0.56899999999999995</v>
      </c>
      <c r="G20" s="9">
        <v>56</v>
      </c>
      <c r="H20" s="7">
        <f t="shared" si="1"/>
        <v>3.600000000000001</v>
      </c>
      <c r="I20" s="12">
        <f t="shared" si="0"/>
        <v>5.437053550424598</v>
      </c>
    </row>
    <row r="21" spans="1:24" x14ac:dyDescent="0.25">
      <c r="H21" s="7">
        <f t="shared" si="1"/>
        <v>3.8000000000000012</v>
      </c>
      <c r="I21" s="12">
        <f t="shared" si="0"/>
        <v>5.4048788148255351</v>
      </c>
    </row>
    <row r="22" spans="1:24" x14ac:dyDescent="0.25">
      <c r="B22" s="40"/>
      <c r="C22" s="41" t="s">
        <v>15</v>
      </c>
      <c r="D22" s="42" t="s">
        <v>16</v>
      </c>
      <c r="H22" s="7">
        <f t="shared" si="1"/>
        <v>4.0000000000000009</v>
      </c>
      <c r="I22" s="12">
        <f t="shared" si="0"/>
        <v>5.3727995618263655</v>
      </c>
    </row>
    <row r="23" spans="1:24" x14ac:dyDescent="0.25">
      <c r="B23" s="43" t="s">
        <v>17</v>
      </c>
      <c r="C23" s="44">
        <f>AVERAGE(E2:E20)</f>
        <v>6.0325263157894744</v>
      </c>
      <c r="D23" s="45">
        <f>STDEV(E2:E20)/SQRT(COUNT(E2:E20))</f>
        <v>2.2534812847886158E-3</v>
      </c>
      <c r="H23" s="7">
        <f t="shared" si="1"/>
        <v>4.2000000000000011</v>
      </c>
      <c r="I23" s="12">
        <f t="shared" si="0"/>
        <v>5.3408157914270893</v>
      </c>
    </row>
    <row r="24" spans="1:24" x14ac:dyDescent="0.25">
      <c r="B24" s="43" t="s">
        <v>18</v>
      </c>
      <c r="C24" s="44">
        <f>AVERAGE(C2:C20)</f>
        <v>30.315789473684209</v>
      </c>
      <c r="D24" s="45">
        <f>STDEV(C2:C20)/SQRT(COUNT(C2:C20))</f>
        <v>0.30639033678198208</v>
      </c>
      <c r="H24" s="7">
        <f t="shared" si="1"/>
        <v>4.4000000000000012</v>
      </c>
      <c r="I24" s="12">
        <f t="shared" si="0"/>
        <v>5.3089275036277064</v>
      </c>
    </row>
    <row r="25" spans="1:24" x14ac:dyDescent="0.25">
      <c r="B25" s="43" t="s">
        <v>19</v>
      </c>
      <c r="C25" s="44">
        <f>AVERAGE(B2:B20)</f>
        <v>17.5</v>
      </c>
      <c r="D25" s="45">
        <f>STDEV(B2:B20)/SQRT(COUNT(B2:B20))</f>
        <v>0</v>
      </c>
      <c r="H25" s="7">
        <f t="shared" si="1"/>
        <v>4.6000000000000014</v>
      </c>
      <c r="I25" s="12">
        <f t="shared" si="0"/>
        <v>5.2771346984282168</v>
      </c>
    </row>
    <row r="26" spans="1:24" x14ac:dyDescent="0.25">
      <c r="B26" s="46" t="s">
        <v>20</v>
      </c>
      <c r="C26" s="47">
        <f>AVERAGE(D2:D20)</f>
        <v>312.12784210526308</v>
      </c>
      <c r="D26" s="48">
        <f>STDEV(D2:D20)/SQRT(COUNT(D2:D20))</f>
        <v>11.72968517005792</v>
      </c>
      <c r="H26" s="7">
        <f t="shared" si="1"/>
        <v>4.8000000000000016</v>
      </c>
      <c r="I26" s="12">
        <f t="shared" si="0"/>
        <v>5.2454373758286224</v>
      </c>
      <c r="S26" s="7"/>
      <c r="T26" s="7"/>
      <c r="U26" s="7"/>
    </row>
    <row r="27" spans="1:24" ht="15.75" x14ac:dyDescent="0.25">
      <c r="H27" s="7">
        <f t="shared" si="1"/>
        <v>5.0000000000000018</v>
      </c>
      <c r="I27" s="12">
        <f t="shared" si="0"/>
        <v>5.2138355358289195</v>
      </c>
      <c r="K27" s="13"/>
      <c r="L27" s="13"/>
      <c r="M27" s="13"/>
      <c r="N27" s="13"/>
      <c r="O27" s="13"/>
      <c r="P27" s="13"/>
      <c r="Q27" s="13"/>
      <c r="S27" s="7"/>
      <c r="T27" s="7"/>
      <c r="U27" s="7"/>
      <c r="W27" s="4"/>
      <c r="X27" s="4"/>
    </row>
    <row r="28" spans="1:24" ht="15.75" x14ac:dyDescent="0.25">
      <c r="H28" s="7">
        <f t="shared" si="1"/>
        <v>5.200000000000002</v>
      </c>
      <c r="I28" s="12">
        <f t="shared" si="0"/>
        <v>5.1823291784291099</v>
      </c>
      <c r="K28" s="13"/>
      <c r="L28" s="13"/>
      <c r="M28" s="13"/>
      <c r="N28" s="13"/>
      <c r="O28" s="13"/>
      <c r="P28" s="13"/>
      <c r="Q28" s="13"/>
      <c r="S28" s="7"/>
      <c r="T28" s="7"/>
      <c r="U28" s="7"/>
      <c r="W28" s="4"/>
      <c r="X28" s="4"/>
    </row>
    <row r="29" spans="1:24" ht="15.75" x14ac:dyDescent="0.25">
      <c r="H29" s="7">
        <f t="shared" si="1"/>
        <v>5.4000000000000021</v>
      </c>
      <c r="I29" s="12">
        <f t="shared" si="0"/>
        <v>5.1509183036291928</v>
      </c>
      <c r="K29" s="13"/>
      <c r="L29" s="13"/>
      <c r="M29" s="13"/>
      <c r="N29" s="13"/>
      <c r="O29" s="13"/>
      <c r="P29" s="13"/>
      <c r="Q29" s="13"/>
      <c r="S29" s="7"/>
      <c r="T29" s="7"/>
      <c r="U29" s="7"/>
      <c r="W29" s="4"/>
      <c r="X29" s="4"/>
    </row>
    <row r="30" spans="1:24" ht="15.75" x14ac:dyDescent="0.25">
      <c r="H30" s="7">
        <f t="shared" si="1"/>
        <v>5.6000000000000023</v>
      </c>
      <c r="I30" s="12">
        <f t="shared" si="0"/>
        <v>5.1196029114291699</v>
      </c>
      <c r="K30" s="13"/>
      <c r="L30" s="13"/>
      <c r="M30" s="13"/>
      <c r="N30" s="13"/>
      <c r="O30" s="13"/>
      <c r="P30" s="13"/>
      <c r="Q30" s="13"/>
      <c r="S30" s="7"/>
      <c r="T30" s="7"/>
      <c r="U30" s="7"/>
      <c r="W30" s="4"/>
      <c r="X30" s="4"/>
    </row>
    <row r="31" spans="1:24" ht="15.75" x14ac:dyDescent="0.25">
      <c r="H31" s="7">
        <f t="shared" si="1"/>
        <v>5.8000000000000025</v>
      </c>
      <c r="I31" s="12">
        <f t="shared" si="0"/>
        <v>5.0883830018290421</v>
      </c>
      <c r="K31" s="13"/>
      <c r="L31" s="13"/>
      <c r="M31" s="13"/>
      <c r="N31" s="13"/>
      <c r="O31" s="13"/>
      <c r="P31" s="13"/>
      <c r="Q31" s="13"/>
      <c r="S31" s="7"/>
      <c r="T31" s="7"/>
      <c r="U31" s="7"/>
      <c r="W31" s="4"/>
      <c r="X31" s="4"/>
    </row>
    <row r="32" spans="1:24" ht="15.75" x14ac:dyDescent="0.25">
      <c r="H32" s="7">
        <f t="shared" si="1"/>
        <v>6.0000000000000027</v>
      </c>
      <c r="I32" s="12">
        <f t="shared" si="0"/>
        <v>5.057258574828805</v>
      </c>
      <c r="K32" s="13"/>
      <c r="L32" s="13"/>
      <c r="M32" s="13"/>
      <c r="N32" s="13"/>
      <c r="O32" s="13"/>
      <c r="P32" s="13"/>
      <c r="Q32" s="13"/>
      <c r="S32" s="7"/>
      <c r="T32" s="7"/>
      <c r="U32" s="7"/>
      <c r="W32" s="4"/>
      <c r="X32" s="4"/>
    </row>
    <row r="33" spans="8:24" ht="15.75" x14ac:dyDescent="0.25">
      <c r="H33" s="7">
        <f t="shared" si="1"/>
        <v>6.2000000000000028</v>
      </c>
      <c r="I33" s="12">
        <f t="shared" si="0"/>
        <v>5.0262296304284622</v>
      </c>
      <c r="K33" s="13"/>
      <c r="L33" s="13"/>
      <c r="M33" s="13"/>
      <c r="N33" s="13"/>
      <c r="O33" s="13"/>
      <c r="P33" s="13"/>
      <c r="Q33" s="13"/>
      <c r="S33" s="7"/>
      <c r="T33" s="7"/>
      <c r="U33" s="7"/>
      <c r="W33" s="4"/>
      <c r="X33" s="4"/>
    </row>
    <row r="34" spans="8:24" ht="15.75" x14ac:dyDescent="0.25">
      <c r="H34" s="7">
        <f t="shared" si="1"/>
        <v>6.400000000000003</v>
      </c>
      <c r="I34" s="12">
        <f t="shared" si="0"/>
        <v>4.9952961686280117</v>
      </c>
      <c r="K34" s="13"/>
      <c r="L34" s="13"/>
      <c r="M34" s="13"/>
      <c r="N34" s="13"/>
      <c r="O34" s="13"/>
      <c r="P34" s="13"/>
      <c r="Q34" s="13"/>
      <c r="S34" s="7"/>
      <c r="T34" s="7"/>
      <c r="U34" s="7"/>
      <c r="W34" s="4"/>
      <c r="X34" s="4"/>
    </row>
    <row r="35" spans="8:24" ht="15.75" x14ac:dyDescent="0.25">
      <c r="H35" s="7">
        <f t="shared" si="1"/>
        <v>6.6000000000000032</v>
      </c>
      <c r="I35" s="12">
        <f t="shared" si="0"/>
        <v>4.9644581894274555</v>
      </c>
      <c r="K35" s="13"/>
      <c r="L35" s="13"/>
      <c r="M35" s="13"/>
      <c r="N35" s="13"/>
      <c r="O35" s="13"/>
      <c r="P35" s="13"/>
      <c r="Q35" s="13"/>
      <c r="S35" s="7"/>
      <c r="T35" s="7"/>
      <c r="U35" s="7"/>
      <c r="W35" s="4"/>
      <c r="X35" s="4"/>
    </row>
    <row r="36" spans="8:24" ht="15.75" x14ac:dyDescent="0.25">
      <c r="H36" s="7">
        <f t="shared" si="1"/>
        <v>6.8000000000000034</v>
      </c>
      <c r="I36" s="12">
        <f t="shared" si="0"/>
        <v>4.9337156928267936</v>
      </c>
      <c r="K36" s="13"/>
      <c r="L36" s="13"/>
      <c r="M36" s="13"/>
      <c r="N36" s="13"/>
      <c r="O36" s="13"/>
      <c r="P36" s="13"/>
      <c r="Q36" s="13"/>
      <c r="S36" s="7"/>
      <c r="T36" s="7"/>
      <c r="U36" s="7"/>
      <c r="W36" s="4"/>
      <c r="X36" s="4"/>
    </row>
    <row r="37" spans="8:24" ht="15.75" x14ac:dyDescent="0.25">
      <c r="H37" s="7">
        <f t="shared" si="1"/>
        <v>7.0000000000000036</v>
      </c>
      <c r="I37" s="12">
        <f t="shared" si="0"/>
        <v>4.9030686788260232</v>
      </c>
      <c r="K37" s="13"/>
      <c r="L37" s="13"/>
      <c r="M37" s="13"/>
      <c r="N37" s="13"/>
      <c r="O37" s="13"/>
      <c r="P37" s="13"/>
      <c r="Q37" s="13"/>
      <c r="S37" s="7"/>
      <c r="T37" s="7"/>
      <c r="U37" s="7"/>
      <c r="W37" s="4"/>
      <c r="X37" s="4"/>
    </row>
    <row r="38" spans="8:24" ht="15.75" x14ac:dyDescent="0.25">
      <c r="H38" s="7">
        <f t="shared" si="1"/>
        <v>7.2000000000000037</v>
      </c>
      <c r="I38" s="12">
        <f t="shared" si="0"/>
        <v>4.872517147425147</v>
      </c>
      <c r="K38" s="13"/>
      <c r="L38" s="13"/>
      <c r="M38" s="13"/>
      <c r="N38" s="13"/>
      <c r="O38" s="13"/>
      <c r="P38" s="13"/>
      <c r="Q38" s="13"/>
      <c r="S38" s="7"/>
      <c r="T38" s="7"/>
      <c r="U38" s="7"/>
      <c r="W38" s="4"/>
      <c r="X38" s="4"/>
    </row>
    <row r="39" spans="8:24" ht="15.75" x14ac:dyDescent="0.25">
      <c r="H39" s="7">
        <f t="shared" si="1"/>
        <v>7.4000000000000039</v>
      </c>
      <c r="I39" s="12">
        <f t="shared" si="0"/>
        <v>4.8420610986241632</v>
      </c>
      <c r="K39" s="13"/>
      <c r="L39" s="13"/>
      <c r="M39" s="13"/>
      <c r="N39" s="13"/>
      <c r="O39" s="13"/>
      <c r="P39" s="13"/>
      <c r="Q39" s="13"/>
      <c r="S39" s="7"/>
      <c r="T39" s="7"/>
      <c r="U39" s="7"/>
      <c r="W39" s="4"/>
      <c r="X39" s="4"/>
    </row>
    <row r="40" spans="8:24" ht="15.75" x14ac:dyDescent="0.25">
      <c r="H40" s="7">
        <f t="shared" si="1"/>
        <v>7.6000000000000041</v>
      </c>
      <c r="I40" s="12">
        <f t="shared" si="0"/>
        <v>4.8117005324230728</v>
      </c>
      <c r="K40" s="13"/>
      <c r="L40" s="13"/>
      <c r="M40" s="13"/>
      <c r="N40" s="13"/>
      <c r="O40" s="13"/>
      <c r="P40" s="13"/>
      <c r="Q40" s="13"/>
      <c r="S40" s="7"/>
      <c r="T40" s="7"/>
      <c r="U40" s="7"/>
      <c r="W40" s="4"/>
      <c r="X40" s="4"/>
    </row>
    <row r="41" spans="8:24" ht="15.75" x14ac:dyDescent="0.25">
      <c r="H41" s="7">
        <f t="shared" si="1"/>
        <v>7.8000000000000043</v>
      </c>
      <c r="I41" s="12">
        <f t="shared" si="0"/>
        <v>4.7814354488218775</v>
      </c>
      <c r="K41" s="13"/>
      <c r="L41" s="13"/>
      <c r="M41" s="13"/>
      <c r="N41" s="13"/>
      <c r="O41" s="13"/>
      <c r="P41" s="13"/>
      <c r="Q41" s="13"/>
      <c r="S41" s="7"/>
      <c r="T41" s="7"/>
      <c r="U41" s="7"/>
      <c r="W41" s="4"/>
      <c r="X41" s="4"/>
    </row>
    <row r="42" spans="8:24" ht="15.75" x14ac:dyDescent="0.25">
      <c r="H42" s="7">
        <f t="shared" si="1"/>
        <v>8.0000000000000036</v>
      </c>
      <c r="I42" s="12">
        <f t="shared" si="0"/>
        <v>4.7512658478205738</v>
      </c>
      <c r="K42" s="13"/>
      <c r="L42" s="13"/>
      <c r="M42" s="13"/>
      <c r="N42" s="13"/>
      <c r="O42" s="13"/>
      <c r="P42" s="13"/>
      <c r="Q42" s="13"/>
      <c r="S42" s="7"/>
      <c r="T42" s="7"/>
      <c r="U42" s="7"/>
      <c r="W42" s="4"/>
      <c r="X42" s="4"/>
    </row>
    <row r="43" spans="8:24" ht="15.75" x14ac:dyDescent="0.25">
      <c r="H43" s="7">
        <f t="shared" si="1"/>
        <v>8.2000000000000028</v>
      </c>
      <c r="I43" s="12">
        <f t="shared" si="0"/>
        <v>4.7211917294191634</v>
      </c>
      <c r="K43" s="13"/>
      <c r="L43" s="13"/>
      <c r="M43" s="13"/>
      <c r="N43" s="13"/>
      <c r="O43" s="13"/>
      <c r="P43" s="13"/>
      <c r="Q43" s="13"/>
      <c r="S43" s="7"/>
      <c r="T43" s="7"/>
      <c r="U43" s="7"/>
      <c r="W43" s="4"/>
      <c r="X43" s="4"/>
    </row>
    <row r="44" spans="8:24" ht="15.75" x14ac:dyDescent="0.25">
      <c r="H44" s="7">
        <f t="shared" si="1"/>
        <v>8.4000000000000021</v>
      </c>
      <c r="I44" s="12">
        <f t="shared" si="0"/>
        <v>4.6912130936176464</v>
      </c>
      <c r="K44" s="13"/>
      <c r="L44" s="13"/>
      <c r="M44" s="13"/>
      <c r="N44" s="13"/>
      <c r="O44" s="13"/>
      <c r="P44" s="13"/>
      <c r="Q44" s="13"/>
      <c r="S44" s="7"/>
      <c r="T44" s="7"/>
      <c r="U44" s="7"/>
      <c r="W44" s="4"/>
      <c r="X44" s="4"/>
    </row>
    <row r="45" spans="8:24" ht="15.75" x14ac:dyDescent="0.25">
      <c r="H45" s="7">
        <f t="shared" si="1"/>
        <v>8.6000000000000014</v>
      </c>
      <c r="I45" s="12">
        <f t="shared" si="0"/>
        <v>4.6613299404160227</v>
      </c>
      <c r="K45" s="13"/>
      <c r="L45" s="13"/>
      <c r="M45" s="13"/>
      <c r="N45" s="13"/>
      <c r="O45" s="13"/>
      <c r="P45" s="13"/>
      <c r="Q45" s="13"/>
      <c r="S45" s="7"/>
      <c r="T45" s="7"/>
      <c r="U45" s="7"/>
      <c r="W45" s="4"/>
      <c r="X45" s="4"/>
    </row>
    <row r="46" spans="8:24" x14ac:dyDescent="0.25">
      <c r="H46" s="7">
        <f t="shared" si="1"/>
        <v>8.8000000000000007</v>
      </c>
      <c r="I46" s="12">
        <f t="shared" si="0"/>
        <v>4.6315422698142941</v>
      </c>
      <c r="W46" s="4"/>
      <c r="X46" s="4"/>
    </row>
    <row r="47" spans="8:24" x14ac:dyDescent="0.25">
      <c r="H47" s="7">
        <f t="shared" si="1"/>
        <v>9</v>
      </c>
      <c r="I47" s="12">
        <f t="shared" si="0"/>
        <v>4.601850081812457</v>
      </c>
    </row>
    <row r="48" spans="8:24" x14ac:dyDescent="0.25">
      <c r="H48" s="7">
        <f t="shared" si="1"/>
        <v>9.1999999999999993</v>
      </c>
      <c r="I48" s="12">
        <f t="shared" si="0"/>
        <v>4.5722533764105124</v>
      </c>
    </row>
    <row r="49" spans="8:9" x14ac:dyDescent="0.25">
      <c r="H49" s="7">
        <f t="shared" si="1"/>
        <v>9.3999999999999986</v>
      </c>
      <c r="I49" s="12">
        <f t="shared" si="0"/>
        <v>4.5427521536084638</v>
      </c>
    </row>
    <row r="50" spans="8:9" x14ac:dyDescent="0.25">
      <c r="H50" s="7">
        <f t="shared" si="1"/>
        <v>9.5999999999999979</v>
      </c>
      <c r="I50" s="12">
        <f t="shared" si="0"/>
        <v>4.5133464134063068</v>
      </c>
    </row>
    <row r="51" spans="8:9" x14ac:dyDescent="0.25">
      <c r="H51" s="7">
        <f t="shared" si="1"/>
        <v>9.7999999999999972</v>
      </c>
      <c r="I51" s="12">
        <f t="shared" si="0"/>
        <v>4.4840361558040422</v>
      </c>
    </row>
    <row r="52" spans="8:9" x14ac:dyDescent="0.25">
      <c r="H52" s="7">
        <f t="shared" si="1"/>
        <v>9.9999999999999964</v>
      </c>
      <c r="I52" s="12">
        <f t="shared" si="0"/>
        <v>4.4548213808016719</v>
      </c>
    </row>
    <row r="53" spans="8:9" x14ac:dyDescent="0.25">
      <c r="H53" s="7">
        <f t="shared" si="1"/>
        <v>10.199999999999996</v>
      </c>
      <c r="I53" s="12">
        <f t="shared" si="0"/>
        <v>4.425702088399194</v>
      </c>
    </row>
    <row r="54" spans="8:9" x14ac:dyDescent="0.25">
      <c r="H54" s="7">
        <f t="shared" si="1"/>
        <v>10.399999999999995</v>
      </c>
      <c r="I54" s="12">
        <f t="shared" si="0"/>
        <v>4.3966782785966121</v>
      </c>
    </row>
    <row r="55" spans="8:9" x14ac:dyDescent="0.25">
      <c r="H55" s="7">
        <f t="shared" si="1"/>
        <v>10.599999999999994</v>
      </c>
      <c r="I55" s="12">
        <f t="shared" si="0"/>
        <v>4.3677499513939209</v>
      </c>
    </row>
    <row r="56" spans="8:9" x14ac:dyDescent="0.25">
      <c r="H56" s="7">
        <f t="shared" si="1"/>
        <v>10.799999999999994</v>
      </c>
      <c r="I56" s="12">
        <f t="shared" si="0"/>
        <v>4.338917106791123</v>
      </c>
    </row>
    <row r="57" spans="8:9" x14ac:dyDescent="0.25">
      <c r="H57" s="7">
        <f t="shared" si="1"/>
        <v>10.999999999999993</v>
      </c>
      <c r="I57" s="12">
        <f t="shared" si="0"/>
        <v>4.3101797447882211</v>
      </c>
    </row>
    <row r="58" spans="8:9" x14ac:dyDescent="0.25">
      <c r="H58" s="7">
        <f t="shared" si="1"/>
        <v>11.199999999999992</v>
      </c>
      <c r="I58" s="12">
        <f t="shared" si="0"/>
        <v>4.2815378653852099</v>
      </c>
    </row>
    <row r="59" spans="8:9" x14ac:dyDescent="0.25">
      <c r="H59" s="7">
        <f t="shared" si="1"/>
        <v>11.399999999999991</v>
      </c>
      <c r="I59" s="12">
        <f t="shared" si="0"/>
        <v>4.252991468582092</v>
      </c>
    </row>
    <row r="60" spans="8:9" x14ac:dyDescent="0.25">
      <c r="H60" s="7">
        <f t="shared" si="1"/>
        <v>11.599999999999991</v>
      </c>
      <c r="I60" s="12">
        <f t="shared" si="0"/>
        <v>4.2245405543788674</v>
      </c>
    </row>
    <row r="61" spans="8:9" x14ac:dyDescent="0.25">
      <c r="H61" s="7">
        <f t="shared" si="1"/>
        <v>11.79999999999999</v>
      </c>
      <c r="I61" s="12">
        <f t="shared" si="0"/>
        <v>4.196185122775538</v>
      </c>
    </row>
    <row r="62" spans="8:9" x14ac:dyDescent="0.25">
      <c r="H62" s="7">
        <f t="shared" si="1"/>
        <v>11.999999999999989</v>
      </c>
      <c r="I62" s="12">
        <f t="shared" si="0"/>
        <v>4.1679251737721001</v>
      </c>
    </row>
    <row r="63" spans="8:9" x14ac:dyDescent="0.25">
      <c r="H63" s="7">
        <f t="shared" si="1"/>
        <v>12.199999999999989</v>
      </c>
      <c r="I63" s="12">
        <f t="shared" si="0"/>
        <v>4.1397607073685556</v>
      </c>
    </row>
    <row r="64" spans="8:9" x14ac:dyDescent="0.25">
      <c r="H64" s="7">
        <f t="shared" si="1"/>
        <v>12.399999999999988</v>
      </c>
      <c r="I64" s="12">
        <f t="shared" si="0"/>
        <v>4.1116917235649044</v>
      </c>
    </row>
    <row r="65" spans="8:9" x14ac:dyDescent="0.25">
      <c r="H65" s="7">
        <f t="shared" si="1"/>
        <v>12.599999999999987</v>
      </c>
      <c r="I65" s="12">
        <f t="shared" si="0"/>
        <v>4.0837182223611483</v>
      </c>
    </row>
    <row r="66" spans="8:9" x14ac:dyDescent="0.25">
      <c r="H66" s="7">
        <f t="shared" si="1"/>
        <v>12.799999999999986</v>
      </c>
      <c r="I66" s="12">
        <f t="shared" si="0"/>
        <v>4.0558402037572829</v>
      </c>
    </row>
    <row r="67" spans="8:9" x14ac:dyDescent="0.25">
      <c r="H67" s="7">
        <f t="shared" si="1"/>
        <v>12.999999999999986</v>
      </c>
      <c r="I67" s="12">
        <f t="shared" ref="I67:I130" si="2">(SQRT($C$23)-0.5*0.00037*$C$24^1.22*EXP(0.061*$C$25)*H67)^2</f>
        <v>4.0280576677533118</v>
      </c>
    </row>
    <row r="68" spans="8:9" x14ac:dyDescent="0.25">
      <c r="H68" s="7">
        <f t="shared" si="1"/>
        <v>13.199999999999985</v>
      </c>
      <c r="I68" s="12">
        <f t="shared" si="2"/>
        <v>4.0003706143492339</v>
      </c>
    </row>
    <row r="69" spans="8:9" x14ac:dyDescent="0.25">
      <c r="H69" s="7">
        <f t="shared" ref="H69:H132" si="3">H68+0.2</f>
        <v>13.399999999999984</v>
      </c>
      <c r="I69" s="12">
        <f t="shared" si="2"/>
        <v>3.9727790435450498</v>
      </c>
    </row>
    <row r="70" spans="8:9" x14ac:dyDescent="0.25">
      <c r="H70" s="7">
        <f t="shared" si="3"/>
        <v>13.599999999999984</v>
      </c>
      <c r="I70" s="12">
        <f t="shared" si="2"/>
        <v>3.9452829553407591</v>
      </c>
    </row>
    <row r="71" spans="8:9" x14ac:dyDescent="0.25">
      <c r="H71" s="7">
        <f t="shared" si="3"/>
        <v>13.799999999999983</v>
      </c>
      <c r="I71" s="12">
        <f t="shared" si="2"/>
        <v>3.9178823497363608</v>
      </c>
    </row>
    <row r="72" spans="8:9" x14ac:dyDescent="0.25">
      <c r="H72" s="7">
        <f t="shared" si="3"/>
        <v>13.999999999999982</v>
      </c>
      <c r="I72" s="12">
        <f t="shared" si="2"/>
        <v>3.8905772267318568</v>
      </c>
    </row>
    <row r="73" spans="8:9" x14ac:dyDescent="0.25">
      <c r="H73" s="7">
        <f t="shared" si="3"/>
        <v>14.199999999999982</v>
      </c>
      <c r="I73" s="12">
        <f t="shared" si="2"/>
        <v>3.8633675863272452</v>
      </c>
    </row>
    <row r="74" spans="8:9" x14ac:dyDescent="0.25">
      <c r="H74" s="7">
        <f t="shared" si="3"/>
        <v>14.399999999999981</v>
      </c>
      <c r="I74" s="12">
        <f t="shared" si="2"/>
        <v>3.8362534285225274</v>
      </c>
    </row>
    <row r="75" spans="8:9" x14ac:dyDescent="0.25">
      <c r="H75" s="7">
        <f t="shared" si="3"/>
        <v>14.59999999999998</v>
      </c>
      <c r="I75" s="12">
        <f t="shared" si="2"/>
        <v>3.8092347533177024</v>
      </c>
    </row>
    <row r="76" spans="8:9" x14ac:dyDescent="0.25">
      <c r="H76" s="7">
        <f t="shared" si="3"/>
        <v>14.799999999999979</v>
      </c>
      <c r="I76" s="12">
        <f t="shared" si="2"/>
        <v>3.7823115607127713</v>
      </c>
    </row>
    <row r="77" spans="8:9" x14ac:dyDescent="0.25">
      <c r="H77" s="7">
        <f t="shared" si="3"/>
        <v>14.999999999999979</v>
      </c>
      <c r="I77" s="12">
        <f t="shared" si="2"/>
        <v>3.7554838507077339</v>
      </c>
    </row>
    <row r="78" spans="8:9" x14ac:dyDescent="0.25">
      <c r="H78" s="7">
        <f t="shared" si="3"/>
        <v>15.199999999999978</v>
      </c>
      <c r="I78" s="12">
        <f t="shared" si="2"/>
        <v>3.7287516233025886</v>
      </c>
    </row>
    <row r="79" spans="8:9" x14ac:dyDescent="0.25">
      <c r="H79" s="7">
        <f t="shared" si="3"/>
        <v>15.399999999999977</v>
      </c>
      <c r="I79" s="12">
        <f t="shared" si="2"/>
        <v>3.7021148784973366</v>
      </c>
    </row>
    <row r="80" spans="8:9" x14ac:dyDescent="0.25">
      <c r="H80" s="7">
        <f t="shared" si="3"/>
        <v>15.599999999999977</v>
      </c>
      <c r="I80" s="12">
        <f t="shared" si="2"/>
        <v>3.6755736162919788</v>
      </c>
    </row>
    <row r="81" spans="8:9" x14ac:dyDescent="0.25">
      <c r="H81" s="7">
        <f t="shared" si="3"/>
        <v>15.799999999999976</v>
      </c>
      <c r="I81" s="12">
        <f t="shared" si="2"/>
        <v>3.6491278366865143</v>
      </c>
    </row>
    <row r="82" spans="8:9" x14ac:dyDescent="0.25">
      <c r="H82" s="7">
        <f t="shared" si="3"/>
        <v>15.999999999999975</v>
      </c>
      <c r="I82" s="12">
        <f t="shared" si="2"/>
        <v>3.6227775396809423</v>
      </c>
    </row>
    <row r="83" spans="8:9" x14ac:dyDescent="0.25">
      <c r="H83" s="7">
        <f t="shared" si="3"/>
        <v>16.199999999999974</v>
      </c>
      <c r="I83" s="12">
        <f t="shared" si="2"/>
        <v>3.5965227252752636</v>
      </c>
    </row>
    <row r="84" spans="8:9" x14ac:dyDescent="0.25">
      <c r="H84" s="7">
        <f t="shared" si="3"/>
        <v>16.399999999999974</v>
      </c>
      <c r="I84" s="12">
        <f t="shared" si="2"/>
        <v>3.5703633934694787</v>
      </c>
    </row>
    <row r="85" spans="8:9" x14ac:dyDescent="0.25">
      <c r="H85" s="7">
        <f t="shared" si="3"/>
        <v>16.599999999999973</v>
      </c>
      <c r="I85" s="12">
        <f t="shared" si="2"/>
        <v>3.5442995442635876</v>
      </c>
    </row>
    <row r="86" spans="8:9" x14ac:dyDescent="0.25">
      <c r="H86" s="7">
        <f t="shared" si="3"/>
        <v>16.799999999999972</v>
      </c>
      <c r="I86" s="12">
        <f t="shared" si="2"/>
        <v>3.5183311776575885</v>
      </c>
    </row>
    <row r="87" spans="8:9" x14ac:dyDescent="0.25">
      <c r="H87" s="7">
        <f t="shared" si="3"/>
        <v>16.999999999999972</v>
      </c>
      <c r="I87" s="12">
        <f t="shared" si="2"/>
        <v>3.4924582936514832</v>
      </c>
    </row>
    <row r="88" spans="8:9" x14ac:dyDescent="0.25">
      <c r="H88" s="7">
        <f t="shared" si="3"/>
        <v>17.199999999999971</v>
      </c>
      <c r="I88" s="12">
        <f t="shared" si="2"/>
        <v>3.4666808922452717</v>
      </c>
    </row>
    <row r="89" spans="8:9" x14ac:dyDescent="0.25">
      <c r="H89" s="7">
        <f t="shared" si="3"/>
        <v>17.39999999999997</v>
      </c>
      <c r="I89" s="12">
        <f t="shared" si="2"/>
        <v>3.4409989734389534</v>
      </c>
    </row>
    <row r="90" spans="8:9" x14ac:dyDescent="0.25">
      <c r="H90" s="7">
        <f t="shared" si="3"/>
        <v>17.599999999999969</v>
      </c>
      <c r="I90" s="12">
        <f t="shared" si="2"/>
        <v>3.4154125372325277</v>
      </c>
    </row>
    <row r="91" spans="8:9" x14ac:dyDescent="0.25">
      <c r="H91" s="7">
        <f t="shared" si="3"/>
        <v>17.799999999999969</v>
      </c>
      <c r="I91" s="12">
        <f t="shared" si="2"/>
        <v>3.3899215836259953</v>
      </c>
    </row>
    <row r="92" spans="8:9" x14ac:dyDescent="0.25">
      <c r="H92" s="7">
        <f t="shared" si="3"/>
        <v>17.999999999999968</v>
      </c>
      <c r="I92" s="12">
        <f t="shared" si="2"/>
        <v>3.3645261126193571</v>
      </c>
    </row>
    <row r="93" spans="8:9" x14ac:dyDescent="0.25">
      <c r="H93" s="7">
        <f t="shared" si="3"/>
        <v>18.199999999999967</v>
      </c>
      <c r="I93" s="12">
        <f t="shared" si="2"/>
        <v>3.3392261242126118</v>
      </c>
    </row>
    <row r="94" spans="8:9" x14ac:dyDescent="0.25">
      <c r="H94" s="7">
        <f t="shared" si="3"/>
        <v>18.399999999999967</v>
      </c>
      <c r="I94" s="12">
        <f t="shared" si="2"/>
        <v>3.3140216184057594</v>
      </c>
    </row>
    <row r="95" spans="8:9" x14ac:dyDescent="0.25">
      <c r="H95" s="7">
        <f t="shared" si="3"/>
        <v>18.599999999999966</v>
      </c>
      <c r="I95" s="12">
        <f t="shared" si="2"/>
        <v>3.2889125951987999</v>
      </c>
    </row>
    <row r="96" spans="8:9" x14ac:dyDescent="0.25">
      <c r="H96" s="7">
        <f t="shared" si="3"/>
        <v>18.799999999999965</v>
      </c>
      <c r="I96" s="12">
        <f t="shared" si="2"/>
        <v>3.263899054591735</v>
      </c>
    </row>
    <row r="97" spans="8:9" x14ac:dyDescent="0.25">
      <c r="H97" s="7">
        <f t="shared" si="3"/>
        <v>18.999999999999964</v>
      </c>
      <c r="I97" s="12">
        <f t="shared" si="2"/>
        <v>3.2389809965845631</v>
      </c>
    </row>
    <row r="98" spans="8:9" x14ac:dyDescent="0.25">
      <c r="H98" s="7">
        <f t="shared" si="3"/>
        <v>19.199999999999964</v>
      </c>
      <c r="I98" s="12">
        <f t="shared" si="2"/>
        <v>3.2141584211772836</v>
      </c>
    </row>
    <row r="99" spans="8:9" x14ac:dyDescent="0.25">
      <c r="H99" s="7">
        <f t="shared" si="3"/>
        <v>19.399999999999963</v>
      </c>
      <c r="I99" s="12">
        <f t="shared" si="2"/>
        <v>3.1894313283698974</v>
      </c>
    </row>
    <row r="100" spans="8:9" x14ac:dyDescent="0.25">
      <c r="H100" s="7">
        <f t="shared" si="3"/>
        <v>19.599999999999962</v>
      </c>
      <c r="I100" s="12">
        <f t="shared" si="2"/>
        <v>3.1647997181624055</v>
      </c>
    </row>
    <row r="101" spans="8:9" x14ac:dyDescent="0.25">
      <c r="H101" s="7">
        <f t="shared" si="3"/>
        <v>19.799999999999962</v>
      </c>
      <c r="I101" s="12">
        <f t="shared" si="2"/>
        <v>3.1402635905548069</v>
      </c>
    </row>
    <row r="102" spans="8:9" x14ac:dyDescent="0.25">
      <c r="H102" s="7">
        <f t="shared" si="3"/>
        <v>19.999999999999961</v>
      </c>
      <c r="I102" s="12">
        <f t="shared" si="2"/>
        <v>3.1158229455471007</v>
      </c>
    </row>
    <row r="103" spans="8:9" x14ac:dyDescent="0.25">
      <c r="H103" s="7">
        <f t="shared" si="3"/>
        <v>20.19999999999996</v>
      </c>
      <c r="I103" s="12">
        <f t="shared" si="2"/>
        <v>3.0914777831392874</v>
      </c>
    </row>
    <row r="104" spans="8:9" x14ac:dyDescent="0.25">
      <c r="H104" s="7">
        <f t="shared" si="3"/>
        <v>20.399999999999959</v>
      </c>
      <c r="I104" s="12">
        <f t="shared" si="2"/>
        <v>3.0672281033313689</v>
      </c>
    </row>
    <row r="105" spans="8:9" x14ac:dyDescent="0.25">
      <c r="H105" s="7">
        <f t="shared" si="3"/>
        <v>20.599999999999959</v>
      </c>
      <c r="I105" s="12">
        <f t="shared" si="2"/>
        <v>3.0430739061233432</v>
      </c>
    </row>
    <row r="106" spans="8:9" x14ac:dyDescent="0.25">
      <c r="H106" s="7">
        <f t="shared" si="3"/>
        <v>20.799999999999958</v>
      </c>
      <c r="I106" s="12">
        <f t="shared" si="2"/>
        <v>3.0190151915152099</v>
      </c>
    </row>
    <row r="107" spans="8:9" x14ac:dyDescent="0.25">
      <c r="H107" s="7">
        <f t="shared" si="3"/>
        <v>20.999999999999957</v>
      </c>
      <c r="I107" s="12">
        <f t="shared" si="2"/>
        <v>2.9950519595069705</v>
      </c>
    </row>
    <row r="108" spans="8:9" x14ac:dyDescent="0.25">
      <c r="H108" s="7">
        <f t="shared" si="3"/>
        <v>21.199999999999957</v>
      </c>
      <c r="I108" s="12">
        <f t="shared" si="2"/>
        <v>2.9711842100986248</v>
      </c>
    </row>
    <row r="109" spans="8:9" x14ac:dyDescent="0.25">
      <c r="H109" s="7">
        <f t="shared" si="3"/>
        <v>21.399999999999956</v>
      </c>
      <c r="I109" s="12">
        <f t="shared" si="2"/>
        <v>2.947411943290172</v>
      </c>
    </row>
    <row r="110" spans="8:9" x14ac:dyDescent="0.25">
      <c r="H110" s="7">
        <f t="shared" si="3"/>
        <v>21.599999999999955</v>
      </c>
      <c r="I110" s="12">
        <f t="shared" si="2"/>
        <v>2.9237351590816121</v>
      </c>
    </row>
    <row r="111" spans="8:9" x14ac:dyDescent="0.25">
      <c r="H111" s="7">
        <f t="shared" si="3"/>
        <v>21.799999999999955</v>
      </c>
      <c r="I111" s="12">
        <f t="shared" si="2"/>
        <v>2.9001538574729455</v>
      </c>
    </row>
    <row r="112" spans="8:9" x14ac:dyDescent="0.25">
      <c r="H112" s="7">
        <f t="shared" si="3"/>
        <v>21.999999999999954</v>
      </c>
      <c r="I112" s="12">
        <f t="shared" si="2"/>
        <v>2.8766680384641732</v>
      </c>
    </row>
    <row r="113" spans="8:9" x14ac:dyDescent="0.25">
      <c r="H113" s="7">
        <f t="shared" si="3"/>
        <v>22.199999999999953</v>
      </c>
      <c r="I113" s="12">
        <f t="shared" si="2"/>
        <v>2.8532777020552937</v>
      </c>
    </row>
    <row r="114" spans="8:9" x14ac:dyDescent="0.25">
      <c r="H114" s="7">
        <f t="shared" si="3"/>
        <v>22.399999999999952</v>
      </c>
      <c r="I114" s="12">
        <f t="shared" si="2"/>
        <v>2.8299828482463072</v>
      </c>
    </row>
    <row r="115" spans="8:9" x14ac:dyDescent="0.25">
      <c r="H115" s="7">
        <f t="shared" si="3"/>
        <v>22.599999999999952</v>
      </c>
      <c r="I115" s="12">
        <f t="shared" si="2"/>
        <v>2.8067834770372135</v>
      </c>
    </row>
    <row r="116" spans="8:9" x14ac:dyDescent="0.25">
      <c r="H116" s="7">
        <f t="shared" si="3"/>
        <v>22.799999999999951</v>
      </c>
      <c r="I116" s="12">
        <f t="shared" si="2"/>
        <v>2.7836795884280141</v>
      </c>
    </row>
    <row r="117" spans="8:9" x14ac:dyDescent="0.25">
      <c r="H117" s="7">
        <f t="shared" si="3"/>
        <v>22.99999999999995</v>
      </c>
      <c r="I117" s="12">
        <f t="shared" si="2"/>
        <v>2.760671182418708</v>
      </c>
    </row>
    <row r="118" spans="8:9" x14ac:dyDescent="0.25">
      <c r="H118" s="7">
        <f t="shared" si="3"/>
        <v>23.19999999999995</v>
      </c>
      <c r="I118" s="12">
        <f t="shared" si="2"/>
        <v>2.7377582590092944</v>
      </c>
    </row>
    <row r="119" spans="8:9" x14ac:dyDescent="0.25">
      <c r="H119" s="7">
        <f t="shared" si="3"/>
        <v>23.399999999999949</v>
      </c>
      <c r="I119" s="12">
        <f t="shared" si="2"/>
        <v>2.714940818199775</v>
      </c>
    </row>
    <row r="120" spans="8:9" x14ac:dyDescent="0.25">
      <c r="H120" s="7">
        <f t="shared" si="3"/>
        <v>23.599999999999948</v>
      </c>
      <c r="I120" s="12">
        <f t="shared" si="2"/>
        <v>2.6922188599901489</v>
      </c>
    </row>
    <row r="121" spans="8:9" x14ac:dyDescent="0.25">
      <c r="H121" s="7">
        <f t="shared" si="3"/>
        <v>23.799999999999947</v>
      </c>
      <c r="I121" s="12">
        <f t="shared" si="2"/>
        <v>2.6695923843804152</v>
      </c>
    </row>
    <row r="122" spans="8:9" x14ac:dyDescent="0.25">
      <c r="H122" s="7">
        <f t="shared" si="3"/>
        <v>23.999999999999947</v>
      </c>
      <c r="I122" s="12">
        <f t="shared" si="2"/>
        <v>2.6470613913705745</v>
      </c>
    </row>
    <row r="123" spans="8:9" x14ac:dyDescent="0.25">
      <c r="H123" s="7">
        <f t="shared" si="3"/>
        <v>24.199999999999946</v>
      </c>
      <c r="I123" s="12">
        <f t="shared" si="2"/>
        <v>2.6246258809606284</v>
      </c>
    </row>
    <row r="124" spans="8:9" x14ac:dyDescent="0.25">
      <c r="H124" s="7">
        <f t="shared" si="3"/>
        <v>24.399999999999945</v>
      </c>
      <c r="I124" s="12">
        <f t="shared" si="2"/>
        <v>2.6022858531505753</v>
      </c>
    </row>
    <row r="125" spans="8:9" x14ac:dyDescent="0.25">
      <c r="H125" s="7">
        <f t="shared" si="3"/>
        <v>24.599999999999945</v>
      </c>
      <c r="I125" s="12">
        <f t="shared" si="2"/>
        <v>2.5800413079404145</v>
      </c>
    </row>
    <row r="126" spans="8:9" x14ac:dyDescent="0.25">
      <c r="H126" s="7">
        <f t="shared" si="3"/>
        <v>24.799999999999944</v>
      </c>
      <c r="I126" s="12">
        <f t="shared" si="2"/>
        <v>2.5578922453301476</v>
      </c>
    </row>
    <row r="127" spans="8:9" x14ac:dyDescent="0.25">
      <c r="H127" s="7">
        <f t="shared" si="3"/>
        <v>24.999999999999943</v>
      </c>
      <c r="I127" s="12">
        <f t="shared" si="2"/>
        <v>2.535838665319774</v>
      </c>
    </row>
    <row r="128" spans="8:9" x14ac:dyDescent="0.25">
      <c r="H128" s="7">
        <f t="shared" si="3"/>
        <v>25.199999999999942</v>
      </c>
      <c r="I128" s="12">
        <f t="shared" si="2"/>
        <v>2.5138805679092942</v>
      </c>
    </row>
    <row r="129" spans="8:9" x14ac:dyDescent="0.25">
      <c r="H129" s="7">
        <f t="shared" si="3"/>
        <v>25.399999999999942</v>
      </c>
      <c r="I129" s="12">
        <f t="shared" si="2"/>
        <v>2.4920179530987068</v>
      </c>
    </row>
    <row r="130" spans="8:9" x14ac:dyDescent="0.25">
      <c r="H130" s="7">
        <f t="shared" si="3"/>
        <v>25.599999999999941</v>
      </c>
      <c r="I130" s="12">
        <f t="shared" si="2"/>
        <v>2.4702508208880127</v>
      </c>
    </row>
    <row r="131" spans="8:9" x14ac:dyDescent="0.25">
      <c r="H131" s="7">
        <f t="shared" si="3"/>
        <v>25.79999999999994</v>
      </c>
      <c r="I131" s="12">
        <f t="shared" ref="I131:I194" si="4">(SQRT($C$23)-0.5*0.00037*$C$24^1.22*EXP(0.061*$C$25)*H131)^2</f>
        <v>2.4485791712772129</v>
      </c>
    </row>
    <row r="132" spans="8:9" x14ac:dyDescent="0.25">
      <c r="H132" s="7">
        <f t="shared" si="3"/>
        <v>25.99999999999994</v>
      </c>
      <c r="I132" s="12">
        <f t="shared" si="4"/>
        <v>2.427003004266306</v>
      </c>
    </row>
    <row r="133" spans="8:9" x14ac:dyDescent="0.25">
      <c r="H133" s="7">
        <f t="shared" ref="H133:H196" si="5">H132+0.2</f>
        <v>26.199999999999939</v>
      </c>
      <c r="I133" s="12">
        <f t="shared" si="4"/>
        <v>2.4055223198552915</v>
      </c>
    </row>
    <row r="134" spans="8:9" x14ac:dyDescent="0.25">
      <c r="H134" s="7">
        <f t="shared" si="5"/>
        <v>26.399999999999938</v>
      </c>
      <c r="I134" s="12">
        <f t="shared" si="4"/>
        <v>2.3841371180441708</v>
      </c>
    </row>
    <row r="135" spans="8:9" x14ac:dyDescent="0.25">
      <c r="H135" s="7">
        <f t="shared" si="5"/>
        <v>26.599999999999937</v>
      </c>
      <c r="I135" s="12">
        <f t="shared" si="4"/>
        <v>2.3628473988329439</v>
      </c>
    </row>
    <row r="136" spans="8:9" x14ac:dyDescent="0.25">
      <c r="H136" s="7">
        <f t="shared" si="5"/>
        <v>26.799999999999937</v>
      </c>
      <c r="I136" s="12">
        <f t="shared" si="4"/>
        <v>2.3416531622216104</v>
      </c>
    </row>
    <row r="137" spans="8:9" x14ac:dyDescent="0.25">
      <c r="H137" s="7">
        <f t="shared" si="5"/>
        <v>26.999999999999936</v>
      </c>
      <c r="I137" s="12">
        <f t="shared" si="4"/>
        <v>2.3205544082101692</v>
      </c>
    </row>
    <row r="138" spans="8:9" x14ac:dyDescent="0.25">
      <c r="H138" s="7">
        <f t="shared" si="5"/>
        <v>27.199999999999935</v>
      </c>
      <c r="I138" s="12">
        <f t="shared" si="4"/>
        <v>2.2995511367986214</v>
      </c>
    </row>
    <row r="139" spans="8:9" x14ac:dyDescent="0.25">
      <c r="H139" s="7">
        <f t="shared" si="5"/>
        <v>27.399999999999935</v>
      </c>
      <c r="I139" s="12">
        <f t="shared" si="4"/>
        <v>2.2786433479869679</v>
      </c>
    </row>
    <row r="140" spans="8:9" x14ac:dyDescent="0.25">
      <c r="H140" s="7">
        <f t="shared" si="5"/>
        <v>27.599999999999934</v>
      </c>
      <c r="I140" s="12">
        <f t="shared" si="4"/>
        <v>2.2578310417752072</v>
      </c>
    </row>
    <row r="141" spans="8:9" x14ac:dyDescent="0.25">
      <c r="H141" s="7">
        <f t="shared" si="5"/>
        <v>27.799999999999933</v>
      </c>
      <c r="I141" s="12">
        <f t="shared" si="4"/>
        <v>2.2371142181633394</v>
      </c>
    </row>
    <row r="142" spans="8:9" x14ac:dyDescent="0.25">
      <c r="H142" s="7">
        <f t="shared" si="5"/>
        <v>27.999999999999932</v>
      </c>
      <c r="I142" s="12">
        <f t="shared" si="4"/>
        <v>2.216492877151365</v>
      </c>
    </row>
    <row r="143" spans="8:9" x14ac:dyDescent="0.25">
      <c r="H143" s="7">
        <f t="shared" si="5"/>
        <v>28.199999999999932</v>
      </c>
      <c r="I143" s="12">
        <f t="shared" si="4"/>
        <v>2.1959670187392843</v>
      </c>
    </row>
    <row r="144" spans="8:9" x14ac:dyDescent="0.25">
      <c r="H144" s="7">
        <f t="shared" si="5"/>
        <v>28.399999999999931</v>
      </c>
      <c r="I144" s="12">
        <f t="shared" si="4"/>
        <v>2.175536642927097</v>
      </c>
    </row>
    <row r="145" spans="8:9" x14ac:dyDescent="0.25">
      <c r="H145" s="7">
        <f t="shared" si="5"/>
        <v>28.59999999999993</v>
      </c>
      <c r="I145" s="12">
        <f t="shared" si="4"/>
        <v>2.1552017497148022</v>
      </c>
    </row>
    <row r="146" spans="8:9" x14ac:dyDescent="0.25">
      <c r="H146" s="7">
        <f t="shared" si="5"/>
        <v>28.79999999999993</v>
      </c>
      <c r="I146" s="12">
        <f t="shared" si="4"/>
        <v>2.1349623391024006</v>
      </c>
    </row>
    <row r="147" spans="8:9" x14ac:dyDescent="0.25">
      <c r="H147" s="7">
        <f t="shared" si="5"/>
        <v>28.999999999999929</v>
      </c>
      <c r="I147" s="12">
        <f t="shared" si="4"/>
        <v>2.1148184110898933</v>
      </c>
    </row>
    <row r="148" spans="8:9" x14ac:dyDescent="0.25">
      <c r="H148" s="7">
        <f t="shared" si="5"/>
        <v>29.199999999999928</v>
      </c>
      <c r="I148" s="12">
        <f t="shared" si="4"/>
        <v>2.0947699656772789</v>
      </c>
    </row>
    <row r="149" spans="8:9" x14ac:dyDescent="0.25">
      <c r="H149" s="7">
        <f t="shared" si="5"/>
        <v>29.399999999999928</v>
      </c>
      <c r="I149" s="12">
        <f t="shared" si="4"/>
        <v>2.0748170028645574</v>
      </c>
    </row>
    <row r="150" spans="8:9" x14ac:dyDescent="0.25">
      <c r="H150" s="7">
        <f t="shared" si="5"/>
        <v>29.599999999999927</v>
      </c>
      <c r="I150" s="12">
        <f t="shared" si="4"/>
        <v>2.0549595226517301</v>
      </c>
    </row>
    <row r="151" spans="8:9" x14ac:dyDescent="0.25">
      <c r="H151" s="7">
        <f t="shared" si="5"/>
        <v>29.799999999999926</v>
      </c>
      <c r="I151" s="12">
        <f t="shared" si="4"/>
        <v>2.0351975250387953</v>
      </c>
    </row>
    <row r="152" spans="8:9" x14ac:dyDescent="0.25">
      <c r="H152" s="7">
        <f t="shared" si="5"/>
        <v>29.999999999999925</v>
      </c>
      <c r="I152" s="12">
        <f t="shared" si="4"/>
        <v>2.0155310100257542</v>
      </c>
    </row>
    <row r="153" spans="8:9" x14ac:dyDescent="0.25">
      <c r="H153" s="7">
        <f t="shared" si="5"/>
        <v>30.199999999999925</v>
      </c>
      <c r="I153" s="12">
        <f t="shared" si="4"/>
        <v>1.9959599776126056</v>
      </c>
    </row>
    <row r="154" spans="8:9" x14ac:dyDescent="0.25">
      <c r="H154" s="7">
        <f t="shared" si="5"/>
        <v>30.399999999999924</v>
      </c>
      <c r="I154" s="12">
        <f t="shared" si="4"/>
        <v>1.9764844277993512</v>
      </c>
    </row>
    <row r="155" spans="8:9" x14ac:dyDescent="0.25">
      <c r="H155" s="7">
        <f t="shared" si="5"/>
        <v>30.599999999999923</v>
      </c>
      <c r="I155" s="12">
        <f t="shared" si="4"/>
        <v>1.9571043605859895</v>
      </c>
    </row>
    <row r="156" spans="8:9" x14ac:dyDescent="0.25">
      <c r="H156" s="7">
        <f t="shared" si="5"/>
        <v>30.799999999999923</v>
      </c>
      <c r="I156" s="12">
        <f t="shared" si="4"/>
        <v>1.9378197759725215</v>
      </c>
    </row>
    <row r="157" spans="8:9" x14ac:dyDescent="0.25">
      <c r="H157" s="7">
        <f t="shared" si="5"/>
        <v>30.999999999999922</v>
      </c>
      <c r="I157" s="12">
        <f t="shared" si="4"/>
        <v>1.9186306739589463</v>
      </c>
    </row>
    <row r="158" spans="8:9" x14ac:dyDescent="0.25">
      <c r="H158" s="7">
        <f t="shared" si="5"/>
        <v>31.199999999999921</v>
      </c>
      <c r="I158" s="12">
        <f t="shared" si="4"/>
        <v>1.899537054545265</v>
      </c>
    </row>
    <row r="159" spans="8:9" x14ac:dyDescent="0.25">
      <c r="H159" s="7">
        <f t="shared" si="5"/>
        <v>31.39999999999992</v>
      </c>
      <c r="I159" s="12">
        <f t="shared" si="4"/>
        <v>1.8805389177314764</v>
      </c>
    </row>
    <row r="160" spans="8:9" x14ac:dyDescent="0.25">
      <c r="H160" s="7">
        <f t="shared" si="5"/>
        <v>31.59999999999992</v>
      </c>
      <c r="I160" s="12">
        <f t="shared" si="4"/>
        <v>1.8616362635175818</v>
      </c>
    </row>
    <row r="161" spans="8:9" x14ac:dyDescent="0.25">
      <c r="H161" s="7">
        <f t="shared" si="5"/>
        <v>31.799999999999919</v>
      </c>
      <c r="I161" s="12">
        <f t="shared" si="4"/>
        <v>1.8428290919035797</v>
      </c>
    </row>
    <row r="162" spans="8:9" x14ac:dyDescent="0.25">
      <c r="H162" s="7">
        <f t="shared" si="5"/>
        <v>31.999999999999918</v>
      </c>
      <c r="I162" s="12">
        <f t="shared" si="4"/>
        <v>1.8241174028894716</v>
      </c>
    </row>
    <row r="163" spans="8:9" x14ac:dyDescent="0.25">
      <c r="H163" s="7">
        <f t="shared" si="5"/>
        <v>32.199999999999918</v>
      </c>
      <c r="I163" s="12">
        <f t="shared" si="4"/>
        <v>1.8055011964752561</v>
      </c>
    </row>
    <row r="164" spans="8:9" x14ac:dyDescent="0.25">
      <c r="H164" s="7">
        <f t="shared" si="5"/>
        <v>32.39999999999992</v>
      </c>
      <c r="I164" s="12">
        <f t="shared" si="4"/>
        <v>1.786980472660934</v>
      </c>
    </row>
    <row r="165" spans="8:9" x14ac:dyDescent="0.25">
      <c r="H165" s="7">
        <f t="shared" si="5"/>
        <v>32.599999999999923</v>
      </c>
      <c r="I165" s="12">
        <f t="shared" si="4"/>
        <v>1.7685552314465052</v>
      </c>
    </row>
    <row r="166" spans="8:9" x14ac:dyDescent="0.25">
      <c r="H166" s="7">
        <f t="shared" si="5"/>
        <v>32.799999999999926</v>
      </c>
      <c r="I166" s="12">
        <f t="shared" si="4"/>
        <v>1.7502254728319695</v>
      </c>
    </row>
    <row r="167" spans="8:9" x14ac:dyDescent="0.25">
      <c r="H167" s="7">
        <f t="shared" si="5"/>
        <v>32.999999999999929</v>
      </c>
      <c r="I167" s="12">
        <f t="shared" si="4"/>
        <v>1.7319911968173272</v>
      </c>
    </row>
    <row r="168" spans="8:9" x14ac:dyDescent="0.25">
      <c r="H168" s="7">
        <f t="shared" si="5"/>
        <v>33.199999999999932</v>
      </c>
      <c r="I168" s="12">
        <f t="shared" si="4"/>
        <v>1.7138524034025782</v>
      </c>
    </row>
    <row r="169" spans="8:9" x14ac:dyDescent="0.25">
      <c r="H169" s="7">
        <f t="shared" si="5"/>
        <v>33.399999999999935</v>
      </c>
      <c r="I169" s="12">
        <f t="shared" si="4"/>
        <v>1.6958090925877225</v>
      </c>
    </row>
    <row r="170" spans="8:9" x14ac:dyDescent="0.25">
      <c r="H170" s="7">
        <f t="shared" si="5"/>
        <v>33.599999999999937</v>
      </c>
      <c r="I170" s="12">
        <f t="shared" si="4"/>
        <v>1.6778612643727602</v>
      </c>
    </row>
    <row r="171" spans="8:9" x14ac:dyDescent="0.25">
      <c r="H171" s="7">
        <f t="shared" si="5"/>
        <v>33.79999999999994</v>
      </c>
      <c r="I171" s="12">
        <f t="shared" si="4"/>
        <v>1.6600089187576912</v>
      </c>
    </row>
    <row r="172" spans="8:9" x14ac:dyDescent="0.25">
      <c r="H172" s="7">
        <f t="shared" si="5"/>
        <v>33.999999999999943</v>
      </c>
      <c r="I172" s="12">
        <f t="shared" si="4"/>
        <v>1.6422520557425153</v>
      </c>
    </row>
    <row r="173" spans="8:9" x14ac:dyDescent="0.25">
      <c r="H173" s="7">
        <f t="shared" si="5"/>
        <v>34.199999999999946</v>
      </c>
      <c r="I173" s="12">
        <f t="shared" si="4"/>
        <v>1.6245906753272328</v>
      </c>
    </row>
    <row r="174" spans="8:9" x14ac:dyDescent="0.25">
      <c r="H174" s="7">
        <f t="shared" si="5"/>
        <v>34.399999999999949</v>
      </c>
      <c r="I174" s="12">
        <f t="shared" si="4"/>
        <v>1.6070247775118436</v>
      </c>
    </row>
    <row r="175" spans="8:9" x14ac:dyDescent="0.25">
      <c r="H175" s="7">
        <f t="shared" si="5"/>
        <v>34.599999999999952</v>
      </c>
      <c r="I175" s="12">
        <f t="shared" si="4"/>
        <v>1.5895543622963475</v>
      </c>
    </row>
    <row r="176" spans="8:9" x14ac:dyDescent="0.25">
      <c r="H176" s="7">
        <f t="shared" si="5"/>
        <v>34.799999999999955</v>
      </c>
      <c r="I176" s="12">
        <f t="shared" si="4"/>
        <v>1.572179429680745</v>
      </c>
    </row>
    <row r="177" spans="8:9" x14ac:dyDescent="0.25">
      <c r="H177" s="7">
        <f t="shared" si="5"/>
        <v>34.999999999999957</v>
      </c>
      <c r="I177" s="12">
        <f t="shared" si="4"/>
        <v>1.5548999796650356</v>
      </c>
    </row>
    <row r="178" spans="8:9" x14ac:dyDescent="0.25">
      <c r="H178" s="7">
        <f t="shared" si="5"/>
        <v>35.19999999999996</v>
      </c>
      <c r="I178" s="12">
        <f t="shared" si="4"/>
        <v>1.5377160122492195</v>
      </c>
    </row>
    <row r="179" spans="8:9" x14ac:dyDescent="0.25">
      <c r="H179" s="7">
        <f t="shared" si="5"/>
        <v>35.399999999999963</v>
      </c>
      <c r="I179" s="12">
        <f t="shared" si="4"/>
        <v>1.5206275274332968</v>
      </c>
    </row>
    <row r="180" spans="8:9" x14ac:dyDescent="0.25">
      <c r="H180" s="7">
        <f t="shared" si="5"/>
        <v>35.599999999999966</v>
      </c>
      <c r="I180" s="12">
        <f t="shared" si="4"/>
        <v>1.5036345252172674</v>
      </c>
    </row>
    <row r="181" spans="8:9" x14ac:dyDescent="0.25">
      <c r="H181" s="7">
        <f t="shared" si="5"/>
        <v>35.799999999999969</v>
      </c>
      <c r="I181" s="12">
        <f t="shared" si="4"/>
        <v>1.4867370056011306</v>
      </c>
    </row>
    <row r="182" spans="8:9" x14ac:dyDescent="0.25">
      <c r="H182" s="7">
        <f t="shared" si="5"/>
        <v>35.999999999999972</v>
      </c>
      <c r="I182" s="12">
        <f t="shared" si="4"/>
        <v>1.4699349685848877</v>
      </c>
    </row>
    <row r="183" spans="8:9" x14ac:dyDescent="0.25">
      <c r="H183" s="7">
        <f t="shared" si="5"/>
        <v>36.199999999999974</v>
      </c>
      <c r="I183" s="12">
        <f t="shared" si="4"/>
        <v>1.4532284141685381</v>
      </c>
    </row>
    <row r="184" spans="8:9" x14ac:dyDescent="0.25">
      <c r="H184" s="7">
        <f t="shared" si="5"/>
        <v>36.399999999999977</v>
      </c>
      <c r="I184" s="12">
        <f t="shared" si="4"/>
        <v>1.4366173423520818</v>
      </c>
    </row>
    <row r="185" spans="8:9" x14ac:dyDescent="0.25">
      <c r="H185" s="7">
        <f t="shared" si="5"/>
        <v>36.59999999999998</v>
      </c>
      <c r="I185" s="12">
        <f t="shared" si="4"/>
        <v>1.4201017531355189</v>
      </c>
    </row>
    <row r="186" spans="8:9" x14ac:dyDescent="0.25">
      <c r="H186" s="7">
        <f t="shared" si="5"/>
        <v>36.799999999999983</v>
      </c>
      <c r="I186" s="12">
        <f t="shared" si="4"/>
        <v>1.4036816465188491</v>
      </c>
    </row>
    <row r="187" spans="8:9" x14ac:dyDescent="0.25">
      <c r="H187" s="7">
        <f t="shared" si="5"/>
        <v>36.999999999999986</v>
      </c>
      <c r="I187" s="12">
        <f t="shared" si="4"/>
        <v>1.3873570225020728</v>
      </c>
    </row>
    <row r="188" spans="8:9" x14ac:dyDescent="0.25">
      <c r="H188" s="7">
        <f t="shared" si="5"/>
        <v>37.199999999999989</v>
      </c>
      <c r="I188" s="12">
        <f t="shared" si="4"/>
        <v>1.3711278810851897</v>
      </c>
    </row>
    <row r="189" spans="8:9" x14ac:dyDescent="0.25">
      <c r="H189" s="7">
        <f t="shared" si="5"/>
        <v>37.399999999999991</v>
      </c>
      <c r="I189" s="12">
        <f t="shared" si="4"/>
        <v>1.3549942222681999</v>
      </c>
    </row>
    <row r="190" spans="8:9" x14ac:dyDescent="0.25">
      <c r="H190" s="7">
        <f t="shared" si="5"/>
        <v>37.599999999999994</v>
      </c>
      <c r="I190" s="12">
        <f t="shared" si="4"/>
        <v>1.3389560460511032</v>
      </c>
    </row>
    <row r="191" spans="8:9" x14ac:dyDescent="0.25">
      <c r="H191" s="7">
        <f t="shared" si="5"/>
        <v>37.799999999999997</v>
      </c>
      <c r="I191" s="12">
        <f t="shared" si="4"/>
        <v>1.3230133524339001</v>
      </c>
    </row>
    <row r="192" spans="8:9" x14ac:dyDescent="0.25">
      <c r="H192" s="7">
        <f t="shared" si="5"/>
        <v>38</v>
      </c>
      <c r="I192" s="12">
        <f t="shared" si="4"/>
        <v>1.30716614141659</v>
      </c>
    </row>
    <row r="193" spans="8:9" x14ac:dyDescent="0.25">
      <c r="H193" s="7">
        <f t="shared" si="5"/>
        <v>38.200000000000003</v>
      </c>
      <c r="I193" s="12">
        <f t="shared" si="4"/>
        <v>1.2914144129991734</v>
      </c>
    </row>
    <row r="194" spans="8:9" x14ac:dyDescent="0.25">
      <c r="H194" s="7">
        <f t="shared" si="5"/>
        <v>38.400000000000006</v>
      </c>
      <c r="I194" s="12">
        <f t="shared" si="4"/>
        <v>1.27575816718165</v>
      </c>
    </row>
    <row r="195" spans="8:9" x14ac:dyDescent="0.25">
      <c r="H195" s="7">
        <f t="shared" si="5"/>
        <v>38.600000000000009</v>
      </c>
      <c r="I195" s="12">
        <f t="shared" ref="I195:I258" si="6">(SQRT($C$23)-0.5*0.00037*$C$24^1.22*EXP(0.061*$C$25)*H195)^2</f>
        <v>1.26019740396402</v>
      </c>
    </row>
    <row r="196" spans="8:9" x14ac:dyDescent="0.25">
      <c r="H196" s="7">
        <f t="shared" si="5"/>
        <v>38.800000000000011</v>
      </c>
      <c r="I196" s="12">
        <f t="shared" si="6"/>
        <v>1.2447321233462831</v>
      </c>
    </row>
    <row r="197" spans="8:9" x14ac:dyDescent="0.25">
      <c r="H197" s="7">
        <f t="shared" ref="H197:H260" si="7">H196+0.2</f>
        <v>39.000000000000014</v>
      </c>
      <c r="I197" s="12">
        <f t="shared" si="6"/>
        <v>1.2293623253284398</v>
      </c>
    </row>
    <row r="198" spans="8:9" x14ac:dyDescent="0.25">
      <c r="H198" s="7">
        <f t="shared" si="7"/>
        <v>39.200000000000017</v>
      </c>
      <c r="I198" s="12">
        <f t="shared" si="6"/>
        <v>1.2140880099104896</v>
      </c>
    </row>
    <row r="199" spans="8:9" x14ac:dyDescent="0.25">
      <c r="H199" s="7">
        <f t="shared" si="7"/>
        <v>39.40000000000002</v>
      </c>
      <c r="I199" s="12">
        <f t="shared" si="6"/>
        <v>1.1989091770924327</v>
      </c>
    </row>
    <row r="200" spans="8:9" x14ac:dyDescent="0.25">
      <c r="H200" s="7">
        <f t="shared" si="7"/>
        <v>39.600000000000023</v>
      </c>
      <c r="I200" s="12">
        <f t="shared" si="6"/>
        <v>1.183825826874269</v>
      </c>
    </row>
    <row r="201" spans="8:9" x14ac:dyDescent="0.25">
      <c r="H201" s="7">
        <f t="shared" si="7"/>
        <v>39.800000000000026</v>
      </c>
      <c r="I201" s="12">
        <f t="shared" si="6"/>
        <v>1.1688379592559988</v>
      </c>
    </row>
    <row r="202" spans="8:9" x14ac:dyDescent="0.25">
      <c r="H202" s="7">
        <f t="shared" si="7"/>
        <v>40.000000000000028</v>
      </c>
      <c r="I202" s="12">
        <f t="shared" si="6"/>
        <v>1.1539455742376217</v>
      </c>
    </row>
    <row r="203" spans="8:9" x14ac:dyDescent="0.25">
      <c r="H203" s="7">
        <f t="shared" si="7"/>
        <v>40.200000000000031</v>
      </c>
      <c r="I203" s="12">
        <f t="shared" si="6"/>
        <v>1.1391486718191379</v>
      </c>
    </row>
    <row r="204" spans="8:9" x14ac:dyDescent="0.25">
      <c r="H204" s="7">
        <f t="shared" si="7"/>
        <v>40.400000000000034</v>
      </c>
      <c r="I204" s="12">
        <f t="shared" si="6"/>
        <v>1.1244472520005471</v>
      </c>
    </row>
    <row r="205" spans="8:9" x14ac:dyDescent="0.25">
      <c r="H205" s="7">
        <f t="shared" si="7"/>
        <v>40.600000000000037</v>
      </c>
      <c r="I205" s="12">
        <f t="shared" si="6"/>
        <v>1.10984131478185</v>
      </c>
    </row>
    <row r="206" spans="8:9" x14ac:dyDescent="0.25">
      <c r="H206" s="7">
        <f t="shared" si="7"/>
        <v>40.80000000000004</v>
      </c>
      <c r="I206" s="12">
        <f t="shared" si="6"/>
        <v>1.095330860163046</v>
      </c>
    </row>
    <row r="207" spans="8:9" x14ac:dyDescent="0.25">
      <c r="H207" s="7">
        <f t="shared" si="7"/>
        <v>41.000000000000043</v>
      </c>
      <c r="I207" s="12">
        <f t="shared" si="6"/>
        <v>1.0809158881441356</v>
      </c>
    </row>
    <row r="208" spans="8:9" x14ac:dyDescent="0.25">
      <c r="H208" s="7">
        <f t="shared" si="7"/>
        <v>41.200000000000045</v>
      </c>
      <c r="I208" s="12">
        <f t="shared" si="6"/>
        <v>1.0665963987251184</v>
      </c>
    </row>
    <row r="209" spans="8:9" x14ac:dyDescent="0.25">
      <c r="H209" s="7">
        <f t="shared" si="7"/>
        <v>41.400000000000048</v>
      </c>
      <c r="I209" s="12">
        <f t="shared" si="6"/>
        <v>1.0523723919059944</v>
      </c>
    </row>
    <row r="210" spans="8:9" x14ac:dyDescent="0.25">
      <c r="H210" s="7">
        <f t="shared" si="7"/>
        <v>41.600000000000051</v>
      </c>
      <c r="I210" s="12">
        <f t="shared" si="6"/>
        <v>1.0382438676867636</v>
      </c>
    </row>
    <row r="211" spans="8:9" x14ac:dyDescent="0.25">
      <c r="H211" s="7">
        <f t="shared" si="7"/>
        <v>41.800000000000054</v>
      </c>
      <c r="I211" s="12">
        <f t="shared" si="6"/>
        <v>1.0242108260674263</v>
      </c>
    </row>
    <row r="212" spans="8:9" x14ac:dyDescent="0.25">
      <c r="H212" s="7">
        <f t="shared" si="7"/>
        <v>42.000000000000057</v>
      </c>
      <c r="I212" s="12">
        <f t="shared" si="6"/>
        <v>1.0102732670479821</v>
      </c>
    </row>
    <row r="213" spans="8:9" x14ac:dyDescent="0.25">
      <c r="H213" s="7">
        <f t="shared" si="7"/>
        <v>42.20000000000006</v>
      </c>
      <c r="I213" s="12">
        <f t="shared" si="6"/>
        <v>0.99643119062843144</v>
      </c>
    </row>
    <row r="214" spans="8:9" x14ac:dyDescent="0.25">
      <c r="H214" s="7">
        <f t="shared" si="7"/>
        <v>42.400000000000063</v>
      </c>
      <c r="I214" s="12">
        <f t="shared" si="6"/>
        <v>0.98268459680877396</v>
      </c>
    </row>
    <row r="215" spans="8:9" x14ac:dyDescent="0.25">
      <c r="H215" s="7">
        <f t="shared" si="7"/>
        <v>42.600000000000065</v>
      </c>
      <c r="I215" s="12">
        <f t="shared" si="6"/>
        <v>0.9690334855890097</v>
      </c>
    </row>
    <row r="216" spans="8:9" x14ac:dyDescent="0.25">
      <c r="H216" s="7">
        <f t="shared" si="7"/>
        <v>42.800000000000068</v>
      </c>
      <c r="I216" s="12">
        <f t="shared" si="6"/>
        <v>0.95547785696913878</v>
      </c>
    </row>
    <row r="217" spans="8:9" x14ac:dyDescent="0.25">
      <c r="H217" s="7">
        <f t="shared" si="7"/>
        <v>43.000000000000071</v>
      </c>
      <c r="I217" s="12">
        <f t="shared" si="6"/>
        <v>0.9420177109491612</v>
      </c>
    </row>
    <row r="218" spans="8:9" x14ac:dyDescent="0.25">
      <c r="H218" s="7">
        <f t="shared" si="7"/>
        <v>43.200000000000074</v>
      </c>
      <c r="I218" s="12">
        <f t="shared" si="6"/>
        <v>0.92865304752907685</v>
      </c>
    </row>
    <row r="219" spans="8:9" x14ac:dyDescent="0.25">
      <c r="H219" s="7">
        <f t="shared" si="7"/>
        <v>43.400000000000077</v>
      </c>
      <c r="I219" s="12">
        <f t="shared" si="6"/>
        <v>0.91538386670888583</v>
      </c>
    </row>
    <row r="220" spans="8:9" x14ac:dyDescent="0.25">
      <c r="H220" s="7">
        <f t="shared" si="7"/>
        <v>43.60000000000008</v>
      </c>
      <c r="I220" s="12">
        <f t="shared" si="6"/>
        <v>0.90221016848858804</v>
      </c>
    </row>
    <row r="221" spans="8:9" x14ac:dyDescent="0.25">
      <c r="H221" s="7">
        <f t="shared" si="7"/>
        <v>43.800000000000082</v>
      </c>
      <c r="I221" s="12">
        <f t="shared" si="6"/>
        <v>0.88913195286818369</v>
      </c>
    </row>
    <row r="222" spans="8:9" x14ac:dyDescent="0.25">
      <c r="H222" s="7">
        <f t="shared" si="7"/>
        <v>44.000000000000085</v>
      </c>
      <c r="I222" s="12">
        <f t="shared" si="6"/>
        <v>0.87614921984767247</v>
      </c>
    </row>
    <row r="223" spans="8:9" x14ac:dyDescent="0.25">
      <c r="H223" s="7">
        <f t="shared" si="7"/>
        <v>44.200000000000088</v>
      </c>
      <c r="I223" s="12">
        <f t="shared" si="6"/>
        <v>0.86326196942705469</v>
      </c>
    </row>
    <row r="224" spans="8:9" x14ac:dyDescent="0.25">
      <c r="H224" s="7">
        <f t="shared" si="7"/>
        <v>44.400000000000091</v>
      </c>
      <c r="I224" s="12">
        <f t="shared" si="6"/>
        <v>0.85047020160633002</v>
      </c>
    </row>
    <row r="225" spans="8:9" x14ac:dyDescent="0.25">
      <c r="H225" s="7">
        <f t="shared" si="7"/>
        <v>44.600000000000094</v>
      </c>
      <c r="I225" s="12">
        <f t="shared" si="6"/>
        <v>0.83777391638549881</v>
      </c>
    </row>
    <row r="226" spans="8:9" x14ac:dyDescent="0.25">
      <c r="H226" s="7">
        <f t="shared" si="7"/>
        <v>44.800000000000097</v>
      </c>
      <c r="I226" s="12">
        <f t="shared" si="6"/>
        <v>0.82517311376456082</v>
      </c>
    </row>
    <row r="227" spans="8:9" x14ac:dyDescent="0.25">
      <c r="H227" s="7">
        <f t="shared" si="7"/>
        <v>45.000000000000099</v>
      </c>
      <c r="I227" s="12">
        <f t="shared" si="6"/>
        <v>0.81266779374351616</v>
      </c>
    </row>
    <row r="228" spans="8:9" x14ac:dyDescent="0.25">
      <c r="H228" s="7">
        <f t="shared" si="7"/>
        <v>45.200000000000102</v>
      </c>
      <c r="I228" s="12">
        <f t="shared" si="6"/>
        <v>0.80025795632236429</v>
      </c>
    </row>
    <row r="229" spans="8:9" x14ac:dyDescent="0.25">
      <c r="H229" s="7">
        <f t="shared" si="7"/>
        <v>45.400000000000105</v>
      </c>
      <c r="I229" s="12">
        <f t="shared" si="6"/>
        <v>0.78794360150110621</v>
      </c>
    </row>
    <row r="230" spans="8:9" x14ac:dyDescent="0.25">
      <c r="H230" s="7">
        <f t="shared" si="7"/>
        <v>45.600000000000108</v>
      </c>
      <c r="I230" s="12">
        <f t="shared" si="6"/>
        <v>0.77572472927974145</v>
      </c>
    </row>
    <row r="231" spans="8:9" x14ac:dyDescent="0.25">
      <c r="H231" s="7">
        <f t="shared" si="7"/>
        <v>45.800000000000111</v>
      </c>
      <c r="I231" s="12">
        <f t="shared" si="6"/>
        <v>0.76360133965826993</v>
      </c>
    </row>
    <row r="232" spans="8:9" x14ac:dyDescent="0.25">
      <c r="H232" s="7">
        <f t="shared" si="7"/>
        <v>46.000000000000114</v>
      </c>
      <c r="I232" s="12">
        <f t="shared" si="6"/>
        <v>0.75157343263669174</v>
      </c>
    </row>
    <row r="233" spans="8:9" x14ac:dyDescent="0.25">
      <c r="H233" s="7">
        <f t="shared" si="7"/>
        <v>46.200000000000117</v>
      </c>
      <c r="I233" s="12">
        <f t="shared" si="6"/>
        <v>0.73964100821500678</v>
      </c>
    </row>
    <row r="234" spans="8:9" x14ac:dyDescent="0.25">
      <c r="H234" s="7">
        <f t="shared" si="7"/>
        <v>46.400000000000119</v>
      </c>
      <c r="I234" s="12">
        <f t="shared" si="6"/>
        <v>0.72780406639321515</v>
      </c>
    </row>
    <row r="235" spans="8:9" x14ac:dyDescent="0.25">
      <c r="H235" s="7">
        <f t="shared" si="7"/>
        <v>46.600000000000122</v>
      </c>
      <c r="I235" s="12">
        <f t="shared" si="6"/>
        <v>0.71606260717131676</v>
      </c>
    </row>
    <row r="236" spans="8:9" x14ac:dyDescent="0.25">
      <c r="H236" s="7">
        <f t="shared" si="7"/>
        <v>46.800000000000125</v>
      </c>
      <c r="I236" s="12">
        <f t="shared" si="6"/>
        <v>0.7044166305493117</v>
      </c>
    </row>
    <row r="237" spans="8:9" x14ac:dyDescent="0.25">
      <c r="H237" s="7">
        <f t="shared" si="7"/>
        <v>47.000000000000128</v>
      </c>
      <c r="I237" s="12">
        <f t="shared" si="6"/>
        <v>0.69286613652719997</v>
      </c>
    </row>
    <row r="238" spans="8:9" x14ac:dyDescent="0.25">
      <c r="H238" s="7">
        <f t="shared" si="7"/>
        <v>47.200000000000131</v>
      </c>
      <c r="I238" s="12">
        <f t="shared" si="6"/>
        <v>0.68141112510498159</v>
      </c>
    </row>
    <row r="239" spans="8:9" x14ac:dyDescent="0.25">
      <c r="H239" s="7">
        <f t="shared" si="7"/>
        <v>47.400000000000134</v>
      </c>
      <c r="I239" s="12">
        <f t="shared" si="6"/>
        <v>0.67005159628265631</v>
      </c>
    </row>
    <row r="240" spans="8:9" x14ac:dyDescent="0.25">
      <c r="H240" s="7">
        <f t="shared" si="7"/>
        <v>47.600000000000136</v>
      </c>
      <c r="I240" s="12">
        <f t="shared" si="6"/>
        <v>0.65878755006022449</v>
      </c>
    </row>
    <row r="241" spans="8:9" x14ac:dyDescent="0.25">
      <c r="H241" s="7">
        <f t="shared" si="7"/>
        <v>47.800000000000139</v>
      </c>
      <c r="I241" s="12">
        <f t="shared" si="6"/>
        <v>0.6476189864376859</v>
      </c>
    </row>
    <row r="242" spans="8:9" x14ac:dyDescent="0.25">
      <c r="H242" s="7">
        <f t="shared" si="7"/>
        <v>48.000000000000142</v>
      </c>
      <c r="I242" s="12">
        <f t="shared" si="6"/>
        <v>0.63654590541504064</v>
      </c>
    </row>
    <row r="243" spans="8:9" x14ac:dyDescent="0.25">
      <c r="H243" s="7">
        <f t="shared" si="7"/>
        <v>48.200000000000145</v>
      </c>
      <c r="I243" s="12">
        <f t="shared" si="6"/>
        <v>0.6255683069922886</v>
      </c>
    </row>
    <row r="244" spans="8:9" x14ac:dyDescent="0.25">
      <c r="H244" s="7">
        <f t="shared" si="7"/>
        <v>48.400000000000148</v>
      </c>
      <c r="I244" s="12">
        <f t="shared" si="6"/>
        <v>0.61468619116942991</v>
      </c>
    </row>
    <row r="245" spans="8:9" x14ac:dyDescent="0.25">
      <c r="H245" s="7">
        <f t="shared" si="7"/>
        <v>48.600000000000151</v>
      </c>
      <c r="I245" s="12">
        <f t="shared" si="6"/>
        <v>0.60389955794646455</v>
      </c>
    </row>
    <row r="246" spans="8:9" x14ac:dyDescent="0.25">
      <c r="H246" s="7">
        <f t="shared" si="7"/>
        <v>48.800000000000153</v>
      </c>
      <c r="I246" s="12">
        <f t="shared" si="6"/>
        <v>0.59320840732339242</v>
      </c>
    </row>
    <row r="247" spans="8:9" x14ac:dyDescent="0.25">
      <c r="H247" s="7">
        <f t="shared" si="7"/>
        <v>49.000000000000156</v>
      </c>
      <c r="I247" s="12">
        <f t="shared" si="6"/>
        <v>0.58261273930021362</v>
      </c>
    </row>
    <row r="248" spans="8:9" x14ac:dyDescent="0.25">
      <c r="H248" s="7">
        <f t="shared" si="7"/>
        <v>49.200000000000159</v>
      </c>
      <c r="I248" s="12">
        <f t="shared" si="6"/>
        <v>0.57211255387692805</v>
      </c>
    </row>
    <row r="249" spans="8:9" x14ac:dyDescent="0.25">
      <c r="H249" s="7">
        <f t="shared" si="7"/>
        <v>49.400000000000162</v>
      </c>
      <c r="I249" s="12">
        <f t="shared" si="6"/>
        <v>0.56170785105353582</v>
      </c>
    </row>
    <row r="250" spans="8:9" x14ac:dyDescent="0.25">
      <c r="H250" s="7">
        <f t="shared" si="7"/>
        <v>49.600000000000165</v>
      </c>
      <c r="I250" s="12">
        <f t="shared" si="6"/>
        <v>0.55139863083003682</v>
      </c>
    </row>
    <row r="251" spans="8:9" x14ac:dyDescent="0.25">
      <c r="H251" s="7">
        <f t="shared" si="7"/>
        <v>49.800000000000168</v>
      </c>
      <c r="I251" s="12">
        <f t="shared" si="6"/>
        <v>0.54118489320643126</v>
      </c>
    </row>
    <row r="252" spans="8:9" x14ac:dyDescent="0.25">
      <c r="H252" s="7">
        <f t="shared" si="7"/>
        <v>50.000000000000171</v>
      </c>
      <c r="I252" s="12">
        <f t="shared" si="6"/>
        <v>0.53106663818271849</v>
      </c>
    </row>
    <row r="253" spans="8:9" x14ac:dyDescent="0.25">
      <c r="H253" s="7">
        <f t="shared" si="7"/>
        <v>50.200000000000173</v>
      </c>
      <c r="I253" s="12">
        <f t="shared" si="6"/>
        <v>0.52104386575889949</v>
      </c>
    </row>
    <row r="254" spans="8:9" x14ac:dyDescent="0.25">
      <c r="H254" s="7">
        <f t="shared" si="7"/>
        <v>50.400000000000176</v>
      </c>
      <c r="I254" s="12">
        <f t="shared" si="6"/>
        <v>0.51111657593497373</v>
      </c>
    </row>
    <row r="255" spans="8:9" x14ac:dyDescent="0.25">
      <c r="H255" s="7">
        <f t="shared" si="7"/>
        <v>50.600000000000179</v>
      </c>
      <c r="I255" s="12">
        <f t="shared" si="6"/>
        <v>0.50128476871094119</v>
      </c>
    </row>
    <row r="256" spans="8:9" x14ac:dyDescent="0.25">
      <c r="H256" s="7">
        <f t="shared" si="7"/>
        <v>50.800000000000182</v>
      </c>
      <c r="I256" s="12">
        <f t="shared" si="6"/>
        <v>0.49154844408680204</v>
      </c>
    </row>
    <row r="257" spans="8:9" x14ac:dyDescent="0.25">
      <c r="H257" s="7">
        <f t="shared" si="7"/>
        <v>51.000000000000185</v>
      </c>
      <c r="I257" s="12">
        <f t="shared" si="6"/>
        <v>0.48190760206255617</v>
      </c>
    </row>
    <row r="258" spans="8:9" x14ac:dyDescent="0.25">
      <c r="H258" s="7">
        <f t="shared" si="7"/>
        <v>51.200000000000188</v>
      </c>
      <c r="I258" s="12">
        <f t="shared" si="6"/>
        <v>0.47236224263820353</v>
      </c>
    </row>
    <row r="259" spans="8:9" x14ac:dyDescent="0.25">
      <c r="H259" s="7">
        <f t="shared" si="7"/>
        <v>51.40000000000019</v>
      </c>
      <c r="I259" s="12">
        <f t="shared" ref="I259:I297" si="8">(SQRT($C$23)-0.5*0.00037*$C$24^1.22*EXP(0.061*$C$25)*H259)^2</f>
        <v>0.46291236581374423</v>
      </c>
    </row>
    <row r="260" spans="8:9" x14ac:dyDescent="0.25">
      <c r="H260" s="7">
        <f t="shared" si="7"/>
        <v>51.600000000000193</v>
      </c>
      <c r="I260" s="12">
        <f t="shared" si="8"/>
        <v>0.45355797158917821</v>
      </c>
    </row>
    <row r="261" spans="8:9" x14ac:dyDescent="0.25">
      <c r="H261" s="7">
        <f t="shared" ref="H261:H297" si="9">H260+0.2</f>
        <v>51.800000000000196</v>
      </c>
      <c r="I261" s="12">
        <f t="shared" si="8"/>
        <v>0.44429905996450553</v>
      </c>
    </row>
    <row r="262" spans="8:9" x14ac:dyDescent="0.25">
      <c r="H262" s="7">
        <f t="shared" si="9"/>
        <v>52.000000000000199</v>
      </c>
      <c r="I262" s="12">
        <f t="shared" si="8"/>
        <v>0.43513563093972607</v>
      </c>
    </row>
    <row r="263" spans="8:9" x14ac:dyDescent="0.25">
      <c r="H263" s="7">
        <f t="shared" si="9"/>
        <v>52.200000000000202</v>
      </c>
      <c r="I263" s="12">
        <f t="shared" si="8"/>
        <v>0.42606768451483995</v>
      </c>
    </row>
    <row r="264" spans="8:9" x14ac:dyDescent="0.25">
      <c r="H264" s="7">
        <f t="shared" si="9"/>
        <v>52.400000000000205</v>
      </c>
      <c r="I264" s="12">
        <f t="shared" si="8"/>
        <v>0.41709522068984711</v>
      </c>
    </row>
    <row r="265" spans="8:9" x14ac:dyDescent="0.25">
      <c r="H265" s="7">
        <f t="shared" si="9"/>
        <v>52.600000000000207</v>
      </c>
      <c r="I265" s="12">
        <f t="shared" si="8"/>
        <v>0.40821823946474756</v>
      </c>
    </row>
    <row r="266" spans="8:9" x14ac:dyDescent="0.25">
      <c r="H266" s="7">
        <f t="shared" si="9"/>
        <v>52.80000000000021</v>
      </c>
      <c r="I266" s="12">
        <f t="shared" si="8"/>
        <v>0.39943674083954134</v>
      </c>
    </row>
    <row r="267" spans="8:9" x14ac:dyDescent="0.25">
      <c r="H267" s="7">
        <f t="shared" si="9"/>
        <v>53.000000000000213</v>
      </c>
      <c r="I267" s="12">
        <f t="shared" si="8"/>
        <v>0.39075072481422835</v>
      </c>
    </row>
    <row r="268" spans="8:9" x14ac:dyDescent="0.25">
      <c r="H268" s="7">
        <f t="shared" si="9"/>
        <v>53.200000000000216</v>
      </c>
      <c r="I268" s="12">
        <f t="shared" si="8"/>
        <v>0.38216019138880869</v>
      </c>
    </row>
    <row r="269" spans="8:9" x14ac:dyDescent="0.25">
      <c r="H269" s="7">
        <f t="shared" si="9"/>
        <v>53.400000000000219</v>
      </c>
      <c r="I269" s="12">
        <f t="shared" si="8"/>
        <v>0.37366514056328232</v>
      </c>
    </row>
    <row r="270" spans="8:9" x14ac:dyDescent="0.25">
      <c r="H270" s="7">
        <f t="shared" si="9"/>
        <v>53.600000000000222</v>
      </c>
      <c r="I270" s="12">
        <f t="shared" si="8"/>
        <v>0.36526557233764922</v>
      </c>
    </row>
    <row r="271" spans="8:9" x14ac:dyDescent="0.25">
      <c r="H271" s="7">
        <f t="shared" si="9"/>
        <v>53.800000000000225</v>
      </c>
      <c r="I271" s="12">
        <f t="shared" si="8"/>
        <v>0.35696148671190947</v>
      </c>
    </row>
    <row r="272" spans="8:9" x14ac:dyDescent="0.25">
      <c r="H272" s="7">
        <f t="shared" si="9"/>
        <v>54.000000000000227</v>
      </c>
      <c r="I272" s="12">
        <f t="shared" si="8"/>
        <v>0.34875288368606294</v>
      </c>
    </row>
    <row r="273" spans="8:9" x14ac:dyDescent="0.25">
      <c r="H273" s="7">
        <f t="shared" si="9"/>
        <v>54.20000000000023</v>
      </c>
      <c r="I273" s="12">
        <f t="shared" si="8"/>
        <v>0.34063976326010975</v>
      </c>
    </row>
    <row r="274" spans="8:9" x14ac:dyDescent="0.25">
      <c r="H274" s="7">
        <f t="shared" si="9"/>
        <v>54.400000000000233</v>
      </c>
      <c r="I274" s="12">
        <f t="shared" si="8"/>
        <v>0.33262212543404984</v>
      </c>
    </row>
    <row r="275" spans="8:9" x14ac:dyDescent="0.25">
      <c r="H275" s="7">
        <f t="shared" si="9"/>
        <v>54.600000000000236</v>
      </c>
      <c r="I275" s="12">
        <f t="shared" si="8"/>
        <v>0.32469997020788299</v>
      </c>
    </row>
    <row r="276" spans="8:9" x14ac:dyDescent="0.25">
      <c r="H276" s="7">
        <f t="shared" si="9"/>
        <v>54.800000000000239</v>
      </c>
      <c r="I276" s="12">
        <f t="shared" si="8"/>
        <v>0.31687329758160965</v>
      </c>
    </row>
    <row r="277" spans="8:9" x14ac:dyDescent="0.25">
      <c r="H277" s="7">
        <f t="shared" si="9"/>
        <v>55.000000000000242</v>
      </c>
      <c r="I277" s="12">
        <f t="shared" si="8"/>
        <v>0.30914210755522964</v>
      </c>
    </row>
    <row r="278" spans="8:9" x14ac:dyDescent="0.25">
      <c r="H278" s="7">
        <f t="shared" si="9"/>
        <v>55.200000000000244</v>
      </c>
      <c r="I278" s="12">
        <f t="shared" si="8"/>
        <v>0.30150640012874291</v>
      </c>
    </row>
    <row r="279" spans="8:9" x14ac:dyDescent="0.25">
      <c r="H279" s="7">
        <f t="shared" si="9"/>
        <v>55.400000000000247</v>
      </c>
      <c r="I279" s="12">
        <f t="shared" si="8"/>
        <v>0.29396617530214947</v>
      </c>
    </row>
    <row r="280" spans="8:9" x14ac:dyDescent="0.25">
      <c r="H280" s="7">
        <f t="shared" si="9"/>
        <v>55.60000000000025</v>
      </c>
      <c r="I280" s="12">
        <f t="shared" si="8"/>
        <v>0.28652143307544931</v>
      </c>
    </row>
    <row r="281" spans="8:9" x14ac:dyDescent="0.25">
      <c r="H281" s="7">
        <f t="shared" si="9"/>
        <v>55.800000000000253</v>
      </c>
      <c r="I281" s="12">
        <f t="shared" si="8"/>
        <v>0.27917217344864248</v>
      </c>
    </row>
    <row r="282" spans="8:9" x14ac:dyDescent="0.25">
      <c r="H282" s="7">
        <f t="shared" si="9"/>
        <v>56.000000000000256</v>
      </c>
      <c r="I282" s="12">
        <f t="shared" si="8"/>
        <v>0.27191839642172894</v>
      </c>
    </row>
    <row r="283" spans="8:9" x14ac:dyDescent="0.25">
      <c r="H283" s="7">
        <f t="shared" si="9"/>
        <v>56.200000000000259</v>
      </c>
      <c r="I283" s="12">
        <f t="shared" si="8"/>
        <v>0.26476010199470862</v>
      </c>
    </row>
    <row r="284" spans="8:9" x14ac:dyDescent="0.25">
      <c r="H284" s="7">
        <f t="shared" si="9"/>
        <v>56.400000000000261</v>
      </c>
      <c r="I284" s="12">
        <f t="shared" si="8"/>
        <v>0.25769729016758169</v>
      </c>
    </row>
    <row r="285" spans="8:9" x14ac:dyDescent="0.25">
      <c r="H285" s="7">
        <f t="shared" si="9"/>
        <v>56.600000000000264</v>
      </c>
      <c r="I285" s="12">
        <f t="shared" si="8"/>
        <v>0.250729960940348</v>
      </c>
    </row>
    <row r="286" spans="8:9" x14ac:dyDescent="0.25">
      <c r="H286" s="7">
        <f t="shared" si="9"/>
        <v>56.800000000000267</v>
      </c>
      <c r="I286" s="12">
        <f t="shared" si="8"/>
        <v>0.24385811431300761</v>
      </c>
    </row>
    <row r="287" spans="8:9" x14ac:dyDescent="0.25">
      <c r="H287" s="7">
        <f t="shared" si="9"/>
        <v>57.00000000000027</v>
      </c>
      <c r="I287" s="12">
        <f t="shared" si="8"/>
        <v>0.2370817502855605</v>
      </c>
    </row>
    <row r="288" spans="8:9" x14ac:dyDescent="0.25">
      <c r="H288" s="7">
        <f t="shared" si="9"/>
        <v>57.200000000000273</v>
      </c>
      <c r="I288" s="12">
        <f t="shared" si="8"/>
        <v>0.2304008688580067</v>
      </c>
    </row>
    <row r="289" spans="8:9" x14ac:dyDescent="0.25">
      <c r="H289" s="7">
        <f t="shared" si="9"/>
        <v>57.400000000000276</v>
      </c>
      <c r="I289" s="12">
        <f t="shared" si="8"/>
        <v>0.22381547003034619</v>
      </c>
    </row>
    <row r="290" spans="8:9" x14ac:dyDescent="0.25">
      <c r="H290" s="7">
        <f t="shared" si="9"/>
        <v>57.600000000000279</v>
      </c>
      <c r="I290" s="12">
        <f t="shared" si="8"/>
        <v>0.21732555380257898</v>
      </c>
    </row>
    <row r="291" spans="8:9" x14ac:dyDescent="0.25">
      <c r="H291" s="7">
        <f t="shared" si="9"/>
        <v>57.800000000000281</v>
      </c>
      <c r="I291" s="12">
        <f t="shared" si="8"/>
        <v>0.21093112017470506</v>
      </c>
    </row>
    <row r="292" spans="8:9" x14ac:dyDescent="0.25">
      <c r="H292" s="7">
        <f t="shared" si="9"/>
        <v>58.000000000000284</v>
      </c>
      <c r="I292" s="12">
        <f t="shared" si="8"/>
        <v>0.20463216914672441</v>
      </c>
    </row>
    <row r="293" spans="8:9" x14ac:dyDescent="0.25">
      <c r="H293" s="7">
        <f t="shared" si="9"/>
        <v>58.200000000000287</v>
      </c>
      <c r="I293" s="12">
        <f t="shared" si="8"/>
        <v>0.19842870071863708</v>
      </c>
    </row>
    <row r="294" spans="8:9" x14ac:dyDescent="0.25">
      <c r="H294" s="7">
        <f t="shared" si="9"/>
        <v>58.40000000000029</v>
      </c>
      <c r="I294" s="12">
        <f t="shared" si="8"/>
        <v>0.19232071489044303</v>
      </c>
    </row>
    <row r="295" spans="8:9" x14ac:dyDescent="0.25">
      <c r="H295" s="7">
        <f t="shared" si="9"/>
        <v>58.600000000000293</v>
      </c>
      <c r="I295" s="12">
        <f t="shared" si="8"/>
        <v>0.18630821166214229</v>
      </c>
    </row>
    <row r="296" spans="8:9" x14ac:dyDescent="0.25">
      <c r="H296" s="7">
        <f t="shared" si="9"/>
        <v>58.800000000000296</v>
      </c>
      <c r="I296" s="12">
        <f t="shared" si="8"/>
        <v>0.18039119103373483</v>
      </c>
    </row>
    <row r="297" spans="8:9" x14ac:dyDescent="0.25">
      <c r="H297" s="7">
        <f t="shared" si="9"/>
        <v>59.000000000000298</v>
      </c>
      <c r="I297" s="12">
        <f t="shared" si="8"/>
        <v>0.17456965300522068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4B803-CB0E-4AE9-961A-41ED8FBCAC56}">
  <dimension ref="A1:X302"/>
  <sheetViews>
    <sheetView workbookViewId="0">
      <selection activeCell="F20" sqref="F20"/>
    </sheetView>
  </sheetViews>
  <sheetFormatPr defaultRowHeight="15" x14ac:dyDescent="0.25"/>
  <sheetData>
    <row r="1" spans="1:9" x14ac:dyDescent="0.25">
      <c r="A1" t="s">
        <v>7</v>
      </c>
      <c r="B1" t="s">
        <v>1</v>
      </c>
      <c r="C1" t="s">
        <v>8</v>
      </c>
      <c r="D1" t="s">
        <v>9</v>
      </c>
      <c r="E1" t="s">
        <v>10</v>
      </c>
      <c r="F1" t="s">
        <v>11</v>
      </c>
      <c r="G1" t="s">
        <v>12</v>
      </c>
      <c r="H1" s="14" t="s">
        <v>13</v>
      </c>
      <c r="I1" s="9" t="s">
        <v>21</v>
      </c>
    </row>
    <row r="2" spans="1:9" x14ac:dyDescent="0.25">
      <c r="A2">
        <v>9</v>
      </c>
      <c r="B2">
        <v>19.2</v>
      </c>
      <c r="C2">
        <v>28.4</v>
      </c>
      <c r="D2">
        <v>301.79000000000002</v>
      </c>
      <c r="E2">
        <v>7.0220000000000002</v>
      </c>
      <c r="F2" s="15">
        <v>6.65</v>
      </c>
      <c r="G2">
        <v>3</v>
      </c>
      <c r="H2">
        <v>0</v>
      </c>
      <c r="I2">
        <f>(SQRT($C$18)-0.5*0.00186*C$19^0.73*EXP(0.0703*C$20)*(1-EXP(0.83*(C$20-22.81)))*H2)^2</f>
        <v>6.9867142857142861</v>
      </c>
    </row>
    <row r="3" spans="1:9" x14ac:dyDescent="0.25">
      <c r="A3">
        <v>9</v>
      </c>
      <c r="B3">
        <v>19.2</v>
      </c>
      <c r="C3">
        <v>29.9</v>
      </c>
      <c r="D3">
        <v>359.6</v>
      </c>
      <c r="E3">
        <v>7.0229999999999997</v>
      </c>
      <c r="F3" s="15">
        <v>6.7519999999999998</v>
      </c>
      <c r="G3">
        <v>3</v>
      </c>
      <c r="H3">
        <f>H2+0.2</f>
        <v>0.2</v>
      </c>
      <c r="I3">
        <f t="shared" ref="I3:I66" si="0">(SQRT($C$18)-0.5*0.00186*C$19^0.73*EXP(0.0703*C$20)*(1-EXP(0.83*(C$20-22.81)))*H3)^2</f>
        <v>6.9436530867974167</v>
      </c>
    </row>
    <row r="4" spans="1:9" x14ac:dyDescent="0.25">
      <c r="A4">
        <v>9</v>
      </c>
      <c r="B4">
        <v>19.2</v>
      </c>
      <c r="C4">
        <v>28.1</v>
      </c>
      <c r="D4">
        <v>280.66199999999998</v>
      </c>
      <c r="E4">
        <v>7.0460000000000003</v>
      </c>
      <c r="F4" s="15">
        <v>6.1</v>
      </c>
      <c r="G4">
        <v>6.5</v>
      </c>
      <c r="H4">
        <f>H3+0.2</f>
        <v>0.4</v>
      </c>
      <c r="I4">
        <f t="shared" si="0"/>
        <v>6.9007249978863481</v>
      </c>
    </row>
    <row r="5" spans="1:9" x14ac:dyDescent="0.25">
      <c r="A5">
        <v>9</v>
      </c>
      <c r="B5">
        <v>19.2</v>
      </c>
      <c r="C5">
        <v>30.9</v>
      </c>
      <c r="D5">
        <v>389.08</v>
      </c>
      <c r="E5">
        <v>7.0430000000000001</v>
      </c>
      <c r="F5" s="15">
        <v>6.1989999999999998</v>
      </c>
      <c r="G5">
        <v>6</v>
      </c>
      <c r="H5">
        <f t="shared" ref="H5:H68" si="1">H4+0.2</f>
        <v>0.60000000000000009</v>
      </c>
      <c r="I5">
        <f t="shared" si="0"/>
        <v>6.8579300189810759</v>
      </c>
    </row>
    <row r="6" spans="1:9" x14ac:dyDescent="0.25">
      <c r="A6">
        <v>9</v>
      </c>
      <c r="B6">
        <v>19.2</v>
      </c>
      <c r="C6">
        <v>28.4</v>
      </c>
      <c r="D6">
        <v>300.76</v>
      </c>
      <c r="E6">
        <v>7.0229999999999997</v>
      </c>
      <c r="F6" s="15">
        <v>6.2610000000000001</v>
      </c>
      <c r="G6">
        <v>9</v>
      </c>
      <c r="H6">
        <f t="shared" si="1"/>
        <v>0.8</v>
      </c>
      <c r="I6">
        <f t="shared" si="0"/>
        <v>6.8152681500816037</v>
      </c>
    </row>
    <row r="7" spans="1:9" x14ac:dyDescent="0.25">
      <c r="A7">
        <v>9</v>
      </c>
      <c r="B7">
        <v>19.2</v>
      </c>
      <c r="C7">
        <v>30.4</v>
      </c>
      <c r="D7">
        <v>344.57</v>
      </c>
      <c r="E7">
        <v>7.0279999999999996</v>
      </c>
      <c r="F7" s="15">
        <v>5.6970000000000001</v>
      </c>
      <c r="G7">
        <v>12.3</v>
      </c>
      <c r="H7">
        <f t="shared" si="1"/>
        <v>1</v>
      </c>
      <c r="I7">
        <f t="shared" si="0"/>
        <v>6.7727393911879279</v>
      </c>
    </row>
    <row r="8" spans="1:9" x14ac:dyDescent="0.25">
      <c r="A8">
        <v>9</v>
      </c>
      <c r="B8">
        <v>19.2</v>
      </c>
      <c r="C8">
        <v>33.200000000000003</v>
      </c>
      <c r="D8">
        <v>440.24</v>
      </c>
      <c r="E8">
        <v>7.0330000000000004</v>
      </c>
      <c r="F8" s="15">
        <v>4.5220000000000002</v>
      </c>
      <c r="G8">
        <v>15</v>
      </c>
      <c r="H8">
        <f t="shared" si="1"/>
        <v>1.2</v>
      </c>
      <c r="I8">
        <f t="shared" si="0"/>
        <v>6.7303437423000521</v>
      </c>
    </row>
    <row r="9" spans="1:9" x14ac:dyDescent="0.25">
      <c r="A9">
        <v>9</v>
      </c>
      <c r="B9">
        <v>19.2</v>
      </c>
      <c r="C9">
        <v>30.5</v>
      </c>
      <c r="D9">
        <v>380.41</v>
      </c>
      <c r="E9">
        <v>7.016</v>
      </c>
      <c r="F9" s="15">
        <v>3.9020000000000001</v>
      </c>
      <c r="G9">
        <v>19</v>
      </c>
      <c r="H9">
        <f t="shared" si="1"/>
        <v>1.4</v>
      </c>
      <c r="I9">
        <f t="shared" si="0"/>
        <v>6.6880812034179717</v>
      </c>
    </row>
    <row r="10" spans="1:9" x14ac:dyDescent="0.25">
      <c r="A10">
        <v>9</v>
      </c>
      <c r="B10">
        <v>19.2</v>
      </c>
      <c r="C10">
        <v>30.4</v>
      </c>
      <c r="D10">
        <v>352.76</v>
      </c>
      <c r="E10">
        <v>6.47</v>
      </c>
      <c r="F10" s="15">
        <v>2.1549999999999998</v>
      </c>
      <c r="G10">
        <v>24</v>
      </c>
      <c r="H10">
        <f t="shared" si="1"/>
        <v>1.5999999999999999</v>
      </c>
      <c r="I10">
        <f t="shared" si="0"/>
        <v>6.6459517745416932</v>
      </c>
    </row>
    <row r="11" spans="1:9" x14ac:dyDescent="0.25">
      <c r="A11">
        <v>9</v>
      </c>
      <c r="B11">
        <v>19.2</v>
      </c>
      <c r="C11">
        <v>31.2</v>
      </c>
      <c r="D11">
        <v>372.57</v>
      </c>
      <c r="E11">
        <v>7.0339999999999998</v>
      </c>
      <c r="F11" s="15">
        <v>2.3140000000000001</v>
      </c>
      <c r="G11">
        <v>28</v>
      </c>
      <c r="H11">
        <f t="shared" si="1"/>
        <v>1.7999999999999998</v>
      </c>
      <c r="I11">
        <f t="shared" si="0"/>
        <v>6.6039554556712101</v>
      </c>
    </row>
    <row r="12" spans="1:9" x14ac:dyDescent="0.25">
      <c r="A12">
        <v>9</v>
      </c>
      <c r="B12">
        <v>19.2</v>
      </c>
      <c r="C12">
        <v>30.4</v>
      </c>
      <c r="D12">
        <v>326.76</v>
      </c>
      <c r="E12">
        <v>7</v>
      </c>
      <c r="F12" s="15">
        <v>1.944</v>
      </c>
      <c r="G12">
        <v>32.5</v>
      </c>
      <c r="H12">
        <f t="shared" si="1"/>
        <v>1.9999999999999998</v>
      </c>
      <c r="I12">
        <f t="shared" si="0"/>
        <v>6.562092246806527</v>
      </c>
    </row>
    <row r="13" spans="1:9" x14ac:dyDescent="0.25">
      <c r="A13">
        <v>9</v>
      </c>
      <c r="B13">
        <v>19.2</v>
      </c>
      <c r="C13">
        <v>28.6</v>
      </c>
      <c r="D13">
        <v>337.23</v>
      </c>
      <c r="E13">
        <v>7.0369999999999999</v>
      </c>
      <c r="F13" s="15">
        <v>1.361</v>
      </c>
      <c r="G13">
        <v>37</v>
      </c>
      <c r="H13">
        <f t="shared" si="1"/>
        <v>2.1999999999999997</v>
      </c>
      <c r="I13">
        <f t="shared" si="0"/>
        <v>6.5203621479476404</v>
      </c>
    </row>
    <row r="14" spans="1:9" x14ac:dyDescent="0.25">
      <c r="A14">
        <v>9</v>
      </c>
      <c r="B14">
        <v>19.2</v>
      </c>
      <c r="C14">
        <v>28.8</v>
      </c>
      <c r="D14">
        <v>282.66000000000003</v>
      </c>
      <c r="E14">
        <v>7.0190000000000001</v>
      </c>
      <c r="F14" s="15">
        <v>1.0660000000000001</v>
      </c>
      <c r="G14">
        <v>43.5</v>
      </c>
      <c r="H14">
        <f t="shared" si="1"/>
        <v>2.4</v>
      </c>
      <c r="I14">
        <f t="shared" si="0"/>
        <v>6.4787651590945536</v>
      </c>
    </row>
    <row r="15" spans="1:9" x14ac:dyDescent="0.25">
      <c r="A15" s="17">
        <v>9</v>
      </c>
      <c r="B15" s="17">
        <v>19.2</v>
      </c>
      <c r="C15" s="17">
        <v>30.6</v>
      </c>
      <c r="D15" s="17">
        <v>349.46</v>
      </c>
      <c r="E15" s="17">
        <v>7.02</v>
      </c>
      <c r="F15" s="18">
        <v>0.20399999999999999</v>
      </c>
      <c r="G15" s="17">
        <v>52</v>
      </c>
      <c r="H15">
        <f t="shared" si="1"/>
        <v>2.6</v>
      </c>
      <c r="I15">
        <f t="shared" si="0"/>
        <v>6.4373012802472633</v>
      </c>
    </row>
    <row r="16" spans="1:9" x14ac:dyDescent="0.25">
      <c r="H16">
        <f t="shared" si="1"/>
        <v>2.8000000000000003</v>
      </c>
      <c r="I16">
        <f t="shared" si="0"/>
        <v>6.3959705114057739</v>
      </c>
    </row>
    <row r="17" spans="1:24" x14ac:dyDescent="0.25">
      <c r="B17" s="40"/>
      <c r="C17" s="41" t="s">
        <v>15</v>
      </c>
      <c r="D17" s="42" t="s">
        <v>16</v>
      </c>
      <c r="H17">
        <f t="shared" si="1"/>
        <v>3.0000000000000004</v>
      </c>
      <c r="I17">
        <f t="shared" si="0"/>
        <v>6.35477285257008</v>
      </c>
    </row>
    <row r="18" spans="1:24" x14ac:dyDescent="0.25">
      <c r="B18" s="43" t="s">
        <v>17</v>
      </c>
      <c r="C18" s="44">
        <f>AVERAGE(E2:E15)</f>
        <v>6.9867142857142861</v>
      </c>
      <c r="D18" s="45">
        <f>STDEV(E2:E15)/SQRT(COUNT(E2:E15))</f>
        <v>3.9872796169961595E-2</v>
      </c>
      <c r="H18">
        <f t="shared" si="1"/>
        <v>3.2000000000000006</v>
      </c>
      <c r="I18">
        <f t="shared" si="0"/>
        <v>6.3137083037401869</v>
      </c>
    </row>
    <row r="19" spans="1:24" x14ac:dyDescent="0.25">
      <c r="B19" s="43" t="s">
        <v>18</v>
      </c>
      <c r="C19" s="44">
        <f>AVERAGE(C2:C15)</f>
        <v>29.985714285714288</v>
      </c>
      <c r="D19" s="45">
        <f>STDEV(C2:C15)/SQRT(COUNT(C2:C15))</f>
        <v>0.3759028900282016</v>
      </c>
      <c r="H19">
        <f t="shared" si="1"/>
        <v>3.4000000000000008</v>
      </c>
      <c r="I19">
        <f t="shared" si="0"/>
        <v>6.2727768649160893</v>
      </c>
    </row>
    <row r="20" spans="1:24" x14ac:dyDescent="0.25">
      <c r="B20" s="43" t="s">
        <v>19</v>
      </c>
      <c r="C20" s="44">
        <f>AVERAGE(B2:B15)</f>
        <v>19.199999999999996</v>
      </c>
      <c r="D20" s="45">
        <f>STDEV(B2:B15)/SQRT(COUNT(B2:B15))</f>
        <v>9.8534548738134679E-16</v>
      </c>
      <c r="H20">
        <f t="shared" si="1"/>
        <v>3.600000000000001</v>
      </c>
      <c r="I20">
        <f t="shared" si="0"/>
        <v>6.2319785360977917</v>
      </c>
    </row>
    <row r="21" spans="1:24" x14ac:dyDescent="0.25">
      <c r="B21" s="46" t="s">
        <v>20</v>
      </c>
      <c r="C21" s="47">
        <f>AVERAGE(D2:D15)</f>
        <v>344.18228571428574</v>
      </c>
      <c r="D21" s="48">
        <f>STDEV(D2:D15)/SQRT(COUNT(D2:D15))</f>
        <v>11.849508718627819</v>
      </c>
      <c r="H21">
        <f t="shared" si="1"/>
        <v>3.8000000000000012</v>
      </c>
      <c r="I21">
        <f t="shared" si="0"/>
        <v>6.1913133172852914</v>
      </c>
    </row>
    <row r="22" spans="1:24" x14ac:dyDescent="0.25">
      <c r="A22" s="7"/>
      <c r="H22">
        <f t="shared" si="1"/>
        <v>4.0000000000000009</v>
      </c>
      <c r="I22">
        <f t="shared" si="0"/>
        <v>6.1507812084785911</v>
      </c>
    </row>
    <row r="23" spans="1:24" x14ac:dyDescent="0.25">
      <c r="A23" s="7"/>
      <c r="H23">
        <f t="shared" si="1"/>
        <v>4.2000000000000011</v>
      </c>
      <c r="I23">
        <f t="shared" si="0"/>
        <v>6.1103822096776863</v>
      </c>
    </row>
    <row r="24" spans="1:24" x14ac:dyDescent="0.25">
      <c r="A24" s="7"/>
      <c r="H24">
        <f t="shared" si="1"/>
        <v>4.4000000000000012</v>
      </c>
      <c r="I24">
        <f t="shared" si="0"/>
        <v>6.0701163208825824</v>
      </c>
    </row>
    <row r="25" spans="1:24" x14ac:dyDescent="0.25">
      <c r="A25" s="7"/>
      <c r="H25">
        <f t="shared" si="1"/>
        <v>4.6000000000000014</v>
      </c>
      <c r="I25">
        <f t="shared" si="0"/>
        <v>6.0299835420932739</v>
      </c>
    </row>
    <row r="26" spans="1:24" ht="15.75" x14ac:dyDescent="0.25">
      <c r="A26" s="7"/>
      <c r="H26">
        <f t="shared" si="1"/>
        <v>4.8000000000000016</v>
      </c>
      <c r="I26">
        <f t="shared" si="0"/>
        <v>5.9899838733097663</v>
      </c>
      <c r="K26" s="13"/>
      <c r="L26" s="13"/>
      <c r="M26" s="13"/>
      <c r="N26" s="13"/>
      <c r="O26" s="13"/>
      <c r="P26" s="13"/>
      <c r="Q26" s="13"/>
      <c r="W26" s="4"/>
      <c r="X26" s="4"/>
    </row>
    <row r="27" spans="1:24" ht="15.75" x14ac:dyDescent="0.25">
      <c r="H27">
        <f t="shared" si="1"/>
        <v>5.0000000000000018</v>
      </c>
      <c r="I27">
        <f t="shared" si="0"/>
        <v>5.9501173145320552</v>
      </c>
      <c r="K27" s="13"/>
      <c r="L27" s="13"/>
      <c r="M27" s="13"/>
      <c r="N27" s="13"/>
      <c r="O27" s="13"/>
      <c r="P27" s="13"/>
      <c r="Q27" s="13"/>
      <c r="W27" s="16"/>
      <c r="X27" s="4"/>
    </row>
    <row r="28" spans="1:24" ht="15.75" x14ac:dyDescent="0.25">
      <c r="H28">
        <f t="shared" si="1"/>
        <v>5.200000000000002</v>
      </c>
      <c r="I28">
        <f t="shared" si="0"/>
        <v>5.910383865760144</v>
      </c>
      <c r="K28" s="13"/>
      <c r="L28" s="13"/>
      <c r="M28" s="13"/>
      <c r="N28" s="13"/>
      <c r="O28" s="13"/>
      <c r="P28" s="13"/>
      <c r="Q28" s="13"/>
      <c r="W28" s="16"/>
      <c r="X28" s="4"/>
    </row>
    <row r="29" spans="1:24" ht="15.75" x14ac:dyDescent="0.25">
      <c r="H29">
        <f t="shared" si="1"/>
        <v>5.4000000000000021</v>
      </c>
      <c r="I29">
        <f t="shared" si="0"/>
        <v>5.8707835269940292</v>
      </c>
      <c r="K29" s="13"/>
      <c r="L29" s="13"/>
      <c r="M29" s="13"/>
      <c r="N29" s="13"/>
      <c r="O29" s="13"/>
      <c r="P29" s="13"/>
      <c r="Q29" s="13"/>
      <c r="W29" s="16"/>
      <c r="X29" s="4"/>
    </row>
    <row r="30" spans="1:24" ht="15.75" x14ac:dyDescent="0.25">
      <c r="H30">
        <f t="shared" si="1"/>
        <v>5.6000000000000023</v>
      </c>
      <c r="I30">
        <f t="shared" si="0"/>
        <v>5.8313162982337117</v>
      </c>
      <c r="K30" s="13"/>
      <c r="L30" s="13"/>
      <c r="M30" s="13"/>
      <c r="N30" s="13"/>
      <c r="O30" s="13"/>
      <c r="P30" s="13"/>
      <c r="Q30" s="13"/>
      <c r="W30" s="16"/>
      <c r="X30" s="4"/>
    </row>
    <row r="31" spans="1:24" ht="15.75" x14ac:dyDescent="0.25">
      <c r="H31">
        <f t="shared" si="1"/>
        <v>5.8000000000000025</v>
      </c>
      <c r="I31">
        <f t="shared" si="0"/>
        <v>5.7919821794791959</v>
      </c>
      <c r="K31" s="13"/>
      <c r="L31" s="13"/>
      <c r="M31" s="13"/>
      <c r="N31" s="13"/>
      <c r="O31" s="13"/>
      <c r="P31" s="13"/>
      <c r="Q31" s="13"/>
      <c r="W31" s="16"/>
      <c r="X31" s="4"/>
    </row>
    <row r="32" spans="1:24" ht="15.75" x14ac:dyDescent="0.25">
      <c r="H32">
        <f t="shared" si="1"/>
        <v>6.0000000000000027</v>
      </c>
      <c r="I32">
        <f t="shared" si="0"/>
        <v>5.7527811707304748</v>
      </c>
      <c r="K32" s="13"/>
      <c r="L32" s="13"/>
      <c r="M32" s="13"/>
      <c r="N32" s="13"/>
      <c r="O32" s="13"/>
      <c r="P32" s="13"/>
      <c r="Q32" s="13"/>
      <c r="W32" s="16"/>
      <c r="X32" s="4"/>
    </row>
    <row r="33" spans="8:24" ht="15.75" x14ac:dyDescent="0.25">
      <c r="H33">
        <f>H32+0.2</f>
        <v>6.2000000000000028</v>
      </c>
      <c r="I33">
        <f t="shared" si="0"/>
        <v>5.7137132719875554</v>
      </c>
      <c r="K33" s="13"/>
      <c r="L33" s="13"/>
      <c r="M33" s="13"/>
      <c r="N33" s="13"/>
      <c r="O33" s="13"/>
      <c r="P33" s="13"/>
      <c r="Q33" s="13"/>
      <c r="W33" s="16"/>
      <c r="X33" s="4"/>
    </row>
    <row r="34" spans="8:24" ht="15.75" x14ac:dyDescent="0.25">
      <c r="H34">
        <f t="shared" si="1"/>
        <v>6.400000000000003</v>
      </c>
      <c r="I34">
        <f t="shared" si="0"/>
        <v>5.6747784832504315</v>
      </c>
      <c r="K34" s="13"/>
      <c r="L34" s="13"/>
      <c r="M34" s="13"/>
      <c r="N34" s="13"/>
      <c r="O34" s="13"/>
      <c r="P34" s="13"/>
      <c r="Q34" s="13"/>
      <c r="W34" s="16"/>
      <c r="X34" s="4"/>
    </row>
    <row r="35" spans="8:24" ht="15.75" x14ac:dyDescent="0.25">
      <c r="H35">
        <f t="shared" si="1"/>
        <v>6.6000000000000032</v>
      </c>
      <c r="I35">
        <f t="shared" si="0"/>
        <v>5.6359768045191077</v>
      </c>
      <c r="K35" s="13"/>
      <c r="L35" s="13"/>
      <c r="M35" s="13"/>
      <c r="N35" s="13"/>
      <c r="O35" s="13"/>
      <c r="P35" s="13"/>
      <c r="Q35" s="13"/>
      <c r="W35" s="16"/>
      <c r="X35" s="4"/>
    </row>
    <row r="36" spans="8:24" ht="15.75" x14ac:dyDescent="0.25">
      <c r="H36">
        <f t="shared" si="1"/>
        <v>6.8000000000000034</v>
      </c>
      <c r="I36">
        <f t="shared" si="0"/>
        <v>5.5973082357935802</v>
      </c>
      <c r="K36" s="13"/>
      <c r="L36" s="13"/>
      <c r="M36" s="13"/>
      <c r="N36" s="13"/>
      <c r="O36" s="13"/>
      <c r="P36" s="13"/>
      <c r="Q36" s="13"/>
      <c r="W36" s="16"/>
      <c r="X36" s="4"/>
    </row>
    <row r="37" spans="8:24" ht="15.75" x14ac:dyDescent="0.25">
      <c r="H37">
        <f t="shared" si="1"/>
        <v>7.0000000000000036</v>
      </c>
      <c r="I37">
        <f t="shared" si="0"/>
        <v>5.5587727770738526</v>
      </c>
      <c r="K37" s="13"/>
      <c r="L37" s="13"/>
      <c r="M37" s="13"/>
      <c r="N37" s="13"/>
      <c r="O37" s="13"/>
      <c r="P37" s="13"/>
      <c r="Q37" s="13"/>
      <c r="W37" s="16"/>
      <c r="X37" s="4"/>
    </row>
    <row r="38" spans="8:24" ht="15.75" x14ac:dyDescent="0.25">
      <c r="H38">
        <f t="shared" si="1"/>
        <v>7.2000000000000037</v>
      </c>
      <c r="I38">
        <f t="shared" si="0"/>
        <v>5.5203704283599224</v>
      </c>
      <c r="K38" s="13"/>
      <c r="L38" s="13"/>
      <c r="M38" s="13"/>
      <c r="N38" s="13"/>
      <c r="O38" s="13"/>
      <c r="P38" s="13"/>
      <c r="Q38" s="13"/>
      <c r="W38" s="16"/>
      <c r="X38" s="4"/>
    </row>
    <row r="39" spans="8:24" ht="15.75" x14ac:dyDescent="0.25">
      <c r="H39">
        <f t="shared" si="1"/>
        <v>7.4000000000000039</v>
      </c>
      <c r="I39">
        <f t="shared" si="0"/>
        <v>5.4821011896517913</v>
      </c>
      <c r="K39" s="13"/>
      <c r="L39" s="13"/>
      <c r="M39" s="13"/>
      <c r="N39" s="13"/>
      <c r="O39" s="13"/>
      <c r="P39" s="13"/>
      <c r="Q39" s="13"/>
      <c r="W39" s="16"/>
      <c r="X39" s="4"/>
    </row>
    <row r="40" spans="8:24" x14ac:dyDescent="0.25">
      <c r="H40">
        <f t="shared" si="1"/>
        <v>7.6000000000000041</v>
      </c>
      <c r="I40">
        <f t="shared" si="0"/>
        <v>5.4439650609494565</v>
      </c>
    </row>
    <row r="41" spans="8:24" x14ac:dyDescent="0.25">
      <c r="H41">
        <f t="shared" si="1"/>
        <v>7.8000000000000043</v>
      </c>
      <c r="I41">
        <f t="shared" si="0"/>
        <v>5.4059620422529227</v>
      </c>
    </row>
    <row r="42" spans="8:24" x14ac:dyDescent="0.25">
      <c r="H42">
        <f t="shared" si="1"/>
        <v>8.0000000000000036</v>
      </c>
      <c r="I42">
        <f t="shared" si="0"/>
        <v>5.3680921335621843</v>
      </c>
    </row>
    <row r="43" spans="8:24" x14ac:dyDescent="0.25">
      <c r="H43">
        <f t="shared" si="1"/>
        <v>8.2000000000000028</v>
      </c>
      <c r="I43">
        <f t="shared" si="0"/>
        <v>5.3303553348772468</v>
      </c>
    </row>
    <row r="44" spans="8:24" x14ac:dyDescent="0.25">
      <c r="H44">
        <f t="shared" si="1"/>
        <v>8.4000000000000021</v>
      </c>
      <c r="I44">
        <f t="shared" si="0"/>
        <v>5.2927516461981048</v>
      </c>
    </row>
    <row r="45" spans="8:24" x14ac:dyDescent="0.25">
      <c r="H45">
        <f t="shared" si="1"/>
        <v>8.6000000000000014</v>
      </c>
      <c r="I45">
        <f t="shared" si="0"/>
        <v>5.2552810675247636</v>
      </c>
    </row>
    <row r="46" spans="8:24" x14ac:dyDescent="0.25">
      <c r="H46">
        <f t="shared" si="1"/>
        <v>8.8000000000000007</v>
      </c>
      <c r="I46">
        <f t="shared" si="0"/>
        <v>5.2179435988572189</v>
      </c>
    </row>
    <row r="47" spans="8:24" x14ac:dyDescent="0.25">
      <c r="H47">
        <f t="shared" si="1"/>
        <v>9</v>
      </c>
      <c r="I47">
        <f t="shared" si="0"/>
        <v>5.1807392401954742</v>
      </c>
    </row>
    <row r="48" spans="8:24" x14ac:dyDescent="0.25">
      <c r="H48">
        <f t="shared" si="1"/>
        <v>9.1999999999999993</v>
      </c>
      <c r="I48">
        <f t="shared" si="0"/>
        <v>5.1436679915395276</v>
      </c>
    </row>
    <row r="49" spans="8:9" x14ac:dyDescent="0.25">
      <c r="H49">
        <f t="shared" si="1"/>
        <v>9.3999999999999986</v>
      </c>
      <c r="I49">
        <f t="shared" si="0"/>
        <v>5.1067298528893765</v>
      </c>
    </row>
    <row r="50" spans="8:9" x14ac:dyDescent="0.25">
      <c r="H50">
        <f t="shared" si="1"/>
        <v>9.5999999999999979</v>
      </c>
      <c r="I50">
        <f t="shared" si="0"/>
        <v>5.0699248242450263</v>
      </c>
    </row>
    <row r="51" spans="8:9" x14ac:dyDescent="0.25">
      <c r="H51">
        <f t="shared" si="1"/>
        <v>9.7999999999999972</v>
      </c>
      <c r="I51">
        <f t="shared" si="0"/>
        <v>5.0332529056064725</v>
      </c>
    </row>
    <row r="52" spans="8:9" x14ac:dyDescent="0.25">
      <c r="H52">
        <f t="shared" si="1"/>
        <v>9.9999999999999964</v>
      </c>
      <c r="I52">
        <f t="shared" si="0"/>
        <v>4.9967140969737187</v>
      </c>
    </row>
    <row r="53" spans="8:9" x14ac:dyDescent="0.25">
      <c r="H53">
        <f t="shared" si="1"/>
        <v>10.199999999999996</v>
      </c>
      <c r="I53">
        <f t="shared" si="0"/>
        <v>4.9603083983467613</v>
      </c>
    </row>
    <row r="54" spans="8:9" x14ac:dyDescent="0.25">
      <c r="H54">
        <f t="shared" si="1"/>
        <v>10.399999999999995</v>
      </c>
      <c r="I54">
        <f t="shared" si="0"/>
        <v>4.9240358097256038</v>
      </c>
    </row>
    <row r="55" spans="8:9" x14ac:dyDescent="0.25">
      <c r="H55">
        <f t="shared" si="1"/>
        <v>10.599999999999994</v>
      </c>
      <c r="I55">
        <f t="shared" si="0"/>
        <v>4.8878963311102428</v>
      </c>
    </row>
    <row r="56" spans="8:9" x14ac:dyDescent="0.25">
      <c r="H56">
        <f t="shared" si="1"/>
        <v>10.799999999999994</v>
      </c>
      <c r="I56">
        <f t="shared" si="0"/>
        <v>4.8518899625006817</v>
      </c>
    </row>
    <row r="57" spans="8:9" x14ac:dyDescent="0.25">
      <c r="H57">
        <f t="shared" si="1"/>
        <v>10.999999999999993</v>
      </c>
      <c r="I57">
        <f t="shared" si="0"/>
        <v>4.8160167038969197</v>
      </c>
    </row>
    <row r="58" spans="8:9" x14ac:dyDescent="0.25">
      <c r="H58">
        <f t="shared" si="1"/>
        <v>11.199999999999992</v>
      </c>
      <c r="I58">
        <f t="shared" si="0"/>
        <v>4.7802765552989532</v>
      </c>
    </row>
    <row r="59" spans="8:9" x14ac:dyDescent="0.25">
      <c r="H59">
        <f t="shared" si="1"/>
        <v>11.399999999999991</v>
      </c>
      <c r="I59">
        <f t="shared" si="0"/>
        <v>4.7446695167067867</v>
      </c>
    </row>
    <row r="60" spans="8:9" x14ac:dyDescent="0.25">
      <c r="H60">
        <f t="shared" si="1"/>
        <v>11.599999999999991</v>
      </c>
      <c r="I60">
        <f t="shared" si="0"/>
        <v>4.7091955881204166</v>
      </c>
    </row>
    <row r="61" spans="8:9" x14ac:dyDescent="0.25">
      <c r="H61">
        <f t="shared" si="1"/>
        <v>11.79999999999999</v>
      </c>
      <c r="I61">
        <f t="shared" si="0"/>
        <v>4.6738547695398474</v>
      </c>
    </row>
    <row r="62" spans="8:9" x14ac:dyDescent="0.25">
      <c r="H62">
        <f t="shared" si="1"/>
        <v>11.999999999999989</v>
      </c>
      <c r="I62">
        <f t="shared" si="0"/>
        <v>4.6386470609650736</v>
      </c>
    </row>
    <row r="63" spans="8:9" x14ac:dyDescent="0.25">
      <c r="H63">
        <f t="shared" si="1"/>
        <v>12.199999999999989</v>
      </c>
      <c r="I63">
        <f t="shared" si="0"/>
        <v>4.6035724623961007</v>
      </c>
    </row>
    <row r="64" spans="8:9" x14ac:dyDescent="0.25">
      <c r="H64">
        <f t="shared" si="1"/>
        <v>12.399999999999988</v>
      </c>
      <c r="I64">
        <f t="shared" si="0"/>
        <v>4.5686309738329234</v>
      </c>
    </row>
    <row r="65" spans="8:9" x14ac:dyDescent="0.25">
      <c r="H65">
        <f t="shared" si="1"/>
        <v>12.599999999999987</v>
      </c>
      <c r="I65">
        <f t="shared" si="0"/>
        <v>4.5338225952755469</v>
      </c>
    </row>
    <row r="66" spans="8:9" x14ac:dyDescent="0.25">
      <c r="H66">
        <f t="shared" si="1"/>
        <v>12.799999999999986</v>
      </c>
      <c r="I66">
        <f t="shared" si="0"/>
        <v>4.4991473267239677</v>
      </c>
    </row>
    <row r="67" spans="8:9" x14ac:dyDescent="0.25">
      <c r="H67">
        <f t="shared" si="1"/>
        <v>12.999999999999986</v>
      </c>
      <c r="I67">
        <f t="shared" ref="I67:I130" si="2">(SQRT($C$18)-0.5*0.00186*C$19^0.73*EXP(0.0703*C$20)*(1-EXP(0.83*(C$20-22.81)))*H67)^2</f>
        <v>4.4646051681781858</v>
      </c>
    </row>
    <row r="68" spans="8:9" x14ac:dyDescent="0.25">
      <c r="H68">
        <f t="shared" si="1"/>
        <v>13.199999999999985</v>
      </c>
      <c r="I68">
        <f t="shared" si="2"/>
        <v>4.430196119638202</v>
      </c>
    </row>
    <row r="69" spans="8:9" x14ac:dyDescent="0.25">
      <c r="H69">
        <f t="shared" ref="H69:H132" si="3">H68+0.2</f>
        <v>13.399999999999984</v>
      </c>
      <c r="I69">
        <f t="shared" si="2"/>
        <v>4.3959201811040174</v>
      </c>
    </row>
    <row r="70" spans="8:9" x14ac:dyDescent="0.25">
      <c r="H70">
        <f t="shared" si="3"/>
        <v>13.599999999999984</v>
      </c>
      <c r="I70">
        <f t="shared" si="2"/>
        <v>4.3617773525756318</v>
      </c>
    </row>
    <row r="71" spans="8:9" x14ac:dyDescent="0.25">
      <c r="H71">
        <f t="shared" si="3"/>
        <v>13.799999999999983</v>
      </c>
      <c r="I71">
        <f t="shared" si="2"/>
        <v>4.3277676340530427</v>
      </c>
    </row>
    <row r="72" spans="8:9" x14ac:dyDescent="0.25">
      <c r="H72">
        <f t="shared" si="3"/>
        <v>13.999999999999982</v>
      </c>
      <c r="I72">
        <f t="shared" si="2"/>
        <v>4.2938910255362535</v>
      </c>
    </row>
    <row r="73" spans="8:9" x14ac:dyDescent="0.25">
      <c r="H73">
        <f t="shared" si="3"/>
        <v>14.199999999999982</v>
      </c>
      <c r="I73">
        <f t="shared" si="2"/>
        <v>4.2601475270252607</v>
      </c>
    </row>
    <row r="74" spans="8:9" x14ac:dyDescent="0.25">
      <c r="H74">
        <f t="shared" si="3"/>
        <v>14.399999999999981</v>
      </c>
      <c r="I74">
        <f t="shared" si="2"/>
        <v>4.2265371385200678</v>
      </c>
    </row>
    <row r="75" spans="8:9" x14ac:dyDescent="0.25">
      <c r="H75">
        <f t="shared" si="3"/>
        <v>14.59999999999998</v>
      </c>
      <c r="I75">
        <f t="shared" si="2"/>
        <v>4.1930598600206732</v>
      </c>
    </row>
    <row r="76" spans="8:9" x14ac:dyDescent="0.25">
      <c r="H76">
        <f t="shared" si="3"/>
        <v>14.799999999999979</v>
      </c>
      <c r="I76">
        <f t="shared" si="2"/>
        <v>4.159715691527075</v>
      </c>
    </row>
    <row r="77" spans="8:9" x14ac:dyDescent="0.25">
      <c r="H77">
        <f t="shared" si="3"/>
        <v>14.999999999999979</v>
      </c>
      <c r="I77">
        <f t="shared" si="2"/>
        <v>4.1265046330392749</v>
      </c>
    </row>
    <row r="78" spans="8:9" x14ac:dyDescent="0.25">
      <c r="H78">
        <f t="shared" si="3"/>
        <v>15.199999999999978</v>
      </c>
      <c r="I78">
        <f t="shared" si="2"/>
        <v>4.0934266845572749</v>
      </c>
    </row>
    <row r="79" spans="8:9" x14ac:dyDescent="0.25">
      <c r="H79">
        <f t="shared" si="3"/>
        <v>15.399999999999977</v>
      </c>
      <c r="I79">
        <f t="shared" si="2"/>
        <v>4.060481846081073</v>
      </c>
    </row>
    <row r="80" spans="8:9" x14ac:dyDescent="0.25">
      <c r="H80">
        <f t="shared" si="3"/>
        <v>15.599999999999977</v>
      </c>
      <c r="I80">
        <f t="shared" si="2"/>
        <v>4.0276701176106675</v>
      </c>
    </row>
    <row r="81" spans="8:9" x14ac:dyDescent="0.25">
      <c r="H81">
        <f t="shared" si="3"/>
        <v>15.799999999999976</v>
      </c>
      <c r="I81">
        <f t="shared" si="2"/>
        <v>3.9949914991460624</v>
      </c>
    </row>
    <row r="82" spans="8:9" x14ac:dyDescent="0.25">
      <c r="H82">
        <f t="shared" si="3"/>
        <v>15.999999999999975</v>
      </c>
      <c r="I82">
        <f t="shared" si="2"/>
        <v>3.9624459906872538</v>
      </c>
    </row>
    <row r="83" spans="8:9" x14ac:dyDescent="0.25">
      <c r="H83">
        <f t="shared" si="3"/>
        <v>16.199999999999974</v>
      </c>
      <c r="I83">
        <f t="shared" si="2"/>
        <v>3.9300335922342451</v>
      </c>
    </row>
    <row r="84" spans="8:9" x14ac:dyDescent="0.25">
      <c r="H84">
        <f t="shared" si="3"/>
        <v>16.399999999999974</v>
      </c>
      <c r="I84">
        <f t="shared" si="2"/>
        <v>3.8977543037870332</v>
      </c>
    </row>
    <row r="85" spans="8:9" x14ac:dyDescent="0.25">
      <c r="H85">
        <f t="shared" si="3"/>
        <v>16.599999999999973</v>
      </c>
      <c r="I85">
        <f t="shared" si="2"/>
        <v>3.86560812534562</v>
      </c>
    </row>
    <row r="86" spans="8:9" x14ac:dyDescent="0.25">
      <c r="H86">
        <f t="shared" si="3"/>
        <v>16.799999999999972</v>
      </c>
      <c r="I86">
        <f t="shared" si="2"/>
        <v>3.833595056910005</v>
      </c>
    </row>
    <row r="87" spans="8:9" x14ac:dyDescent="0.25">
      <c r="H87">
        <f t="shared" si="3"/>
        <v>16.999999999999972</v>
      </c>
      <c r="I87">
        <f t="shared" si="2"/>
        <v>3.8017150984801882</v>
      </c>
    </row>
    <row r="88" spans="8:9" x14ac:dyDescent="0.25">
      <c r="H88">
        <f t="shared" si="3"/>
        <v>17.199999999999971</v>
      </c>
      <c r="I88">
        <f t="shared" si="2"/>
        <v>3.76996825005617</v>
      </c>
    </row>
    <row r="89" spans="8:9" x14ac:dyDescent="0.25">
      <c r="H89">
        <f t="shared" si="3"/>
        <v>17.39999999999997</v>
      </c>
      <c r="I89">
        <f t="shared" si="2"/>
        <v>3.7383545116379495</v>
      </c>
    </row>
    <row r="90" spans="8:9" x14ac:dyDescent="0.25">
      <c r="H90">
        <f t="shared" si="3"/>
        <v>17.599999999999969</v>
      </c>
      <c r="I90">
        <f t="shared" si="2"/>
        <v>3.7068738832255281</v>
      </c>
    </row>
    <row r="91" spans="8:9" x14ac:dyDescent="0.25">
      <c r="H91">
        <f t="shared" si="3"/>
        <v>17.799999999999969</v>
      </c>
      <c r="I91">
        <f t="shared" si="2"/>
        <v>3.6755263648189036</v>
      </c>
    </row>
    <row r="92" spans="8:9" x14ac:dyDescent="0.25">
      <c r="H92">
        <f t="shared" si="3"/>
        <v>17.999999999999968</v>
      </c>
      <c r="I92">
        <f t="shared" si="2"/>
        <v>3.6443119564180786</v>
      </c>
    </row>
    <row r="93" spans="8:9" x14ac:dyDescent="0.25">
      <c r="H93">
        <f t="shared" si="3"/>
        <v>18.199999999999967</v>
      </c>
      <c r="I93">
        <f t="shared" si="2"/>
        <v>3.6132306580230504</v>
      </c>
    </row>
    <row r="94" spans="8:9" x14ac:dyDescent="0.25">
      <c r="H94">
        <f t="shared" si="3"/>
        <v>18.399999999999967</v>
      </c>
      <c r="I94">
        <f t="shared" si="2"/>
        <v>3.5822824696338222</v>
      </c>
    </row>
    <row r="95" spans="8:9" x14ac:dyDescent="0.25">
      <c r="H95">
        <f t="shared" si="3"/>
        <v>18.599999999999966</v>
      </c>
      <c r="I95">
        <f t="shared" si="2"/>
        <v>3.5514673912503909</v>
      </c>
    </row>
    <row r="96" spans="8:9" x14ac:dyDescent="0.25">
      <c r="H96">
        <f t="shared" si="3"/>
        <v>18.799999999999965</v>
      </c>
      <c r="I96">
        <f t="shared" si="2"/>
        <v>3.5207854228727582</v>
      </c>
    </row>
    <row r="97" spans="8:9" x14ac:dyDescent="0.25">
      <c r="H97">
        <f t="shared" si="3"/>
        <v>18.999999999999964</v>
      </c>
      <c r="I97">
        <f t="shared" si="2"/>
        <v>3.4902365645009237</v>
      </c>
    </row>
    <row r="98" spans="8:9" x14ac:dyDescent="0.25">
      <c r="H98">
        <f t="shared" si="3"/>
        <v>19.199999999999964</v>
      </c>
      <c r="I98">
        <f t="shared" si="2"/>
        <v>3.4598208161348873</v>
      </c>
    </row>
    <row r="99" spans="8:9" x14ac:dyDescent="0.25">
      <c r="H99">
        <f t="shared" si="3"/>
        <v>19.399999999999963</v>
      </c>
      <c r="I99">
        <f t="shared" si="2"/>
        <v>3.4295381777746501</v>
      </c>
    </row>
    <row r="100" spans="8:9" x14ac:dyDescent="0.25">
      <c r="H100">
        <f t="shared" si="3"/>
        <v>19.599999999999962</v>
      </c>
      <c r="I100">
        <f t="shared" si="2"/>
        <v>3.3993886494202097</v>
      </c>
    </row>
    <row r="101" spans="8:9" x14ac:dyDescent="0.25">
      <c r="H101">
        <f t="shared" si="3"/>
        <v>19.799999999999962</v>
      </c>
      <c r="I101">
        <f t="shared" si="2"/>
        <v>3.3693722310715688</v>
      </c>
    </row>
    <row r="102" spans="8:9" x14ac:dyDescent="0.25">
      <c r="H102">
        <f t="shared" si="3"/>
        <v>19.999999999999961</v>
      </c>
      <c r="I102">
        <f t="shared" si="2"/>
        <v>3.3394889227287248</v>
      </c>
    </row>
    <row r="103" spans="8:9" x14ac:dyDescent="0.25">
      <c r="H103">
        <f t="shared" si="3"/>
        <v>20.19999999999996</v>
      </c>
      <c r="I103">
        <f t="shared" si="2"/>
        <v>3.3097387243916803</v>
      </c>
    </row>
    <row r="104" spans="8:9" x14ac:dyDescent="0.25">
      <c r="H104">
        <f t="shared" si="3"/>
        <v>20.399999999999959</v>
      </c>
      <c r="I104">
        <f t="shared" si="2"/>
        <v>3.2801216360604335</v>
      </c>
    </row>
    <row r="105" spans="8:9" x14ac:dyDescent="0.25">
      <c r="H105">
        <f t="shared" si="3"/>
        <v>20.599999999999959</v>
      </c>
      <c r="I105">
        <f t="shared" si="2"/>
        <v>3.2506376577349849</v>
      </c>
    </row>
    <row r="106" spans="8:9" x14ac:dyDescent="0.25">
      <c r="H106">
        <f t="shared" si="3"/>
        <v>20.799999999999958</v>
      </c>
      <c r="I106">
        <f t="shared" si="2"/>
        <v>3.2212867894153341</v>
      </c>
    </row>
    <row r="107" spans="8:9" x14ac:dyDescent="0.25">
      <c r="H107">
        <f t="shared" si="3"/>
        <v>20.999999999999957</v>
      </c>
      <c r="I107">
        <f t="shared" si="2"/>
        <v>3.1920690311014819</v>
      </c>
    </row>
    <row r="108" spans="8:9" x14ac:dyDescent="0.25">
      <c r="H108">
        <f t="shared" si="3"/>
        <v>21.199999999999957</v>
      </c>
      <c r="I108">
        <f t="shared" si="2"/>
        <v>3.1629843827934288</v>
      </c>
    </row>
    <row r="109" spans="8:9" x14ac:dyDescent="0.25">
      <c r="H109">
        <f t="shared" si="3"/>
        <v>21.399999999999956</v>
      </c>
      <c r="I109">
        <f t="shared" si="2"/>
        <v>3.134032844491172</v>
      </c>
    </row>
    <row r="110" spans="8:9" x14ac:dyDescent="0.25">
      <c r="H110">
        <f t="shared" si="3"/>
        <v>21.599999999999955</v>
      </c>
      <c r="I110">
        <f t="shared" si="2"/>
        <v>3.1052144161947153</v>
      </c>
    </row>
    <row r="111" spans="8:9" x14ac:dyDescent="0.25">
      <c r="H111">
        <f t="shared" si="3"/>
        <v>21.799999999999955</v>
      </c>
      <c r="I111">
        <f t="shared" si="2"/>
        <v>3.0765290979040554</v>
      </c>
    </row>
    <row r="112" spans="8:9" x14ac:dyDescent="0.25">
      <c r="H112">
        <f t="shared" si="3"/>
        <v>21.999999999999954</v>
      </c>
      <c r="I112">
        <f t="shared" si="2"/>
        <v>3.047976889619195</v>
      </c>
    </row>
    <row r="113" spans="8:9" x14ac:dyDescent="0.25">
      <c r="H113">
        <f t="shared" si="3"/>
        <v>22.199999999999953</v>
      </c>
      <c r="I113">
        <f t="shared" si="2"/>
        <v>3.0195577913401319</v>
      </c>
    </row>
    <row r="114" spans="8:9" x14ac:dyDescent="0.25">
      <c r="H114">
        <f t="shared" si="3"/>
        <v>22.399999999999952</v>
      </c>
      <c r="I114">
        <f t="shared" si="2"/>
        <v>2.9912718030668675</v>
      </c>
    </row>
    <row r="115" spans="8:9" x14ac:dyDescent="0.25">
      <c r="H115">
        <f t="shared" si="3"/>
        <v>22.599999999999952</v>
      </c>
      <c r="I115">
        <f t="shared" si="2"/>
        <v>2.9631189247994012</v>
      </c>
    </row>
    <row r="116" spans="8:9" x14ac:dyDescent="0.25">
      <c r="H116">
        <f t="shared" si="3"/>
        <v>22.799999999999951</v>
      </c>
      <c r="I116">
        <f t="shared" si="2"/>
        <v>2.9350991565377327</v>
      </c>
    </row>
    <row r="117" spans="8:9" x14ac:dyDescent="0.25">
      <c r="H117">
        <f t="shared" si="3"/>
        <v>22.99999999999995</v>
      </c>
      <c r="I117">
        <f t="shared" si="2"/>
        <v>2.9072124982818637</v>
      </c>
    </row>
    <row r="118" spans="8:9" x14ac:dyDescent="0.25">
      <c r="H118">
        <f t="shared" si="3"/>
        <v>23.19999999999995</v>
      </c>
      <c r="I118">
        <f t="shared" si="2"/>
        <v>2.8794589500317911</v>
      </c>
    </row>
    <row r="119" spans="8:9" x14ac:dyDescent="0.25">
      <c r="H119">
        <f t="shared" si="3"/>
        <v>23.399999999999949</v>
      </c>
      <c r="I119">
        <f t="shared" si="2"/>
        <v>2.8518385117875185</v>
      </c>
    </row>
    <row r="120" spans="8:9" x14ac:dyDescent="0.25">
      <c r="H120">
        <f t="shared" si="3"/>
        <v>23.599999999999948</v>
      </c>
      <c r="I120">
        <f t="shared" si="2"/>
        <v>2.8243511835490422</v>
      </c>
    </row>
    <row r="121" spans="8:9" x14ac:dyDescent="0.25">
      <c r="H121">
        <f t="shared" si="3"/>
        <v>23.799999999999947</v>
      </c>
      <c r="I121">
        <f t="shared" si="2"/>
        <v>2.796996965316366</v>
      </c>
    </row>
    <row r="122" spans="8:9" x14ac:dyDescent="0.25">
      <c r="H122">
        <f t="shared" si="3"/>
        <v>23.999999999999947</v>
      </c>
      <c r="I122">
        <f t="shared" si="2"/>
        <v>2.769775857089487</v>
      </c>
    </row>
    <row r="123" spans="8:9" x14ac:dyDescent="0.25">
      <c r="H123">
        <f t="shared" si="3"/>
        <v>24.199999999999946</v>
      </c>
      <c r="I123">
        <f t="shared" si="2"/>
        <v>2.7426878588684067</v>
      </c>
    </row>
    <row r="124" spans="8:9" x14ac:dyDescent="0.25">
      <c r="H124">
        <f t="shared" si="3"/>
        <v>24.399999999999945</v>
      </c>
      <c r="I124">
        <f t="shared" si="2"/>
        <v>2.7157329706531241</v>
      </c>
    </row>
    <row r="125" spans="8:9" x14ac:dyDescent="0.25">
      <c r="H125">
        <f t="shared" si="3"/>
        <v>24.599999999999945</v>
      </c>
      <c r="I125">
        <f t="shared" si="2"/>
        <v>2.6889111924436402</v>
      </c>
    </row>
    <row r="126" spans="8:9" x14ac:dyDescent="0.25">
      <c r="H126">
        <f t="shared" si="3"/>
        <v>24.799999999999944</v>
      </c>
      <c r="I126">
        <f t="shared" si="2"/>
        <v>2.6622225242399544</v>
      </c>
    </row>
    <row r="127" spans="8:9" x14ac:dyDescent="0.25">
      <c r="H127">
        <f t="shared" si="3"/>
        <v>24.999999999999943</v>
      </c>
      <c r="I127">
        <f t="shared" si="2"/>
        <v>2.6356669660420664</v>
      </c>
    </row>
    <row r="128" spans="8:9" x14ac:dyDescent="0.25">
      <c r="H128">
        <f t="shared" si="3"/>
        <v>25.199999999999942</v>
      </c>
      <c r="I128">
        <f t="shared" si="2"/>
        <v>2.609244517849977</v>
      </c>
    </row>
    <row r="129" spans="8:9" x14ac:dyDescent="0.25">
      <c r="H129">
        <f t="shared" si="3"/>
        <v>25.399999999999942</v>
      </c>
      <c r="I129">
        <f t="shared" si="2"/>
        <v>2.5829551796636867</v>
      </c>
    </row>
    <row r="130" spans="8:9" x14ac:dyDescent="0.25">
      <c r="H130">
        <f t="shared" si="3"/>
        <v>25.599999999999941</v>
      </c>
      <c r="I130">
        <f t="shared" si="2"/>
        <v>2.5567989514831937</v>
      </c>
    </row>
    <row r="131" spans="8:9" x14ac:dyDescent="0.25">
      <c r="H131">
        <f t="shared" si="3"/>
        <v>25.79999999999994</v>
      </c>
      <c r="I131">
        <f t="shared" ref="I131:I194" si="4">(SQRT($C$18)-0.5*0.00186*C$19^0.73*EXP(0.0703*C$20)*(1-EXP(0.83*(C$20-22.81)))*H131)^2</f>
        <v>2.5307758333084989</v>
      </c>
    </row>
    <row r="132" spans="8:9" x14ac:dyDescent="0.25">
      <c r="H132">
        <f t="shared" si="3"/>
        <v>25.99999999999994</v>
      </c>
      <c r="I132">
        <f t="shared" si="4"/>
        <v>2.5048858251396022</v>
      </c>
    </row>
    <row r="133" spans="8:9" x14ac:dyDescent="0.25">
      <c r="H133">
        <f t="shared" ref="H133:H189" si="5">H132+0.2</f>
        <v>26.199999999999939</v>
      </c>
      <c r="I133">
        <f t="shared" si="4"/>
        <v>2.4791289269765038</v>
      </c>
    </row>
    <row r="134" spans="8:9" x14ac:dyDescent="0.25">
      <c r="H134">
        <f t="shared" si="5"/>
        <v>26.399999999999938</v>
      </c>
      <c r="I134">
        <f t="shared" si="4"/>
        <v>2.453505138819204</v>
      </c>
    </row>
    <row r="135" spans="8:9" x14ac:dyDescent="0.25">
      <c r="H135">
        <f t="shared" si="5"/>
        <v>26.599999999999937</v>
      </c>
      <c r="I135">
        <f t="shared" si="4"/>
        <v>2.4280144606677019</v>
      </c>
    </row>
    <row r="136" spans="8:9" x14ac:dyDescent="0.25">
      <c r="H136">
        <f t="shared" si="5"/>
        <v>26.799999999999937</v>
      </c>
      <c r="I136">
        <f t="shared" si="4"/>
        <v>2.4026568925219984</v>
      </c>
    </row>
    <row r="137" spans="8:9" x14ac:dyDescent="0.25">
      <c r="H137">
        <f t="shared" si="5"/>
        <v>26.999999999999936</v>
      </c>
      <c r="I137">
        <f t="shared" si="4"/>
        <v>2.3774324343820927</v>
      </c>
    </row>
    <row r="138" spans="8:9" x14ac:dyDescent="0.25">
      <c r="H138">
        <f t="shared" si="5"/>
        <v>27.199999999999935</v>
      </c>
      <c r="I138">
        <f t="shared" si="4"/>
        <v>2.3523410862479857</v>
      </c>
    </row>
    <row r="139" spans="8:9" x14ac:dyDescent="0.25">
      <c r="H139">
        <f t="shared" si="5"/>
        <v>27.399999999999935</v>
      </c>
      <c r="I139">
        <f t="shared" si="4"/>
        <v>2.3273828481196772</v>
      </c>
    </row>
    <row r="140" spans="8:9" x14ac:dyDescent="0.25">
      <c r="H140">
        <f t="shared" si="5"/>
        <v>27.599999999999934</v>
      </c>
      <c r="I140">
        <f t="shared" si="4"/>
        <v>2.3025577199971665</v>
      </c>
    </row>
    <row r="141" spans="8:9" x14ac:dyDescent="0.25">
      <c r="H141">
        <f t="shared" si="5"/>
        <v>27.799999999999933</v>
      </c>
      <c r="I141">
        <f t="shared" si="4"/>
        <v>2.277865701880454</v>
      </c>
    </row>
    <row r="142" spans="8:9" x14ac:dyDescent="0.25">
      <c r="H142">
        <f t="shared" si="5"/>
        <v>27.999999999999932</v>
      </c>
      <c r="I142">
        <f t="shared" si="4"/>
        <v>2.2533067937695401</v>
      </c>
    </row>
    <row r="143" spans="8:9" x14ac:dyDescent="0.25">
      <c r="H143">
        <f t="shared" si="5"/>
        <v>28.199999999999932</v>
      </c>
      <c r="I143">
        <f t="shared" si="4"/>
        <v>2.228880995664424</v>
      </c>
    </row>
    <row r="144" spans="8:9" x14ac:dyDescent="0.25">
      <c r="H144">
        <f t="shared" si="5"/>
        <v>28.399999999999931</v>
      </c>
      <c r="I144">
        <f t="shared" si="4"/>
        <v>2.204588307565106</v>
      </c>
    </row>
    <row r="145" spans="8:9" x14ac:dyDescent="0.25">
      <c r="H145">
        <f t="shared" si="5"/>
        <v>28.59999999999993</v>
      </c>
      <c r="I145">
        <f t="shared" si="4"/>
        <v>2.1804287294715863</v>
      </c>
    </row>
    <row r="146" spans="8:9" x14ac:dyDescent="0.25">
      <c r="H146">
        <f t="shared" si="5"/>
        <v>28.79999999999993</v>
      </c>
      <c r="I146">
        <f t="shared" si="4"/>
        <v>2.1564022613838651</v>
      </c>
    </row>
    <row r="147" spans="8:9" x14ac:dyDescent="0.25">
      <c r="H147">
        <f t="shared" si="5"/>
        <v>28.999999999999929</v>
      </c>
      <c r="I147">
        <f t="shared" si="4"/>
        <v>2.1325089033019418</v>
      </c>
    </row>
    <row r="148" spans="8:9" x14ac:dyDescent="0.25">
      <c r="H148">
        <f t="shared" si="5"/>
        <v>29.199999999999928</v>
      </c>
      <c r="I148">
        <f t="shared" si="4"/>
        <v>2.1087486552258179</v>
      </c>
    </row>
    <row r="149" spans="8:9" x14ac:dyDescent="0.25">
      <c r="H149">
        <f t="shared" si="5"/>
        <v>29.399999999999928</v>
      </c>
      <c r="I149">
        <f t="shared" si="4"/>
        <v>2.0851215171554909</v>
      </c>
    </row>
    <row r="150" spans="8:9" x14ac:dyDescent="0.25">
      <c r="H150">
        <f t="shared" si="5"/>
        <v>29.599999999999927</v>
      </c>
      <c r="I150">
        <f t="shared" si="4"/>
        <v>2.0616274890909625</v>
      </c>
    </row>
    <row r="151" spans="8:9" x14ac:dyDescent="0.25">
      <c r="H151">
        <f t="shared" si="5"/>
        <v>29.799999999999926</v>
      </c>
      <c r="I151">
        <f t="shared" si="4"/>
        <v>2.0382665710322323</v>
      </c>
    </row>
    <row r="152" spans="8:9" x14ac:dyDescent="0.25">
      <c r="H152">
        <f t="shared" si="5"/>
        <v>29.999999999999925</v>
      </c>
      <c r="I152">
        <f t="shared" si="4"/>
        <v>2.0150387629793003</v>
      </c>
    </row>
    <row r="153" spans="8:9" x14ac:dyDescent="0.25">
      <c r="H153">
        <f t="shared" si="5"/>
        <v>30.199999999999925</v>
      </c>
      <c r="I153">
        <f t="shared" si="4"/>
        <v>1.9919440649321665</v>
      </c>
    </row>
    <row r="154" spans="8:9" x14ac:dyDescent="0.25">
      <c r="H154">
        <f t="shared" si="5"/>
        <v>30.399999999999924</v>
      </c>
      <c r="I154">
        <f t="shared" si="4"/>
        <v>1.9689824768908311</v>
      </c>
    </row>
    <row r="155" spans="8:9" x14ac:dyDescent="0.25">
      <c r="H155">
        <f t="shared" si="5"/>
        <v>30.599999999999923</v>
      </c>
      <c r="I155">
        <f t="shared" si="4"/>
        <v>1.9461539988552936</v>
      </c>
    </row>
    <row r="156" spans="8:9" x14ac:dyDescent="0.25">
      <c r="H156">
        <f t="shared" si="5"/>
        <v>30.799999999999923</v>
      </c>
      <c r="I156">
        <f t="shared" si="4"/>
        <v>1.9234586308255546</v>
      </c>
    </row>
    <row r="157" spans="8:9" x14ac:dyDescent="0.25">
      <c r="H157">
        <f t="shared" si="5"/>
        <v>30.999999999999922</v>
      </c>
      <c r="I157">
        <f t="shared" si="4"/>
        <v>1.9008963728016137</v>
      </c>
    </row>
    <row r="158" spans="8:9" x14ac:dyDescent="0.25">
      <c r="H158">
        <f t="shared" si="5"/>
        <v>31.199999999999921</v>
      </c>
      <c r="I158">
        <f t="shared" si="4"/>
        <v>1.8784672247834717</v>
      </c>
    </row>
    <row r="159" spans="8:9" x14ac:dyDescent="0.25">
      <c r="H159">
        <f t="shared" si="5"/>
        <v>31.39999999999992</v>
      </c>
      <c r="I159">
        <f t="shared" si="4"/>
        <v>1.8561711867711272</v>
      </c>
    </row>
    <row r="160" spans="8:9" x14ac:dyDescent="0.25">
      <c r="H160">
        <f t="shared" si="5"/>
        <v>31.59999999999992</v>
      </c>
      <c r="I160">
        <f t="shared" si="4"/>
        <v>1.8340082587645812</v>
      </c>
    </row>
    <row r="161" spans="8:9" x14ac:dyDescent="0.25">
      <c r="H161">
        <f t="shared" si="5"/>
        <v>31.799999999999919</v>
      </c>
      <c r="I161">
        <f t="shared" si="4"/>
        <v>1.8119784407638333</v>
      </c>
    </row>
    <row r="162" spans="8:9" x14ac:dyDescent="0.25">
      <c r="H162">
        <f t="shared" si="5"/>
        <v>31.999999999999918</v>
      </c>
      <c r="I162">
        <f t="shared" si="4"/>
        <v>1.7900817327688834</v>
      </c>
    </row>
    <row r="163" spans="8:9" x14ac:dyDescent="0.25">
      <c r="H163">
        <f t="shared" si="5"/>
        <v>32.199999999999918</v>
      </c>
      <c r="I163">
        <f t="shared" si="4"/>
        <v>1.7683181347797319</v>
      </c>
    </row>
    <row r="164" spans="8:9" x14ac:dyDescent="0.25">
      <c r="H164">
        <f t="shared" si="5"/>
        <v>32.39999999999992</v>
      </c>
      <c r="I164">
        <f t="shared" si="4"/>
        <v>1.7466876467963788</v>
      </c>
    </row>
    <row r="165" spans="8:9" x14ac:dyDescent="0.25">
      <c r="H165">
        <f t="shared" si="5"/>
        <v>32.599999999999923</v>
      </c>
      <c r="I165">
        <f t="shared" si="4"/>
        <v>1.7251902688188232</v>
      </c>
    </row>
    <row r="166" spans="8:9" x14ac:dyDescent="0.25">
      <c r="H166">
        <f t="shared" si="5"/>
        <v>32.799999999999926</v>
      </c>
      <c r="I166">
        <f t="shared" si="4"/>
        <v>1.7038260008470658</v>
      </c>
    </row>
    <row r="167" spans="8:9" x14ac:dyDescent="0.25">
      <c r="H167">
        <f t="shared" si="5"/>
        <v>32.999999999999929</v>
      </c>
      <c r="I167">
        <f t="shared" si="4"/>
        <v>1.6825948428811071</v>
      </c>
    </row>
    <row r="168" spans="8:9" x14ac:dyDescent="0.25">
      <c r="H168">
        <f t="shared" si="5"/>
        <v>33.199999999999932</v>
      </c>
      <c r="I168">
        <f t="shared" si="4"/>
        <v>1.6614967949209463</v>
      </c>
    </row>
    <row r="169" spans="8:9" x14ac:dyDescent="0.25">
      <c r="H169">
        <f t="shared" si="5"/>
        <v>33.399999999999935</v>
      </c>
      <c r="I169">
        <f t="shared" si="4"/>
        <v>1.6405318569665841</v>
      </c>
    </row>
    <row r="170" spans="8:9" x14ac:dyDescent="0.25">
      <c r="H170">
        <f t="shared" si="5"/>
        <v>33.599999999999937</v>
      </c>
      <c r="I170">
        <f t="shared" si="4"/>
        <v>1.6197000290180197</v>
      </c>
    </row>
    <row r="171" spans="8:9" x14ac:dyDescent="0.25">
      <c r="H171">
        <f t="shared" si="5"/>
        <v>33.79999999999994</v>
      </c>
      <c r="I171">
        <f t="shared" si="4"/>
        <v>1.5990013110752539</v>
      </c>
    </row>
    <row r="172" spans="8:9" x14ac:dyDescent="0.25">
      <c r="H172">
        <f t="shared" si="5"/>
        <v>33.999999999999943</v>
      </c>
      <c r="I172">
        <f t="shared" si="4"/>
        <v>1.5784357031382861</v>
      </c>
    </row>
    <row r="173" spans="8:9" x14ac:dyDescent="0.25">
      <c r="H173">
        <f t="shared" si="5"/>
        <v>34.199999999999946</v>
      </c>
      <c r="I173">
        <f t="shared" si="4"/>
        <v>1.5580032052071169</v>
      </c>
    </row>
    <row r="174" spans="8:9" x14ac:dyDescent="0.25">
      <c r="H174">
        <f t="shared" si="5"/>
        <v>34.399999999999949</v>
      </c>
      <c r="I174">
        <f t="shared" si="4"/>
        <v>1.5377038172817452</v>
      </c>
    </row>
    <row r="175" spans="8:9" x14ac:dyDescent="0.25">
      <c r="H175">
        <f t="shared" si="5"/>
        <v>34.599999999999952</v>
      </c>
      <c r="I175">
        <f t="shared" si="4"/>
        <v>1.5175375393621726</v>
      </c>
    </row>
    <row r="176" spans="8:9" x14ac:dyDescent="0.25">
      <c r="H176">
        <f t="shared" si="5"/>
        <v>34.799999999999955</v>
      </c>
      <c r="I176">
        <f t="shared" si="4"/>
        <v>1.4975043714483975</v>
      </c>
    </row>
    <row r="177" spans="8:9" x14ac:dyDescent="0.25">
      <c r="H177">
        <f t="shared" si="5"/>
        <v>34.999999999999957</v>
      </c>
      <c r="I177">
        <f t="shared" si="4"/>
        <v>1.4776043135404207</v>
      </c>
    </row>
    <row r="178" spans="8:9" x14ac:dyDescent="0.25">
      <c r="H178">
        <f t="shared" si="5"/>
        <v>35.19999999999996</v>
      </c>
      <c r="I178">
        <f t="shared" si="4"/>
        <v>1.4578373656382426</v>
      </c>
    </row>
    <row r="179" spans="8:9" x14ac:dyDescent="0.25">
      <c r="H179">
        <f t="shared" si="5"/>
        <v>35.399999999999963</v>
      </c>
      <c r="I179">
        <f t="shared" si="4"/>
        <v>1.4382035277418623</v>
      </c>
    </row>
    <row r="180" spans="8:9" x14ac:dyDescent="0.25">
      <c r="H180">
        <f t="shared" si="5"/>
        <v>35.599999999999966</v>
      </c>
      <c r="I180">
        <f t="shared" si="4"/>
        <v>1.4187027998512807</v>
      </c>
    </row>
    <row r="181" spans="8:9" x14ac:dyDescent="0.25">
      <c r="H181">
        <f t="shared" si="5"/>
        <v>35.799999999999969</v>
      </c>
      <c r="I181">
        <f t="shared" si="4"/>
        <v>1.3993351819664968</v>
      </c>
    </row>
    <row r="182" spans="8:9" x14ac:dyDescent="0.25">
      <c r="H182">
        <f t="shared" si="5"/>
        <v>35.999999999999972</v>
      </c>
      <c r="I182">
        <f t="shared" si="4"/>
        <v>1.3801006740875117</v>
      </c>
    </row>
    <row r="183" spans="8:9" x14ac:dyDescent="0.25">
      <c r="H183">
        <f t="shared" si="5"/>
        <v>36.199999999999974</v>
      </c>
      <c r="I183">
        <f t="shared" si="4"/>
        <v>1.3609992762143244</v>
      </c>
    </row>
    <row r="184" spans="8:9" x14ac:dyDescent="0.25">
      <c r="H184">
        <f t="shared" si="5"/>
        <v>36.399999999999977</v>
      </c>
      <c r="I184">
        <f t="shared" si="4"/>
        <v>1.3420309883469357</v>
      </c>
    </row>
    <row r="185" spans="8:9" x14ac:dyDescent="0.25">
      <c r="H185">
        <f t="shared" si="5"/>
        <v>36.59999999999998</v>
      </c>
      <c r="I185">
        <f t="shared" si="4"/>
        <v>1.3231958104853447</v>
      </c>
    </row>
    <row r="186" spans="8:9" x14ac:dyDescent="0.25">
      <c r="H186">
        <f t="shared" si="5"/>
        <v>36.799999999999983</v>
      </c>
      <c r="I186">
        <f t="shared" si="4"/>
        <v>1.3044937426295524</v>
      </c>
    </row>
    <row r="187" spans="8:9" x14ac:dyDescent="0.25">
      <c r="H187">
        <f t="shared" si="5"/>
        <v>36.999999999999986</v>
      </c>
      <c r="I187">
        <f t="shared" si="4"/>
        <v>1.2859247847795581</v>
      </c>
    </row>
    <row r="188" spans="8:9" x14ac:dyDescent="0.25">
      <c r="H188">
        <f t="shared" si="5"/>
        <v>37.199999999999989</v>
      </c>
      <c r="I188">
        <f t="shared" si="4"/>
        <v>1.2674889369353617</v>
      </c>
    </row>
    <row r="189" spans="8:9" x14ac:dyDescent="0.25">
      <c r="H189">
        <f t="shared" si="5"/>
        <v>37.399999999999991</v>
      </c>
      <c r="I189">
        <f t="shared" si="4"/>
        <v>1.2491861990969642</v>
      </c>
    </row>
    <row r="190" spans="8:9" x14ac:dyDescent="0.25">
      <c r="H190">
        <f>H189+0.2</f>
        <v>37.599999999999994</v>
      </c>
      <c r="I190">
        <f t="shared" si="4"/>
        <v>1.2310165712643644</v>
      </c>
    </row>
    <row r="191" spans="8:9" x14ac:dyDescent="0.25">
      <c r="H191">
        <f>H190+0.2</f>
        <v>37.799999999999997</v>
      </c>
      <c r="I191">
        <f t="shared" si="4"/>
        <v>1.2129800534375634</v>
      </c>
    </row>
    <row r="192" spans="8:9" x14ac:dyDescent="0.25">
      <c r="H192">
        <f t="shared" ref="H192:H205" si="6">H191+0.2</f>
        <v>38</v>
      </c>
      <c r="I192">
        <f t="shared" si="4"/>
        <v>1.19507664561656</v>
      </c>
    </row>
    <row r="193" spans="8:9" x14ac:dyDescent="0.25">
      <c r="H193">
        <f t="shared" si="6"/>
        <v>38.200000000000003</v>
      </c>
      <c r="I193">
        <f t="shared" si="4"/>
        <v>1.1773063478013555</v>
      </c>
    </row>
    <row r="194" spans="8:9" x14ac:dyDescent="0.25">
      <c r="H194">
        <f t="shared" si="6"/>
        <v>38.400000000000006</v>
      </c>
      <c r="I194">
        <f t="shared" si="4"/>
        <v>1.1596691599919486</v>
      </c>
    </row>
    <row r="195" spans="8:9" x14ac:dyDescent="0.25">
      <c r="H195">
        <f t="shared" si="6"/>
        <v>38.600000000000009</v>
      </c>
      <c r="I195">
        <f t="shared" ref="I195:I258" si="7">(SQRT($C$18)-0.5*0.00186*C$19^0.73*EXP(0.0703*C$20)*(1-EXP(0.83*(C$20-22.81)))*H195)^2</f>
        <v>1.1421650821883405</v>
      </c>
    </row>
    <row r="196" spans="8:9" x14ac:dyDescent="0.25">
      <c r="H196">
        <f t="shared" si="6"/>
        <v>38.800000000000011</v>
      </c>
      <c r="I196">
        <f t="shared" si="7"/>
        <v>1.12479411439053</v>
      </c>
    </row>
    <row r="197" spans="8:9" x14ac:dyDescent="0.25">
      <c r="H197">
        <f t="shared" si="6"/>
        <v>39.000000000000014</v>
      </c>
      <c r="I197">
        <f t="shared" si="7"/>
        <v>1.1075562565985184</v>
      </c>
    </row>
    <row r="198" spans="8:9" x14ac:dyDescent="0.25">
      <c r="H198">
        <f t="shared" si="6"/>
        <v>39.200000000000017</v>
      </c>
      <c r="I198">
        <f t="shared" si="7"/>
        <v>1.0904515088123046</v>
      </c>
    </row>
    <row r="199" spans="8:9" x14ac:dyDescent="0.25">
      <c r="H199">
        <f t="shared" si="6"/>
        <v>39.40000000000002</v>
      </c>
      <c r="I199">
        <f t="shared" si="7"/>
        <v>1.0734798710318889</v>
      </c>
    </row>
    <row r="200" spans="8:9" x14ac:dyDescent="0.25">
      <c r="H200">
        <f t="shared" si="6"/>
        <v>39.600000000000023</v>
      </c>
      <c r="I200">
        <f t="shared" si="7"/>
        <v>1.0566413432572719</v>
      </c>
    </row>
    <row r="201" spans="8:9" x14ac:dyDescent="0.25">
      <c r="H201">
        <f t="shared" si="6"/>
        <v>39.800000000000026</v>
      </c>
      <c r="I201">
        <f t="shared" si="7"/>
        <v>1.0399359254884526</v>
      </c>
    </row>
    <row r="202" spans="8:9" x14ac:dyDescent="0.25">
      <c r="H202">
        <f t="shared" si="6"/>
        <v>40.000000000000028</v>
      </c>
      <c r="I202">
        <f t="shared" si="7"/>
        <v>1.0233636177254322</v>
      </c>
    </row>
    <row r="203" spans="8:9" x14ac:dyDescent="0.25">
      <c r="H203">
        <f t="shared" si="6"/>
        <v>40.200000000000031</v>
      </c>
      <c r="I203">
        <f t="shared" si="7"/>
        <v>1.0069244199682092</v>
      </c>
    </row>
    <row r="204" spans="8:9" x14ac:dyDescent="0.25">
      <c r="H204">
        <f t="shared" si="6"/>
        <v>40.400000000000034</v>
      </c>
      <c r="I204">
        <f t="shared" si="7"/>
        <v>0.9906183322167853</v>
      </c>
    </row>
    <row r="205" spans="8:9" x14ac:dyDescent="0.25">
      <c r="H205">
        <f t="shared" si="6"/>
        <v>40.600000000000037</v>
      </c>
      <c r="I205">
        <f t="shared" si="7"/>
        <v>0.97444535447115899</v>
      </c>
    </row>
    <row r="206" spans="8:9" x14ac:dyDescent="0.25">
      <c r="H206">
        <f>H205+0.2</f>
        <v>40.80000000000004</v>
      </c>
      <c r="I206">
        <f t="shared" si="7"/>
        <v>0.95840548673133141</v>
      </c>
    </row>
    <row r="207" spans="8:9" x14ac:dyDescent="0.25">
      <c r="H207">
        <f>H206+0.2</f>
        <v>41.000000000000043</v>
      </c>
      <c r="I207">
        <f t="shared" si="7"/>
        <v>0.94249872899730158</v>
      </c>
    </row>
    <row r="208" spans="8:9" x14ac:dyDescent="0.25">
      <c r="H208">
        <f t="shared" ref="H208:H271" si="8">H207+0.2</f>
        <v>41.200000000000045</v>
      </c>
      <c r="I208">
        <f t="shared" si="7"/>
        <v>0.92672508126907005</v>
      </c>
    </row>
    <row r="209" spans="8:9" x14ac:dyDescent="0.25">
      <c r="H209">
        <f t="shared" si="8"/>
        <v>41.400000000000048</v>
      </c>
      <c r="I209">
        <f t="shared" si="7"/>
        <v>0.91108454354663704</v>
      </c>
    </row>
    <row r="210" spans="8:9" x14ac:dyDescent="0.25">
      <c r="H210">
        <f t="shared" si="8"/>
        <v>41.600000000000051</v>
      </c>
      <c r="I210">
        <f t="shared" si="7"/>
        <v>0.89557711583000199</v>
      </c>
    </row>
    <row r="211" spans="8:9" x14ac:dyDescent="0.25">
      <c r="H211">
        <f t="shared" si="8"/>
        <v>41.800000000000054</v>
      </c>
      <c r="I211">
        <f t="shared" si="7"/>
        <v>0.88020279811916557</v>
      </c>
    </row>
    <row r="212" spans="8:9" x14ac:dyDescent="0.25">
      <c r="H212">
        <f t="shared" si="8"/>
        <v>42.000000000000057</v>
      </c>
      <c r="I212">
        <f t="shared" si="7"/>
        <v>0.8649615904141269</v>
      </c>
    </row>
    <row r="213" spans="8:9" x14ac:dyDescent="0.25">
      <c r="H213">
        <f t="shared" si="8"/>
        <v>42.20000000000006</v>
      </c>
      <c r="I213">
        <f t="shared" si="7"/>
        <v>0.84985349271488686</v>
      </c>
    </row>
    <row r="214" spans="8:9" x14ac:dyDescent="0.25">
      <c r="H214">
        <f t="shared" si="8"/>
        <v>42.400000000000063</v>
      </c>
      <c r="I214">
        <f t="shared" si="7"/>
        <v>0.83487850502144467</v>
      </c>
    </row>
    <row r="215" spans="8:9" x14ac:dyDescent="0.25">
      <c r="H215">
        <f t="shared" si="8"/>
        <v>42.600000000000065</v>
      </c>
      <c r="I215">
        <f t="shared" si="7"/>
        <v>0.82003662733380112</v>
      </c>
    </row>
    <row r="216" spans="8:9" x14ac:dyDescent="0.25">
      <c r="H216">
        <f t="shared" si="8"/>
        <v>42.800000000000068</v>
      </c>
      <c r="I216">
        <f t="shared" si="7"/>
        <v>0.80532785965195541</v>
      </c>
    </row>
    <row r="217" spans="8:9" x14ac:dyDescent="0.25">
      <c r="H217">
        <f t="shared" si="8"/>
        <v>43.000000000000071</v>
      </c>
      <c r="I217">
        <f t="shared" si="7"/>
        <v>0.79075220197590834</v>
      </c>
    </row>
    <row r="218" spans="8:9" x14ac:dyDescent="0.25">
      <c r="H218">
        <f t="shared" si="8"/>
        <v>43.200000000000074</v>
      </c>
      <c r="I218">
        <f t="shared" si="7"/>
        <v>0.77630965430565912</v>
      </c>
    </row>
    <row r="219" spans="8:9" x14ac:dyDescent="0.25">
      <c r="H219">
        <f t="shared" si="8"/>
        <v>43.400000000000077</v>
      </c>
      <c r="I219">
        <f t="shared" si="7"/>
        <v>0.76200021664120809</v>
      </c>
    </row>
    <row r="220" spans="8:9" x14ac:dyDescent="0.25">
      <c r="H220">
        <f t="shared" si="8"/>
        <v>43.60000000000008</v>
      </c>
      <c r="I220">
        <f t="shared" si="7"/>
        <v>0.7478238889825557</v>
      </c>
    </row>
    <row r="221" spans="8:9" x14ac:dyDescent="0.25">
      <c r="H221">
        <f t="shared" si="8"/>
        <v>43.800000000000082</v>
      </c>
      <c r="I221">
        <f t="shared" si="7"/>
        <v>0.73378067132970115</v>
      </c>
    </row>
    <row r="222" spans="8:9" x14ac:dyDescent="0.25">
      <c r="H222">
        <f t="shared" si="8"/>
        <v>44.000000000000085</v>
      </c>
      <c r="I222">
        <f t="shared" si="7"/>
        <v>0.71987056368264524</v>
      </c>
    </row>
    <row r="223" spans="8:9" x14ac:dyDescent="0.25">
      <c r="H223">
        <f t="shared" si="8"/>
        <v>44.200000000000088</v>
      </c>
      <c r="I223">
        <f t="shared" si="7"/>
        <v>0.70609356604138718</v>
      </c>
    </row>
    <row r="224" spans="8:9" x14ac:dyDescent="0.25">
      <c r="H224">
        <f t="shared" si="8"/>
        <v>44.400000000000091</v>
      </c>
      <c r="I224">
        <f t="shared" si="7"/>
        <v>0.69244967840592775</v>
      </c>
    </row>
    <row r="225" spans="8:9" x14ac:dyDescent="0.25">
      <c r="H225">
        <f t="shared" si="8"/>
        <v>44.600000000000094</v>
      </c>
      <c r="I225">
        <f t="shared" si="7"/>
        <v>0.67893890077626617</v>
      </c>
    </row>
    <row r="226" spans="8:9" x14ac:dyDescent="0.25">
      <c r="H226">
        <f t="shared" si="8"/>
        <v>44.800000000000097</v>
      </c>
      <c r="I226">
        <f t="shared" si="7"/>
        <v>0.66556123315240312</v>
      </c>
    </row>
    <row r="227" spans="8:9" x14ac:dyDescent="0.25">
      <c r="H227">
        <f t="shared" si="8"/>
        <v>45.000000000000099</v>
      </c>
      <c r="I227">
        <f t="shared" si="7"/>
        <v>0.65231667553433803</v>
      </c>
    </row>
    <row r="228" spans="8:9" x14ac:dyDescent="0.25">
      <c r="H228">
        <f t="shared" si="8"/>
        <v>45.200000000000102</v>
      </c>
      <c r="I228">
        <f t="shared" si="7"/>
        <v>0.63920522792207146</v>
      </c>
    </row>
    <row r="229" spans="8:9" x14ac:dyDescent="0.25">
      <c r="H229">
        <f t="shared" si="8"/>
        <v>45.400000000000105</v>
      </c>
      <c r="I229">
        <f t="shared" si="7"/>
        <v>0.62622689031560275</v>
      </c>
    </row>
    <row r="230" spans="8:9" x14ac:dyDescent="0.25">
      <c r="H230">
        <f t="shared" si="8"/>
        <v>45.600000000000108</v>
      </c>
      <c r="I230">
        <f t="shared" si="7"/>
        <v>0.61338166271493233</v>
      </c>
    </row>
    <row r="231" spans="8:9" x14ac:dyDescent="0.25">
      <c r="H231">
        <f t="shared" si="8"/>
        <v>45.800000000000111</v>
      </c>
      <c r="I231">
        <f t="shared" si="7"/>
        <v>0.60066954512006043</v>
      </c>
    </row>
    <row r="232" spans="8:9" x14ac:dyDescent="0.25">
      <c r="H232">
        <f t="shared" si="8"/>
        <v>46.000000000000114</v>
      </c>
      <c r="I232">
        <f t="shared" si="7"/>
        <v>0.5880905375309865</v>
      </c>
    </row>
    <row r="233" spans="8:9" x14ac:dyDescent="0.25">
      <c r="H233">
        <f t="shared" si="8"/>
        <v>46.200000000000117</v>
      </c>
      <c r="I233">
        <f t="shared" si="7"/>
        <v>0.57564463994771109</v>
      </c>
    </row>
    <row r="234" spans="8:9" x14ac:dyDescent="0.25">
      <c r="H234">
        <f t="shared" si="8"/>
        <v>46.400000000000119</v>
      </c>
      <c r="I234">
        <f t="shared" si="7"/>
        <v>0.56333185237023364</v>
      </c>
    </row>
    <row r="235" spans="8:9" x14ac:dyDescent="0.25">
      <c r="H235">
        <f t="shared" si="8"/>
        <v>46.600000000000122</v>
      </c>
      <c r="I235">
        <f t="shared" si="7"/>
        <v>0.55115217479855461</v>
      </c>
    </row>
    <row r="236" spans="8:9" x14ac:dyDescent="0.25">
      <c r="H236">
        <f t="shared" si="8"/>
        <v>46.800000000000125</v>
      </c>
      <c r="I236">
        <f t="shared" si="7"/>
        <v>0.53910560723267364</v>
      </c>
    </row>
    <row r="237" spans="8:9" x14ac:dyDescent="0.25">
      <c r="H237">
        <f t="shared" si="8"/>
        <v>47.000000000000128</v>
      </c>
      <c r="I237">
        <f t="shared" si="7"/>
        <v>0.52719214967259109</v>
      </c>
    </row>
    <row r="238" spans="8:9" x14ac:dyDescent="0.25">
      <c r="H238">
        <f t="shared" si="8"/>
        <v>47.200000000000131</v>
      </c>
      <c r="I238">
        <f t="shared" si="7"/>
        <v>0.51541180211830662</v>
      </c>
    </row>
    <row r="239" spans="8:9" x14ac:dyDescent="0.25">
      <c r="H239">
        <f t="shared" si="8"/>
        <v>47.400000000000134</v>
      </c>
      <c r="I239">
        <f t="shared" si="7"/>
        <v>0.50376456456982055</v>
      </c>
    </row>
    <row r="240" spans="8:9" x14ac:dyDescent="0.25">
      <c r="H240">
        <f t="shared" si="8"/>
        <v>47.600000000000136</v>
      </c>
      <c r="I240">
        <f t="shared" si="7"/>
        <v>0.49225043702713245</v>
      </c>
    </row>
    <row r="241" spans="8:9" x14ac:dyDescent="0.25">
      <c r="H241">
        <f t="shared" si="8"/>
        <v>47.800000000000139</v>
      </c>
      <c r="I241">
        <f t="shared" si="7"/>
        <v>0.48086941949024259</v>
      </c>
    </row>
    <row r="242" spans="8:9" x14ac:dyDescent="0.25">
      <c r="H242">
        <f t="shared" si="8"/>
        <v>48.000000000000142</v>
      </c>
      <c r="I242">
        <f t="shared" si="7"/>
        <v>0.46962151195915125</v>
      </c>
    </row>
    <row r="243" spans="8:9" x14ac:dyDescent="0.25">
      <c r="H243">
        <f t="shared" si="8"/>
        <v>48.200000000000145</v>
      </c>
      <c r="I243">
        <f t="shared" si="7"/>
        <v>0.45850671443385788</v>
      </c>
    </row>
    <row r="244" spans="8:9" x14ac:dyDescent="0.25">
      <c r="H244">
        <f t="shared" si="8"/>
        <v>48.400000000000148</v>
      </c>
      <c r="I244">
        <f t="shared" si="7"/>
        <v>0.44752502691436297</v>
      </c>
    </row>
    <row r="245" spans="8:9" x14ac:dyDescent="0.25">
      <c r="H245">
        <f t="shared" si="8"/>
        <v>48.600000000000151</v>
      </c>
      <c r="I245">
        <f t="shared" si="7"/>
        <v>0.43667644940066602</v>
      </c>
    </row>
    <row r="246" spans="8:9" x14ac:dyDescent="0.25">
      <c r="H246">
        <f t="shared" si="8"/>
        <v>48.800000000000153</v>
      </c>
      <c r="I246">
        <f t="shared" si="7"/>
        <v>0.42596098189276765</v>
      </c>
    </row>
    <row r="247" spans="8:9" x14ac:dyDescent="0.25">
      <c r="H247">
        <f t="shared" si="8"/>
        <v>49.000000000000156</v>
      </c>
      <c r="I247">
        <f t="shared" si="7"/>
        <v>0.41537862439066719</v>
      </c>
    </row>
    <row r="248" spans="8:9" x14ac:dyDescent="0.25">
      <c r="H248">
        <f t="shared" si="8"/>
        <v>49.200000000000159</v>
      </c>
      <c r="I248">
        <f t="shared" si="7"/>
        <v>0.40492937689436492</v>
      </c>
    </row>
    <row r="249" spans="8:9" x14ac:dyDescent="0.25">
      <c r="H249">
        <f t="shared" si="8"/>
        <v>49.400000000000162</v>
      </c>
      <c r="I249">
        <f t="shared" si="7"/>
        <v>0.3946132394038615</v>
      </c>
    </row>
    <row r="250" spans="8:9" x14ac:dyDescent="0.25">
      <c r="H250">
        <f t="shared" si="8"/>
        <v>49.600000000000165</v>
      </c>
      <c r="I250">
        <f t="shared" si="7"/>
        <v>0.38443021191915572</v>
      </c>
    </row>
    <row r="251" spans="8:9" x14ac:dyDescent="0.25">
      <c r="H251">
        <f t="shared" si="8"/>
        <v>49.800000000000168</v>
      </c>
      <c r="I251">
        <f t="shared" si="7"/>
        <v>0.37438029444024817</v>
      </c>
    </row>
    <row r="252" spans="8:9" x14ac:dyDescent="0.25">
      <c r="H252">
        <f t="shared" si="8"/>
        <v>50.000000000000171</v>
      </c>
      <c r="I252">
        <f t="shared" si="7"/>
        <v>0.36446348696713887</v>
      </c>
    </row>
    <row r="253" spans="8:9" x14ac:dyDescent="0.25">
      <c r="H253">
        <f t="shared" si="8"/>
        <v>50.200000000000173</v>
      </c>
      <c r="I253">
        <f t="shared" si="7"/>
        <v>0.35467978949982781</v>
      </c>
    </row>
    <row r="254" spans="8:9" x14ac:dyDescent="0.25">
      <c r="H254">
        <f t="shared" si="8"/>
        <v>50.400000000000176</v>
      </c>
      <c r="I254">
        <f t="shared" si="7"/>
        <v>0.34502920203831555</v>
      </c>
    </row>
    <row r="255" spans="8:9" x14ac:dyDescent="0.25">
      <c r="H255">
        <f t="shared" si="8"/>
        <v>50.600000000000179</v>
      </c>
      <c r="I255">
        <f t="shared" si="7"/>
        <v>0.33551172458260092</v>
      </c>
    </row>
    <row r="256" spans="8:9" x14ac:dyDescent="0.25">
      <c r="H256">
        <f t="shared" si="8"/>
        <v>50.800000000000182</v>
      </c>
      <c r="I256">
        <f t="shared" si="7"/>
        <v>0.32612735713268454</v>
      </c>
    </row>
    <row r="257" spans="8:9" x14ac:dyDescent="0.25">
      <c r="H257">
        <f t="shared" si="8"/>
        <v>51.000000000000185</v>
      </c>
      <c r="I257">
        <f t="shared" si="7"/>
        <v>0.31687609968856645</v>
      </c>
    </row>
    <row r="258" spans="8:9" x14ac:dyDescent="0.25">
      <c r="H258">
        <f t="shared" si="8"/>
        <v>51.200000000000188</v>
      </c>
      <c r="I258">
        <f t="shared" si="7"/>
        <v>0.30775795225024705</v>
      </c>
    </row>
    <row r="259" spans="8:9" x14ac:dyDescent="0.25">
      <c r="H259">
        <f t="shared" si="8"/>
        <v>51.40000000000019</v>
      </c>
      <c r="I259">
        <f t="shared" ref="I259:I302" si="9">(SQRT($C$18)-0.5*0.00186*C$19^0.73*EXP(0.0703*C$20)*(1-EXP(0.83*(C$20-22.81)))*H259)^2</f>
        <v>0.29877291481772539</v>
      </c>
    </row>
    <row r="260" spans="8:9" x14ac:dyDescent="0.25">
      <c r="H260">
        <f t="shared" si="8"/>
        <v>51.600000000000193</v>
      </c>
      <c r="I260">
        <f t="shared" si="9"/>
        <v>0.28992098739100192</v>
      </c>
    </row>
    <row r="261" spans="8:9" x14ac:dyDescent="0.25">
      <c r="H261">
        <f t="shared" si="8"/>
        <v>51.800000000000196</v>
      </c>
      <c r="I261">
        <f t="shared" si="9"/>
        <v>0.28120216997007674</v>
      </c>
    </row>
    <row r="262" spans="8:9" x14ac:dyDescent="0.25">
      <c r="H262">
        <f t="shared" si="8"/>
        <v>52.000000000000199</v>
      </c>
      <c r="I262">
        <f t="shared" si="9"/>
        <v>0.27261646255494976</v>
      </c>
    </row>
    <row r="263" spans="8:9" x14ac:dyDescent="0.25">
      <c r="H263">
        <f t="shared" si="8"/>
        <v>52.200000000000202</v>
      </c>
      <c r="I263">
        <f t="shared" si="9"/>
        <v>0.26416386514562151</v>
      </c>
    </row>
    <row r="264" spans="8:9" x14ac:dyDescent="0.25">
      <c r="H264">
        <f t="shared" si="8"/>
        <v>52.400000000000205</v>
      </c>
      <c r="I264">
        <f t="shared" si="9"/>
        <v>0.25584437774209101</v>
      </c>
    </row>
    <row r="265" spans="8:9" x14ac:dyDescent="0.25">
      <c r="H265">
        <f t="shared" si="8"/>
        <v>52.600000000000207</v>
      </c>
      <c r="I265">
        <f t="shared" si="9"/>
        <v>0.24765800034435875</v>
      </c>
    </row>
    <row r="266" spans="8:9" x14ac:dyDescent="0.25">
      <c r="H266">
        <f t="shared" si="8"/>
        <v>52.80000000000021</v>
      </c>
      <c r="I266">
        <f t="shared" si="9"/>
        <v>0.23960473295242471</v>
      </c>
    </row>
    <row r="267" spans="8:9" x14ac:dyDescent="0.25">
      <c r="H267">
        <f t="shared" si="8"/>
        <v>53.000000000000213</v>
      </c>
      <c r="I267">
        <f t="shared" si="9"/>
        <v>0.23168457556628935</v>
      </c>
    </row>
    <row r="268" spans="8:9" x14ac:dyDescent="0.25">
      <c r="H268">
        <f t="shared" si="8"/>
        <v>53.200000000000216</v>
      </c>
      <c r="I268">
        <f t="shared" si="9"/>
        <v>0.22389752818595179</v>
      </c>
    </row>
    <row r="269" spans="8:9" x14ac:dyDescent="0.25">
      <c r="H269">
        <f t="shared" si="8"/>
        <v>53.400000000000219</v>
      </c>
      <c r="I269">
        <f t="shared" si="9"/>
        <v>0.21624359081141245</v>
      </c>
    </row>
    <row r="270" spans="8:9" x14ac:dyDescent="0.25">
      <c r="H270">
        <f t="shared" si="8"/>
        <v>53.600000000000222</v>
      </c>
      <c r="I270">
        <f t="shared" si="9"/>
        <v>0.20872276344267138</v>
      </c>
    </row>
    <row r="271" spans="8:9" x14ac:dyDescent="0.25">
      <c r="H271">
        <f t="shared" si="8"/>
        <v>53.800000000000225</v>
      </c>
      <c r="I271">
        <f t="shared" si="9"/>
        <v>0.20133504607972891</v>
      </c>
    </row>
    <row r="272" spans="8:9" x14ac:dyDescent="0.25">
      <c r="H272">
        <f t="shared" ref="H272:H302" si="10">H271+0.2</f>
        <v>54.000000000000227</v>
      </c>
      <c r="I272">
        <f t="shared" si="9"/>
        <v>0.19408043872258426</v>
      </c>
    </row>
    <row r="273" spans="8:9" x14ac:dyDescent="0.25">
      <c r="H273">
        <f t="shared" si="10"/>
        <v>54.20000000000023</v>
      </c>
      <c r="I273">
        <f t="shared" si="9"/>
        <v>0.18695894137123789</v>
      </c>
    </row>
    <row r="274" spans="8:9" x14ac:dyDescent="0.25">
      <c r="H274">
        <f t="shared" si="10"/>
        <v>54.400000000000233</v>
      </c>
      <c r="I274">
        <f t="shared" si="9"/>
        <v>0.17997055402568973</v>
      </c>
    </row>
    <row r="275" spans="8:9" x14ac:dyDescent="0.25">
      <c r="H275">
        <f t="shared" si="10"/>
        <v>54.600000000000236</v>
      </c>
      <c r="I275">
        <f t="shared" si="9"/>
        <v>0.17311527668593979</v>
      </c>
    </row>
    <row r="276" spans="8:9" x14ac:dyDescent="0.25">
      <c r="H276">
        <f t="shared" si="10"/>
        <v>54.800000000000239</v>
      </c>
      <c r="I276">
        <f t="shared" si="9"/>
        <v>0.16639310935198848</v>
      </c>
    </row>
    <row r="277" spans="8:9" x14ac:dyDescent="0.25">
      <c r="H277">
        <f t="shared" si="10"/>
        <v>55.000000000000242</v>
      </c>
      <c r="I277">
        <f t="shared" si="9"/>
        <v>0.15980405202383502</v>
      </c>
    </row>
    <row r="278" spans="8:9" x14ac:dyDescent="0.25">
      <c r="H278">
        <f t="shared" si="10"/>
        <v>55.200000000000244</v>
      </c>
      <c r="I278">
        <f t="shared" si="9"/>
        <v>0.15334810470147978</v>
      </c>
    </row>
    <row r="279" spans="8:9" x14ac:dyDescent="0.25">
      <c r="H279">
        <f t="shared" si="10"/>
        <v>55.400000000000247</v>
      </c>
      <c r="I279">
        <f t="shared" si="9"/>
        <v>0.1470252673849228</v>
      </c>
    </row>
    <row r="280" spans="8:9" x14ac:dyDescent="0.25">
      <c r="H280">
        <f t="shared" si="10"/>
        <v>55.60000000000025</v>
      </c>
      <c r="I280">
        <f t="shared" si="9"/>
        <v>0.14083554007416438</v>
      </c>
    </row>
    <row r="281" spans="8:9" x14ac:dyDescent="0.25">
      <c r="H281">
        <f t="shared" si="10"/>
        <v>55.800000000000253</v>
      </c>
      <c r="I281">
        <f t="shared" si="9"/>
        <v>0.13477892276920383</v>
      </c>
    </row>
    <row r="282" spans="8:9" x14ac:dyDescent="0.25">
      <c r="H282">
        <f t="shared" si="10"/>
        <v>56.000000000000256</v>
      </c>
      <c r="I282">
        <f t="shared" si="9"/>
        <v>0.12885541547004156</v>
      </c>
    </row>
    <row r="283" spans="8:9" x14ac:dyDescent="0.25">
      <c r="H283">
        <f t="shared" si="10"/>
        <v>56.200000000000259</v>
      </c>
      <c r="I283">
        <f t="shared" si="9"/>
        <v>0.12306501817667749</v>
      </c>
    </row>
    <row r="284" spans="8:9" x14ac:dyDescent="0.25">
      <c r="H284">
        <f t="shared" si="10"/>
        <v>56.400000000000261</v>
      </c>
      <c r="I284">
        <f t="shared" si="9"/>
        <v>0.11740773088911167</v>
      </c>
    </row>
    <row r="285" spans="8:9" x14ac:dyDescent="0.25">
      <c r="H285">
        <f t="shared" si="10"/>
        <v>56.600000000000264</v>
      </c>
      <c r="I285">
        <f t="shared" si="9"/>
        <v>0.11188355360734438</v>
      </c>
    </row>
    <row r="286" spans="8:9" x14ac:dyDescent="0.25">
      <c r="H286">
        <f t="shared" si="10"/>
        <v>56.800000000000267</v>
      </c>
      <c r="I286">
        <f t="shared" si="9"/>
        <v>0.10649248633137502</v>
      </c>
    </row>
    <row r="287" spans="8:9" x14ac:dyDescent="0.25">
      <c r="H287">
        <f t="shared" si="10"/>
        <v>57.00000000000027</v>
      </c>
      <c r="I287">
        <f t="shared" si="9"/>
        <v>0.10123452906120389</v>
      </c>
    </row>
    <row r="288" spans="8:9" x14ac:dyDescent="0.25">
      <c r="H288">
        <f t="shared" si="10"/>
        <v>57.200000000000273</v>
      </c>
      <c r="I288">
        <f t="shared" si="9"/>
        <v>9.6109681796831006E-2</v>
      </c>
    </row>
    <row r="289" spans="8:9" x14ac:dyDescent="0.25">
      <c r="H289">
        <f t="shared" si="10"/>
        <v>57.400000000000276</v>
      </c>
      <c r="I289">
        <f t="shared" si="9"/>
        <v>9.1117944538256626E-2</v>
      </c>
    </row>
    <row r="290" spans="8:9" x14ac:dyDescent="0.25">
      <c r="H290">
        <f t="shared" si="10"/>
        <v>57.600000000000279</v>
      </c>
      <c r="I290">
        <f t="shared" si="9"/>
        <v>8.6259317285480197E-2</v>
      </c>
    </row>
    <row r="291" spans="8:9" x14ac:dyDescent="0.25">
      <c r="H291">
        <f t="shared" si="10"/>
        <v>57.800000000000281</v>
      </c>
      <c r="I291">
        <f t="shared" si="9"/>
        <v>8.1533800038502011E-2</v>
      </c>
    </row>
    <row r="292" spans="8:9" x14ac:dyDescent="0.25">
      <c r="H292">
        <f t="shared" si="10"/>
        <v>58.000000000000284</v>
      </c>
      <c r="I292">
        <f t="shared" si="9"/>
        <v>7.6941392797322053E-2</v>
      </c>
    </row>
    <row r="293" spans="8:9" x14ac:dyDescent="0.25">
      <c r="H293">
        <f t="shared" si="10"/>
        <v>58.200000000000287</v>
      </c>
      <c r="I293">
        <f t="shared" si="9"/>
        <v>7.2482095561940338E-2</v>
      </c>
    </row>
    <row r="294" spans="8:9" x14ac:dyDescent="0.25">
      <c r="H294">
        <f t="shared" si="10"/>
        <v>58.40000000000029</v>
      </c>
      <c r="I294">
        <f t="shared" si="9"/>
        <v>6.8155908332357074E-2</v>
      </c>
    </row>
    <row r="295" spans="8:9" x14ac:dyDescent="0.25">
      <c r="H295">
        <f t="shared" si="10"/>
        <v>58.600000000000293</v>
      </c>
      <c r="I295">
        <f t="shared" si="9"/>
        <v>6.396283110857183E-2</v>
      </c>
    </row>
    <row r="296" spans="8:9" x14ac:dyDescent="0.25">
      <c r="H296">
        <f t="shared" si="10"/>
        <v>58.800000000000296</v>
      </c>
      <c r="I296">
        <f t="shared" si="9"/>
        <v>5.9902863890584801E-2</v>
      </c>
    </row>
    <row r="297" spans="8:9" x14ac:dyDescent="0.25">
      <c r="H297">
        <f t="shared" si="10"/>
        <v>59.000000000000298</v>
      </c>
      <c r="I297">
        <f t="shared" si="9"/>
        <v>5.5976006678396015E-2</v>
      </c>
    </row>
    <row r="298" spans="8:9" x14ac:dyDescent="0.25">
      <c r="H298">
        <f t="shared" si="10"/>
        <v>59.200000000000301</v>
      </c>
      <c r="I298">
        <f t="shared" si="9"/>
        <v>5.2182259472005665E-2</v>
      </c>
    </row>
    <row r="299" spans="8:9" x14ac:dyDescent="0.25">
      <c r="H299">
        <f t="shared" si="10"/>
        <v>59.400000000000304</v>
      </c>
      <c r="I299">
        <f t="shared" si="9"/>
        <v>4.8521622271413344E-2</v>
      </c>
    </row>
    <row r="300" spans="8:9" x14ac:dyDescent="0.25">
      <c r="H300">
        <f t="shared" si="10"/>
        <v>59.600000000000307</v>
      </c>
      <c r="I300">
        <f t="shared" si="9"/>
        <v>4.4994095076619257E-2</v>
      </c>
    </row>
    <row r="301" spans="8:9" x14ac:dyDescent="0.25">
      <c r="H301">
        <f t="shared" si="10"/>
        <v>59.80000000000031</v>
      </c>
      <c r="I301">
        <f t="shared" si="9"/>
        <v>4.1599677887623407E-2</v>
      </c>
    </row>
    <row r="302" spans="8:9" x14ac:dyDescent="0.25">
      <c r="H302">
        <f t="shared" si="10"/>
        <v>60.000000000000313</v>
      </c>
      <c r="I302">
        <f t="shared" si="9"/>
        <v>3.8338370704425966E-2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Ömerhan</dc:creator>
  <cp:keywords/>
  <dc:description/>
  <cp:lastModifiedBy>Ömerhan Dürrani</cp:lastModifiedBy>
  <cp:revision/>
  <dcterms:created xsi:type="dcterms:W3CDTF">2023-08-05T11:48:51Z</dcterms:created>
  <dcterms:modified xsi:type="dcterms:W3CDTF">2024-08-16T16:17:58Z</dcterms:modified>
  <cp:category/>
  <cp:contentStatus/>
</cp:coreProperties>
</file>