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B10498D1-0CA6-4A0F-9E10-47C3BF1F8774}" xr6:coauthVersionLast="45" xr6:coauthVersionMax="45" xr10:uidLastSave="{00000000-0000-0000-0000-000000000000}"/>
  <bookViews>
    <workbookView xWindow="-108" yWindow="-108" windowWidth="23256" windowHeight="12576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8" i="1" l="1"/>
  <c r="D65" i="1"/>
  <c r="D10" i="2" l="1"/>
  <c r="D11" i="2"/>
  <c r="D12" i="2"/>
  <c r="D13" i="2"/>
  <c r="D14" i="2"/>
  <c r="D15" i="2"/>
  <c r="D9" i="2" l="1"/>
  <c r="C79" i="1"/>
  <c r="C80" i="1"/>
  <c r="C81" i="1"/>
  <c r="C82" i="1"/>
  <c r="C83" i="1"/>
  <c r="C84" i="1"/>
  <c r="E80" i="1"/>
  <c r="E79" i="1"/>
  <c r="E84" i="1"/>
  <c r="E83" i="1"/>
  <c r="E82" i="1"/>
  <c r="E81" i="1"/>
  <c r="E78" i="1"/>
  <c r="D79" i="1"/>
  <c r="D81" i="1"/>
  <c r="C109" i="1"/>
  <c r="C110" i="1"/>
  <c r="C111" i="1"/>
  <c r="E106" i="1"/>
  <c r="E107" i="1"/>
  <c r="E108" i="1"/>
  <c r="E109" i="1"/>
  <c r="E110" i="1"/>
  <c r="E111" i="1"/>
  <c r="D111" i="1"/>
  <c r="D106" i="1"/>
  <c r="C106" i="1" s="1"/>
  <c r="D107" i="1"/>
  <c r="C107" i="1" s="1"/>
  <c r="C108" i="1"/>
  <c r="D109" i="1"/>
  <c r="D110" i="1"/>
  <c r="D63" i="1"/>
  <c r="D66" i="1"/>
  <c r="C33" i="1"/>
  <c r="C34" i="1"/>
  <c r="C35" i="1"/>
  <c r="C36" i="1"/>
  <c r="C37" i="1"/>
  <c r="C38" i="1"/>
  <c r="C32" i="1"/>
  <c r="D33" i="1"/>
  <c r="E33" i="1"/>
  <c r="E35" i="1"/>
  <c r="F35" i="1"/>
  <c r="D35" i="1" s="1"/>
  <c r="F36" i="1"/>
  <c r="D82" i="1" s="1"/>
  <c r="F37" i="1"/>
  <c r="D83" i="1" s="1"/>
  <c r="F38" i="1"/>
  <c r="D68" i="1" s="1"/>
  <c r="F34" i="1"/>
  <c r="E34" i="1" s="1"/>
  <c r="F33" i="1"/>
  <c r="F32" i="1"/>
  <c r="D78" i="1" s="1"/>
  <c r="E11" i="1"/>
  <c r="E12" i="1"/>
  <c r="E13" i="1"/>
  <c r="E10" i="1"/>
  <c r="D80" i="1" l="1"/>
  <c r="D64" i="1"/>
  <c r="D38" i="1"/>
  <c r="D67" i="1"/>
  <c r="D37" i="1"/>
  <c r="E38" i="1"/>
  <c r="D84" i="1"/>
  <c r="D36" i="1"/>
  <c r="E37" i="1"/>
  <c r="E36" i="1"/>
  <c r="D34" i="1"/>
  <c r="E105" i="1" l="1"/>
  <c r="D105" i="1"/>
  <c r="C105" i="1" s="1"/>
  <c r="D62" i="1"/>
  <c r="D32" i="1" l="1"/>
  <c r="E32" i="1"/>
  <c r="D8" i="2" l="1"/>
  <c r="D7" i="2"/>
  <c r="C78" i="1" l="1"/>
  <c r="E7" i="1" l="1"/>
</calcChain>
</file>

<file path=xl/sharedStrings.xml><?xml version="1.0" encoding="utf-8"?>
<sst xmlns="http://schemas.openxmlformats.org/spreadsheetml/2006/main" count="84" uniqueCount="33">
  <si>
    <t>Accettabile</t>
  </si>
  <si>
    <t>Ottimale</t>
  </si>
  <si>
    <t>Actual cost</t>
  </si>
  <si>
    <t>PD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</si>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</sst>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€&quot;\ #,##0;\-&quot;€&quot;\ #,##0"/>
    <numFmt numFmtId="164" formatCode="#,##0\ [$€-1];[Red]\-#,##0\ [$€-1]"/>
    <numFmt numFmtId="165" formatCode="#,##0_ ;[Red]\-#,##0\ "/>
    <numFmt numFmtId="166" formatCode="#,##0.00\ [$€-1];[Red]\-#,##0.00\ [$€-1]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2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65" fontId="0" fillId="0" borderId="1" xfId="0" applyNumberFormat="1" applyBorder="1"/>
    <xf numFmtId="49" fontId="0" fillId="0" borderId="0" xfId="0" applyNumberFormat="1" applyFill="1" applyBorder="1"/>
    <xf numFmtId="164" fontId="0" fillId="0" borderId="1" xfId="0" applyNumberFormat="1" applyFont="1" applyBorder="1"/>
    <xf numFmtId="164" fontId="0" fillId="0" borderId="1" xfId="0" applyNumberForma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166" fontId="0" fillId="0" borderId="1" xfId="0" applyNumberFormat="1" applyFill="1" applyBorder="1"/>
    <xf numFmtId="10" fontId="0" fillId="0" borderId="2" xfId="0" applyNumberFormat="1" applyBorder="1"/>
    <xf numFmtId="49" fontId="0" fillId="0" borderId="3" xfId="0" applyNumberFormat="1" applyFill="1" applyBorder="1"/>
    <xf numFmtId="5" fontId="0" fillId="0" borderId="1" xfId="0" applyNumberFormat="1" applyBorder="1"/>
    <xf numFmtId="165" fontId="0" fillId="0" borderId="3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Pianificazione!$D$6:$D$13</c:f>
              <c:numCache>
                <c:formatCode>#,##0\ [$€-1];[Red]\-#,##0\ [$€-1]</c:formatCode>
                <c:ptCount val="8"/>
                <c:pt idx="0">
                  <c:v>13154</c:v>
                </c:pt>
                <c:pt idx="1">
                  <c:v>13154</c:v>
                </c:pt>
                <c:pt idx="2">
                  <c:v>13154</c:v>
                </c:pt>
                <c:pt idx="3">
                  <c:v>13154</c:v>
                </c:pt>
                <c:pt idx="4">
                  <c:v>13154</c:v>
                </c:pt>
                <c:pt idx="5">
                  <c:v>13154</c:v>
                </c:pt>
                <c:pt idx="6">
                  <c:v>13154</c:v>
                </c:pt>
                <c:pt idx="7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Pianificazione!$E$6:$E$13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Pianificazione!$C$6:$C$13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1411</c:v>
                </c:pt>
                <c:pt idx="5">
                  <c:v>1396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Pianificazione!$D$31:$D$38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4706.1000000000004</c:v>
                </c:pt>
                <c:pt idx="2">
                  <c:v>1057.3499999999999</c:v>
                </c:pt>
                <c:pt idx="3">
                  <c:v>1256.8499999999999</c:v>
                </c:pt>
                <c:pt idx="4">
                  <c:v>1513.05</c:v>
                </c:pt>
                <c:pt idx="5">
                  <c:v>1481.55</c:v>
                </c:pt>
                <c:pt idx="6">
                  <c:v>547.04999999999995</c:v>
                </c:pt>
                <c:pt idx="7">
                  <c:v>612.15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Pianificazione!$E$31:$E$38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796237581906573E-2"/>
                  <c:y val="-5.336783808861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E-44A5-AB14-A23A3AFB8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Pianificazione!$C$31:$C$38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1411</c:v>
                </c:pt>
                <c:pt idx="5">
                  <c:v>1396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2631931233706837E-2"/>
                  <c:y val="-0.119651762932034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7-4D4C-AAA7-6C47124ECA0B}"/>
                </c:ext>
              </c:extLst>
            </c:dLbl>
            <c:dLbl>
              <c:idx val="5"/>
              <c:layout>
                <c:manualLayout>
                  <c:x val="-1.4943281899527936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7-4D4C-AAA7-6C47124EC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Pianificazione!$C$61:$C$68</c:f>
              <c:numCache>
                <c:formatCode>0.00%</c:formatCode>
                <c:ptCount val="8"/>
                <c:pt idx="0" formatCode="0%">
                  <c:v>0</c:v>
                </c:pt>
                <c:pt idx="1">
                  <c:v>6.4999999999999997E-3</c:v>
                </c:pt>
                <c:pt idx="2">
                  <c:v>4.0000000000000001E-3</c:v>
                </c:pt>
                <c:pt idx="3">
                  <c:v>-1.29E-2</c:v>
                </c:pt>
                <c:pt idx="4">
                  <c:v>3.0000000000000001E-3</c:v>
                </c:pt>
                <c:pt idx="5">
                  <c:v>1.5E-3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585852180652433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C-4087-9D63-EA656B29C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Pianificazione!$B$77:$B$84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Pianificazione!$C$77:$C$84</c:f>
              <c:numCache>
                <c:formatCode>"€"#,##0_);\("€"#,##0\)</c:formatCode>
                <c:ptCount val="8"/>
                <c:pt idx="0" formatCode="#,##0\ [$€-1];[Red]\-#,##0\ [$€-1]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-35</c:v>
                </c:pt>
                <c:pt idx="5">
                  <c:v>50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4774008313957669E-2"/>
                  <c:y val="-0.1233342032011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51-4C4B-8E1B-307D303008E1}"/>
                </c:ext>
              </c:extLst>
            </c:dLbl>
            <c:dLbl>
              <c:idx val="5"/>
              <c:layout>
                <c:manualLayout>
                  <c:x val="-1.6458817727048543E-2"/>
                  <c:y val="-4.600295755045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1-4C4B-8E1B-307D30300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Pianificazione!$B$104:$B$111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Pianificazione!$C$104:$C$111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40</c:v>
                </c:pt>
                <c:pt idx="3">
                  <c:v>-129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GestioneQualità!$D$7:$D$14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0.66666666666666663</c:v>
                </c:pt>
                <c:pt idx="4">
                  <c:v>0.77777777777777779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GestioneQualità!$E$7:$E$14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GestioneQualità!$F$7:$F$14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72</xdr:row>
      <xdr:rowOff>129540</xdr:rowOff>
    </xdr:from>
    <xdr:to>
      <xdr:col>13</xdr:col>
      <xdr:colOff>152700</xdr:colOff>
      <xdr:row>91</xdr:row>
      <xdr:rowOff>103620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12"/>
  <sheetViews>
    <sheetView tabSelected="1" topLeftCell="A73" workbookViewId="0">
      <selection activeCell="F103" sqref="F103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5"/>
      <c r="D4" s="5"/>
      <c r="E4" s="1"/>
    </row>
    <row r="5" spans="2:6">
      <c r="B5" s="4" t="s">
        <v>21</v>
      </c>
      <c r="C5" s="3" t="s">
        <v>4</v>
      </c>
      <c r="D5" s="3" t="s">
        <v>0</v>
      </c>
      <c r="E5" s="3" t="s">
        <v>1</v>
      </c>
      <c r="F5" s="3" t="s">
        <v>5</v>
      </c>
    </row>
    <row r="6" spans="2:6">
      <c r="B6" s="6" t="s">
        <v>22</v>
      </c>
      <c r="C6" s="7">
        <v>0</v>
      </c>
      <c r="D6" s="7">
        <v>13154</v>
      </c>
      <c r="E6" s="7">
        <v>0</v>
      </c>
      <c r="F6" s="7">
        <v>0</v>
      </c>
    </row>
    <row r="7" spans="2:6">
      <c r="B7" s="6" t="s">
        <v>23</v>
      </c>
      <c r="C7" s="7">
        <v>4417</v>
      </c>
      <c r="D7" s="7">
        <v>13154</v>
      </c>
      <c r="E7" s="21">
        <f>F7</f>
        <v>4482</v>
      </c>
      <c r="F7" s="7">
        <v>4482</v>
      </c>
    </row>
    <row r="8" spans="2:6">
      <c r="B8" s="8" t="s">
        <v>27</v>
      </c>
      <c r="C8" s="7">
        <v>967</v>
      </c>
      <c r="D8" s="7">
        <v>13154</v>
      </c>
      <c r="E8" s="7">
        <v>1007</v>
      </c>
      <c r="F8" s="7">
        <v>1007</v>
      </c>
    </row>
    <row r="9" spans="2:6">
      <c r="B9" s="8" t="s">
        <v>28</v>
      </c>
      <c r="C9" s="7">
        <v>1326</v>
      </c>
      <c r="D9" s="7">
        <v>13154</v>
      </c>
      <c r="E9" s="7">
        <v>1197</v>
      </c>
      <c r="F9" s="7">
        <v>1197</v>
      </c>
    </row>
    <row r="10" spans="2:6">
      <c r="B10" s="8" t="s">
        <v>29</v>
      </c>
      <c r="C10" s="7">
        <v>1411</v>
      </c>
      <c r="D10" s="7">
        <v>13154</v>
      </c>
      <c r="E10" s="7">
        <f>F10</f>
        <v>1441</v>
      </c>
      <c r="F10" s="7">
        <v>1441</v>
      </c>
    </row>
    <row r="11" spans="2:6">
      <c r="B11" s="8" t="s">
        <v>30</v>
      </c>
      <c r="C11" s="7">
        <v>1396</v>
      </c>
      <c r="D11" s="7">
        <v>13154</v>
      </c>
      <c r="E11" s="7">
        <f t="shared" ref="E11:E13" si="0">F11</f>
        <v>1411</v>
      </c>
      <c r="F11" s="7">
        <v>1411</v>
      </c>
    </row>
    <row r="12" spans="2:6">
      <c r="B12" s="8" t="s">
        <v>31</v>
      </c>
      <c r="C12" s="7">
        <v>521</v>
      </c>
      <c r="D12" s="7">
        <v>13154</v>
      </c>
      <c r="E12" s="7">
        <f t="shared" si="0"/>
        <v>521</v>
      </c>
      <c r="F12" s="7">
        <v>521</v>
      </c>
    </row>
    <row r="13" spans="2:6">
      <c r="B13" s="29" t="s">
        <v>32</v>
      </c>
      <c r="C13" s="7">
        <v>583</v>
      </c>
      <c r="D13" s="7">
        <v>13154</v>
      </c>
      <c r="E13" s="7">
        <f t="shared" si="0"/>
        <v>583</v>
      </c>
      <c r="F13" s="7">
        <v>583</v>
      </c>
    </row>
    <row r="14" spans="2:6">
      <c r="B14" s="29" t="s">
        <v>3</v>
      </c>
      <c r="C14" s="10"/>
    </row>
    <row r="16" spans="2:6">
      <c r="D16" s="11"/>
    </row>
    <row r="18" spans="2:6">
      <c r="D18" s="11"/>
    </row>
    <row r="25" spans="2:6">
      <c r="B25" s="9" t="s">
        <v>7</v>
      </c>
      <c r="C25" s="7">
        <v>13154</v>
      </c>
    </row>
    <row r="27" spans="2:6">
      <c r="F27" s="1"/>
    </row>
    <row r="28" spans="2:6">
      <c r="F28" s="12"/>
    </row>
    <row r="29" spans="2:6">
      <c r="B29" s="2" t="s">
        <v>9</v>
      </c>
      <c r="C29" s="5"/>
      <c r="D29" s="5"/>
      <c r="E29" s="1"/>
      <c r="F29" s="13"/>
    </row>
    <row r="30" spans="2:6">
      <c r="B30" s="4" t="s">
        <v>21</v>
      </c>
      <c r="C30" s="3" t="s">
        <v>10</v>
      </c>
      <c r="D30" s="3" t="s">
        <v>11</v>
      </c>
      <c r="E30" s="3" t="s">
        <v>1</v>
      </c>
      <c r="F30" s="16" t="s">
        <v>24</v>
      </c>
    </row>
    <row r="31" spans="2:6">
      <c r="B31" s="6" t="s">
        <v>22</v>
      </c>
      <c r="C31" s="7">
        <v>0</v>
      </c>
      <c r="D31" s="7">
        <v>0</v>
      </c>
      <c r="E31" s="7">
        <v>0</v>
      </c>
      <c r="F31" s="7">
        <v>0</v>
      </c>
    </row>
    <row r="32" spans="2:6">
      <c r="B32" s="6" t="s">
        <v>23</v>
      </c>
      <c r="C32" s="7">
        <f>C7</f>
        <v>4417</v>
      </c>
      <c r="D32" s="7">
        <f>F32+(F32*5/100)</f>
        <v>4706.1000000000004</v>
      </c>
      <c r="E32" s="7">
        <f>F32</f>
        <v>4482</v>
      </c>
      <c r="F32" s="22">
        <f>F7</f>
        <v>4482</v>
      </c>
    </row>
    <row r="33" spans="2:6">
      <c r="B33" s="8" t="s">
        <v>27</v>
      </c>
      <c r="C33" s="7">
        <f t="shared" ref="C33:C38" si="1">C8</f>
        <v>967</v>
      </c>
      <c r="D33" s="7">
        <f t="shared" ref="D33:D38" si="2">F33+(F33*5/100)</f>
        <v>1057.3499999999999</v>
      </c>
      <c r="E33" s="7">
        <f t="shared" ref="E33:E38" si="3">F33</f>
        <v>1007</v>
      </c>
      <c r="F33" s="22">
        <f>F8</f>
        <v>1007</v>
      </c>
    </row>
    <row r="34" spans="2:6">
      <c r="B34" s="8" t="s">
        <v>28</v>
      </c>
      <c r="C34" s="7">
        <f t="shared" si="1"/>
        <v>1326</v>
      </c>
      <c r="D34" s="7">
        <f t="shared" si="2"/>
        <v>1256.8499999999999</v>
      </c>
      <c r="E34" s="7">
        <f t="shared" si="3"/>
        <v>1197</v>
      </c>
      <c r="F34" s="22">
        <f>F9</f>
        <v>1197</v>
      </c>
    </row>
    <row r="35" spans="2:6">
      <c r="B35" s="8" t="s">
        <v>29</v>
      </c>
      <c r="C35" s="7">
        <f t="shared" si="1"/>
        <v>1411</v>
      </c>
      <c r="D35" s="7">
        <f t="shared" si="2"/>
        <v>1513.05</v>
      </c>
      <c r="E35" s="7">
        <f t="shared" si="3"/>
        <v>1441</v>
      </c>
      <c r="F35" s="22">
        <f t="shared" ref="F35:F38" si="4">F10</f>
        <v>1441</v>
      </c>
    </row>
    <row r="36" spans="2:6">
      <c r="B36" s="8" t="s">
        <v>30</v>
      </c>
      <c r="C36" s="7">
        <f t="shared" si="1"/>
        <v>1396</v>
      </c>
      <c r="D36" s="7">
        <f t="shared" si="2"/>
        <v>1481.55</v>
      </c>
      <c r="E36" s="7">
        <f t="shared" si="3"/>
        <v>1411</v>
      </c>
      <c r="F36" s="22">
        <f t="shared" si="4"/>
        <v>1411</v>
      </c>
    </row>
    <row r="37" spans="2:6">
      <c r="B37" s="8" t="s">
        <v>31</v>
      </c>
      <c r="C37" s="7">
        <f t="shared" si="1"/>
        <v>521</v>
      </c>
      <c r="D37" s="7">
        <f t="shared" si="2"/>
        <v>547.04999999999995</v>
      </c>
      <c r="E37" s="7">
        <f t="shared" si="3"/>
        <v>521</v>
      </c>
      <c r="F37" s="22">
        <f t="shared" si="4"/>
        <v>521</v>
      </c>
    </row>
    <row r="38" spans="2:6">
      <c r="B38" s="29" t="s">
        <v>32</v>
      </c>
      <c r="C38" s="7">
        <f t="shared" si="1"/>
        <v>583</v>
      </c>
      <c r="D38" s="7">
        <f t="shared" si="2"/>
        <v>612.15</v>
      </c>
      <c r="E38" s="7">
        <f t="shared" si="3"/>
        <v>583</v>
      </c>
      <c r="F38" s="22">
        <f t="shared" si="4"/>
        <v>583</v>
      </c>
    </row>
    <row r="59" spans="2:6">
      <c r="B59" s="2" t="s">
        <v>6</v>
      </c>
      <c r="C59" s="5"/>
      <c r="D59" s="5"/>
      <c r="E59" s="1"/>
    </row>
    <row r="60" spans="2:6">
      <c r="B60" s="18" t="s">
        <v>21</v>
      </c>
      <c r="C60" s="25" t="s">
        <v>8</v>
      </c>
      <c r="D60" s="3" t="s">
        <v>25</v>
      </c>
      <c r="E60" s="12"/>
      <c r="F60" s="17"/>
    </row>
    <row r="61" spans="2:6">
      <c r="B61" s="6" t="s">
        <v>22</v>
      </c>
      <c r="C61" s="26">
        <v>0</v>
      </c>
      <c r="D61" s="22">
        <v>0</v>
      </c>
      <c r="E61" s="13"/>
      <c r="F61" s="13"/>
    </row>
    <row r="62" spans="2:6">
      <c r="B62" s="6" t="s">
        <v>23</v>
      </c>
      <c r="C62" s="28">
        <v>6.4999999999999997E-3</v>
      </c>
      <c r="D62" s="27">
        <f>(F32-C32)/100</f>
        <v>0.65</v>
      </c>
      <c r="E62" s="13"/>
      <c r="F62" s="13"/>
    </row>
    <row r="63" spans="2:6">
      <c r="B63" s="8" t="s">
        <v>27</v>
      </c>
      <c r="C63" s="28">
        <v>4.0000000000000001E-3</v>
      </c>
      <c r="D63" s="27">
        <f>(F33-C33)/100</f>
        <v>0.4</v>
      </c>
      <c r="E63" s="13"/>
      <c r="F63" s="14"/>
    </row>
    <row r="64" spans="2:6">
      <c r="B64" s="8" t="s">
        <v>28</v>
      </c>
      <c r="C64" s="28">
        <v>-1.29E-2</v>
      </c>
      <c r="D64" s="27">
        <f t="shared" ref="D64:D67" si="5">(F34-C34)/100</f>
        <v>-1.29</v>
      </c>
      <c r="E64" s="13"/>
      <c r="F64" s="14"/>
    </row>
    <row r="65" spans="2:6">
      <c r="B65" s="8" t="s">
        <v>29</v>
      </c>
      <c r="C65" s="28">
        <v>3.0000000000000001E-3</v>
      </c>
      <c r="D65" s="27">
        <f>(F35-C35)/100</f>
        <v>0.3</v>
      </c>
      <c r="E65" s="14"/>
      <c r="F65" s="14"/>
    </row>
    <row r="66" spans="2:6">
      <c r="B66" s="8" t="s">
        <v>30</v>
      </c>
      <c r="C66" s="28">
        <v>1.5E-3</v>
      </c>
      <c r="D66" s="27">
        <f t="shared" si="5"/>
        <v>0.15</v>
      </c>
      <c r="F66" s="14"/>
    </row>
    <row r="67" spans="2:6">
      <c r="B67" s="8" t="s">
        <v>31</v>
      </c>
      <c r="C67" s="28">
        <v>0</v>
      </c>
      <c r="D67" s="27">
        <f t="shared" si="5"/>
        <v>0</v>
      </c>
    </row>
    <row r="68" spans="2:6">
      <c r="B68" s="29" t="s">
        <v>32</v>
      </c>
      <c r="C68" s="28">
        <v>0</v>
      </c>
      <c r="D68" s="27">
        <f>(F38-C38)/100</f>
        <v>0</v>
      </c>
    </row>
    <row r="69" spans="2:6">
      <c r="C69" s="28"/>
      <c r="D69" s="27"/>
    </row>
    <row r="75" spans="2:6">
      <c r="B75" s="2" t="s">
        <v>12</v>
      </c>
      <c r="C75" s="5"/>
    </row>
    <row r="76" spans="2:6">
      <c r="B76" s="18" t="s">
        <v>21</v>
      </c>
      <c r="C76" s="3" t="s">
        <v>13</v>
      </c>
      <c r="D76" s="3" t="s">
        <v>14</v>
      </c>
      <c r="E76" s="3" t="s">
        <v>15</v>
      </c>
    </row>
    <row r="77" spans="2:6">
      <c r="B77" s="6" t="s">
        <v>22</v>
      </c>
      <c r="C77" s="7">
        <v>0</v>
      </c>
      <c r="D77" s="7">
        <v>0</v>
      </c>
      <c r="E77" s="7">
        <v>0</v>
      </c>
    </row>
    <row r="78" spans="2:6">
      <c r="B78" s="6" t="s">
        <v>23</v>
      </c>
      <c r="C78" s="30">
        <f>E78-D78</f>
        <v>0</v>
      </c>
      <c r="D78" s="7">
        <f>F32</f>
        <v>4482</v>
      </c>
      <c r="E78" s="7">
        <f>4482</f>
        <v>4482</v>
      </c>
    </row>
    <row r="79" spans="2:6">
      <c r="B79" s="8" t="s">
        <v>27</v>
      </c>
      <c r="C79" s="30">
        <f t="shared" ref="C79:C84" si="6">E79-D79</f>
        <v>200</v>
      </c>
      <c r="D79" s="7">
        <f t="shared" ref="D79:D83" si="7">F33</f>
        <v>1007</v>
      </c>
      <c r="E79" s="7">
        <f>1007+200</f>
        <v>1207</v>
      </c>
    </row>
    <row r="80" spans="2:6">
      <c r="B80" s="8" t="s">
        <v>28</v>
      </c>
      <c r="C80" s="30">
        <f t="shared" si="6"/>
        <v>300</v>
      </c>
      <c r="D80" s="7">
        <f t="shared" si="7"/>
        <v>1197</v>
      </c>
      <c r="E80" s="7">
        <f>1197+300</f>
        <v>1497</v>
      </c>
    </row>
    <row r="81" spans="2:5">
      <c r="B81" s="8" t="s">
        <v>29</v>
      </c>
      <c r="C81" s="30">
        <f t="shared" si="6"/>
        <v>-35</v>
      </c>
      <c r="D81" s="7">
        <f t="shared" si="7"/>
        <v>1441</v>
      </c>
      <c r="E81" s="7">
        <f>1141+265</f>
        <v>1406</v>
      </c>
    </row>
    <row r="82" spans="2:5">
      <c r="B82" s="8" t="s">
        <v>30</v>
      </c>
      <c r="C82" s="30">
        <f t="shared" si="6"/>
        <v>50</v>
      </c>
      <c r="D82" s="7">
        <f t="shared" si="7"/>
        <v>1411</v>
      </c>
      <c r="E82" s="7">
        <f>1411+50</f>
        <v>1461</v>
      </c>
    </row>
    <row r="83" spans="2:5">
      <c r="B83" s="8" t="s">
        <v>31</v>
      </c>
      <c r="C83" s="30">
        <f t="shared" si="6"/>
        <v>0</v>
      </c>
      <c r="D83" s="7">
        <f t="shared" si="7"/>
        <v>521</v>
      </c>
      <c r="E83" s="7">
        <f>521</f>
        <v>521</v>
      </c>
    </row>
    <row r="84" spans="2:5">
      <c r="B84" s="29" t="s">
        <v>32</v>
      </c>
      <c r="C84" s="30">
        <f t="shared" si="6"/>
        <v>10</v>
      </c>
      <c r="D84" s="7">
        <f>F38</f>
        <v>583</v>
      </c>
      <c r="E84" s="7">
        <f>583+10</f>
        <v>593</v>
      </c>
    </row>
    <row r="85" spans="2:5">
      <c r="D85" s="7"/>
    </row>
    <row r="92" spans="2:5">
      <c r="B92" s="23"/>
      <c r="C92" s="12"/>
      <c r="D92" s="14"/>
      <c r="E92" s="14"/>
    </row>
    <row r="93" spans="2:5">
      <c r="B93" s="12"/>
      <c r="C93" s="12"/>
      <c r="D93" s="12"/>
      <c r="E93" s="12"/>
    </row>
    <row r="94" spans="2:5">
      <c r="B94" s="20"/>
      <c r="C94" s="13"/>
      <c r="D94" s="13"/>
      <c r="E94" s="13"/>
    </row>
    <row r="95" spans="2:5">
      <c r="B95" s="20"/>
      <c r="C95" s="13"/>
      <c r="D95" s="13"/>
      <c r="E95" s="13"/>
    </row>
    <row r="96" spans="2:5">
      <c r="B96" s="20"/>
      <c r="C96" s="13"/>
      <c r="D96" s="24"/>
      <c r="E96" s="13"/>
    </row>
    <row r="97" spans="2:5">
      <c r="B97" s="20"/>
      <c r="C97" s="13"/>
      <c r="D97" s="24"/>
      <c r="E97" s="13"/>
    </row>
    <row r="102" spans="2:5">
      <c r="B102" s="2" t="s">
        <v>16</v>
      </c>
      <c r="C102" s="5"/>
      <c r="D102" s="1"/>
      <c r="E102" s="1"/>
    </row>
    <row r="103" spans="2:5">
      <c r="B103" s="18" t="s">
        <v>21</v>
      </c>
      <c r="C103" s="3" t="s">
        <v>26</v>
      </c>
      <c r="D103" s="3" t="s">
        <v>14</v>
      </c>
      <c r="E103" s="3" t="s">
        <v>4</v>
      </c>
    </row>
    <row r="104" spans="2:5">
      <c r="B104" s="6" t="s">
        <v>22</v>
      </c>
      <c r="C104" s="7">
        <v>0</v>
      </c>
      <c r="D104" s="7">
        <v>0</v>
      </c>
      <c r="E104" s="7">
        <v>0</v>
      </c>
    </row>
    <row r="105" spans="2:5">
      <c r="B105" s="6" t="s">
        <v>23</v>
      </c>
      <c r="C105" s="7">
        <f>D105-E105</f>
        <v>65</v>
      </c>
      <c r="D105" s="7">
        <f>F7</f>
        <v>4482</v>
      </c>
      <c r="E105" s="7">
        <f>C7</f>
        <v>4417</v>
      </c>
    </row>
    <row r="106" spans="2:5">
      <c r="B106" s="8" t="s">
        <v>27</v>
      </c>
      <c r="C106" s="7">
        <f t="shared" ref="C106:C111" si="8">D106-E106</f>
        <v>40</v>
      </c>
      <c r="D106" s="7">
        <f t="shared" ref="D106:D110" si="9">F8</f>
        <v>1007</v>
      </c>
      <c r="E106" s="7">
        <f t="shared" ref="E106:E111" si="10">C8</f>
        <v>967</v>
      </c>
    </row>
    <row r="107" spans="2:5">
      <c r="B107" s="8" t="s">
        <v>28</v>
      </c>
      <c r="C107" s="7">
        <f t="shared" si="8"/>
        <v>-129</v>
      </c>
      <c r="D107" s="7">
        <f t="shared" si="9"/>
        <v>1197</v>
      </c>
      <c r="E107" s="7">
        <f t="shared" si="10"/>
        <v>1326</v>
      </c>
    </row>
    <row r="108" spans="2:5">
      <c r="B108" s="8" t="s">
        <v>29</v>
      </c>
      <c r="C108" s="7">
        <f t="shared" si="8"/>
        <v>30</v>
      </c>
      <c r="D108" s="7">
        <f>F10</f>
        <v>1441</v>
      </c>
      <c r="E108" s="7">
        <f t="shared" si="10"/>
        <v>1411</v>
      </c>
    </row>
    <row r="109" spans="2:5">
      <c r="B109" s="8" t="s">
        <v>30</v>
      </c>
      <c r="C109" s="7">
        <f t="shared" si="8"/>
        <v>15</v>
      </c>
      <c r="D109" s="7">
        <f t="shared" si="9"/>
        <v>1411</v>
      </c>
      <c r="E109" s="7">
        <f t="shared" si="10"/>
        <v>1396</v>
      </c>
    </row>
    <row r="110" spans="2:5">
      <c r="B110" s="8" t="s">
        <v>31</v>
      </c>
      <c r="C110" s="7">
        <f t="shared" si="8"/>
        <v>0</v>
      </c>
      <c r="D110" s="7">
        <f t="shared" si="9"/>
        <v>521</v>
      </c>
      <c r="E110" s="7">
        <f t="shared" si="10"/>
        <v>521</v>
      </c>
    </row>
    <row r="111" spans="2:5">
      <c r="B111" s="29" t="s">
        <v>32</v>
      </c>
      <c r="C111" s="7">
        <f t="shared" si="8"/>
        <v>0</v>
      </c>
      <c r="D111" s="7">
        <f>F13</f>
        <v>583</v>
      </c>
      <c r="E111" s="7">
        <f t="shared" si="10"/>
        <v>583</v>
      </c>
    </row>
    <row r="112" spans="2:5">
      <c r="D112" s="7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opLeftCell="A7" workbookViewId="0">
      <selection activeCell="H17" sqref="H17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20</v>
      </c>
      <c r="D5" s="5"/>
      <c r="E5" s="5"/>
      <c r="F5" s="1"/>
      <c r="G5" s="13"/>
    </row>
    <row r="6" spans="3:8">
      <c r="C6" s="4" t="s">
        <v>21</v>
      </c>
      <c r="D6" s="3" t="s">
        <v>17</v>
      </c>
      <c r="E6" s="3" t="s">
        <v>0</v>
      </c>
      <c r="F6" s="3" t="s">
        <v>1</v>
      </c>
      <c r="G6" s="3" t="s">
        <v>18</v>
      </c>
      <c r="H6" s="3" t="s">
        <v>19</v>
      </c>
    </row>
    <row r="7" spans="3:8">
      <c r="C7" s="6" t="s">
        <v>22</v>
      </c>
      <c r="D7" s="15">
        <f>G7/H7</f>
        <v>1</v>
      </c>
      <c r="E7" s="15">
        <v>0.6</v>
      </c>
      <c r="F7" s="15">
        <v>0.8</v>
      </c>
      <c r="G7" s="19">
        <v>3</v>
      </c>
      <c r="H7" s="19">
        <v>3</v>
      </c>
    </row>
    <row r="8" spans="3:8">
      <c r="C8" s="6" t="s">
        <v>23</v>
      </c>
      <c r="D8" s="15">
        <f>G8/H8</f>
        <v>1</v>
      </c>
      <c r="E8" s="15">
        <v>0.6</v>
      </c>
      <c r="F8" s="15">
        <v>0.8</v>
      </c>
      <c r="G8" s="19">
        <v>8</v>
      </c>
      <c r="H8" s="19">
        <v>8</v>
      </c>
    </row>
    <row r="9" spans="3:8">
      <c r="C9" s="8" t="s">
        <v>27</v>
      </c>
      <c r="D9" s="15">
        <f>G9/H9</f>
        <v>0.94444444444444442</v>
      </c>
      <c r="E9" s="15">
        <v>0.6</v>
      </c>
      <c r="F9" s="15">
        <v>0.8</v>
      </c>
      <c r="G9" s="19">
        <v>17</v>
      </c>
      <c r="H9" s="19">
        <v>18</v>
      </c>
    </row>
    <row r="10" spans="3:8">
      <c r="C10" s="8" t="s">
        <v>28</v>
      </c>
      <c r="D10" s="15">
        <f t="shared" ref="D10:D15" si="0">G10/H10</f>
        <v>0.66666666666666663</v>
      </c>
      <c r="E10" s="15">
        <v>0.6</v>
      </c>
      <c r="F10" s="15">
        <v>0.8</v>
      </c>
      <c r="G10" s="19">
        <v>12</v>
      </c>
      <c r="H10" s="19">
        <v>18</v>
      </c>
    </row>
    <row r="11" spans="3:8">
      <c r="C11" s="8" t="s">
        <v>29</v>
      </c>
      <c r="D11" s="15">
        <f t="shared" si="0"/>
        <v>0.77777777777777779</v>
      </c>
      <c r="E11" s="15">
        <v>0.6</v>
      </c>
      <c r="F11" s="15">
        <v>0.8</v>
      </c>
      <c r="G11" s="31">
        <v>14</v>
      </c>
      <c r="H11" s="19">
        <v>18</v>
      </c>
    </row>
    <row r="12" spans="3:8">
      <c r="C12" s="8" t="s">
        <v>30</v>
      </c>
      <c r="D12" s="15">
        <f t="shared" si="0"/>
        <v>0.83333333333333337</v>
      </c>
      <c r="E12" s="15">
        <v>0.6</v>
      </c>
      <c r="F12" s="15">
        <v>0.8</v>
      </c>
      <c r="G12" s="31">
        <v>15</v>
      </c>
      <c r="H12" s="19">
        <v>18</v>
      </c>
    </row>
    <row r="13" spans="3:8">
      <c r="C13" s="8" t="s">
        <v>31</v>
      </c>
      <c r="D13" s="15">
        <f t="shared" si="0"/>
        <v>0.83333333333333337</v>
      </c>
      <c r="E13" s="15">
        <v>0.6</v>
      </c>
      <c r="F13" s="15">
        <v>0.8</v>
      </c>
      <c r="G13" s="31">
        <v>15</v>
      </c>
      <c r="H13" s="19">
        <v>18</v>
      </c>
    </row>
    <row r="14" spans="3:8">
      <c r="C14" s="29" t="s">
        <v>32</v>
      </c>
      <c r="D14" s="15">
        <f t="shared" si="0"/>
        <v>0.89473684210526316</v>
      </c>
      <c r="E14" s="15">
        <v>0.6</v>
      </c>
      <c r="F14" s="15">
        <v>0.8</v>
      </c>
      <c r="G14" s="31">
        <v>17</v>
      </c>
      <c r="H14" s="19">
        <v>19</v>
      </c>
    </row>
    <row r="15" spans="3:8">
      <c r="C15" s="29" t="s">
        <v>3</v>
      </c>
      <c r="D15" s="15">
        <f t="shared" si="0"/>
        <v>0.94736842105263153</v>
      </c>
      <c r="E15" s="15">
        <v>0.6</v>
      </c>
      <c r="F15" s="15">
        <v>0.8</v>
      </c>
      <c r="G15" s="31">
        <v>18</v>
      </c>
      <c r="H15" s="19">
        <v>19</v>
      </c>
    </row>
    <row r="17" spans="6:6">
      <c r="F17" s="11"/>
    </row>
    <row r="19" spans="6:6">
      <c r="F19" s="11"/>
    </row>
    <row r="21" spans="6:6">
      <c r="F21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2021-04-18T09:10:14Z</dcterms:modified>
</cp:coreProperties>
</file>