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tà\Terzo anno\SWE\Progetto\Documentazione\DocumentazioneEsterna\PianoDiQualifica\res\ResocontoAttivitaDiVerifica\res\metriche\grafici\qualitàProcesso\"/>
    </mc:Choice>
  </mc:AlternateContent>
  <xr:revisionPtr revIDLastSave="0" documentId="13_ncr:1_{798B8F49-8344-498F-B55B-50EF3B9BB3F2}" xr6:coauthVersionLast="45" xr6:coauthVersionMax="45" xr10:uidLastSave="{00000000-0000-0000-0000-000000000000}"/>
  <bookViews>
    <workbookView xWindow="-108" yWindow="-108" windowWidth="23256" windowHeight="12576" activeTab="1" xr2:uid="{32F62035-8081-4F2C-A1C6-0EA80AA4F9D3}"/>
  </bookViews>
  <sheets>
    <sheet name="Pianificazione" sheetId="1" r:id="rId1"/>
    <sheet name="GestioneQualità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9" i="2" l="1"/>
  <c r="E78" i="1" l="1"/>
  <c r="F32" i="1" l="1"/>
  <c r="C105" i="1"/>
  <c r="E105" i="1"/>
  <c r="D105" i="1"/>
  <c r="D62" i="1"/>
  <c r="D64" i="1" l="1"/>
  <c r="D63" i="1"/>
  <c r="D32" i="1"/>
  <c r="E32" i="1"/>
  <c r="D8" i="2" l="1"/>
  <c r="D7" i="2"/>
  <c r="C78" i="1" l="1"/>
  <c r="E7" i="1" l="1"/>
  <c r="D7" i="1"/>
</calcChain>
</file>

<file path=xl/sharedStrings.xml><?xml version="1.0" encoding="utf-8"?>
<sst xmlns="http://schemas.openxmlformats.org/spreadsheetml/2006/main" count="58" uniqueCount="28">
  <si>
    <t>Accettabile</t>
  </si>
  <si>
    <t>Ottimale</t>
  </si>
  <si>
    <t>Actual cost</t>
  </si>
  <si>
    <t>PD</t>
  </si>
  <si>
    <t>VC</t>
  </si>
  <si>
    <t>AC</t>
  </si>
  <si>
    <t xml:space="preserve">PV </t>
  </si>
  <si>
    <t>Variance at Completion</t>
  </si>
  <si>
    <t>Budget preventivato (BAC):</t>
  </si>
  <si>
    <t>VAC</t>
  </si>
  <si>
    <t>Estimate at Completion</t>
  </si>
  <si>
    <t>EAC</t>
  </si>
  <si>
    <t xml:space="preserve">Accettabile </t>
  </si>
  <si>
    <t>Schedule Variance</t>
  </si>
  <si>
    <t>SV</t>
  </si>
  <si>
    <t>PV</t>
  </si>
  <si>
    <t>EV</t>
  </si>
  <si>
    <t>Budget Variance</t>
  </si>
  <si>
    <t>PMS</t>
  </si>
  <si>
    <t xml:space="preserve">Metriche soddisfatte </t>
  </si>
  <si>
    <t>Metriche calcolate</t>
  </si>
  <si>
    <t>Percentuale Metriche soddisfatte</t>
  </si>
  <si>
    <t>Periodo</t>
  </si>
  <si>
    <t>A</t>
  </si>
  <si>
    <t>PA</t>
  </si>
  <si>
    <t>Budget Preventivato (BAC)</t>
  </si>
  <si>
    <t>Calcolo formula</t>
  </si>
  <si>
    <t>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</si>
</sst>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[$€-1];[Red]\-#,##0\ [$€-1]"/>
    <numFmt numFmtId="165" formatCode="#,##0_ ;[Red]\-#,##0\ "/>
    <numFmt numFmtId="166" formatCode="&quot;€&quot;\ #,##0"/>
    <numFmt numFmtId="167" formatCode="#,##0.00\ [$€-1];[Red]\-#,##0.00\ [$€-1]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Docs-Calibri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2" fillId="4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49" fontId="0" fillId="0" borderId="1" xfId="0" applyNumberFormat="1" applyBorder="1"/>
    <xf numFmtId="0" fontId="0" fillId="0" borderId="0" xfId="0" applyBorder="1"/>
    <xf numFmtId="164" fontId="0" fillId="0" borderId="1" xfId="0" applyNumberFormat="1" applyBorder="1"/>
    <xf numFmtId="49" fontId="0" fillId="0" borderId="1" xfId="0" applyNumberFormat="1" applyFill="1" applyBorder="1"/>
    <xf numFmtId="0" fontId="1" fillId="5" borderId="1" xfId="0" applyFont="1" applyFill="1" applyBorder="1"/>
    <xf numFmtId="164" fontId="0" fillId="0" borderId="0" xfId="0" applyNumberFormat="1" applyBorder="1"/>
    <xf numFmtId="49" fontId="1" fillId="0" borderId="0" xfId="0" applyNumberFormat="1" applyFont="1" applyFill="1" applyBorder="1"/>
    <xf numFmtId="164" fontId="3" fillId="0" borderId="0" xfId="0" applyNumberFormat="1" applyFont="1"/>
    <xf numFmtId="0" fontId="4" fillId="0" borderId="0" xfId="0" applyFont="1"/>
    <xf numFmtId="0" fontId="1" fillId="0" borderId="0" xfId="0" applyFont="1" applyFill="1" applyBorder="1"/>
    <xf numFmtId="164" fontId="0" fillId="0" borderId="0" xfId="0" applyNumberFormat="1" applyFill="1" applyBorder="1"/>
    <xf numFmtId="0" fontId="0" fillId="0" borderId="0" xfId="0" applyFill="1" applyBorder="1"/>
    <xf numFmtId="9" fontId="0" fillId="0" borderId="1" xfId="0" applyNumberFormat="1" applyBorder="1"/>
    <xf numFmtId="164" fontId="1" fillId="3" borderId="1" xfId="0" applyNumberFormat="1" applyFont="1" applyFill="1" applyBorder="1"/>
    <xf numFmtId="164" fontId="1" fillId="0" borderId="0" xfId="0" applyNumberFormat="1" applyFont="1" applyFill="1" applyBorder="1"/>
    <xf numFmtId="0" fontId="1" fillId="2" borderId="2" xfId="0" applyFont="1" applyFill="1" applyBorder="1"/>
    <xf numFmtId="10" fontId="0" fillId="0" borderId="1" xfId="0" applyNumberFormat="1" applyBorder="1"/>
    <xf numFmtId="165" fontId="0" fillId="0" borderId="1" xfId="0" applyNumberFormat="1" applyBorder="1"/>
    <xf numFmtId="49" fontId="0" fillId="0" borderId="3" xfId="0" applyNumberFormat="1" applyFill="1" applyBorder="1"/>
    <xf numFmtId="49" fontId="0" fillId="0" borderId="0" xfId="0" applyNumberFormat="1" applyFill="1" applyBorder="1"/>
    <xf numFmtId="9" fontId="0" fillId="0" borderId="0" xfId="0" applyNumberFormat="1" applyFill="1" applyBorder="1"/>
    <xf numFmtId="166" fontId="0" fillId="0" borderId="1" xfId="0" applyNumberFormat="1" applyFill="1" applyBorder="1"/>
    <xf numFmtId="164" fontId="0" fillId="0" borderId="1" xfId="0" applyNumberFormat="1" applyFont="1" applyBorder="1"/>
    <xf numFmtId="166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Fill="1" applyBorder="1"/>
    <xf numFmtId="0" fontId="0" fillId="0" borderId="1" xfId="0" applyNumberFormat="1" applyBorder="1"/>
    <xf numFmtId="0" fontId="2" fillId="0" borderId="0" xfId="0" applyFont="1" applyFill="1" applyBorder="1"/>
    <xf numFmtId="3" fontId="0" fillId="0" borderId="0" xfId="0" applyNumberFormat="1" applyFill="1" applyBorder="1"/>
    <xf numFmtId="0" fontId="1" fillId="3" borderId="2" xfId="0" applyFont="1" applyFill="1" applyBorder="1"/>
    <xf numFmtId="9" fontId="0" fillId="0" borderId="2" xfId="0" applyNumberFormat="1" applyBorder="1"/>
    <xf numFmtId="9" fontId="0" fillId="0" borderId="4" xfId="0" applyNumberFormat="1" applyBorder="1"/>
    <xf numFmtId="167" fontId="0" fillId="0" borderId="1" xfId="0" applyNumberFormat="1" applyFill="1" applyBorder="1"/>
    <xf numFmtId="10" fontId="0" fillId="0" borderId="2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Actual Cost</a:t>
            </a:r>
          </a:p>
        </c:rich>
      </c:tx>
      <c:layout>
        <c:manualLayout>
          <c:xMode val="edge"/>
          <c:yMode val="edge"/>
          <c:x val="0.44677305714084409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Pianificazione!$D$5</c:f>
              <c:strCache>
                <c:ptCount val="1"/>
                <c:pt idx="0">
                  <c:v>Accettabile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Pianificazione!$B$6:$B$10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Pianificazione!$D$6:$D$10</c:f>
              <c:numCache>
                <c:formatCode>#,##0\ [$€-1];[Red]\-#,##0\ [$€-1]</c:formatCode>
                <c:ptCount val="5"/>
                <c:pt idx="0">
                  <c:v>13154</c:v>
                </c:pt>
                <c:pt idx="1">
                  <c:v>13154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0B-4A83-84DA-8F4A5B1DE794}"/>
            </c:ext>
          </c:extLst>
        </c:ser>
        <c:ser>
          <c:idx val="2"/>
          <c:order val="2"/>
          <c:tx>
            <c:strRef>
              <c:f>Pianificazione!$E$5</c:f>
              <c:strCache>
                <c:ptCount val="1"/>
                <c:pt idx="0">
                  <c:v>Ottimale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Pianificazione!$B$6:$B$10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Pianificazione!$E$6:$E$10</c:f>
              <c:numCache>
                <c:formatCode>#,##0\ [$€-1];[Red]\-#,##0\ [$€-1]</c:formatCode>
                <c:ptCount val="5"/>
                <c:pt idx="0">
                  <c:v>0</c:v>
                </c:pt>
                <c:pt idx="1">
                  <c:v>4482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0B-4A83-84DA-8F4A5B1DE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907192"/>
        <c:axId val="365909112"/>
      </c:areaChart>
      <c:lineChart>
        <c:grouping val="standard"/>
        <c:varyColors val="0"/>
        <c:ser>
          <c:idx val="0"/>
          <c:order val="0"/>
          <c:tx>
            <c:strRef>
              <c:f>Pianificazione!$C$5</c:f>
              <c:strCache>
                <c:ptCount val="1"/>
                <c:pt idx="0">
                  <c:v>AC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Pianificazione!$B$6:$B$10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Pianificazione!$C$6:$C$10</c:f>
              <c:numCache>
                <c:formatCode>#,##0\ [$€-1];[Red]\-#,##0\ [$€-1]</c:formatCode>
                <c:ptCount val="5"/>
                <c:pt idx="0">
                  <c:v>0</c:v>
                </c:pt>
                <c:pt idx="1">
                  <c:v>4417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0B-4A83-84DA-8F4A5B1DE7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[$€-1];[Red]\-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3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Estimate</a:t>
            </a:r>
            <a:r>
              <a:rPr lang="it-IT" baseline="0"/>
              <a:t> at Completion</a:t>
            </a:r>
            <a:endParaRPr lang="it-IT"/>
          </a:p>
        </c:rich>
      </c:tx>
      <c:layout>
        <c:manualLayout>
          <c:xMode val="edge"/>
          <c:yMode val="edge"/>
          <c:x val="0.39084760093003595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Pianificazione!$D$30</c:f>
              <c:strCache>
                <c:ptCount val="1"/>
                <c:pt idx="0">
                  <c:v>Accettabile 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Pianificazione!$B$31:$B$34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Pianificazione!$D$31:$D$34</c:f>
              <c:numCache>
                <c:formatCode>#,##0\ [$€-1];[Red]\-#,##0\ [$€-1]</c:formatCode>
                <c:ptCount val="4"/>
                <c:pt idx="0">
                  <c:v>0</c:v>
                </c:pt>
                <c:pt idx="1">
                  <c:v>4706.1000000000004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62-40BE-8A87-33B44F091159}"/>
            </c:ext>
          </c:extLst>
        </c:ser>
        <c:ser>
          <c:idx val="2"/>
          <c:order val="2"/>
          <c:tx>
            <c:strRef>
              <c:f>Pianificazione!$E$30</c:f>
              <c:strCache>
                <c:ptCount val="1"/>
                <c:pt idx="0">
                  <c:v>Ottimale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Pianificazione!$B$31:$B$34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Pianificazione!$E$31:$E$34</c:f>
              <c:numCache>
                <c:formatCode>#,##0\ [$€-1];[Red]\-#,##0\ [$€-1]</c:formatCode>
                <c:ptCount val="4"/>
                <c:pt idx="0">
                  <c:v>0</c:v>
                </c:pt>
                <c:pt idx="1">
                  <c:v>4482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62-40BE-8A87-33B44F091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907192"/>
        <c:axId val="365909112"/>
      </c:areaChart>
      <c:lineChart>
        <c:grouping val="standard"/>
        <c:varyColors val="0"/>
        <c:ser>
          <c:idx val="0"/>
          <c:order val="0"/>
          <c:tx>
            <c:strRef>
              <c:f>Pianificazione!$C$30</c:f>
              <c:strCache>
                <c:ptCount val="1"/>
                <c:pt idx="0">
                  <c:v>EAC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Pianificazione!$B$31:$B$34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Pianificazione!$C$31:$C$34</c:f>
              <c:numCache>
                <c:formatCode>#,##0\ [$€-1];[Red]\-#,##0\ [$€-1]</c:formatCode>
                <c:ptCount val="4"/>
                <c:pt idx="0">
                  <c:v>0</c:v>
                </c:pt>
                <c:pt idx="1">
                  <c:v>4417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62-40BE-8A87-33B44F091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8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[$€-1];[Red]\-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Variance at Completion</a:t>
            </a:r>
          </a:p>
        </c:rich>
      </c:tx>
      <c:layout>
        <c:manualLayout>
          <c:xMode val="edge"/>
          <c:yMode val="edge"/>
          <c:x val="0.37742549143944198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Pianificazione!$C$60</c:f>
              <c:strCache>
                <c:ptCount val="1"/>
                <c:pt idx="0">
                  <c:v>VAC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CC3-41F8-A162-36DF2CC34A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Pianificazione!$B$61:$B$64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Pianificazione!$C$61:$C$64</c:f>
              <c:numCache>
                <c:formatCode>0.00%</c:formatCode>
                <c:ptCount val="4"/>
                <c:pt idx="0" formatCode="0%">
                  <c:v>0</c:v>
                </c:pt>
                <c:pt idx="1">
                  <c:v>6.4999999999999997E-3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66-4B2C-89F0-0B78C3103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3.000000000000000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  <c:maj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Schedule Variance</a:t>
            </a:r>
          </a:p>
        </c:rich>
      </c:tx>
      <c:layout>
        <c:manualLayout>
          <c:xMode val="edge"/>
          <c:yMode val="edge"/>
          <c:x val="0.42440285806223998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Pianificazione!$C$76</c:f>
              <c:strCache>
                <c:ptCount val="1"/>
                <c:pt idx="0">
                  <c:v>SV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Pianificazione!$B$77:$B$80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Pianificazione!$C$77:$C$80</c:f>
              <c:numCache>
                <c:formatCode>General</c:formatCode>
                <c:ptCount val="4"/>
                <c:pt idx="0" formatCode="#,##0\ [$€-1];[Red]\-#,##0\ [$€-1]">
                  <c:v>0</c:v>
                </c:pt>
                <c:pt idx="1">
                  <c:v>-65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F4-4DA1-8A1E-58A5F43BDC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[$€-1];[Red]\-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Budget Variance</a:t>
            </a:r>
          </a:p>
        </c:rich>
      </c:tx>
      <c:layout>
        <c:manualLayout>
          <c:xMode val="edge"/>
          <c:yMode val="edge"/>
          <c:x val="0.42440285806223998"/>
          <c:y val="2.26500566251415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Pianificazione!$C$103</c:f>
              <c:strCache>
                <c:ptCount val="1"/>
                <c:pt idx="0">
                  <c:v>BV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Pianificazione!$B$104:$B$107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Pianificazione!$C$104:$C$107</c:f>
              <c:numCache>
                <c:formatCode>#,##0\ [$€-1];[Red]\-#,##0\ [$€-1]</c:formatCode>
                <c:ptCount val="4"/>
                <c:pt idx="0">
                  <c:v>0</c:v>
                </c:pt>
                <c:pt idx="1">
                  <c:v>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0A-40E2-9EF3-40759500EC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Periodo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Costo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#,##0\ [$€-1];[Red]\-#,##0\ [$€-1]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none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Percentuale metriche</a:t>
            </a:r>
            <a:r>
              <a:rPr lang="it-IT" baseline="0"/>
              <a:t> soddisfatte</a:t>
            </a:r>
            <a:endParaRPr lang="it-IT"/>
          </a:p>
        </c:rich>
      </c:tx>
      <c:layout>
        <c:manualLayout>
          <c:xMode val="edge"/>
          <c:yMode val="edge"/>
          <c:x val="0.30179401817797508"/>
          <c:y val="2.265019717003015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GestioneQualità!$D$6</c:f>
              <c:strCache>
                <c:ptCount val="1"/>
                <c:pt idx="0">
                  <c:v>PMS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GestioneQualità!$C$7:$C$10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GestioneQualità!$D$7:$D$10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0.90476190476190477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01-4B97-B0E8-349D24C99A1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400"/>
        <c:axId val="365907192"/>
        <c:axId val="365909112"/>
      </c:barChart>
      <c:lineChart>
        <c:grouping val="standard"/>
        <c:varyColors val="0"/>
        <c:ser>
          <c:idx val="1"/>
          <c:order val="1"/>
          <c:tx>
            <c:strRef>
              <c:f>GestioneQualità!$E$6</c:f>
              <c:strCache>
                <c:ptCount val="1"/>
                <c:pt idx="0">
                  <c:v>Accettabile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GestioneQualità!$C$7:$C$10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GestioneQualità!$E$7:$E$10</c:f>
              <c:numCache>
                <c:formatCode>0%</c:formatCode>
                <c:ptCount val="4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81-4EE5-84A6-C6AB286D5B95}"/>
            </c:ext>
          </c:extLst>
        </c:ser>
        <c:ser>
          <c:idx val="2"/>
          <c:order val="2"/>
          <c:tx>
            <c:strRef>
              <c:f>GestioneQualità!$F$6</c:f>
              <c:strCache>
                <c:ptCount val="1"/>
                <c:pt idx="0">
                  <c:v>Ottimale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GestioneQualità!$C$7:$C$10</c:f>
              <c:strCache>
                <c:ptCount val="4"/>
                <c:pt idx="0">
                  <c:v>A</c:v>
                </c:pt>
                <c:pt idx="1">
                  <c:v>PA</c:v>
                </c:pt>
                <c:pt idx="2">
                  <c:v>PD</c:v>
                </c:pt>
                <c:pt idx="3">
                  <c:v>VC</c:v>
                </c:pt>
              </c:strCache>
            </c:strRef>
          </c:cat>
          <c:val>
            <c:numRef>
              <c:f>GestioneQualità!$F$7:$F$10</c:f>
              <c:numCache>
                <c:formatCode>0%</c:formatCode>
                <c:ptCount val="4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81-4EE5-84A6-C6AB286D5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907192"/>
        <c:axId val="365909112"/>
      </c:lineChart>
      <c:catAx>
        <c:axId val="36590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9112"/>
        <c:crosses val="autoZero"/>
        <c:auto val="1"/>
        <c:lblAlgn val="ctr"/>
        <c:lblOffset val="100"/>
        <c:noMultiLvlLbl val="0"/>
      </c:catAx>
      <c:valAx>
        <c:axId val="365909112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6590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289560</xdr:colOff>
      <xdr:row>1</xdr:row>
      <xdr:rowOff>106680</xdr:rowOff>
    </xdr:from>
    <xdr:to>
      <xdr:col>15</xdr:col>
      <xdr:colOff>480360</xdr:colOff>
      <xdr:row>20</xdr:row>
      <xdr:rowOff>80760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10447D-96A8-4989-AE87-CD3A3E3935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335280</xdr:colOff>
      <xdr:row>25</xdr:row>
      <xdr:rowOff>60960</xdr:rowOff>
    </xdr:from>
    <xdr:to>
      <xdr:col>15</xdr:col>
      <xdr:colOff>526080</xdr:colOff>
      <xdr:row>44</xdr:row>
      <xdr:rowOff>35040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C96E88E-60CD-4C5E-9F38-E7467CABD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495300</xdr:colOff>
      <xdr:row>53</xdr:row>
      <xdr:rowOff>7620</xdr:rowOff>
    </xdr:from>
    <xdr:to>
      <xdr:col>13</xdr:col>
      <xdr:colOff>175560</xdr:colOff>
      <xdr:row>71</xdr:row>
      <xdr:rowOff>164580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C96020F1-56EF-409E-AC3B-087133A63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1684020</xdr:colOff>
      <xdr:row>73</xdr:row>
      <xdr:rowOff>30480</xdr:rowOff>
    </xdr:from>
    <xdr:to>
      <xdr:col>15</xdr:col>
      <xdr:colOff>145080</xdr:colOff>
      <xdr:row>92</xdr:row>
      <xdr:rowOff>4560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EC130994-B7B7-40D5-A9F7-806C68390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1562100</xdr:colOff>
      <xdr:row>95</xdr:row>
      <xdr:rowOff>114300</xdr:rowOff>
    </xdr:from>
    <xdr:to>
      <xdr:col>15</xdr:col>
      <xdr:colOff>23160</xdr:colOff>
      <xdr:row>114</xdr:row>
      <xdr:rowOff>88380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C5BCF588-2FE7-4CEA-B396-03AA83255B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434340</xdr:colOff>
      <xdr:row>16</xdr:row>
      <xdr:rowOff>15240</xdr:rowOff>
    </xdr:from>
    <xdr:to>
      <xdr:col>6</xdr:col>
      <xdr:colOff>137460</xdr:colOff>
      <xdr:row>34</xdr:row>
      <xdr:rowOff>172200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4083898-12D0-4318-BB77-02D81F1635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098D-590A-4332-807C-B47041EA10F7}">
  <dimension ref="B4:F107"/>
  <sheetViews>
    <sheetView topLeftCell="A114" workbookViewId="0">
      <selection activeCell="E89" sqref="E89"/>
    </sheetView>
  </sheetViews>
  <sheetFormatPr defaultRowHeight="14.4"/>
  <cols>
    <col min="2" max="2" width="26.33203125" customWidth="1"/>
    <col min="3" max="3" width="19.77734375" customWidth="1"/>
    <col min="4" max="4" width="23.33203125" customWidth="1"/>
    <col min="5" max="5" width="19.109375" customWidth="1"/>
    <col min="6" max="6" width="25.21875" customWidth="1"/>
  </cols>
  <sheetData>
    <row r="4" spans="2:6">
      <c r="B4" s="2" t="s">
        <v>2</v>
      </c>
      <c r="C4" s="6"/>
      <c r="D4" s="6"/>
      <c r="E4" s="1"/>
    </row>
    <row r="5" spans="2:6">
      <c r="B5" s="5" t="s">
        <v>22</v>
      </c>
      <c r="C5" s="4" t="s">
        <v>5</v>
      </c>
      <c r="D5" s="4" t="s">
        <v>0</v>
      </c>
      <c r="E5" s="4" t="s">
        <v>1</v>
      </c>
      <c r="F5" s="4" t="s">
        <v>6</v>
      </c>
    </row>
    <row r="6" spans="2:6">
      <c r="B6" s="7" t="s">
        <v>23</v>
      </c>
      <c r="C6" s="9">
        <v>0</v>
      </c>
      <c r="D6" s="9">
        <v>13154</v>
      </c>
      <c r="E6" s="9">
        <v>0</v>
      </c>
      <c r="F6" s="9">
        <v>0</v>
      </c>
    </row>
    <row r="7" spans="2:6">
      <c r="B7" s="7" t="s">
        <v>24</v>
      </c>
      <c r="C7" s="9">
        <v>4417</v>
      </c>
      <c r="D7" s="9">
        <f>C13</f>
        <v>13154</v>
      </c>
      <c r="E7" s="29">
        <f>F7</f>
        <v>4482</v>
      </c>
      <c r="F7" s="9">
        <v>4482</v>
      </c>
    </row>
    <row r="8" spans="2:6">
      <c r="B8" s="10" t="s">
        <v>3</v>
      </c>
      <c r="C8" s="9"/>
      <c r="D8" s="3"/>
      <c r="E8" s="9"/>
      <c r="F8" s="9"/>
    </row>
    <row r="9" spans="2:6">
      <c r="B9" s="10" t="s">
        <v>4</v>
      </c>
      <c r="C9" s="3"/>
      <c r="D9" s="3"/>
      <c r="E9" s="3"/>
      <c r="F9" s="3"/>
    </row>
    <row r="10" spans="2:6">
      <c r="B10" s="26"/>
      <c r="C10" s="18"/>
      <c r="D10" s="18"/>
      <c r="E10" s="18"/>
      <c r="F10" s="18"/>
    </row>
    <row r="11" spans="2:6">
      <c r="B11" s="8"/>
    </row>
    <row r="12" spans="2:6">
      <c r="B12" s="13"/>
      <c r="C12" s="12"/>
    </row>
    <row r="13" spans="2:6">
      <c r="B13" s="11" t="s">
        <v>8</v>
      </c>
      <c r="C13" s="9">
        <v>13154</v>
      </c>
    </row>
    <row r="14" spans="2:6">
      <c r="C14" s="14"/>
    </row>
    <row r="16" spans="2:6">
      <c r="D16" s="15"/>
    </row>
    <row r="27" spans="2:6">
      <c r="F27" s="1"/>
    </row>
    <row r="28" spans="2:6">
      <c r="F28" s="16"/>
    </row>
    <row r="29" spans="2:6">
      <c r="B29" s="2" t="s">
        <v>10</v>
      </c>
      <c r="C29" s="6"/>
      <c r="D29" s="6"/>
      <c r="E29" s="1"/>
      <c r="F29" s="17"/>
    </row>
    <row r="30" spans="2:6">
      <c r="B30" s="5" t="s">
        <v>22</v>
      </c>
      <c r="C30" s="4" t="s">
        <v>11</v>
      </c>
      <c r="D30" s="4" t="s">
        <v>12</v>
      </c>
      <c r="E30" s="4" t="s">
        <v>1</v>
      </c>
      <c r="F30" s="20" t="s">
        <v>25</v>
      </c>
    </row>
    <row r="31" spans="2:6">
      <c r="B31" s="7" t="s">
        <v>23</v>
      </c>
      <c r="C31" s="9">
        <v>0</v>
      </c>
      <c r="D31" s="9">
        <v>0</v>
      </c>
      <c r="E31" s="9">
        <v>0</v>
      </c>
      <c r="F31" s="9">
        <v>0</v>
      </c>
    </row>
    <row r="32" spans="2:6">
      <c r="B32" s="7" t="s">
        <v>24</v>
      </c>
      <c r="C32" s="9">
        <v>4417</v>
      </c>
      <c r="D32" s="9">
        <f>F32+(F32*5/100)</f>
        <v>4706.1000000000004</v>
      </c>
      <c r="E32" s="9">
        <f>F32</f>
        <v>4482</v>
      </c>
      <c r="F32" s="32">
        <f>F7</f>
        <v>4482</v>
      </c>
    </row>
    <row r="33" spans="2:6">
      <c r="B33" s="10" t="s">
        <v>3</v>
      </c>
      <c r="C33" s="9"/>
      <c r="D33" s="9"/>
      <c r="E33" s="9"/>
      <c r="F33" s="28"/>
    </row>
    <row r="34" spans="2:6">
      <c r="B34" s="10" t="s">
        <v>4</v>
      </c>
      <c r="C34" s="3"/>
      <c r="D34" s="9"/>
      <c r="E34" s="9"/>
      <c r="F34" s="28"/>
    </row>
    <row r="36" spans="2:6">
      <c r="B36" s="16"/>
      <c r="C36" s="17"/>
      <c r="D36" s="1"/>
      <c r="E36" s="1"/>
      <c r="F36" s="1"/>
    </row>
    <row r="59" spans="2:6">
      <c r="B59" s="2" t="s">
        <v>7</v>
      </c>
      <c r="C59" s="6"/>
      <c r="D59" s="6"/>
      <c r="E59" s="1"/>
    </row>
    <row r="60" spans="2:6">
      <c r="B60" s="22" t="s">
        <v>22</v>
      </c>
      <c r="C60" s="36" t="s">
        <v>9</v>
      </c>
      <c r="D60" s="4" t="s">
        <v>26</v>
      </c>
      <c r="E60" s="16"/>
      <c r="F60" s="21"/>
    </row>
    <row r="61" spans="2:6">
      <c r="B61" s="7" t="s">
        <v>23</v>
      </c>
      <c r="C61" s="37">
        <v>0</v>
      </c>
      <c r="D61" s="32">
        <v>0</v>
      </c>
      <c r="E61" s="17"/>
      <c r="F61" s="17"/>
    </row>
    <row r="62" spans="2:6">
      <c r="B62" s="7" t="s">
        <v>24</v>
      </c>
      <c r="C62" s="40">
        <v>6.4999999999999997E-3</v>
      </c>
      <c r="D62" s="39">
        <f>(F32-C32)/100</f>
        <v>0.65</v>
      </c>
      <c r="E62" s="17"/>
      <c r="F62" s="17"/>
    </row>
    <row r="63" spans="2:6">
      <c r="B63" s="25" t="s">
        <v>3</v>
      </c>
      <c r="C63" s="38"/>
      <c r="D63" s="32">
        <f>(F33-C33)/100</f>
        <v>0</v>
      </c>
      <c r="E63" s="17"/>
      <c r="F63" s="18"/>
    </row>
    <row r="64" spans="2:6">
      <c r="B64" s="10" t="s">
        <v>4</v>
      </c>
      <c r="C64" s="37"/>
      <c r="D64" s="32">
        <f>(F34-C34)/100</f>
        <v>0</v>
      </c>
      <c r="E64" s="17"/>
      <c r="F64" s="18"/>
    </row>
    <row r="65" spans="2:6">
      <c r="B65" s="26"/>
      <c r="C65" s="27"/>
      <c r="D65" s="18"/>
      <c r="E65" s="18"/>
      <c r="F65" s="18"/>
    </row>
    <row r="66" spans="2:6">
      <c r="F66" s="18"/>
    </row>
    <row r="75" spans="2:6">
      <c r="B75" s="2" t="s">
        <v>13</v>
      </c>
      <c r="C75" s="6"/>
    </row>
    <row r="76" spans="2:6">
      <c r="B76" s="22" t="s">
        <v>22</v>
      </c>
      <c r="C76" s="4" t="s">
        <v>14</v>
      </c>
      <c r="D76" s="4" t="s">
        <v>15</v>
      </c>
      <c r="E76" s="4" t="s">
        <v>16</v>
      </c>
    </row>
    <row r="77" spans="2:6">
      <c r="B77" s="7" t="s">
        <v>23</v>
      </c>
      <c r="C77" s="9">
        <v>0</v>
      </c>
      <c r="D77" s="9">
        <v>0</v>
      </c>
      <c r="E77" s="9">
        <v>0</v>
      </c>
    </row>
    <row r="78" spans="2:6">
      <c r="B78" s="7" t="s">
        <v>24</v>
      </c>
      <c r="C78" s="33">
        <f>E78-D78</f>
        <v>-65</v>
      </c>
      <c r="D78" s="9">
        <v>4482</v>
      </c>
      <c r="E78" s="9">
        <f>4482-65</f>
        <v>4417</v>
      </c>
    </row>
    <row r="79" spans="2:6">
      <c r="B79" s="10" t="s">
        <v>3</v>
      </c>
      <c r="C79" s="33"/>
      <c r="D79" s="31"/>
      <c r="E79" s="30"/>
    </row>
    <row r="80" spans="2:6">
      <c r="B80" s="10" t="s">
        <v>4</v>
      </c>
      <c r="C80" s="33"/>
      <c r="D80" s="31"/>
      <c r="E80" s="30"/>
    </row>
    <row r="92" spans="2:5">
      <c r="B92" s="34"/>
      <c r="C92" s="16"/>
      <c r="D92" s="18"/>
      <c r="E92" s="18"/>
    </row>
    <row r="93" spans="2:5">
      <c r="B93" s="16"/>
      <c r="C93" s="16"/>
      <c r="D93" s="16"/>
      <c r="E93" s="16"/>
    </row>
    <row r="94" spans="2:5">
      <c r="B94" s="26"/>
      <c r="C94" s="17"/>
      <c r="D94" s="17"/>
      <c r="E94" s="17"/>
    </row>
    <row r="95" spans="2:5">
      <c r="B95" s="26"/>
      <c r="C95" s="17"/>
      <c r="D95" s="17"/>
      <c r="E95" s="17"/>
    </row>
    <row r="96" spans="2:5">
      <c r="B96" s="26"/>
      <c r="C96" s="17"/>
      <c r="D96" s="35"/>
      <c r="E96" s="17"/>
    </row>
    <row r="97" spans="2:5">
      <c r="B97" s="26"/>
      <c r="C97" s="17"/>
      <c r="D97" s="35"/>
      <c r="E97" s="17"/>
    </row>
    <row r="102" spans="2:5">
      <c r="B102" s="2" t="s">
        <v>17</v>
      </c>
      <c r="C102" s="6"/>
      <c r="D102" s="1"/>
      <c r="E102" s="1"/>
    </row>
    <row r="103" spans="2:5">
      <c r="B103" s="22" t="s">
        <v>22</v>
      </c>
      <c r="C103" s="4" t="s">
        <v>27</v>
      </c>
      <c r="D103" s="4" t="s">
        <v>15</v>
      </c>
      <c r="E103" s="4" t="s">
        <v>5</v>
      </c>
    </row>
    <row r="104" spans="2:5">
      <c r="B104" s="7" t="s">
        <v>23</v>
      </c>
      <c r="C104" s="9">
        <v>0</v>
      </c>
      <c r="D104" s="9">
        <v>0</v>
      </c>
      <c r="E104" s="9">
        <v>0</v>
      </c>
    </row>
    <row r="105" spans="2:5">
      <c r="B105" s="7" t="s">
        <v>24</v>
      </c>
      <c r="C105" s="9">
        <f>D105-E105</f>
        <v>65</v>
      </c>
      <c r="D105" s="9">
        <f>F7</f>
        <v>4482</v>
      </c>
      <c r="E105" s="9">
        <f>C7</f>
        <v>4417</v>
      </c>
    </row>
    <row r="106" spans="2:5">
      <c r="B106" s="10" t="s">
        <v>3</v>
      </c>
      <c r="C106" s="33"/>
      <c r="D106" s="31"/>
      <c r="E106" s="30"/>
    </row>
    <row r="107" spans="2:5">
      <c r="B107" s="10" t="s">
        <v>4</v>
      </c>
      <c r="C107" s="33"/>
      <c r="D107" s="31"/>
      <c r="E107" s="3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7753-E669-4835-90BB-B57BBACA4DE7}">
  <dimension ref="C5:H21"/>
  <sheetViews>
    <sheetView tabSelected="1" topLeftCell="A10" workbookViewId="0">
      <selection activeCell="G13" sqref="G13"/>
    </sheetView>
  </sheetViews>
  <sheetFormatPr defaultRowHeight="14.4"/>
  <cols>
    <col min="3" max="3" width="39.77734375" customWidth="1"/>
    <col min="4" max="4" width="9.88671875" bestFit="1" customWidth="1"/>
    <col min="5" max="5" width="19.109375" customWidth="1"/>
    <col min="6" max="6" width="18.33203125" customWidth="1"/>
    <col min="7" max="7" width="20.44140625" customWidth="1"/>
    <col min="8" max="8" width="20.77734375" customWidth="1"/>
  </cols>
  <sheetData>
    <row r="5" spans="3:8">
      <c r="C5" s="2" t="s">
        <v>21</v>
      </c>
      <c r="D5" s="6"/>
      <c r="E5" s="6"/>
      <c r="F5" s="1"/>
      <c r="G5" s="17"/>
    </row>
    <row r="6" spans="3:8">
      <c r="C6" s="5" t="s">
        <v>22</v>
      </c>
      <c r="D6" s="4" t="s">
        <v>18</v>
      </c>
      <c r="E6" s="4" t="s">
        <v>0</v>
      </c>
      <c r="F6" s="4" t="s">
        <v>1</v>
      </c>
      <c r="G6" s="4" t="s">
        <v>19</v>
      </c>
      <c r="H6" s="4" t="s">
        <v>20</v>
      </c>
    </row>
    <row r="7" spans="3:8">
      <c r="C7" s="7" t="s">
        <v>23</v>
      </c>
      <c r="D7" s="19">
        <f>G7/H7</f>
        <v>1</v>
      </c>
      <c r="E7" s="19">
        <v>0.6</v>
      </c>
      <c r="F7" s="19">
        <v>0.8</v>
      </c>
      <c r="G7" s="24">
        <v>3</v>
      </c>
      <c r="H7" s="24">
        <v>3</v>
      </c>
    </row>
    <row r="8" spans="3:8">
      <c r="C8" s="7" t="s">
        <v>24</v>
      </c>
      <c r="D8" s="19">
        <f>G8/H8</f>
        <v>1</v>
      </c>
      <c r="E8" s="19">
        <v>0.6</v>
      </c>
      <c r="F8" s="19">
        <v>0.8</v>
      </c>
      <c r="G8" s="24">
        <v>8</v>
      </c>
      <c r="H8" s="24">
        <v>8</v>
      </c>
    </row>
    <row r="9" spans="3:8">
      <c r="C9" s="10" t="s">
        <v>3</v>
      </c>
      <c r="D9" s="19">
        <f>G9/H9</f>
        <v>0.90476190476190477</v>
      </c>
      <c r="E9" s="19">
        <v>0.6</v>
      </c>
      <c r="F9" s="19">
        <v>0.8</v>
      </c>
      <c r="G9" s="24">
        <v>19</v>
      </c>
      <c r="H9" s="24">
        <v>21</v>
      </c>
    </row>
    <row r="10" spans="3:8">
      <c r="C10" s="10" t="s">
        <v>4</v>
      </c>
      <c r="D10" s="23"/>
      <c r="E10" s="19">
        <v>0.6</v>
      </c>
      <c r="F10" s="19">
        <v>0.8</v>
      </c>
      <c r="G10" s="24"/>
      <c r="H10" s="24"/>
    </row>
    <row r="11" spans="3:8">
      <c r="G11" s="18"/>
    </row>
    <row r="15" spans="3:8">
      <c r="C15" s="15"/>
    </row>
    <row r="17" spans="6:6">
      <c r="F17" s="15"/>
    </row>
    <row r="19" spans="6:6">
      <c r="F19" s="15"/>
    </row>
    <row r="21" spans="6:6">
      <c r="F21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Pianificazione</vt:lpstr>
      <vt:lpstr>GestioneQualità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2021-02-25T14:30:41Z</dcterms:created>
  <dcterms:modified xsi:type="dcterms:W3CDTF">2021-04-16T13:50:47Z</dcterms:modified>
</cp:coreProperties>
</file>