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ank\Downloads\"/>
    </mc:Choice>
  </mc:AlternateContent>
  <xr:revisionPtr revIDLastSave="0" documentId="13_ncr:1_{273B845C-60B5-44CC-8B7B-64929814C305}" xr6:coauthVersionLast="47" xr6:coauthVersionMax="47" xr10:uidLastSave="{00000000-0000-0000-0000-000000000000}"/>
  <bookViews>
    <workbookView xWindow="-108" yWindow="-108" windowWidth="23256" windowHeight="13176" xr2:uid="{1A5F5666-BE82-F64F-A80E-7F153D5D7E43}"/>
  </bookViews>
  <sheets>
    <sheet name="Dashboard" sheetId="4" r:id="rId1"/>
    <sheet name="Support Sheet" sheetId="2" r:id="rId2"/>
  </sheets>
  <definedNames>
    <definedName name="age">#REF!</definedName>
    <definedName name="count">#REF!</definedName>
    <definedName name="wor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0" i="4" l="1"/>
  <c r="H30" i="4"/>
  <c r="J26" i="4"/>
  <c r="F4" i="2"/>
  <c r="F5" i="2"/>
  <c r="F6" i="2"/>
  <c r="F7" i="2"/>
  <c r="F3" i="2"/>
  <c r="I4" i="2"/>
  <c r="I5" i="2"/>
  <c r="I6" i="2"/>
  <c r="I3" i="2"/>
  <c r="C4" i="2"/>
  <c r="C5" i="2"/>
  <c r="C3" i="2"/>
  <c r="J17" i="4"/>
  <c r="J18" i="4"/>
  <c r="J20" i="4"/>
  <c r="J22" i="4"/>
  <c r="J23" i="4"/>
  <c r="J24" i="4"/>
  <c r="J25" i="4"/>
  <c r="J27" i="4"/>
  <c r="J28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C6" i="2" l="1"/>
  <c r="K3" i="2"/>
</calcChain>
</file>

<file path=xl/sharedStrings.xml><?xml version="1.0" encoding="utf-8"?>
<sst xmlns="http://schemas.openxmlformats.org/spreadsheetml/2006/main" count="126" uniqueCount="72">
  <si>
    <t>Task Name</t>
  </si>
  <si>
    <t>Task ID</t>
  </si>
  <si>
    <t>Start Date</t>
  </si>
  <si>
    <t>Due Date</t>
  </si>
  <si>
    <t>Status</t>
  </si>
  <si>
    <t>Overdue?</t>
  </si>
  <si>
    <t>Task Owner</t>
  </si>
  <si>
    <t>Comments</t>
  </si>
  <si>
    <t>In Progress</t>
  </si>
  <si>
    <t>Not Started</t>
  </si>
  <si>
    <t>Owners</t>
  </si>
  <si>
    <t>Task Duration</t>
  </si>
  <si>
    <t>Overdue</t>
  </si>
  <si>
    <t>T001</t>
  </si>
  <si>
    <t>Prepare Q4 Financial Report</t>
  </si>
  <si>
    <t>Sarah Johnson</t>
  </si>
  <si>
    <t>Completed</t>
  </si>
  <si>
    <t>Submitted to CFO for review.</t>
  </si>
  <si>
    <t>T002</t>
  </si>
  <si>
    <t>David Kim</t>
  </si>
  <si>
    <t>Draft findings ready; awaiting survey data.</t>
  </si>
  <si>
    <t>T003</t>
  </si>
  <si>
    <t>Redesign Website Homepage</t>
  </si>
  <si>
    <t>Wireframes approved; development in progress.</t>
  </si>
  <si>
    <t>T004</t>
  </si>
  <si>
    <t>Update Sales Forecast for FY2026</t>
  </si>
  <si>
    <t>James Miller</t>
  </si>
  <si>
    <t>Final version shared with Sales Director.</t>
  </si>
  <si>
    <t>T005</t>
  </si>
  <si>
    <t>Implement CRM Upgrade</t>
  </si>
  <si>
    <t>Alex Chen</t>
  </si>
  <si>
    <t>Vendor confirmed delivery timeline.</t>
  </si>
  <si>
    <t>T006</t>
  </si>
  <si>
    <t>Plan Annual Company Retreat</t>
  </si>
  <si>
    <t>Emily Davis</t>
  </si>
  <si>
    <t>Venue options being shortlisted.</t>
  </si>
  <si>
    <t>T007</t>
  </si>
  <si>
    <t>Updated contracts aligned with new regulation.</t>
  </si>
  <si>
    <t>T008</t>
  </si>
  <si>
    <t>Launch Social Media Campaign</t>
  </si>
  <si>
    <t>Marketing</t>
  </si>
  <si>
    <t>Initial creatives approved, campaign scheduled.</t>
  </si>
  <si>
    <t>T009</t>
  </si>
  <si>
    <t>Recruit New Data Analyst</t>
  </si>
  <si>
    <t>First round of interviews completed.</t>
  </si>
  <si>
    <t>T010</t>
  </si>
  <si>
    <t>Survey questions finalized.</t>
  </si>
  <si>
    <t>T011</t>
  </si>
  <si>
    <t>Prepare Investor Presentation</t>
  </si>
  <si>
    <t>Draft slides ready; awaiting financial highlights.</t>
  </si>
  <si>
    <t>T012</t>
  </si>
  <si>
    <t>External consultant engagement pending.</t>
  </si>
  <si>
    <t>T013</t>
  </si>
  <si>
    <t>Evaluate Vendor Proposals for Logistics</t>
  </si>
  <si>
    <t>Three proposals shortlisted for management review.</t>
  </si>
  <si>
    <t>T014</t>
  </si>
  <si>
    <t>Draft Q1 Marketing Strategy</t>
  </si>
  <si>
    <t>Strategy</t>
  </si>
  <si>
    <t>Kick-off meeting scheduled next week.</t>
  </si>
  <si>
    <t>T015</t>
  </si>
  <si>
    <t>Audit Internal Expense Reports</t>
  </si>
  <si>
    <t>Waiting for submission of all departmental reports.</t>
  </si>
  <si>
    <t>Conduct Market Research</t>
  </si>
  <si>
    <t>Review Legal for Contracts</t>
  </si>
  <si>
    <t>Conduct Employee Survey</t>
  </si>
  <si>
    <t>Finance</t>
  </si>
  <si>
    <t>HR</t>
  </si>
  <si>
    <t>Upgrade Infrastructure</t>
  </si>
  <si>
    <t>Count</t>
  </si>
  <si>
    <t>Total</t>
  </si>
  <si>
    <t>Team</t>
  </si>
  <si>
    <t>T016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</si>
</sst>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&quot;Days&quot;"/>
  </numFmts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2577A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4" fillId="2" borderId="0" xfId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7" fillId="2" borderId="0" xfId="0" applyFont="1" applyFill="1" applyAlignment="1">
      <alignment horizontal="center"/>
    </xf>
  </cellXfs>
  <cellStyles count="4">
    <cellStyle name="Hyperlink 2" xfId="3" xr:uid="{D116B123-67C6-344C-8E97-773FA34E970D}"/>
    <cellStyle name="Normal" xfId="0" builtinId="0"/>
    <cellStyle name="Normal 2" xfId="1" xr:uid="{A1221B63-1151-9945-AD17-D34A8F7994D7}"/>
    <cellStyle name="Normal 2 2" xfId="2" xr:uid="{6371BA46-78D2-CF43-B416-26A12EFA2F80}"/>
  </cellStyles>
  <dxfs count="13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\ &quot;Days&quot;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22577A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2577A"/>
      <color rgb="FFC7F9CC"/>
      <color rgb="FFC0E6F5"/>
      <color rgb="FF57CC99"/>
      <color rgb="FF80ED9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bg1"/>
                </a:solidFill>
                <a:effectLst/>
              </a:rPr>
              <a:t>Task By Owner</a:t>
            </a:r>
            <a:r>
              <a:rPr lang="en-IN" sz="1400" b="0" i="0" u="none" strike="noStrike" baseline="0">
                <a:solidFill>
                  <a:schemeClr val="bg1"/>
                </a:solidFill>
              </a:rPr>
              <a:t> </a:t>
            </a:r>
            <a:r>
              <a:rPr lang="en-US" b="1">
                <a:solidFill>
                  <a:schemeClr val="bg1"/>
                </a:solidFill>
              </a:rPr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99866066124449"/>
          <c:y val="0.17636718749999999"/>
          <c:w val="0.73328391821392691"/>
          <c:h val="0.686914062499999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'Support Sheet'!$F$2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'Support Sheet'!$E$3:$E$7</c:f>
              <c:strCache>
                <c:ptCount val="5"/>
                <c:pt idx="0">
                  <c:v>Sarah Johnson</c:v>
                </c:pt>
                <c:pt idx="1">
                  <c:v>David Kim</c:v>
                </c:pt>
                <c:pt idx="2">
                  <c:v>James Miller</c:v>
                </c:pt>
                <c:pt idx="3">
                  <c:v>Alex Chen</c:v>
                </c:pt>
                <c:pt idx="4">
                  <c:v>Emily Davis</c:v>
                </c:pt>
              </c:strCache>
            </c:strRef>
          </c:cat>
          <c:val>
            <c:numRef>
              <c:f>'Support Sheet'!$F$3:$F$7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0-4D29-847C-CE168C6B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563221295"/>
        <c:axId val="1563219855"/>
      </c:barChart>
      <c:catAx>
        <c:axId val="156322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19855"/>
        <c:crosses val="autoZero"/>
        <c:auto val="1"/>
        <c:lblAlgn val="ctr"/>
        <c:lblOffset val="100"/>
        <c:noMultiLvlLbl val="0"/>
      </c:catAx>
      <c:valAx>
        <c:axId val="1563219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322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Task By Team </a:t>
            </a:r>
            <a:r>
              <a:rPr lang="en-US" sz="1400" b="1" i="0" u="none" strike="noStrike" kern="1200" spc="0" baseline="0">
                <a:solidFill>
                  <a:schemeClr val="bg1"/>
                </a:solidFill>
              </a:rPr>
              <a:t>Count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7900433731240168"/>
          <c:y val="4.4952905040630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91702810936681"/>
          <c:y val="0.16611112617111828"/>
          <c:w val="0.7802774357237886"/>
          <c:h val="0.681614824329650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'Support Sheet'!$I$2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'Support Sheet'!$H$3:$H$6</c:f>
              <c:strCache>
                <c:ptCount val="4"/>
                <c:pt idx="0">
                  <c:v>Finance</c:v>
                </c:pt>
                <c:pt idx="1">
                  <c:v>Strategy</c:v>
                </c:pt>
                <c:pt idx="2">
                  <c:v>HR</c:v>
                </c:pt>
                <c:pt idx="3">
                  <c:v>Marketing</c:v>
                </c:pt>
              </c:strCache>
            </c:strRef>
          </c:cat>
          <c:val>
            <c:numRef>
              <c:f>'Support Sheet'!$I$3:$I$6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9-4516-8D7C-56165BCB5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axId val="1574642031"/>
        <c:axId val="1574647791"/>
      </c:barChart>
      <c:catAx>
        <c:axId val="157464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47791"/>
        <c:crosses val="autoZero"/>
        <c:auto val="1"/>
        <c:lblAlgn val="ctr"/>
        <c:lblOffset val="100"/>
        <c:noMultiLvlLbl val="0"/>
      </c:catAx>
      <c:valAx>
        <c:axId val="1574647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46420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932327</xdr:colOff>
      <xdr:row>3</xdr:row>
      <xdr:rowOff>35860</xdr:rowOff>
    </xdr:from>
    <xdr:to>
      <xdr:col>10</xdr:col>
      <xdr:colOff>932329</xdr:colOff>
      <xdr:row>12</xdr:row>
      <xdr:rowOff>62753</xdr:rowOff>
    </xdr:to>
    <xdr:sp macro="" textlink="">
      <xdr:nvSpPr>
        <xdr:cNvPr id="12" name="Rounded Rectangle 14">
          <a:extLst>
            <a:ext uri="{FF2B5EF4-FFF2-40B4-BE49-F238E27FC236}">
              <a16:creationId xmlns:a16="http://schemas.microsoft.com/office/drawing/2014/main" id="{9AD25818-ABEF-F7D5-650A-6E18D9811960}"/>
            </a:ext>
          </a:extLst>
        </xdr:cNvPr>
        <xdr:cNvSpPr/>
      </xdr:nvSpPr>
      <xdr:spPr>
        <a:xfrm>
          <a:off x="7438230" y="740053"/>
          <a:ext cx="3957147" cy="1824162"/>
        </a:xfrm>
        <a:prstGeom prst="roundRect">
          <a:avLst>
            <a:gd name="adj" fmla="val 10985"/>
          </a:avLst>
        </a:prstGeom>
        <a:solidFill>
          <a:schemeClr val="accen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2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45720</xdr:colOff>
      <xdr:row>0</xdr:row>
      <xdr:rowOff>0</xdr:rowOff>
    </xdr:from>
    <xdr:to>
      <xdr:col>10</xdr:col>
      <xdr:colOff>3146612</xdr:colOff>
      <xdr:row>2</xdr:row>
      <xdr:rowOff>152400</xdr:rowOff>
    </xdr:to>
    <xdr:sp macro="" textlink="">
      <xdr:nvSpPr>
        <xdr:cNvPr id="2" name="Rounded Rectangle 14">
          <a:extLst>
            <a:ext uri="{FF2B5EF4-FFF2-40B4-BE49-F238E27FC236}">
              <a16:creationId xmlns:a16="http://schemas.microsoft.com/office/drawing/2014/main" id="{CA84A912-2A8C-4424-A221-E53EC206D571}"/>
            </a:ext>
          </a:extLst>
        </xdr:cNvPr>
        <xdr:cNvSpPr/>
      </xdr:nvSpPr>
      <xdr:spPr>
        <a:xfrm>
          <a:off x="365760" y="0"/>
          <a:ext cx="13288832" cy="655320"/>
        </a:xfrm>
        <a:prstGeom prst="roundRect">
          <a:avLst>
            <a:gd name="adj" fmla="val 10985"/>
          </a:avLst>
        </a:prstGeom>
        <a:solidFill>
          <a:schemeClr val="accen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2800" b="1"/>
            <a:t>Task Management Tracker</a:t>
          </a:r>
          <a:endParaRPr lang="en-US" sz="2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62754</xdr:colOff>
      <xdr:row>3</xdr:row>
      <xdr:rowOff>8966</xdr:rowOff>
    </xdr:from>
    <xdr:to>
      <xdr:col>2</xdr:col>
      <xdr:colOff>582705</xdr:colOff>
      <xdr:row>7</xdr:row>
      <xdr:rowOff>71717</xdr:rowOff>
    </xdr:to>
    <xdr:sp macro="" textlink="">
      <xdr:nvSpPr>
        <xdr:cNvPr id="3" name="Rounded Rectangle 14">
          <a:extLst>
            <a:ext uri="{FF2B5EF4-FFF2-40B4-BE49-F238E27FC236}">
              <a16:creationId xmlns:a16="http://schemas.microsoft.com/office/drawing/2014/main" id="{5610211A-D8C0-9736-87FD-386E57FBDC33}"/>
            </a:ext>
          </a:extLst>
        </xdr:cNvPr>
        <xdr:cNvSpPr/>
      </xdr:nvSpPr>
      <xdr:spPr>
        <a:xfrm>
          <a:off x="330768" y="713159"/>
          <a:ext cx="1360778" cy="861537"/>
        </a:xfrm>
        <a:prstGeom prst="roundRect">
          <a:avLst>
            <a:gd name="adj" fmla="val 10985"/>
          </a:avLst>
        </a:prstGeom>
        <a:gradFill>
          <a:gsLst>
            <a:gs pos="23000">
              <a:srgbClr val="22577A"/>
            </a:gs>
            <a:gs pos="49000">
              <a:srgbClr val="38A3A5"/>
            </a:gs>
            <a:gs pos="79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2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62756</xdr:colOff>
      <xdr:row>7</xdr:row>
      <xdr:rowOff>143438</xdr:rowOff>
    </xdr:from>
    <xdr:to>
      <xdr:col>2</xdr:col>
      <xdr:colOff>582707</xdr:colOff>
      <xdr:row>12</xdr:row>
      <xdr:rowOff>8965</xdr:rowOff>
    </xdr:to>
    <xdr:sp macro="" textlink="">
      <xdr:nvSpPr>
        <xdr:cNvPr id="4" name="Rounded Rectangle 14">
          <a:extLst>
            <a:ext uri="{FF2B5EF4-FFF2-40B4-BE49-F238E27FC236}">
              <a16:creationId xmlns:a16="http://schemas.microsoft.com/office/drawing/2014/main" id="{B007ECAA-8305-D266-663E-8FD653462DF3}"/>
            </a:ext>
          </a:extLst>
        </xdr:cNvPr>
        <xdr:cNvSpPr/>
      </xdr:nvSpPr>
      <xdr:spPr>
        <a:xfrm>
          <a:off x="330770" y="1646417"/>
          <a:ext cx="1360778" cy="864010"/>
        </a:xfrm>
        <a:prstGeom prst="roundRect">
          <a:avLst>
            <a:gd name="adj" fmla="val 10985"/>
          </a:avLst>
        </a:prstGeom>
        <a:gradFill>
          <a:gsLst>
            <a:gs pos="23000">
              <a:srgbClr val="22577A"/>
            </a:gs>
            <a:gs pos="49000">
              <a:srgbClr val="38A3A5"/>
            </a:gs>
            <a:gs pos="79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2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2169456</xdr:colOff>
      <xdr:row>3</xdr:row>
      <xdr:rowOff>17930</xdr:rowOff>
    </xdr:from>
    <xdr:to>
      <xdr:col>6</xdr:col>
      <xdr:colOff>735105</xdr:colOff>
      <xdr:row>12</xdr:row>
      <xdr:rowOff>44823</xdr:rowOff>
    </xdr:to>
    <xdr:sp macro="" textlink="">
      <xdr:nvSpPr>
        <xdr:cNvPr id="7" name="Rounded Rectangle 14">
          <a:extLst>
            <a:ext uri="{FF2B5EF4-FFF2-40B4-BE49-F238E27FC236}">
              <a16:creationId xmlns:a16="http://schemas.microsoft.com/office/drawing/2014/main" id="{5D3C5EB7-7F1A-EF51-6446-25E9AC8ADF37}"/>
            </a:ext>
          </a:extLst>
        </xdr:cNvPr>
        <xdr:cNvSpPr/>
      </xdr:nvSpPr>
      <xdr:spPr>
        <a:xfrm>
          <a:off x="3274356" y="718970"/>
          <a:ext cx="3960609" cy="1809973"/>
        </a:xfrm>
        <a:prstGeom prst="roundRect">
          <a:avLst>
            <a:gd name="adj" fmla="val 10985"/>
          </a:avLst>
        </a:prstGeom>
        <a:solidFill>
          <a:schemeClr val="accen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2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1129553</xdr:colOff>
      <xdr:row>3</xdr:row>
      <xdr:rowOff>35860</xdr:rowOff>
    </xdr:from>
    <xdr:to>
      <xdr:col>10</xdr:col>
      <xdr:colOff>3164543</xdr:colOff>
      <xdr:row>12</xdr:row>
      <xdr:rowOff>62753</xdr:rowOff>
    </xdr:to>
    <xdr:sp macro="" textlink="">
      <xdr:nvSpPr>
        <xdr:cNvPr id="13" name="Rounded Rectangle 14">
          <a:extLst>
            <a:ext uri="{FF2B5EF4-FFF2-40B4-BE49-F238E27FC236}">
              <a16:creationId xmlns:a16="http://schemas.microsoft.com/office/drawing/2014/main" id="{25285BC6-96ED-7802-ADE3-382061B5907A}"/>
            </a:ext>
          </a:extLst>
        </xdr:cNvPr>
        <xdr:cNvSpPr/>
      </xdr:nvSpPr>
      <xdr:spPr>
        <a:xfrm>
          <a:off x="11592601" y="740053"/>
          <a:ext cx="2034990" cy="1824162"/>
        </a:xfrm>
        <a:prstGeom prst="roundRect">
          <a:avLst>
            <a:gd name="adj" fmla="val 10985"/>
          </a:avLst>
        </a:prstGeom>
        <a:gradFill>
          <a:gsLst>
            <a:gs pos="23000">
              <a:srgbClr val="22577A"/>
            </a:gs>
            <a:gs pos="49000">
              <a:srgbClr val="38A3A5"/>
            </a:gs>
            <a:gs pos="79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2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663388</xdr:colOff>
      <xdr:row>3</xdr:row>
      <xdr:rowOff>8966</xdr:rowOff>
    </xdr:from>
    <xdr:to>
      <xdr:col>2</xdr:col>
      <xdr:colOff>2026022</xdr:colOff>
      <xdr:row>7</xdr:row>
      <xdr:rowOff>71717</xdr:rowOff>
    </xdr:to>
    <xdr:sp macro="" textlink="">
      <xdr:nvSpPr>
        <xdr:cNvPr id="14" name="Rounded Rectangle 14">
          <a:extLst>
            <a:ext uri="{FF2B5EF4-FFF2-40B4-BE49-F238E27FC236}">
              <a16:creationId xmlns:a16="http://schemas.microsoft.com/office/drawing/2014/main" id="{98FA8DB4-514E-5A16-DD9D-D8E3305D4442}"/>
            </a:ext>
          </a:extLst>
        </xdr:cNvPr>
        <xdr:cNvSpPr/>
      </xdr:nvSpPr>
      <xdr:spPr>
        <a:xfrm>
          <a:off x="1772229" y="713159"/>
          <a:ext cx="1362634" cy="861537"/>
        </a:xfrm>
        <a:prstGeom prst="roundRect">
          <a:avLst>
            <a:gd name="adj" fmla="val 10985"/>
          </a:avLst>
        </a:prstGeom>
        <a:gradFill>
          <a:gsLst>
            <a:gs pos="23000">
              <a:srgbClr val="22577A"/>
            </a:gs>
            <a:gs pos="49000">
              <a:srgbClr val="38A3A5"/>
            </a:gs>
            <a:gs pos="79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2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663390</xdr:colOff>
      <xdr:row>7</xdr:row>
      <xdr:rowOff>143438</xdr:rowOff>
    </xdr:from>
    <xdr:to>
      <xdr:col>2</xdr:col>
      <xdr:colOff>2026024</xdr:colOff>
      <xdr:row>12</xdr:row>
      <xdr:rowOff>8965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FFD6EBD6-F1D0-7DDB-D3FC-B9C67FB87E05}"/>
            </a:ext>
          </a:extLst>
        </xdr:cNvPr>
        <xdr:cNvSpPr/>
      </xdr:nvSpPr>
      <xdr:spPr>
        <a:xfrm>
          <a:off x="1772231" y="1646417"/>
          <a:ext cx="1362634" cy="864010"/>
        </a:xfrm>
        <a:prstGeom prst="roundRect">
          <a:avLst>
            <a:gd name="adj" fmla="val 10985"/>
          </a:avLst>
        </a:prstGeom>
        <a:gradFill>
          <a:gsLst>
            <a:gs pos="17000">
              <a:srgbClr val="22577A"/>
            </a:gs>
            <a:gs pos="41000">
              <a:srgbClr val="38A3A5"/>
            </a:gs>
            <a:gs pos="72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2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119632</xdr:colOff>
      <xdr:row>2</xdr:row>
      <xdr:rowOff>193513</xdr:rowOff>
    </xdr:from>
    <xdr:to>
      <xdr:col>2</xdr:col>
      <xdr:colOff>540972</xdr:colOff>
      <xdr:row>4</xdr:row>
      <xdr:rowOff>119322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5320B2-BC3B-862B-A40D-C09663DDEDE1}"/>
            </a:ext>
          </a:extLst>
        </xdr:cNvPr>
        <xdr:cNvSpPr txBox="1"/>
      </xdr:nvSpPr>
      <xdr:spPr>
        <a:xfrm>
          <a:off x="387646" y="698010"/>
          <a:ext cx="1262167" cy="325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solidFill>
                <a:schemeClr val="bg1"/>
              </a:solidFill>
              <a:latin typeface="+mn-lt"/>
              <a:ea typeface="+mn-ea"/>
              <a:cs typeface="+mn-cs"/>
            </a:rPr>
            <a:t>Completed</a:t>
          </a:r>
        </a:p>
      </xdr:txBody>
    </xdr:sp>
    <xdr:clientData/>
  </xdr:twoCellAnchor>
  <xdr:twoCellAnchor>
    <xdr:from>
      <xdr:col>1</xdr:col>
      <xdr:colOff>258435</xdr:colOff>
      <xdr:row>3</xdr:row>
      <xdr:rowOff>131381</xdr:rowOff>
    </xdr:from>
    <xdr:to>
      <xdr:col>2</xdr:col>
      <xdr:colOff>472967</xdr:colOff>
      <xdr:row>6</xdr:row>
      <xdr:rowOff>178676</xdr:rowOff>
    </xdr:to>
    <xdr:sp macro="" textlink="'Support Sheet'!C3">
      <xdr:nvSpPr>
        <xdr:cNvPr id="17" name="TextBox 16">
          <a:extLst>
            <a:ext uri="{FF2B5EF4-FFF2-40B4-BE49-F238E27FC236}">
              <a16:creationId xmlns:a16="http://schemas.microsoft.com/office/drawing/2014/main" id="{61D93181-32E4-BDB0-A8BB-099844C86832}"/>
            </a:ext>
          </a:extLst>
        </xdr:cNvPr>
        <xdr:cNvSpPr txBox="1"/>
      </xdr:nvSpPr>
      <xdr:spPr>
        <a:xfrm>
          <a:off x="526449" y="835574"/>
          <a:ext cx="1055359" cy="646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4014158B-CAB7-47AA-A0DA-F8C1D39A9511}" type="TxLink">
            <a:rPr lang="en-US" sz="4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7</a:t>
          </a:fld>
          <a:endParaRPr lang="en-IN" sz="44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723977</xdr:colOff>
      <xdr:row>3</xdr:row>
      <xdr:rowOff>30603</xdr:rowOff>
    </xdr:from>
    <xdr:to>
      <xdr:col>2</xdr:col>
      <xdr:colOff>1986144</xdr:colOff>
      <xdr:row>4</xdr:row>
      <xdr:rowOff>156108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FEF8746-D97B-7214-A424-71C3D01A50F2}"/>
            </a:ext>
          </a:extLst>
        </xdr:cNvPr>
        <xdr:cNvSpPr txBox="1"/>
      </xdr:nvSpPr>
      <xdr:spPr>
        <a:xfrm>
          <a:off x="1832818" y="734796"/>
          <a:ext cx="1262167" cy="325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solidFill>
                <a:schemeClr val="bg1"/>
              </a:solidFill>
              <a:latin typeface="+mn-lt"/>
              <a:ea typeface="+mn-ea"/>
              <a:cs typeface="+mn-cs"/>
            </a:rPr>
            <a:t>Not Started </a:t>
          </a:r>
        </a:p>
      </xdr:txBody>
    </xdr:sp>
    <xdr:clientData/>
  </xdr:twoCellAnchor>
  <xdr:twoCellAnchor>
    <xdr:from>
      <xdr:col>2</xdr:col>
      <xdr:colOff>831248</xdr:colOff>
      <xdr:row>3</xdr:row>
      <xdr:rowOff>185772</xdr:rowOff>
    </xdr:from>
    <xdr:to>
      <xdr:col>2</xdr:col>
      <xdr:colOff>1886607</xdr:colOff>
      <xdr:row>7</xdr:row>
      <xdr:rowOff>33371</xdr:rowOff>
    </xdr:to>
    <xdr:sp macro="" textlink="'Support Sheet'!C5">
      <xdr:nvSpPr>
        <xdr:cNvPr id="19" name="TextBox 18">
          <a:extLst>
            <a:ext uri="{FF2B5EF4-FFF2-40B4-BE49-F238E27FC236}">
              <a16:creationId xmlns:a16="http://schemas.microsoft.com/office/drawing/2014/main" id="{BA04C68E-6BB0-4115-9B81-8FB65E1EC91C}"/>
            </a:ext>
          </a:extLst>
        </xdr:cNvPr>
        <xdr:cNvSpPr txBox="1"/>
      </xdr:nvSpPr>
      <xdr:spPr>
        <a:xfrm>
          <a:off x="1936148" y="886812"/>
          <a:ext cx="1055359" cy="6400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0C9D66D-086B-4976-935A-43F23736E876}" type="TxLink">
            <a:rPr lang="en-US" sz="4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3</a:t>
          </a:fld>
          <a:endParaRPr lang="en-IN" sz="138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114377</xdr:colOff>
      <xdr:row>7</xdr:row>
      <xdr:rowOff>156728</xdr:rowOff>
    </xdr:from>
    <xdr:to>
      <xdr:col>2</xdr:col>
      <xdr:colOff>535717</xdr:colOff>
      <xdr:row>9</xdr:row>
      <xdr:rowOff>82537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64BC566-C5D9-F87B-4312-ACA818D7CF94}"/>
            </a:ext>
          </a:extLst>
        </xdr:cNvPr>
        <xdr:cNvSpPr txBox="1"/>
      </xdr:nvSpPr>
      <xdr:spPr>
        <a:xfrm>
          <a:off x="382391" y="1659707"/>
          <a:ext cx="1262167" cy="325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solidFill>
                <a:schemeClr val="bg1"/>
              </a:solidFill>
              <a:latin typeface="+mn-lt"/>
              <a:ea typeface="+mn-ea"/>
              <a:cs typeface="+mn-cs"/>
            </a:rPr>
            <a:t>In Progress</a:t>
          </a:r>
        </a:p>
      </xdr:txBody>
    </xdr:sp>
    <xdr:clientData/>
  </xdr:twoCellAnchor>
  <xdr:twoCellAnchor>
    <xdr:from>
      <xdr:col>1</xdr:col>
      <xdr:colOff>211137</xdr:colOff>
      <xdr:row>8</xdr:row>
      <xdr:rowOff>125196</xdr:rowOff>
    </xdr:from>
    <xdr:to>
      <xdr:col>2</xdr:col>
      <xdr:colOff>425669</xdr:colOff>
      <xdr:row>11</xdr:row>
      <xdr:rowOff>172491</xdr:rowOff>
    </xdr:to>
    <xdr:sp macro="" textlink="'Support Sheet'!C4">
      <xdr:nvSpPr>
        <xdr:cNvPr id="21" name="TextBox 20">
          <a:extLst>
            <a:ext uri="{FF2B5EF4-FFF2-40B4-BE49-F238E27FC236}">
              <a16:creationId xmlns:a16="http://schemas.microsoft.com/office/drawing/2014/main" id="{F7E6D928-3BC0-EE08-CFDF-0D73BEC4C06D}"/>
            </a:ext>
          </a:extLst>
        </xdr:cNvPr>
        <xdr:cNvSpPr txBox="1"/>
      </xdr:nvSpPr>
      <xdr:spPr>
        <a:xfrm>
          <a:off x="480078" y="1810561"/>
          <a:ext cx="1057215" cy="638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D273D2E-8916-4640-AB82-800B97F8ED53}" type="TxLink">
            <a:rPr lang="en-US" sz="48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6</a:t>
          </a:fld>
          <a:endParaRPr lang="en-IN" sz="1028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729233</xdr:colOff>
      <xdr:row>7</xdr:row>
      <xdr:rowOff>130452</xdr:rowOff>
    </xdr:from>
    <xdr:to>
      <xdr:col>2</xdr:col>
      <xdr:colOff>1991400</xdr:colOff>
      <xdr:row>9</xdr:row>
      <xdr:rowOff>56261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2C26E92-E34A-B509-9EE8-4D8AB87D87D4}"/>
            </a:ext>
          </a:extLst>
        </xdr:cNvPr>
        <xdr:cNvSpPr txBox="1"/>
      </xdr:nvSpPr>
      <xdr:spPr>
        <a:xfrm>
          <a:off x="1838074" y="1633431"/>
          <a:ext cx="1262167" cy="325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solidFill>
                <a:schemeClr val="bg1"/>
              </a:solidFill>
              <a:latin typeface="+mn-lt"/>
              <a:ea typeface="+mn-ea"/>
              <a:cs typeface="+mn-cs"/>
            </a:rPr>
            <a:t>Total Task</a:t>
          </a:r>
        </a:p>
      </xdr:txBody>
    </xdr:sp>
    <xdr:clientData/>
  </xdr:twoCellAnchor>
  <xdr:twoCellAnchor>
    <xdr:from>
      <xdr:col>2</xdr:col>
      <xdr:colOff>822902</xdr:colOff>
      <xdr:row>8</xdr:row>
      <xdr:rowOff>83156</xdr:rowOff>
    </xdr:from>
    <xdr:to>
      <xdr:col>2</xdr:col>
      <xdr:colOff>1878261</xdr:colOff>
      <xdr:row>11</xdr:row>
      <xdr:rowOff>130451</xdr:rowOff>
    </xdr:to>
    <xdr:sp macro="" textlink="'Support Sheet'!C6">
      <xdr:nvSpPr>
        <xdr:cNvPr id="23" name="TextBox 22">
          <a:extLst>
            <a:ext uri="{FF2B5EF4-FFF2-40B4-BE49-F238E27FC236}">
              <a16:creationId xmlns:a16="http://schemas.microsoft.com/office/drawing/2014/main" id="{8BD6E6C3-9819-57CB-5E7B-768470578A9A}"/>
            </a:ext>
          </a:extLst>
        </xdr:cNvPr>
        <xdr:cNvSpPr txBox="1"/>
      </xdr:nvSpPr>
      <xdr:spPr>
        <a:xfrm>
          <a:off x="1934526" y="1768521"/>
          <a:ext cx="1055359" cy="638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D5D55F99-9733-431A-B1D3-66F7CA8E99A3}" type="TxLink">
            <a:rPr lang="en-US" sz="48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16</a:t>
          </a:fld>
          <a:endParaRPr lang="en-IN" sz="48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2049780</xdr:colOff>
      <xdr:row>2</xdr:row>
      <xdr:rowOff>175260</xdr:rowOff>
    </xdr:from>
    <xdr:to>
      <xdr:col>6</xdr:col>
      <xdr:colOff>830580</xdr:colOff>
      <xdr:row>12</xdr:row>
      <xdr:rowOff>144780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1ECC5C-C401-48D6-8CB1-0E04391AA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938370</xdr:colOff>
      <xdr:row>3</xdr:row>
      <xdr:rowOff>39013</xdr:rowOff>
    </xdr:from>
    <xdr:to>
      <xdr:col>10</xdr:col>
      <xdr:colOff>891540</xdr:colOff>
      <xdr:row>12</xdr:row>
      <xdr:rowOff>174185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E0255E-562E-46D4-8EC1-537B09CB4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1378095</xdr:colOff>
      <xdr:row>5</xdr:row>
      <xdr:rowOff>62754</xdr:rowOff>
    </xdr:from>
    <xdr:to>
      <xdr:col>10</xdr:col>
      <xdr:colOff>2895600</xdr:colOff>
      <xdr:row>11</xdr:row>
      <xdr:rowOff>170331</xdr:rowOff>
    </xdr:to>
    <xdr:sp macro="" textlink="'Support Sheet'!K3">
      <xdr:nvSpPr>
        <xdr:cNvPr id="27" name="TextBox 26">
          <a:extLst>
            <a:ext uri="{FF2B5EF4-FFF2-40B4-BE49-F238E27FC236}">
              <a16:creationId xmlns:a16="http://schemas.microsoft.com/office/drawing/2014/main" id="{4C7993FA-A16A-2C05-A416-DE03DE8B503A}"/>
            </a:ext>
          </a:extLst>
        </xdr:cNvPr>
        <xdr:cNvSpPr txBox="1"/>
      </xdr:nvSpPr>
      <xdr:spPr>
        <a:xfrm>
          <a:off x="11830942" y="1156448"/>
          <a:ext cx="1517505" cy="1290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1AB2C94F-889E-420E-9899-82BA34BCE417}" type="TxLink">
            <a:rPr lang="en-US" sz="72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2</a:t>
          </a:fld>
          <a:endParaRPr lang="en-IN" sz="138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1450118</xdr:colOff>
      <xdr:row>3</xdr:row>
      <xdr:rowOff>129215</xdr:rowOff>
    </xdr:from>
    <xdr:to>
      <xdr:col>10</xdr:col>
      <xdr:colOff>2877670</xdr:colOff>
      <xdr:row>5</xdr:row>
      <xdr:rowOff>179295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038E999-69C8-036C-3E3C-986D55F48711}"/>
            </a:ext>
          </a:extLst>
        </xdr:cNvPr>
        <xdr:cNvSpPr txBox="1"/>
      </xdr:nvSpPr>
      <xdr:spPr>
        <a:xfrm>
          <a:off x="11902965" y="828462"/>
          <a:ext cx="1427552" cy="444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000" b="1">
              <a:solidFill>
                <a:schemeClr val="bg1"/>
              </a:solidFill>
              <a:latin typeface="+mn-lt"/>
              <a:ea typeface="+mn-ea"/>
              <a:cs typeface="+mn-cs"/>
            </a:rPr>
            <a:t>Overdue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189443</xdr:colOff>
      <xdr:row>8</xdr:row>
      <xdr:rowOff>149262</xdr:rowOff>
    </xdr:from>
    <xdr:to>
      <xdr:col>2</xdr:col>
      <xdr:colOff>213998</xdr:colOff>
      <xdr:row>14</xdr:row>
      <xdr:rowOff>39092</xdr:rowOff>
    </xdr:to>
    <xdr:sp macro="" textlink="">
      <xdr:nvSpPr>
        <xdr:cNvPr id="2" name="Rounded Rectangle 14">
          <a:extLst>
            <a:ext uri="{FF2B5EF4-FFF2-40B4-BE49-F238E27FC236}">
              <a16:creationId xmlns:a16="http://schemas.microsoft.com/office/drawing/2014/main" id="{B906DE83-1341-469D-B7C2-FAEBEEFF31D1}"/>
            </a:ext>
          </a:extLst>
        </xdr:cNvPr>
        <xdr:cNvSpPr/>
      </xdr:nvSpPr>
      <xdr:spPr>
        <a:xfrm>
          <a:off x="189443" y="1739523"/>
          <a:ext cx="1131112" cy="1082526"/>
        </a:xfrm>
        <a:prstGeom prst="roundRect">
          <a:avLst>
            <a:gd name="adj" fmla="val 10985"/>
          </a:avLst>
        </a:prstGeom>
        <a:gradFill>
          <a:gsLst>
            <a:gs pos="17000">
              <a:srgbClr val="22577A"/>
            </a:gs>
            <a:gs pos="41000">
              <a:srgbClr val="38A3A5"/>
            </a:gs>
            <a:gs pos="72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B340DC-ABB0-4D4B-8668-C1EB483AE0E1}" name="Table1" displayName="Table1" ref="B14:K30" totalsRowShown="0" headerRowDxfId="6" headerRowCellStyle="Normal 2">
  <autoFilter ref="B14:K30" xr:uid="{C0B340DC-ABB0-4D4B-8668-C1EB483AE0E1}"/>
  <tableColumns count="10">
    <tableColumn id="1" xr3:uid="{338B4C09-9E0D-4F0C-85E2-1270F7D67626}" name="Task ID" dataDxfId="5"/>
    <tableColumn id="2" xr3:uid="{B0E37CB9-E999-4AF7-A7C8-285DB2560ECE}" name="Task Name"/>
    <tableColumn id="3" xr3:uid="{85946D7C-6D35-4890-B483-DFC72FEF7419}" name="Team"/>
    <tableColumn id="4" xr3:uid="{583D49E8-F58E-4EFE-8455-B518F71B82FA}" name="Task Owner"/>
    <tableColumn id="5" xr3:uid="{3CBCA855-63FD-42A5-943E-25E5EC5E7E05}" name="Start Date" dataDxfId="4"/>
    <tableColumn id="6" xr3:uid="{052D98C4-211F-4A51-86B0-FB6F15287E8E}" name="Due Date" dataDxfId="3"/>
    <tableColumn id="7" xr3:uid="{2DCA8C13-E2D9-479B-B8E2-433923811289}" name="Task Duration" dataDxfId="2">
      <calculatedColumnFormula>Table1[[#This Row],[Due Date]]-Table1[[#This Row],[Start Date]]</calculatedColumnFormula>
    </tableColumn>
    <tableColumn id="8" xr3:uid="{27396290-6659-43A5-853C-5F84FAB9039F}" name="Status" dataDxfId="1"/>
    <tableColumn id="9" xr3:uid="{C98FBBD2-911B-48DF-A10A-81D2364ACA9D}" name="Overdue?" dataDxfId="0">
      <calculatedColumnFormula>AND(Table1[[#This Row],[Status]]&lt;&gt;"Complete",Table1[[#This Row],[Due Date]]&lt;TODAY())</calculatedColumnFormula>
    </tableColumn>
    <tableColumn id="10" xr3:uid="{1FF9B46F-BCBC-4DCE-ADFE-997D52D103E9}" name="Com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565C-E58D-E845-893A-5E7880C6E96F}">
  <dimension ref="B1:K30"/>
  <sheetViews>
    <sheetView showGridLines="0" tabSelected="1" zoomScaleNormal="100" workbookViewId="0">
      <pane ySplit="14" topLeftCell="A15" activePane="bottomLeft" state="frozen"/>
      <selection pane="bottomLeft" activeCell="L6" sqref="L6"/>
    </sheetView>
  </sheetViews>
  <sheetFormatPr defaultColWidth="11.19921875" defaultRowHeight="15.6" x14ac:dyDescent="0.3"/>
  <cols>
    <col min="1" max="1" width="5.09765625" customWidth="1"/>
    <col min="2" max="2" width="11" style="1" bestFit="1" customWidth="1"/>
    <col min="3" max="3" width="33.296875" bestFit="1" customWidth="1"/>
    <col min="4" max="4" width="9.69921875" bestFit="1" customWidth="1"/>
    <col min="5" max="5" width="14.5" bestFit="1" customWidth="1"/>
    <col min="6" max="6" width="13.296875" bestFit="1" customWidth="1"/>
    <col min="7" max="7" width="12.59765625" bestFit="1" customWidth="1"/>
    <col min="8" max="8" width="16" bestFit="1" customWidth="1"/>
    <col min="9" max="9" width="10.5" style="1" bestFit="1" customWidth="1"/>
    <col min="10" max="10" width="12.796875" bestFit="1" customWidth="1"/>
    <col min="11" max="11" width="41.69921875" customWidth="1"/>
  </cols>
  <sheetData>
    <row r="1" spans="2:11" ht="24" customHeight="1" x14ac:dyDescent="0.3"/>
    <row r="14" spans="2:11" x14ac:dyDescent="0.3">
      <c r="B14" s="4" t="s">
        <v>1</v>
      </c>
      <c r="C14" s="4" t="s">
        <v>0</v>
      </c>
      <c r="D14" s="4" t="s">
        <v>70</v>
      </c>
      <c r="E14" s="4" t="s">
        <v>6</v>
      </c>
      <c r="F14" s="4" t="s">
        <v>2</v>
      </c>
      <c r="G14" s="4" t="s">
        <v>3</v>
      </c>
      <c r="H14" s="4" t="s">
        <v>11</v>
      </c>
      <c r="I14" s="4" t="s">
        <v>4</v>
      </c>
      <c r="J14" s="4" t="s">
        <v>5</v>
      </c>
      <c r="K14" s="4" t="s">
        <v>7</v>
      </c>
    </row>
    <row r="15" spans="2:11" x14ac:dyDescent="0.3">
      <c r="B15" s="1" t="s">
        <v>13</v>
      </c>
      <c r="C15" t="s">
        <v>14</v>
      </c>
      <c r="D15" t="s">
        <v>65</v>
      </c>
      <c r="E15" t="s">
        <v>15</v>
      </c>
      <c r="F15" s="2">
        <v>45902</v>
      </c>
      <c r="G15" s="2">
        <v>45920</v>
      </c>
      <c r="H15" s="6">
        <f>Table1[[#This Row],[Due Date]]-Table1[[#This Row],[Start Date]]</f>
        <v>18</v>
      </c>
      <c r="I15" s="1" t="s">
        <v>16</v>
      </c>
      <c r="J15" s="1" t="b">
        <v>0</v>
      </c>
      <c r="K15" t="s">
        <v>17</v>
      </c>
    </row>
    <row r="16" spans="2:11" x14ac:dyDescent="0.3">
      <c r="B16" s="1" t="s">
        <v>18</v>
      </c>
      <c r="C16" t="s">
        <v>62</v>
      </c>
      <c r="D16" t="s">
        <v>57</v>
      </c>
      <c r="E16" t="s">
        <v>15</v>
      </c>
      <c r="F16" s="2">
        <v>45905</v>
      </c>
      <c r="G16" s="2">
        <v>45925</v>
      </c>
      <c r="H16" s="6">
        <f>Table1[[#This Row],[Due Date]]-Table1[[#This Row],[Start Date]]</f>
        <v>20</v>
      </c>
      <c r="I16" s="1" t="s">
        <v>16</v>
      </c>
      <c r="J16" s="1" t="b">
        <v>0</v>
      </c>
      <c r="K16" t="s">
        <v>20</v>
      </c>
    </row>
    <row r="17" spans="2:11" x14ac:dyDescent="0.3">
      <c r="B17" s="1" t="s">
        <v>21</v>
      </c>
      <c r="C17" t="s">
        <v>22</v>
      </c>
      <c r="D17" t="s">
        <v>57</v>
      </c>
      <c r="E17" t="s">
        <v>19</v>
      </c>
      <c r="F17" s="2">
        <v>45848</v>
      </c>
      <c r="G17" s="2">
        <v>45874</v>
      </c>
      <c r="H17" s="6">
        <f>Table1[[#This Row],[Due Date]]-Table1[[#This Row],[Start Date]]</f>
        <v>26</v>
      </c>
      <c r="I17" s="1" t="s">
        <v>9</v>
      </c>
      <c r="J17" s="1" t="b">
        <f ca="1">AND(Table1[[#This Row],[Status]]&lt;&gt;"Complete",Table1[[#This Row],[Due Date]]&lt;TODAY())</f>
        <v>1</v>
      </c>
      <c r="K17" t="s">
        <v>23</v>
      </c>
    </row>
    <row r="18" spans="2:11" x14ac:dyDescent="0.3">
      <c r="B18" s="1" t="s">
        <v>24</v>
      </c>
      <c r="C18" t="s">
        <v>25</v>
      </c>
      <c r="D18" t="s">
        <v>65</v>
      </c>
      <c r="E18" t="s">
        <v>15</v>
      </c>
      <c r="F18" s="2">
        <v>45912</v>
      </c>
      <c r="G18" s="2">
        <v>45930</v>
      </c>
      <c r="H18" s="6">
        <f>Table1[[#This Row],[Due Date]]-Table1[[#This Row],[Start Date]]</f>
        <v>18</v>
      </c>
      <c r="I18" s="1" t="s">
        <v>16</v>
      </c>
      <c r="J18" s="1" t="b">
        <f ca="1">AND(Table1[[#This Row],[Status]]&lt;&gt;"Complete",Table1[[#This Row],[Due Date]]&lt;TODAY())</f>
        <v>0</v>
      </c>
      <c r="K18" t="s">
        <v>27</v>
      </c>
    </row>
    <row r="19" spans="2:11" x14ac:dyDescent="0.3">
      <c r="B19" s="1" t="s">
        <v>28</v>
      </c>
      <c r="C19" t="s">
        <v>29</v>
      </c>
      <c r="D19" t="s">
        <v>57</v>
      </c>
      <c r="E19" t="s">
        <v>26</v>
      </c>
      <c r="F19" s="2">
        <v>45915</v>
      </c>
      <c r="G19" s="2">
        <v>45940</v>
      </c>
      <c r="H19" s="6">
        <f>Table1[[#This Row],[Due Date]]-Table1[[#This Row],[Start Date]]</f>
        <v>25</v>
      </c>
      <c r="I19" s="1" t="s">
        <v>8</v>
      </c>
      <c r="J19" s="1" t="b">
        <v>1</v>
      </c>
      <c r="K19" t="s">
        <v>31</v>
      </c>
    </row>
    <row r="20" spans="2:11" x14ac:dyDescent="0.3">
      <c r="B20" s="1" t="s">
        <v>32</v>
      </c>
      <c r="C20" t="s">
        <v>33</v>
      </c>
      <c r="D20" t="s">
        <v>66</v>
      </c>
      <c r="E20" t="s">
        <v>19</v>
      </c>
      <c r="F20" s="2">
        <v>45918</v>
      </c>
      <c r="G20" s="2">
        <v>45945</v>
      </c>
      <c r="H20" s="6">
        <f>Table1[[#This Row],[Due Date]]-Table1[[#This Row],[Start Date]]</f>
        <v>27</v>
      </c>
      <c r="I20" s="1" t="s">
        <v>8</v>
      </c>
      <c r="J20" s="1" t="b">
        <f ca="1">AND(Table1[[#This Row],[Status]]&lt;&gt;"Complete",Table1[[#This Row],[Due Date]]&lt;TODAY())</f>
        <v>0</v>
      </c>
      <c r="K20" t="s">
        <v>35</v>
      </c>
    </row>
    <row r="21" spans="2:11" x14ac:dyDescent="0.3">
      <c r="B21" s="1" t="s">
        <v>36</v>
      </c>
      <c r="C21" t="s">
        <v>63</v>
      </c>
      <c r="D21" t="s">
        <v>66</v>
      </c>
      <c r="E21" t="s">
        <v>30</v>
      </c>
      <c r="F21" s="2">
        <v>45889</v>
      </c>
      <c r="G21" s="2">
        <v>45896</v>
      </c>
      <c r="H21" s="6">
        <f>Table1[[#This Row],[Due Date]]-Table1[[#This Row],[Start Date]]</f>
        <v>7</v>
      </c>
      <c r="I21" s="1" t="s">
        <v>9</v>
      </c>
      <c r="J21" s="1" t="b">
        <v>0</v>
      </c>
      <c r="K21" t="s">
        <v>37</v>
      </c>
    </row>
    <row r="22" spans="2:11" x14ac:dyDescent="0.3">
      <c r="B22" s="1" t="s">
        <v>38</v>
      </c>
      <c r="C22" t="s">
        <v>39</v>
      </c>
      <c r="D22" t="s">
        <v>40</v>
      </c>
      <c r="E22" t="s">
        <v>30</v>
      </c>
      <c r="F22" s="2">
        <v>45922</v>
      </c>
      <c r="G22" s="2">
        <v>45942</v>
      </c>
      <c r="H22" s="6">
        <f>Table1[[#This Row],[Due Date]]-Table1[[#This Row],[Start Date]]</f>
        <v>20</v>
      </c>
      <c r="I22" s="1" t="s">
        <v>8</v>
      </c>
      <c r="J22" s="1" t="b">
        <f ca="1">AND(Table1[[#This Row],[Status]]&lt;&gt;"Complete",Table1[[#This Row],[Due Date]]&lt;TODAY())</f>
        <v>0</v>
      </c>
      <c r="K22" t="s">
        <v>41</v>
      </c>
    </row>
    <row r="23" spans="2:11" x14ac:dyDescent="0.3">
      <c r="B23" s="1" t="s">
        <v>42</v>
      </c>
      <c r="C23" t="s">
        <v>43</v>
      </c>
      <c r="D23" t="s">
        <v>66</v>
      </c>
      <c r="E23" t="s">
        <v>15</v>
      </c>
      <c r="F23" s="2">
        <v>45923</v>
      </c>
      <c r="G23" s="2">
        <v>45950</v>
      </c>
      <c r="H23" s="6">
        <f>Table1[[#This Row],[Due Date]]-Table1[[#This Row],[Start Date]]</f>
        <v>27</v>
      </c>
      <c r="I23" s="1" t="s">
        <v>16</v>
      </c>
      <c r="J23" s="1" t="b">
        <f ca="1">AND(Table1[[#This Row],[Status]]&lt;&gt;"Complete",Table1[[#This Row],[Due Date]]&lt;TODAY())</f>
        <v>0</v>
      </c>
      <c r="K23" t="s">
        <v>44</v>
      </c>
    </row>
    <row r="24" spans="2:11" x14ac:dyDescent="0.3">
      <c r="B24" s="1" t="s">
        <v>45</v>
      </c>
      <c r="C24" t="s">
        <v>64</v>
      </c>
      <c r="D24" t="s">
        <v>66</v>
      </c>
      <c r="E24" t="s">
        <v>15</v>
      </c>
      <c r="F24" s="2">
        <v>45924</v>
      </c>
      <c r="G24" s="2">
        <v>45935</v>
      </c>
      <c r="H24" s="6">
        <f>Table1[[#This Row],[Due Date]]-Table1[[#This Row],[Start Date]]</f>
        <v>11</v>
      </c>
      <c r="I24" s="1" t="s">
        <v>8</v>
      </c>
      <c r="J24" s="1" t="b">
        <f ca="1">AND(Table1[[#This Row],[Status]]&lt;&gt;"Complete",Table1[[#This Row],[Due Date]]&lt;TODAY())</f>
        <v>0</v>
      </c>
      <c r="K24" t="s">
        <v>46</v>
      </c>
    </row>
    <row r="25" spans="2:11" x14ac:dyDescent="0.3">
      <c r="B25" s="1" t="s">
        <v>47</v>
      </c>
      <c r="C25" t="s">
        <v>48</v>
      </c>
      <c r="D25" t="s">
        <v>65</v>
      </c>
      <c r="E25" t="s">
        <v>19</v>
      </c>
      <c r="F25" s="2">
        <v>45925</v>
      </c>
      <c r="G25" s="2">
        <v>45932</v>
      </c>
      <c r="H25" s="6">
        <f>Table1[[#This Row],[Due Date]]-Table1[[#This Row],[Start Date]]</f>
        <v>7</v>
      </c>
      <c r="I25" s="1" t="s">
        <v>16</v>
      </c>
      <c r="J25" s="1" t="b">
        <f ca="1">AND(Table1[[#This Row],[Status]]&lt;&gt;"Complete",Table1[[#This Row],[Due Date]]&lt;TODAY())</f>
        <v>0</v>
      </c>
      <c r="K25" t="s">
        <v>49</v>
      </c>
    </row>
    <row r="26" spans="2:11" x14ac:dyDescent="0.3">
      <c r="B26" s="1" t="s">
        <v>50</v>
      </c>
      <c r="C26" t="s">
        <v>67</v>
      </c>
      <c r="D26" s="3" t="s">
        <v>57</v>
      </c>
      <c r="E26" t="s">
        <v>15</v>
      </c>
      <c r="F26" s="2">
        <v>45926</v>
      </c>
      <c r="G26" s="2">
        <v>45960</v>
      </c>
      <c r="H26" s="6">
        <f>Table1[[#This Row],[Due Date]]-Table1[[#This Row],[Start Date]]</f>
        <v>34</v>
      </c>
      <c r="I26" s="1" t="s">
        <v>16</v>
      </c>
      <c r="J26" s="1" t="b">
        <f ca="1">AND(Table1[[#This Row],[Status]]&lt;&gt;"Complete",Table1[[#This Row],[Due Date]]&lt;TODAY())</f>
        <v>0</v>
      </c>
      <c r="K26" t="s">
        <v>51</v>
      </c>
    </row>
    <row r="27" spans="2:11" x14ac:dyDescent="0.3">
      <c r="B27" s="1" t="s">
        <v>52</v>
      </c>
      <c r="C27" t="s">
        <v>53</v>
      </c>
      <c r="D27" s="3" t="s">
        <v>57</v>
      </c>
      <c r="E27" t="s">
        <v>34</v>
      </c>
      <c r="F27" s="2">
        <v>45927</v>
      </c>
      <c r="G27" s="2">
        <v>45937</v>
      </c>
      <c r="H27" s="6">
        <f>Table1[[#This Row],[Due Date]]-Table1[[#This Row],[Start Date]]</f>
        <v>10</v>
      </c>
      <c r="I27" s="1" t="s">
        <v>8</v>
      </c>
      <c r="J27" s="1" t="b">
        <f ca="1">AND(Table1[[#This Row],[Status]]&lt;&gt;"Complete",Table1[[#This Row],[Due Date]]&lt;TODAY())</f>
        <v>0</v>
      </c>
      <c r="K27" t="s">
        <v>54</v>
      </c>
    </row>
    <row r="28" spans="2:11" x14ac:dyDescent="0.3">
      <c r="B28" s="1" t="s">
        <v>55</v>
      </c>
      <c r="C28" t="s">
        <v>56</v>
      </c>
      <c r="D28" t="s">
        <v>57</v>
      </c>
      <c r="E28" t="s">
        <v>34</v>
      </c>
      <c r="F28" s="2">
        <v>45928</v>
      </c>
      <c r="G28" s="2">
        <v>45948</v>
      </c>
      <c r="H28" s="6">
        <f>Table1[[#This Row],[Due Date]]-Table1[[#This Row],[Start Date]]</f>
        <v>20</v>
      </c>
      <c r="I28" s="1" t="s">
        <v>16</v>
      </c>
      <c r="J28" s="1" t="b">
        <f ca="1">AND(Table1[[#This Row],[Status]]&lt;&gt;"Complete",Table1[[#This Row],[Due Date]]&lt;TODAY())</f>
        <v>0</v>
      </c>
      <c r="K28" t="s">
        <v>58</v>
      </c>
    </row>
    <row r="29" spans="2:11" x14ac:dyDescent="0.3">
      <c r="B29" s="1" t="s">
        <v>59</v>
      </c>
      <c r="C29" t="s">
        <v>60</v>
      </c>
      <c r="D29" t="s">
        <v>65</v>
      </c>
      <c r="E29" t="s">
        <v>34</v>
      </c>
      <c r="F29" s="2">
        <v>45929</v>
      </c>
      <c r="G29" s="2">
        <v>45934</v>
      </c>
      <c r="H29" s="6">
        <f>Table1[[#This Row],[Due Date]]-Table1[[#This Row],[Start Date]]</f>
        <v>5</v>
      </c>
      <c r="I29" s="1" t="s">
        <v>9</v>
      </c>
      <c r="J29" s="1" t="b">
        <v>0</v>
      </c>
      <c r="K29" t="s">
        <v>61</v>
      </c>
    </row>
    <row r="30" spans="2:11" x14ac:dyDescent="0.3">
      <c r="B30" s="1" t="s">
        <v>71</v>
      </c>
      <c r="C30" t="s">
        <v>56</v>
      </c>
      <c r="D30" t="s">
        <v>65</v>
      </c>
      <c r="E30" t="s">
        <v>26</v>
      </c>
      <c r="F30" s="2">
        <v>45930</v>
      </c>
      <c r="G30" s="2">
        <v>45935</v>
      </c>
      <c r="H30" s="6">
        <f>Table1[[#This Row],[Due Date]]-Table1[[#This Row],[Start Date]]</f>
        <v>5</v>
      </c>
      <c r="I30" s="1" t="s">
        <v>8</v>
      </c>
      <c r="J30" s="1" t="b">
        <f ca="1">AND(Table1[[#This Row],[Status]]&lt;&gt;"Complete",Table1[[#This Row],[Due Date]]&lt;TODAY())</f>
        <v>0</v>
      </c>
      <c r="K30" t="s">
        <v>54</v>
      </c>
    </row>
  </sheetData>
  <phoneticPr fontId="8" type="noConversion"/>
  <conditionalFormatting sqref="I15:I30">
    <cfRule type="cellIs" dxfId="12" priority="4" operator="equal">
      <formula>"Not Started"</formula>
    </cfRule>
    <cfRule type="cellIs" dxfId="11" priority="5" operator="equal">
      <formula>"In Progress"</formula>
    </cfRule>
    <cfRule type="cellIs" dxfId="10" priority="6" operator="equal">
      <formula>"Completed"</formula>
    </cfRule>
  </conditionalFormatting>
  <conditionalFormatting sqref="J15:J30">
    <cfRule type="cellIs" dxfId="9" priority="1" operator="equal">
      <formula>FALSE</formula>
    </cfRule>
    <cfRule type="cellIs" dxfId="8" priority="2" operator="equal">
      <formula>TRUE</formula>
    </cfRule>
    <cfRule type="cellIs" dxfId="7" priority="3" operator="greaterThan">
      <formula>TRUE</formula>
    </cfRule>
  </conditionalFormatting>
  <pageMargins left="0.7" right="0.7" top="0.75" bottom="0.75" header="0.3" footer="0.3"/>
  <pageSetup paperSize="121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E9F89C9-F4C0-4690-A294-05FF73759FAC}">
          <x14:formula1>
            <xm:f>'Support Sheet'!$E$3:$E$7</xm:f>
          </x14:formula1>
          <xm:sqref>E15:E30</xm:sqref>
        </x14:dataValidation>
        <x14:dataValidation type="list" allowBlank="1" showInputMessage="1" showErrorMessage="1" xr:uid="{AA56A63E-EB94-4E00-B7EE-D4C777A38B82}">
          <x14:formula1>
            <xm:f>'Support Sheet'!$B$3:$B$5</xm:f>
          </x14:formula1>
          <xm:sqref>I15:I30</xm:sqref>
        </x14:dataValidation>
        <x14:dataValidation type="list" allowBlank="1" showInputMessage="1" showErrorMessage="1" xr:uid="{2B402A54-D0DB-4952-BF84-0ACF39D7AF95}">
          <x14:formula1>
            <xm:f>'Support Sheet'!$H$3:$H$6</xm:f>
          </x14:formula1>
          <xm:sqref>D15:D29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6006-6B40-364D-90DA-E56E32DD5F29}">
  <dimension ref="B2:K10"/>
  <sheetViews>
    <sheetView zoomScale="115" zoomScaleNormal="115" workbookViewId="0">
      <selection activeCell="K2" sqref="K2"/>
    </sheetView>
  </sheetViews>
  <sheetFormatPr defaultColWidth="11.19921875" defaultRowHeight="15.6" x14ac:dyDescent="0.3"/>
  <cols>
    <col min="1" max="1" width="3.296875" customWidth="1"/>
    <col min="3" max="3" width="7.59765625" bestFit="1" customWidth="1"/>
    <col min="4" max="4" width="7.796875" customWidth="1"/>
    <col min="5" max="5" width="14.19921875" bestFit="1" customWidth="1"/>
    <col min="6" max="6" width="6.19921875" style="1" bestFit="1" customWidth="1"/>
    <col min="7" max="7" width="7.796875" customWidth="1"/>
    <col min="9" max="9" width="6.19921875" bestFit="1" customWidth="1"/>
    <col min="10" max="10" width="7.796875" customWidth="1"/>
    <col min="11" max="11" width="8" bestFit="1" customWidth="1"/>
  </cols>
  <sheetData>
    <row r="2" spans="2:11" x14ac:dyDescent="0.3">
      <c r="B2" s="5" t="s">
        <v>4</v>
      </c>
      <c r="C2" s="5" t="s">
        <v>68</v>
      </c>
      <c r="E2" s="5" t="s">
        <v>10</v>
      </c>
      <c r="F2" s="5" t="s">
        <v>68</v>
      </c>
      <c r="H2" s="5" t="s">
        <v>70</v>
      </c>
      <c r="I2" s="5" t="s">
        <v>68</v>
      </c>
      <c r="K2" s="7" t="s">
        <v>12</v>
      </c>
    </row>
    <row r="3" spans="2:11" x14ac:dyDescent="0.3">
      <c r="B3" t="s">
        <v>16</v>
      </c>
      <c r="C3" s="1">
        <f>COUNTIF(Dashboard!I15:I29,'Support Sheet'!B3)</f>
        <v>7</v>
      </c>
      <c r="E3" t="s">
        <v>15</v>
      </c>
      <c r="F3" s="1">
        <f>COUNTIF(Dashboard!E15:E29,'Support Sheet'!E3)</f>
        <v>6</v>
      </c>
      <c r="H3" t="s">
        <v>65</v>
      </c>
      <c r="I3" s="1">
        <f>COUNTIF(Dashboard!D15:D29,'Support Sheet'!H3)</f>
        <v>4</v>
      </c>
      <c r="K3" s="1">
        <f ca="1">COUNTIF(Dashboard!J15:J29,TRUE)</f>
        <v>2</v>
      </c>
    </row>
    <row r="4" spans="2:11" x14ac:dyDescent="0.3">
      <c r="B4" t="s">
        <v>8</v>
      </c>
      <c r="C4" s="1">
        <f>COUNTIF(Dashboard!I16:I30,'Support Sheet'!B4)</f>
        <v>6</v>
      </c>
      <c r="E4" t="s">
        <v>19</v>
      </c>
      <c r="F4" s="1">
        <f>COUNTIF(Dashboard!E16:E30,'Support Sheet'!E4)</f>
        <v>3</v>
      </c>
      <c r="H4" t="s">
        <v>57</v>
      </c>
      <c r="I4" s="1">
        <f>COUNTIF(Dashboard!D16:D30,'Support Sheet'!H4)</f>
        <v>6</v>
      </c>
    </row>
    <row r="5" spans="2:11" x14ac:dyDescent="0.3">
      <c r="B5" t="s">
        <v>9</v>
      </c>
      <c r="C5" s="1">
        <f>COUNTIF(Dashboard!I17:I31,'Support Sheet'!B5)</f>
        <v>3</v>
      </c>
      <c r="E5" t="s">
        <v>26</v>
      </c>
      <c r="F5" s="1">
        <f>COUNTIF(Dashboard!E17:E31,'Support Sheet'!E5)</f>
        <v>2</v>
      </c>
      <c r="H5" t="s">
        <v>66</v>
      </c>
      <c r="I5" s="1">
        <f>COUNTIF(Dashboard!D17:D31,'Support Sheet'!H5)</f>
        <v>4</v>
      </c>
    </row>
    <row r="6" spans="2:11" x14ac:dyDescent="0.3">
      <c r="B6" t="s">
        <v>69</v>
      </c>
      <c r="C6" s="1">
        <f>SUM(C3:C5)</f>
        <v>16</v>
      </c>
      <c r="E6" t="s">
        <v>30</v>
      </c>
      <c r="F6" s="1">
        <f>COUNTIF(Dashboard!E18:E32,'Support Sheet'!E6)</f>
        <v>2</v>
      </c>
      <c r="H6" t="s">
        <v>40</v>
      </c>
      <c r="I6" s="1">
        <f>COUNTIF(Dashboard!D18:D32,'Support Sheet'!H6)</f>
        <v>1</v>
      </c>
    </row>
    <row r="7" spans="2:11" x14ac:dyDescent="0.3">
      <c r="E7" t="s">
        <v>34</v>
      </c>
      <c r="F7" s="1">
        <f>COUNTIF(Dashboard!E19:E33,'Support Sheet'!E7)</f>
        <v>3</v>
      </c>
      <c r="I7" s="1"/>
    </row>
    <row r="10" spans="2:11" x14ac:dyDescent="0.3">
      <c r="E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Support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omkar dhanke</cp:lastModifiedBy>
  <cp:lastPrinted>2025-09-30T14:31:14Z</cp:lastPrinted>
  <dcterms:created xsi:type="dcterms:W3CDTF">2025-09-19T00:51:58Z</dcterms:created>
  <dcterms:modified xsi:type="dcterms:W3CDTF">2025-09-30T14:32:23Z</dcterms:modified>
</cp:coreProperties>
</file>