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es\Desktop\projects\github excel files\"/>
    </mc:Choice>
  </mc:AlternateContent>
  <xr:revisionPtr revIDLastSave="0" documentId="8_{1B39B20C-272F-4F29-BB6E-D4F8E80B4E91}" xr6:coauthVersionLast="47" xr6:coauthVersionMax="47" xr10:uidLastSave="{00000000-0000-0000-0000-000000000000}"/>
  <bookViews>
    <workbookView xWindow="1536" yWindow="1572" windowWidth="17280" windowHeight="9420" xr2:uid="{26C522B5-10AB-4F36-AD31-2F60A32CBC6D}"/>
  </bookViews>
  <sheets>
    <sheet name="Text Function (2)" sheetId="2" r:id="rId1"/>
  </sheets>
  <externalReferences>
    <externalReference r:id="rId2"/>
  </externalReferences>
  <definedNames>
    <definedName name="Pivot_tbl">OFFSET(#REF!,0,0,COUNTA(#REF!),COUNTA(#REF!))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B14" i="2"/>
  <c r="C14" i="2"/>
  <c r="H14" i="2"/>
  <c r="G14" i="2" s="1"/>
  <c r="I14" i="2"/>
  <c r="B15" i="2"/>
  <c r="C15" i="2"/>
  <c r="H15" i="2"/>
  <c r="G15" i="2" s="1"/>
  <c r="I15" i="2"/>
  <c r="B16" i="2"/>
  <c r="C16" i="2"/>
  <c r="H16" i="2"/>
  <c r="G16" i="2" s="1"/>
  <c r="I16" i="2"/>
  <c r="B17" i="2"/>
  <c r="C17" i="2"/>
  <c r="H17" i="2"/>
  <c r="G17" i="2" s="1"/>
  <c r="I17" i="2"/>
  <c r="B18" i="2"/>
  <c r="C18" i="2"/>
  <c r="G18" i="2"/>
  <c r="H18" i="2"/>
  <c r="I18" i="2"/>
  <c r="B19" i="2"/>
  <c r="C19" i="2"/>
  <c r="G19" i="2"/>
  <c r="H19" i="2"/>
  <c r="I19" i="2"/>
  <c r="B20" i="2"/>
  <c r="C20" i="2"/>
  <c r="G20" i="2"/>
  <c r="H20" i="2"/>
  <c r="I20" i="2"/>
  <c r="B21" i="2"/>
  <c r="C21" i="2"/>
  <c r="H21" i="2"/>
  <c r="G21" i="2" s="1"/>
  <c r="I21" i="2"/>
  <c r="B22" i="2"/>
  <c r="C22" i="2"/>
  <c r="H22" i="2"/>
  <c r="G22" i="2" s="1"/>
  <c r="I22" i="2"/>
  <c r="B23" i="2"/>
  <c r="C23" i="2"/>
  <c r="H23" i="2"/>
  <c r="G23" i="2" s="1"/>
  <c r="I23" i="2"/>
  <c r="B24" i="2"/>
  <c r="C24" i="2"/>
  <c r="H24" i="2"/>
  <c r="G24" i="2" s="1"/>
  <c r="I24" i="2"/>
  <c r="B25" i="2"/>
  <c r="C25" i="2"/>
  <c r="H25" i="2"/>
  <c r="G25" i="2" s="1"/>
  <c r="I25" i="2"/>
  <c r="B26" i="2"/>
  <c r="C26" i="2"/>
  <c r="G26" i="2"/>
  <c r="H26" i="2"/>
  <c r="I26" i="2"/>
  <c r="B27" i="2"/>
  <c r="C27" i="2"/>
  <c r="G27" i="2"/>
  <c r="H27" i="2"/>
  <c r="I27" i="2"/>
  <c r="B28" i="2"/>
  <c r="C28" i="2"/>
  <c r="G28" i="2"/>
  <c r="H28" i="2"/>
  <c r="I28" i="2"/>
  <c r="B29" i="2"/>
  <c r="C29" i="2"/>
  <c r="H29" i="2"/>
  <c r="G29" i="2" s="1"/>
  <c r="I29" i="2"/>
  <c r="B30" i="2"/>
  <c r="C30" i="2"/>
  <c r="H30" i="2"/>
  <c r="G30" i="2" s="1"/>
  <c r="I30" i="2"/>
  <c r="B31" i="2"/>
  <c r="C31" i="2"/>
  <c r="H31" i="2"/>
  <c r="G31" i="2" s="1"/>
  <c r="I31" i="2"/>
  <c r="B32" i="2"/>
  <c r="C32" i="2"/>
  <c r="H32" i="2"/>
  <c r="G32" i="2" s="1"/>
  <c r="I32" i="2"/>
  <c r="B33" i="2"/>
  <c r="C33" i="2"/>
  <c r="H33" i="2"/>
  <c r="G33" i="2" s="1"/>
  <c r="I33" i="2"/>
  <c r="B34" i="2"/>
  <c r="C34" i="2"/>
  <c r="G34" i="2"/>
  <c r="H34" i="2"/>
  <c r="I34" i="2"/>
  <c r="B35" i="2"/>
  <c r="C35" i="2"/>
  <c r="G35" i="2"/>
  <c r="H35" i="2"/>
  <c r="I35" i="2"/>
  <c r="B36" i="2"/>
  <c r="C36" i="2"/>
  <c r="G36" i="2"/>
  <c r="H36" i="2"/>
  <c r="I36" i="2"/>
  <c r="B37" i="2"/>
  <c r="C37" i="2"/>
  <c r="H37" i="2"/>
  <c r="G37" i="2" s="1"/>
  <c r="I37" i="2"/>
  <c r="B38" i="2"/>
  <c r="C38" i="2"/>
  <c r="H38" i="2"/>
  <c r="G38" i="2" s="1"/>
  <c r="I38" i="2"/>
  <c r="B39" i="2"/>
  <c r="C39" i="2"/>
  <c r="H39" i="2"/>
  <c r="G39" i="2" s="1"/>
  <c r="I39" i="2"/>
  <c r="B40" i="2"/>
  <c r="C40" i="2"/>
  <c r="H40" i="2"/>
  <c r="G40" i="2" s="1"/>
  <c r="I40" i="2"/>
  <c r="B41" i="2"/>
  <c r="C41" i="2"/>
  <c r="H41" i="2"/>
  <c r="G41" i="2" s="1"/>
  <c r="I41" i="2"/>
  <c r="B42" i="2"/>
  <c r="C42" i="2"/>
  <c r="G42" i="2"/>
  <c r="H42" i="2"/>
  <c r="I42" i="2"/>
  <c r="B43" i="2"/>
  <c r="C43" i="2"/>
  <c r="G43" i="2"/>
  <c r="H43" i="2"/>
  <c r="I43" i="2"/>
  <c r="B44" i="2"/>
  <c r="C44" i="2"/>
  <c r="G44" i="2"/>
  <c r="H44" i="2"/>
  <c r="I44" i="2"/>
  <c r="B45" i="2"/>
  <c r="C45" i="2"/>
  <c r="H45" i="2"/>
  <c r="G45" i="2" s="1"/>
  <c r="I45" i="2"/>
  <c r="B46" i="2"/>
  <c r="C46" i="2"/>
  <c r="H46" i="2"/>
  <c r="G46" i="2" s="1"/>
  <c r="I46" i="2"/>
  <c r="B47" i="2"/>
  <c r="C47" i="2"/>
  <c r="H47" i="2"/>
  <c r="G47" i="2" s="1"/>
  <c r="I47" i="2"/>
  <c r="B48" i="2"/>
  <c r="C48" i="2"/>
  <c r="H48" i="2"/>
  <c r="G48" i="2" s="1"/>
  <c r="I48" i="2"/>
  <c r="B49" i="2"/>
  <c r="C49" i="2"/>
  <c r="H49" i="2"/>
  <c r="G49" i="2" s="1"/>
  <c r="I49" i="2"/>
  <c r="B50" i="2"/>
  <c r="C50" i="2"/>
  <c r="G50" i="2"/>
  <c r="H50" i="2"/>
  <c r="I50" i="2"/>
  <c r="B51" i="2"/>
  <c r="C51" i="2"/>
  <c r="G51" i="2"/>
  <c r="H51" i="2"/>
  <c r="I51" i="2"/>
  <c r="B52" i="2"/>
  <c r="C52" i="2"/>
  <c r="G52" i="2"/>
  <c r="H52" i="2"/>
  <c r="I52" i="2"/>
  <c r="B53" i="2"/>
  <c r="C53" i="2"/>
  <c r="H53" i="2"/>
  <c r="G53" i="2" s="1"/>
  <c r="I53" i="2"/>
  <c r="B54" i="2"/>
  <c r="C54" i="2"/>
  <c r="H54" i="2"/>
  <c r="G54" i="2" s="1"/>
  <c r="I54" i="2"/>
  <c r="B55" i="2"/>
  <c r="C55" i="2"/>
  <c r="H55" i="2"/>
  <c r="G55" i="2" s="1"/>
  <c r="I55" i="2"/>
  <c r="B56" i="2"/>
  <c r="C56" i="2"/>
  <c r="H56" i="2"/>
  <c r="G56" i="2" s="1"/>
  <c r="I56" i="2"/>
  <c r="B57" i="2"/>
  <c r="C57" i="2"/>
  <c r="H57" i="2"/>
  <c r="G57" i="2" s="1"/>
  <c r="I57" i="2"/>
  <c r="B58" i="2"/>
  <c r="C58" i="2"/>
  <c r="G58" i="2"/>
  <c r="H58" i="2"/>
  <c r="I58" i="2"/>
  <c r="B59" i="2"/>
  <c r="C59" i="2"/>
  <c r="G59" i="2"/>
  <c r="H59" i="2"/>
  <c r="I59" i="2"/>
  <c r="B60" i="2"/>
  <c r="C60" i="2"/>
  <c r="G60" i="2"/>
  <c r="H60" i="2"/>
  <c r="I60" i="2"/>
  <c r="B61" i="2"/>
  <c r="C61" i="2"/>
  <c r="H61" i="2"/>
  <c r="G61" i="2" s="1"/>
  <c r="I61" i="2"/>
  <c r="B62" i="2"/>
  <c r="C62" i="2"/>
  <c r="H62" i="2"/>
  <c r="G62" i="2" s="1"/>
  <c r="I62" i="2"/>
  <c r="B63" i="2"/>
  <c r="C63" i="2"/>
  <c r="H63" i="2"/>
  <c r="G63" i="2" s="1"/>
  <c r="I63" i="2"/>
  <c r="B64" i="2"/>
  <c r="C64" i="2"/>
  <c r="H64" i="2"/>
  <c r="G64" i="2" s="1"/>
  <c r="I64" i="2"/>
  <c r="B65" i="2"/>
  <c r="C65" i="2"/>
  <c r="H65" i="2"/>
  <c r="G65" i="2" s="1"/>
  <c r="I65" i="2"/>
  <c r="B66" i="2"/>
  <c r="C66" i="2"/>
  <c r="G66" i="2"/>
  <c r="H66" i="2"/>
  <c r="I66" i="2"/>
  <c r="B67" i="2"/>
  <c r="C67" i="2"/>
  <c r="G67" i="2"/>
  <c r="H67" i="2"/>
  <c r="I67" i="2"/>
  <c r="B68" i="2"/>
  <c r="C68" i="2"/>
  <c r="G68" i="2"/>
  <c r="H68" i="2"/>
  <c r="I68" i="2"/>
  <c r="B69" i="2"/>
  <c r="C69" i="2"/>
  <c r="H69" i="2"/>
  <c r="G69" i="2" s="1"/>
  <c r="I69" i="2"/>
  <c r="B70" i="2"/>
  <c r="C70" i="2"/>
  <c r="H70" i="2"/>
  <c r="G70" i="2" s="1"/>
  <c r="I70" i="2"/>
  <c r="B71" i="2"/>
  <c r="C71" i="2"/>
  <c r="H71" i="2"/>
  <c r="G71" i="2" s="1"/>
  <c r="I71" i="2"/>
  <c r="B72" i="2"/>
  <c r="C72" i="2"/>
  <c r="H72" i="2"/>
  <c r="G72" i="2" s="1"/>
  <c r="I72" i="2"/>
  <c r="B73" i="2"/>
  <c r="C73" i="2"/>
  <c r="H73" i="2"/>
  <c r="G73" i="2" s="1"/>
  <c r="I73" i="2"/>
  <c r="B74" i="2"/>
  <c r="C74" i="2"/>
  <c r="G74" i="2"/>
  <c r="H74" i="2"/>
  <c r="I74" i="2"/>
  <c r="B75" i="2"/>
  <c r="C75" i="2"/>
  <c r="G75" i="2"/>
  <c r="H75" i="2"/>
  <c r="I75" i="2"/>
  <c r="B76" i="2"/>
  <c r="C76" i="2"/>
  <c r="G76" i="2"/>
  <c r="H76" i="2"/>
  <c r="I76" i="2"/>
  <c r="B77" i="2"/>
  <c r="C77" i="2"/>
  <c r="H77" i="2"/>
  <c r="G77" i="2" s="1"/>
  <c r="I77" i="2"/>
  <c r="B78" i="2"/>
  <c r="C78" i="2"/>
  <c r="H78" i="2"/>
  <c r="G78" i="2" s="1"/>
  <c r="I78" i="2"/>
  <c r="B79" i="2"/>
  <c r="C79" i="2"/>
  <c r="H79" i="2"/>
  <c r="G79" i="2" s="1"/>
  <c r="I79" i="2"/>
  <c r="B80" i="2"/>
  <c r="C80" i="2"/>
  <c r="H80" i="2"/>
  <c r="G80" i="2" s="1"/>
  <c r="I80" i="2"/>
  <c r="B81" i="2"/>
  <c r="C81" i="2"/>
  <c r="H81" i="2"/>
  <c r="G81" i="2" s="1"/>
  <c r="I81" i="2"/>
  <c r="B82" i="2"/>
  <c r="C82" i="2"/>
  <c r="G82" i="2"/>
  <c r="H82" i="2"/>
  <c r="I82" i="2"/>
  <c r="B83" i="2"/>
  <c r="C83" i="2"/>
  <c r="G83" i="2"/>
  <c r="H83" i="2"/>
  <c r="I83" i="2"/>
  <c r="B84" i="2"/>
  <c r="C84" i="2"/>
  <c r="G84" i="2"/>
  <c r="H84" i="2"/>
  <c r="I84" i="2"/>
  <c r="B85" i="2"/>
  <c r="C85" i="2"/>
  <c r="H85" i="2"/>
  <c r="G85" i="2" s="1"/>
  <c r="I85" i="2"/>
  <c r="B86" i="2"/>
  <c r="C86" i="2"/>
  <c r="H86" i="2"/>
  <c r="G86" i="2" s="1"/>
  <c r="I86" i="2"/>
  <c r="B87" i="2"/>
  <c r="C87" i="2"/>
  <c r="H87" i="2"/>
  <c r="G87" i="2" s="1"/>
  <c r="I87" i="2"/>
  <c r="B88" i="2"/>
  <c r="C88" i="2"/>
  <c r="H88" i="2"/>
  <c r="G88" i="2" s="1"/>
  <c r="I88" i="2"/>
  <c r="B89" i="2"/>
  <c r="C89" i="2"/>
  <c r="G89" i="2"/>
  <c r="H89" i="2"/>
  <c r="I89" i="2"/>
  <c r="B90" i="2"/>
  <c r="C90" i="2"/>
  <c r="G90" i="2"/>
  <c r="H90" i="2"/>
  <c r="I90" i="2"/>
  <c r="B91" i="2"/>
  <c r="C91" i="2"/>
  <c r="G91" i="2"/>
  <c r="H91" i="2"/>
  <c r="I91" i="2"/>
  <c r="B92" i="2"/>
  <c r="C92" i="2"/>
  <c r="G92" i="2"/>
  <c r="H92" i="2"/>
  <c r="I92" i="2"/>
  <c r="B93" i="2"/>
  <c r="C93" i="2"/>
  <c r="H93" i="2"/>
  <c r="G93" i="2" s="1"/>
  <c r="I93" i="2"/>
  <c r="B94" i="2"/>
  <c r="C94" i="2"/>
  <c r="H94" i="2"/>
  <c r="G94" i="2" s="1"/>
  <c r="I94" i="2"/>
  <c r="B95" i="2"/>
  <c r="C95" i="2"/>
  <c r="H95" i="2"/>
  <c r="G95" i="2" s="1"/>
  <c r="I95" i="2"/>
  <c r="B96" i="2"/>
  <c r="C96" i="2"/>
  <c r="H96" i="2"/>
  <c r="G96" i="2" s="1"/>
  <c r="I96" i="2"/>
  <c r="B97" i="2"/>
  <c r="C97" i="2"/>
  <c r="G97" i="2"/>
  <c r="H97" i="2"/>
  <c r="I97" i="2"/>
  <c r="B98" i="2"/>
  <c r="C98" i="2"/>
  <c r="G98" i="2"/>
  <c r="H98" i="2"/>
  <c r="I98" i="2"/>
  <c r="B99" i="2"/>
  <c r="C99" i="2"/>
  <c r="G99" i="2"/>
  <c r="H99" i="2"/>
  <c r="I99" i="2"/>
  <c r="B100" i="2"/>
  <c r="C100" i="2"/>
  <c r="G100" i="2"/>
  <c r="H100" i="2"/>
  <c r="I100" i="2"/>
  <c r="B101" i="2"/>
  <c r="C101" i="2"/>
  <c r="H101" i="2"/>
  <c r="G101" i="2" s="1"/>
  <c r="I101" i="2"/>
  <c r="B102" i="2"/>
  <c r="C102" i="2"/>
  <c r="H102" i="2"/>
  <c r="G102" i="2" s="1"/>
  <c r="I102" i="2"/>
  <c r="B103" i="2"/>
  <c r="C103" i="2"/>
  <c r="H103" i="2"/>
  <c r="G103" i="2" s="1"/>
  <c r="I103" i="2"/>
  <c r="B104" i="2"/>
  <c r="C104" i="2"/>
  <c r="H104" i="2"/>
  <c r="G104" i="2" s="1"/>
  <c r="I104" i="2"/>
  <c r="B105" i="2"/>
  <c r="C105" i="2"/>
  <c r="G105" i="2"/>
  <c r="H105" i="2"/>
  <c r="I105" i="2"/>
  <c r="B106" i="2"/>
  <c r="C106" i="2"/>
  <c r="G106" i="2"/>
  <c r="H106" i="2"/>
  <c r="I106" i="2"/>
  <c r="B107" i="2"/>
  <c r="C107" i="2"/>
  <c r="G107" i="2"/>
  <c r="H107" i="2"/>
  <c r="I107" i="2"/>
  <c r="B108" i="2"/>
  <c r="C108" i="2"/>
  <c r="G108" i="2"/>
  <c r="H108" i="2"/>
  <c r="I108" i="2"/>
  <c r="B109" i="2"/>
  <c r="C109" i="2"/>
  <c r="H109" i="2"/>
  <c r="G109" i="2" s="1"/>
  <c r="I109" i="2"/>
  <c r="B110" i="2"/>
  <c r="C110" i="2"/>
  <c r="H110" i="2"/>
  <c r="G110" i="2" s="1"/>
  <c r="I110" i="2"/>
  <c r="B111" i="2"/>
  <c r="C111" i="2"/>
  <c r="H111" i="2"/>
  <c r="G111" i="2" s="1"/>
  <c r="I111" i="2"/>
  <c r="B112" i="2"/>
  <c r="C112" i="2"/>
  <c r="H112" i="2"/>
  <c r="G112" i="2" s="1"/>
  <c r="I112" i="2"/>
  <c r="B113" i="2"/>
  <c r="C113" i="2"/>
  <c r="G113" i="2"/>
  <c r="H113" i="2"/>
  <c r="I113" i="2"/>
  <c r="B114" i="2"/>
  <c r="C114" i="2"/>
  <c r="G114" i="2"/>
  <c r="H114" i="2"/>
  <c r="I114" i="2"/>
  <c r="B115" i="2"/>
  <c r="C115" i="2"/>
  <c r="G115" i="2"/>
  <c r="H115" i="2"/>
  <c r="I115" i="2"/>
  <c r="B116" i="2"/>
  <c r="C116" i="2"/>
  <c r="H116" i="2"/>
  <c r="G116" i="2" s="1"/>
  <c r="I116" i="2"/>
  <c r="B117" i="2"/>
  <c r="C117" i="2"/>
  <c r="H117" i="2"/>
  <c r="G117" i="2" s="1"/>
  <c r="I117" i="2"/>
  <c r="B118" i="2"/>
  <c r="C118" i="2"/>
  <c r="H118" i="2"/>
  <c r="G118" i="2" s="1"/>
  <c r="I118" i="2"/>
  <c r="B119" i="2"/>
  <c r="C119" i="2"/>
  <c r="H119" i="2"/>
  <c r="G119" i="2" s="1"/>
  <c r="I119" i="2"/>
  <c r="B120" i="2"/>
  <c r="C120" i="2"/>
  <c r="H120" i="2"/>
  <c r="G120" i="2" s="1"/>
  <c r="I120" i="2"/>
  <c r="B121" i="2"/>
  <c r="C121" i="2"/>
  <c r="G121" i="2"/>
  <c r="H121" i="2"/>
  <c r="I121" i="2"/>
  <c r="B122" i="2"/>
  <c r="C122" i="2"/>
  <c r="G122" i="2"/>
  <c r="H122" i="2"/>
  <c r="I122" i="2"/>
  <c r="B123" i="2"/>
  <c r="C123" i="2"/>
  <c r="G123" i="2"/>
  <c r="H123" i="2"/>
  <c r="I123" i="2"/>
  <c r="B124" i="2"/>
  <c r="C124" i="2"/>
  <c r="H124" i="2"/>
  <c r="G124" i="2" s="1"/>
  <c r="I124" i="2"/>
  <c r="B125" i="2"/>
  <c r="C125" i="2"/>
  <c r="H125" i="2"/>
  <c r="G125" i="2" s="1"/>
  <c r="I125" i="2"/>
  <c r="B126" i="2"/>
  <c r="C126" i="2"/>
  <c r="H126" i="2"/>
  <c r="G126" i="2" s="1"/>
  <c r="I126" i="2"/>
  <c r="B127" i="2"/>
  <c r="C127" i="2"/>
  <c r="H127" i="2"/>
  <c r="G127" i="2" s="1"/>
  <c r="I127" i="2"/>
  <c r="B128" i="2"/>
  <c r="C128" i="2"/>
  <c r="H128" i="2"/>
  <c r="G128" i="2" s="1"/>
  <c r="I128" i="2"/>
  <c r="B129" i="2"/>
  <c r="C129" i="2"/>
  <c r="G129" i="2"/>
  <c r="H129" i="2"/>
  <c r="I129" i="2"/>
  <c r="B130" i="2"/>
  <c r="C130" i="2"/>
  <c r="G130" i="2"/>
  <c r="H130" i="2"/>
  <c r="I130" i="2"/>
  <c r="B131" i="2"/>
  <c r="C131" i="2"/>
  <c r="G131" i="2"/>
  <c r="H131" i="2"/>
  <c r="I131" i="2"/>
  <c r="B132" i="2"/>
  <c r="C132" i="2"/>
  <c r="H132" i="2"/>
  <c r="G132" i="2" s="1"/>
  <c r="I132" i="2"/>
  <c r="B133" i="2"/>
  <c r="C133" i="2"/>
  <c r="H133" i="2"/>
  <c r="G133" i="2" s="1"/>
  <c r="I133" i="2"/>
  <c r="B134" i="2"/>
  <c r="C134" i="2"/>
  <c r="H134" i="2"/>
  <c r="G134" i="2" s="1"/>
  <c r="I134" i="2"/>
  <c r="B135" i="2"/>
  <c r="C135" i="2"/>
  <c r="H135" i="2"/>
  <c r="G135" i="2" s="1"/>
  <c r="I135" i="2"/>
  <c r="B136" i="2"/>
  <c r="C136" i="2"/>
  <c r="H136" i="2"/>
  <c r="G136" i="2" s="1"/>
  <c r="I136" i="2"/>
  <c r="B137" i="2"/>
  <c r="C137" i="2"/>
  <c r="G137" i="2"/>
  <c r="H137" i="2"/>
  <c r="I137" i="2"/>
  <c r="B138" i="2"/>
  <c r="C138" i="2"/>
  <c r="G138" i="2"/>
  <c r="H138" i="2"/>
  <c r="I138" i="2"/>
  <c r="B139" i="2"/>
  <c r="C139" i="2"/>
  <c r="G139" i="2"/>
  <c r="H139" i="2"/>
  <c r="I139" i="2"/>
  <c r="B140" i="2"/>
  <c r="C140" i="2"/>
  <c r="H140" i="2"/>
  <c r="G140" i="2" s="1"/>
  <c r="I140" i="2"/>
  <c r="B141" i="2"/>
  <c r="C141" i="2"/>
  <c r="H141" i="2"/>
  <c r="G141" i="2" s="1"/>
  <c r="I141" i="2"/>
  <c r="B142" i="2"/>
  <c r="C142" i="2"/>
  <c r="H142" i="2"/>
  <c r="G142" i="2" s="1"/>
  <c r="I142" i="2"/>
  <c r="B143" i="2"/>
  <c r="C143" i="2"/>
  <c r="G143" i="2"/>
  <c r="H143" i="2"/>
  <c r="I143" i="2"/>
  <c r="B144" i="2"/>
  <c r="C144" i="2"/>
  <c r="H144" i="2"/>
  <c r="G144" i="2" s="1"/>
  <c r="I144" i="2"/>
  <c r="B145" i="2"/>
  <c r="C145" i="2"/>
  <c r="G145" i="2"/>
  <c r="H145" i="2"/>
  <c r="I145" i="2"/>
  <c r="B146" i="2"/>
  <c r="C146" i="2"/>
  <c r="G146" i="2"/>
  <c r="H146" i="2"/>
  <c r="I146" i="2"/>
  <c r="B147" i="2"/>
  <c r="C147" i="2"/>
  <c r="G147" i="2"/>
  <c r="H147" i="2"/>
  <c r="I147" i="2"/>
  <c r="B148" i="2"/>
  <c r="C148" i="2"/>
  <c r="H148" i="2"/>
  <c r="G148" i="2" s="1"/>
  <c r="I148" i="2"/>
  <c r="B149" i="2"/>
  <c r="C149" i="2"/>
  <c r="H149" i="2"/>
  <c r="G149" i="2" s="1"/>
  <c r="I149" i="2"/>
  <c r="B150" i="2"/>
  <c r="C150" i="2"/>
  <c r="H150" i="2"/>
  <c r="G150" i="2" s="1"/>
  <c r="I150" i="2"/>
  <c r="B151" i="2"/>
  <c r="C151" i="2"/>
  <c r="G151" i="2"/>
  <c r="H151" i="2"/>
  <c r="I151" i="2"/>
  <c r="B152" i="2"/>
  <c r="C152" i="2"/>
  <c r="H152" i="2"/>
  <c r="G152" i="2" s="1"/>
  <c r="I152" i="2"/>
  <c r="B153" i="2"/>
  <c r="C153" i="2"/>
  <c r="G153" i="2"/>
  <c r="H153" i="2"/>
  <c r="I153" i="2"/>
  <c r="B154" i="2"/>
  <c r="C154" i="2"/>
  <c r="G154" i="2"/>
  <c r="H154" i="2"/>
  <c r="I154" i="2"/>
  <c r="B155" i="2"/>
  <c r="C155" i="2"/>
  <c r="G155" i="2"/>
  <c r="H155" i="2"/>
  <c r="I155" i="2"/>
  <c r="B156" i="2"/>
  <c r="C156" i="2"/>
  <c r="H156" i="2"/>
  <c r="G156" i="2" s="1"/>
  <c r="I156" i="2"/>
  <c r="B157" i="2"/>
  <c r="C157" i="2"/>
  <c r="H157" i="2"/>
  <c r="G157" i="2" s="1"/>
  <c r="I157" i="2"/>
  <c r="B158" i="2"/>
  <c r="C158" i="2"/>
  <c r="H158" i="2"/>
  <c r="G158" i="2" s="1"/>
  <c r="I158" i="2"/>
  <c r="B159" i="2"/>
  <c r="C159" i="2"/>
  <c r="G159" i="2"/>
  <c r="H159" i="2"/>
  <c r="I159" i="2"/>
  <c r="B160" i="2"/>
  <c r="C160" i="2"/>
  <c r="H160" i="2"/>
  <c r="G160" i="2" s="1"/>
  <c r="I160" i="2"/>
  <c r="B161" i="2"/>
  <c r="C161" i="2"/>
  <c r="G161" i="2"/>
  <c r="H161" i="2"/>
  <c r="I161" i="2"/>
  <c r="B162" i="2"/>
  <c r="C162" i="2"/>
  <c r="G162" i="2"/>
  <c r="H162" i="2"/>
  <c r="I162" i="2"/>
  <c r="B163" i="2"/>
  <c r="C163" i="2"/>
  <c r="G163" i="2"/>
  <c r="H163" i="2"/>
  <c r="I163" i="2"/>
  <c r="B164" i="2"/>
  <c r="C164" i="2"/>
  <c r="H164" i="2"/>
  <c r="G164" i="2" s="1"/>
  <c r="I164" i="2"/>
  <c r="B165" i="2"/>
  <c r="C165" i="2"/>
  <c r="H165" i="2"/>
  <c r="G165" i="2" s="1"/>
  <c r="I165" i="2"/>
  <c r="B166" i="2"/>
  <c r="C166" i="2"/>
  <c r="H166" i="2"/>
  <c r="G166" i="2" s="1"/>
  <c r="I166" i="2"/>
  <c r="B167" i="2"/>
  <c r="C167" i="2"/>
  <c r="G167" i="2"/>
  <c r="H167" i="2"/>
  <c r="I167" i="2"/>
  <c r="B168" i="2"/>
  <c r="C168" i="2"/>
  <c r="H168" i="2"/>
  <c r="G168" i="2" s="1"/>
  <c r="I168" i="2"/>
  <c r="B169" i="2"/>
  <c r="C169" i="2"/>
  <c r="G169" i="2"/>
  <c r="H169" i="2"/>
  <c r="I169" i="2"/>
  <c r="B170" i="2"/>
  <c r="C170" i="2"/>
  <c r="G170" i="2"/>
  <c r="H170" i="2"/>
  <c r="I170" i="2"/>
  <c r="B171" i="2"/>
  <c r="C171" i="2"/>
  <c r="G171" i="2"/>
  <c r="H171" i="2"/>
  <c r="I171" i="2"/>
  <c r="B172" i="2"/>
  <c r="C172" i="2"/>
  <c r="H172" i="2"/>
  <c r="G172" i="2" s="1"/>
  <c r="I172" i="2"/>
  <c r="B173" i="2"/>
  <c r="C173" i="2"/>
  <c r="H173" i="2"/>
  <c r="G173" i="2" s="1"/>
  <c r="I173" i="2"/>
  <c r="B174" i="2"/>
  <c r="C174" i="2"/>
  <c r="H174" i="2"/>
  <c r="G174" i="2" s="1"/>
  <c r="I174" i="2"/>
  <c r="B175" i="2"/>
  <c r="C175" i="2"/>
  <c r="G175" i="2"/>
  <c r="H175" i="2"/>
  <c r="I175" i="2"/>
  <c r="B176" i="2"/>
  <c r="C176" i="2"/>
  <c r="H176" i="2"/>
  <c r="G176" i="2" s="1"/>
  <c r="I176" i="2"/>
  <c r="B177" i="2"/>
  <c r="C177" i="2"/>
  <c r="G177" i="2"/>
  <c r="H177" i="2"/>
  <c r="I177" i="2"/>
  <c r="B178" i="2"/>
  <c r="C178" i="2"/>
  <c r="G178" i="2"/>
  <c r="H178" i="2"/>
  <c r="I178" i="2"/>
  <c r="B179" i="2"/>
  <c r="C179" i="2"/>
  <c r="G179" i="2"/>
  <c r="H179" i="2"/>
  <c r="I179" i="2"/>
  <c r="B180" i="2"/>
  <c r="C180" i="2"/>
  <c r="H180" i="2"/>
  <c r="G180" i="2" s="1"/>
  <c r="I180" i="2"/>
  <c r="B181" i="2"/>
  <c r="C181" i="2"/>
  <c r="H181" i="2"/>
  <c r="G181" i="2" s="1"/>
  <c r="I181" i="2"/>
  <c r="B182" i="2"/>
  <c r="C182" i="2"/>
  <c r="H182" i="2"/>
  <c r="G182" i="2" s="1"/>
  <c r="I182" i="2"/>
  <c r="B183" i="2"/>
  <c r="C183" i="2"/>
  <c r="G183" i="2"/>
  <c r="H183" i="2"/>
  <c r="I183" i="2"/>
  <c r="B184" i="2"/>
  <c r="C184" i="2"/>
  <c r="H184" i="2"/>
  <c r="G184" i="2" s="1"/>
  <c r="I184" i="2"/>
  <c r="B185" i="2"/>
  <c r="C185" i="2"/>
  <c r="G185" i="2"/>
  <c r="H185" i="2"/>
  <c r="I185" i="2"/>
  <c r="B186" i="2"/>
  <c r="C186" i="2"/>
  <c r="G186" i="2"/>
  <c r="H186" i="2"/>
  <c r="I186" i="2"/>
  <c r="B187" i="2"/>
  <c r="C187" i="2"/>
  <c r="G187" i="2"/>
  <c r="H187" i="2"/>
  <c r="I187" i="2"/>
  <c r="B188" i="2"/>
  <c r="C188" i="2"/>
  <c r="H188" i="2"/>
  <c r="G188" i="2" s="1"/>
  <c r="I188" i="2"/>
  <c r="B189" i="2"/>
  <c r="C189" i="2"/>
  <c r="H189" i="2"/>
  <c r="G189" i="2" s="1"/>
  <c r="I189" i="2"/>
  <c r="B190" i="2"/>
  <c r="C190" i="2"/>
  <c r="H190" i="2"/>
  <c r="G190" i="2" s="1"/>
  <c r="I190" i="2"/>
  <c r="B191" i="2"/>
  <c r="C191" i="2"/>
  <c r="G191" i="2"/>
  <c r="H191" i="2"/>
  <c r="I191" i="2"/>
  <c r="B192" i="2"/>
  <c r="C192" i="2"/>
  <c r="H192" i="2"/>
  <c r="G192" i="2" s="1"/>
  <c r="I192" i="2"/>
  <c r="B193" i="2"/>
  <c r="C193" i="2"/>
  <c r="G193" i="2"/>
  <c r="H193" i="2"/>
  <c r="I193" i="2"/>
  <c r="B194" i="2"/>
  <c r="C194" i="2"/>
  <c r="G194" i="2"/>
  <c r="H194" i="2"/>
  <c r="I194" i="2"/>
  <c r="B195" i="2"/>
  <c r="C195" i="2"/>
  <c r="G195" i="2"/>
  <c r="H195" i="2"/>
  <c r="I195" i="2"/>
  <c r="B196" i="2"/>
  <c r="C196" i="2"/>
  <c r="H196" i="2"/>
  <c r="G196" i="2" s="1"/>
  <c r="I196" i="2"/>
  <c r="B197" i="2"/>
  <c r="C197" i="2"/>
  <c r="H197" i="2"/>
  <c r="G197" i="2" s="1"/>
  <c r="I197" i="2"/>
  <c r="B198" i="2"/>
  <c r="C198" i="2"/>
  <c r="H198" i="2"/>
  <c r="G198" i="2" s="1"/>
  <c r="I198" i="2"/>
  <c r="B199" i="2"/>
  <c r="C199" i="2"/>
  <c r="G199" i="2"/>
  <c r="H199" i="2"/>
  <c r="I199" i="2"/>
  <c r="B200" i="2"/>
  <c r="C200" i="2"/>
  <c r="H200" i="2"/>
  <c r="G200" i="2" s="1"/>
  <c r="I200" i="2"/>
  <c r="B201" i="2"/>
  <c r="C201" i="2"/>
  <c r="G201" i="2"/>
  <c r="H201" i="2"/>
  <c r="I201" i="2"/>
  <c r="B202" i="2"/>
  <c r="C202" i="2"/>
  <c r="G202" i="2"/>
  <c r="H202" i="2"/>
  <c r="I202" i="2"/>
  <c r="B203" i="2"/>
  <c r="C203" i="2"/>
  <c r="G203" i="2"/>
  <c r="H203" i="2"/>
  <c r="I203" i="2"/>
  <c r="B204" i="2"/>
  <c r="C204" i="2"/>
  <c r="H204" i="2"/>
  <c r="G204" i="2" s="1"/>
  <c r="I204" i="2"/>
  <c r="B205" i="2"/>
  <c r="C205" i="2"/>
  <c r="H205" i="2"/>
  <c r="G205" i="2" s="1"/>
  <c r="I205" i="2"/>
  <c r="B206" i="2"/>
  <c r="C206" i="2"/>
  <c r="H206" i="2"/>
  <c r="G206" i="2" s="1"/>
  <c r="I206" i="2"/>
  <c r="B207" i="2"/>
  <c r="C207" i="2"/>
  <c r="G207" i="2"/>
  <c r="H207" i="2"/>
  <c r="I207" i="2"/>
  <c r="B208" i="2"/>
  <c r="C208" i="2"/>
  <c r="H208" i="2"/>
  <c r="G208" i="2" s="1"/>
  <c r="I208" i="2"/>
  <c r="B209" i="2"/>
  <c r="C209" i="2"/>
  <c r="G209" i="2"/>
  <c r="H209" i="2"/>
  <c r="I209" i="2"/>
  <c r="B210" i="2"/>
  <c r="C210" i="2"/>
  <c r="G210" i="2"/>
  <c r="H210" i="2"/>
  <c r="I210" i="2"/>
  <c r="B211" i="2"/>
  <c r="C211" i="2"/>
  <c r="G211" i="2"/>
  <c r="H211" i="2"/>
  <c r="I211" i="2"/>
  <c r="B212" i="2"/>
  <c r="C212" i="2"/>
  <c r="H212" i="2"/>
  <c r="G212" i="2" s="1"/>
  <c r="I212" i="2"/>
  <c r="B213" i="2"/>
  <c r="C213" i="2"/>
  <c r="H213" i="2"/>
  <c r="G213" i="2" s="1"/>
  <c r="I213" i="2"/>
  <c r="B214" i="2"/>
  <c r="C214" i="2"/>
  <c r="H214" i="2"/>
  <c r="G214" i="2" s="1"/>
  <c r="I214" i="2"/>
  <c r="B215" i="2"/>
  <c r="C215" i="2"/>
  <c r="G215" i="2"/>
  <c r="H215" i="2"/>
  <c r="I215" i="2"/>
  <c r="B216" i="2"/>
  <c r="C216" i="2"/>
  <c r="H216" i="2"/>
  <c r="G216" i="2" s="1"/>
  <c r="I216" i="2"/>
  <c r="B217" i="2"/>
  <c r="C217" i="2"/>
  <c r="G217" i="2"/>
  <c r="H217" i="2"/>
  <c r="I217" i="2"/>
  <c r="B218" i="2"/>
  <c r="C218" i="2"/>
  <c r="G218" i="2"/>
  <c r="H218" i="2"/>
  <c r="I218" i="2"/>
  <c r="B219" i="2"/>
  <c r="C219" i="2"/>
  <c r="G219" i="2"/>
  <c r="H219" i="2"/>
  <c r="I219" i="2"/>
  <c r="B220" i="2"/>
  <c r="C220" i="2"/>
  <c r="H220" i="2"/>
  <c r="G220" i="2" s="1"/>
  <c r="I220" i="2"/>
  <c r="B221" i="2"/>
  <c r="C221" i="2"/>
  <c r="H221" i="2"/>
  <c r="G221" i="2" s="1"/>
  <c r="I221" i="2"/>
  <c r="B222" i="2"/>
  <c r="C222" i="2"/>
  <c r="H222" i="2"/>
  <c r="G222" i="2" s="1"/>
  <c r="I222" i="2"/>
  <c r="B223" i="2"/>
  <c r="C223" i="2"/>
  <c r="G223" i="2"/>
  <c r="H223" i="2"/>
  <c r="I223" i="2"/>
  <c r="B224" i="2"/>
  <c r="C224" i="2"/>
  <c r="H224" i="2"/>
  <c r="G224" i="2" s="1"/>
  <c r="I224" i="2"/>
  <c r="B225" i="2"/>
  <c r="C225" i="2"/>
  <c r="G225" i="2"/>
  <c r="H225" i="2"/>
  <c r="I225" i="2"/>
  <c r="B226" i="2"/>
  <c r="C226" i="2"/>
  <c r="G226" i="2"/>
  <c r="H226" i="2"/>
  <c r="I226" i="2"/>
  <c r="B227" i="2"/>
  <c r="C227" i="2"/>
  <c r="G227" i="2"/>
  <c r="H227" i="2"/>
  <c r="I227" i="2"/>
  <c r="B228" i="2"/>
  <c r="C228" i="2"/>
  <c r="H228" i="2"/>
  <c r="G228" i="2" s="1"/>
  <c r="I228" i="2"/>
  <c r="B229" i="2"/>
  <c r="C229" i="2"/>
  <c r="H229" i="2"/>
  <c r="G229" i="2" s="1"/>
  <c r="I229" i="2"/>
  <c r="B230" i="2"/>
  <c r="C230" i="2"/>
  <c r="H230" i="2"/>
  <c r="G230" i="2" s="1"/>
  <c r="I230" i="2"/>
  <c r="B231" i="2"/>
  <c r="C231" i="2"/>
  <c r="G231" i="2"/>
  <c r="H231" i="2"/>
  <c r="I231" i="2"/>
  <c r="B232" i="2"/>
  <c r="C232" i="2"/>
  <c r="H232" i="2"/>
  <c r="G232" i="2" s="1"/>
  <c r="I232" i="2"/>
  <c r="B233" i="2"/>
  <c r="C233" i="2"/>
  <c r="G233" i="2"/>
  <c r="H233" i="2"/>
  <c r="I233" i="2"/>
  <c r="B234" i="2"/>
  <c r="C234" i="2"/>
  <c r="G234" i="2"/>
  <c r="H234" i="2"/>
  <c r="I234" i="2"/>
  <c r="B235" i="2"/>
  <c r="C235" i="2"/>
  <c r="G235" i="2"/>
  <c r="H235" i="2"/>
  <c r="I235" i="2"/>
  <c r="B236" i="2"/>
  <c r="C236" i="2"/>
  <c r="H236" i="2"/>
  <c r="G236" i="2" s="1"/>
  <c r="I236" i="2"/>
  <c r="B237" i="2"/>
  <c r="C237" i="2"/>
  <c r="H237" i="2"/>
  <c r="G237" i="2" s="1"/>
  <c r="I237" i="2"/>
  <c r="B238" i="2"/>
  <c r="C238" i="2"/>
  <c r="H238" i="2"/>
  <c r="G238" i="2" s="1"/>
  <c r="I238" i="2"/>
  <c r="B239" i="2"/>
  <c r="C239" i="2"/>
  <c r="G239" i="2"/>
  <c r="H239" i="2"/>
  <c r="I239" i="2"/>
  <c r="B240" i="2"/>
  <c r="C240" i="2"/>
  <c r="H240" i="2"/>
  <c r="G240" i="2" s="1"/>
  <c r="I240" i="2"/>
  <c r="B241" i="2"/>
  <c r="C241" i="2"/>
  <c r="G241" i="2"/>
  <c r="H241" i="2"/>
  <c r="I241" i="2"/>
  <c r="B242" i="2"/>
  <c r="C242" i="2"/>
  <c r="G242" i="2"/>
  <c r="H242" i="2"/>
  <c r="I242" i="2"/>
  <c r="B243" i="2"/>
  <c r="C243" i="2"/>
  <c r="G243" i="2"/>
  <c r="H243" i="2"/>
  <c r="I243" i="2"/>
  <c r="B244" i="2"/>
  <c r="C244" i="2"/>
  <c r="H244" i="2"/>
  <c r="G244" i="2" s="1"/>
  <c r="I244" i="2"/>
  <c r="B245" i="2"/>
  <c r="C245" i="2"/>
  <c r="H245" i="2"/>
  <c r="G245" i="2" s="1"/>
  <c r="I245" i="2"/>
  <c r="B246" i="2"/>
  <c r="C246" i="2"/>
  <c r="H246" i="2"/>
  <c r="G246" i="2" s="1"/>
  <c r="I246" i="2"/>
  <c r="B247" i="2"/>
  <c r="C247" i="2"/>
  <c r="G247" i="2"/>
  <c r="H247" i="2"/>
  <c r="I247" i="2"/>
  <c r="B248" i="2"/>
  <c r="C248" i="2"/>
  <c r="H248" i="2"/>
  <c r="G248" i="2" s="1"/>
  <c r="I248" i="2"/>
  <c r="B249" i="2"/>
  <c r="C249" i="2"/>
  <c r="G249" i="2"/>
  <c r="H249" i="2"/>
  <c r="I249" i="2"/>
  <c r="B250" i="2"/>
  <c r="C250" i="2"/>
  <c r="G250" i="2"/>
  <c r="H250" i="2"/>
  <c r="I250" i="2"/>
  <c r="B251" i="2"/>
  <c r="C251" i="2"/>
  <c r="G251" i="2"/>
  <c r="H251" i="2"/>
  <c r="I251" i="2"/>
  <c r="B252" i="2"/>
  <c r="C252" i="2"/>
  <c r="H252" i="2"/>
  <c r="G252" i="2" s="1"/>
  <c r="I252" i="2"/>
  <c r="B253" i="2"/>
  <c r="C253" i="2"/>
  <c r="H253" i="2"/>
  <c r="G253" i="2" s="1"/>
  <c r="I253" i="2"/>
  <c r="B254" i="2"/>
  <c r="C254" i="2"/>
  <c r="H254" i="2"/>
  <c r="G254" i="2" s="1"/>
  <c r="I254" i="2"/>
  <c r="B255" i="2"/>
  <c r="C255" i="2"/>
  <c r="G255" i="2"/>
  <c r="H255" i="2"/>
  <c r="I255" i="2"/>
  <c r="B256" i="2"/>
  <c r="C256" i="2"/>
  <c r="H256" i="2"/>
  <c r="G256" i="2" s="1"/>
  <c r="I256" i="2"/>
  <c r="B257" i="2"/>
  <c r="C257" i="2"/>
  <c r="G257" i="2"/>
  <c r="H257" i="2"/>
  <c r="I257" i="2"/>
  <c r="B258" i="2"/>
  <c r="C258" i="2"/>
  <c r="G258" i="2"/>
  <c r="H258" i="2"/>
  <c r="I258" i="2"/>
  <c r="B259" i="2"/>
  <c r="C259" i="2"/>
  <c r="G259" i="2"/>
  <c r="H259" i="2"/>
  <c r="I259" i="2"/>
  <c r="B260" i="2"/>
  <c r="C260" i="2"/>
  <c r="H260" i="2"/>
  <c r="G260" i="2" s="1"/>
  <c r="I260" i="2"/>
  <c r="B261" i="2"/>
  <c r="C261" i="2"/>
  <c r="H261" i="2"/>
  <c r="G261" i="2" s="1"/>
  <c r="I261" i="2"/>
  <c r="B262" i="2"/>
  <c r="C262" i="2"/>
  <c r="H262" i="2"/>
  <c r="G262" i="2" s="1"/>
  <c r="I262" i="2"/>
  <c r="B263" i="2"/>
  <c r="C263" i="2"/>
  <c r="G263" i="2"/>
  <c r="H263" i="2"/>
  <c r="I263" i="2"/>
  <c r="B264" i="2"/>
  <c r="C264" i="2"/>
  <c r="H264" i="2"/>
  <c r="G264" i="2" s="1"/>
  <c r="I264" i="2"/>
  <c r="B265" i="2"/>
  <c r="C265" i="2"/>
  <c r="G265" i="2"/>
  <c r="H265" i="2"/>
  <c r="I265" i="2"/>
  <c r="B266" i="2"/>
  <c r="C266" i="2"/>
  <c r="G266" i="2"/>
  <c r="H266" i="2"/>
  <c r="I266" i="2"/>
  <c r="B267" i="2"/>
  <c r="C267" i="2"/>
  <c r="G267" i="2"/>
  <c r="H267" i="2"/>
  <c r="I267" i="2"/>
  <c r="B268" i="2"/>
  <c r="C268" i="2"/>
  <c r="H268" i="2"/>
  <c r="G268" i="2" s="1"/>
  <c r="I268" i="2"/>
  <c r="B269" i="2"/>
  <c r="C269" i="2"/>
  <c r="H269" i="2"/>
  <c r="G269" i="2" s="1"/>
  <c r="I269" i="2"/>
  <c r="B270" i="2"/>
  <c r="C270" i="2"/>
  <c r="H270" i="2"/>
  <c r="G270" i="2" s="1"/>
  <c r="I270" i="2"/>
  <c r="B271" i="2"/>
  <c r="C271" i="2"/>
  <c r="G271" i="2"/>
  <c r="H271" i="2"/>
  <c r="I271" i="2"/>
  <c r="B272" i="2"/>
  <c r="C272" i="2"/>
  <c r="H272" i="2"/>
  <c r="G272" i="2" s="1"/>
  <c r="I272" i="2"/>
  <c r="B273" i="2"/>
  <c r="C273" i="2"/>
  <c r="G273" i="2"/>
  <c r="H273" i="2"/>
  <c r="I273" i="2"/>
  <c r="B274" i="2"/>
  <c r="C274" i="2"/>
  <c r="G274" i="2"/>
  <c r="H274" i="2"/>
  <c r="I274" i="2"/>
  <c r="B275" i="2"/>
  <c r="C275" i="2"/>
  <c r="G275" i="2"/>
  <c r="H275" i="2"/>
  <c r="I275" i="2"/>
  <c r="B276" i="2"/>
  <c r="C276" i="2"/>
  <c r="H276" i="2"/>
  <c r="G276" i="2" s="1"/>
  <c r="I276" i="2"/>
  <c r="B277" i="2"/>
  <c r="C277" i="2"/>
  <c r="H277" i="2"/>
  <c r="G277" i="2" s="1"/>
  <c r="I277" i="2"/>
  <c r="B278" i="2"/>
  <c r="C278" i="2"/>
  <c r="H278" i="2"/>
  <c r="G278" i="2" s="1"/>
  <c r="I278" i="2"/>
  <c r="B279" i="2"/>
  <c r="C279" i="2"/>
  <c r="G279" i="2"/>
  <c r="H279" i="2"/>
  <c r="I279" i="2"/>
  <c r="B280" i="2"/>
  <c r="C280" i="2"/>
  <c r="H280" i="2"/>
  <c r="G280" i="2" s="1"/>
  <c r="I280" i="2"/>
  <c r="B281" i="2"/>
  <c r="C281" i="2"/>
  <c r="G281" i="2"/>
  <c r="H281" i="2"/>
  <c r="I281" i="2"/>
  <c r="B282" i="2"/>
  <c r="C282" i="2"/>
  <c r="G282" i="2"/>
  <c r="H282" i="2"/>
  <c r="I282" i="2"/>
  <c r="B283" i="2"/>
  <c r="C283" i="2"/>
  <c r="G283" i="2"/>
  <c r="H283" i="2"/>
  <c r="I283" i="2"/>
  <c r="B284" i="2"/>
  <c r="C284" i="2"/>
  <c r="H284" i="2"/>
  <c r="G284" i="2" s="1"/>
  <c r="I284" i="2"/>
  <c r="B285" i="2"/>
  <c r="C285" i="2"/>
  <c r="H285" i="2"/>
  <c r="G285" i="2" s="1"/>
  <c r="I285" i="2"/>
  <c r="B286" i="2"/>
  <c r="C286" i="2"/>
  <c r="H286" i="2"/>
  <c r="G286" i="2" s="1"/>
  <c r="I286" i="2"/>
  <c r="B287" i="2"/>
  <c r="C287" i="2"/>
  <c r="G287" i="2"/>
  <c r="H287" i="2"/>
  <c r="I287" i="2"/>
  <c r="B288" i="2"/>
  <c r="C288" i="2"/>
  <c r="H288" i="2"/>
  <c r="G288" i="2" s="1"/>
  <c r="I288" i="2"/>
  <c r="B289" i="2"/>
  <c r="C289" i="2"/>
  <c r="G289" i="2"/>
  <c r="H289" i="2"/>
  <c r="I289" i="2"/>
  <c r="B290" i="2"/>
  <c r="C290" i="2"/>
  <c r="G290" i="2"/>
  <c r="H290" i="2"/>
  <c r="I290" i="2"/>
  <c r="B291" i="2"/>
  <c r="C291" i="2"/>
  <c r="G291" i="2"/>
  <c r="H291" i="2"/>
  <c r="I291" i="2"/>
  <c r="B292" i="2"/>
  <c r="C292" i="2"/>
  <c r="H292" i="2"/>
  <c r="G292" i="2" s="1"/>
  <c r="I292" i="2"/>
  <c r="B293" i="2"/>
  <c r="C293" i="2"/>
  <c r="H293" i="2"/>
  <c r="G293" i="2" s="1"/>
  <c r="I293" i="2"/>
  <c r="B294" i="2"/>
  <c r="C294" i="2"/>
  <c r="H294" i="2"/>
  <c r="G294" i="2" s="1"/>
  <c r="I294" i="2"/>
  <c r="B295" i="2"/>
  <c r="C295" i="2"/>
  <c r="G295" i="2"/>
  <c r="H295" i="2"/>
  <c r="I295" i="2"/>
  <c r="B296" i="2"/>
  <c r="C296" i="2"/>
  <c r="H296" i="2"/>
  <c r="G296" i="2" s="1"/>
  <c r="I296" i="2"/>
  <c r="B297" i="2"/>
  <c r="C297" i="2"/>
  <c r="G297" i="2"/>
  <c r="H297" i="2"/>
  <c r="I297" i="2"/>
  <c r="B298" i="2"/>
  <c r="C298" i="2"/>
  <c r="G298" i="2"/>
  <c r="H298" i="2"/>
  <c r="I298" i="2"/>
  <c r="B299" i="2"/>
  <c r="C299" i="2"/>
  <c r="G299" i="2"/>
  <c r="H299" i="2"/>
  <c r="I299" i="2"/>
  <c r="B300" i="2"/>
  <c r="C300" i="2"/>
  <c r="H300" i="2"/>
  <c r="G300" i="2" s="1"/>
  <c r="I300" i="2"/>
  <c r="B301" i="2"/>
  <c r="C301" i="2"/>
  <c r="H301" i="2"/>
  <c r="G301" i="2" s="1"/>
  <c r="I301" i="2"/>
</calcChain>
</file>

<file path=xl/sharedStrings.xml><?xml version="1.0" encoding="utf-8"?>
<sst xmlns="http://schemas.openxmlformats.org/spreadsheetml/2006/main" count="594" uniqueCount="333">
  <si>
    <t>Perlitz, MichaelFI</t>
  </si>
  <si>
    <t>12228230000 Hiring  Charges</t>
  </si>
  <si>
    <t>Ismail, AymanBT</t>
  </si>
  <si>
    <t>13237201000 Standard  Freight SD</t>
  </si>
  <si>
    <t>Hermans, RobertBT</t>
  </si>
  <si>
    <t>13237001000 Semi-Finished Goods</t>
  </si>
  <si>
    <t>Hegstad, IngeborgSC</t>
  </si>
  <si>
    <t>13237000060 Std Material Usage Laundry</t>
  </si>
  <si>
    <t>Gavankar, ArjaySF</t>
  </si>
  <si>
    <t>13237000014 Std.Mat.Usage Brass</t>
  </si>
  <si>
    <t>Derraik, RenatoBT</t>
  </si>
  <si>
    <t>13237000013 Std.Mat.Usage Copper</t>
  </si>
  <si>
    <t>Chui, MichaelBT</t>
  </si>
  <si>
    <t>13237000012 Std.Mat.Usage Alum.</t>
  </si>
  <si>
    <t>Barnekow, ThomasBT</t>
  </si>
  <si>
    <t>13237000006 Purchase Discount</t>
  </si>
  <si>
    <t>Arenas, ZanoniBT</t>
  </si>
  <si>
    <t>13237000005 Gas &amp; Elec</t>
  </si>
  <si>
    <t>Wirtz, ChristianGE</t>
  </si>
  <si>
    <t>13237000003 Std.Mat.Usage Import</t>
  </si>
  <si>
    <t>Weber, ThomasBT</t>
  </si>
  <si>
    <t>13237000002 Std.Mat.Usage Misc</t>
  </si>
  <si>
    <t>Tisnovsky, RossBT</t>
  </si>
  <si>
    <t>13237000001 Std.Mat.Usage Steel</t>
  </si>
  <si>
    <t>Saldanha, DimitrijCF</t>
  </si>
  <si>
    <t>13237000000 Std.Mat.Usage Parts</t>
  </si>
  <si>
    <t>Saigal, SuneelBT</t>
  </si>
  <si>
    <t>13236500200 Plant Trans FG OH</t>
  </si>
  <si>
    <t>Rasmussen, AndersCF</t>
  </si>
  <si>
    <t>13236500000 Plant Tfrs FG Mat.</t>
  </si>
  <si>
    <t>13237200270 Cost of Goods Sold Refrig. Mat</t>
  </si>
  <si>
    <t>O'Sullivan, ShaneSA</t>
  </si>
  <si>
    <t>13237200265 Cost of Goods Sold Laundry Overhead</t>
  </si>
  <si>
    <t>Naraschewski, MartinCF</t>
  </si>
  <si>
    <t>13237200250 Cost of Goods Sold Other Material</t>
  </si>
  <si>
    <t>Mehra, VijayBT</t>
  </si>
  <si>
    <t>13237200000 Std. Cost Of Goods Sold</t>
  </si>
  <si>
    <t>Mai, WolfgangBT</t>
  </si>
  <si>
    <t>13239707100 Interest on Capital Leases</t>
  </si>
  <si>
    <t>Aggarwal, GauravIN</t>
  </si>
  <si>
    <t>13238903000 Inv Absorp adj</t>
  </si>
  <si>
    <t>Hülsebusch, DetlevBT</t>
  </si>
  <si>
    <t>13239001000 Prop. Lease/Rent Internal</t>
  </si>
  <si>
    <t>Gursel, OzanDA</t>
  </si>
  <si>
    <t>13239053000 Site Fee Income Intra-Group</t>
  </si>
  <si>
    <t>Gomez Alonso, EnriqueBT</t>
  </si>
  <si>
    <t>13239051000 Site Fee Expenses In</t>
  </si>
  <si>
    <t>Freund, MichelBT</t>
  </si>
  <si>
    <t>13239050000 Site Fee Expenses In</t>
  </si>
  <si>
    <t>Dvorin, DavidCL</t>
  </si>
  <si>
    <t>13239035000 Security  Costs</t>
  </si>
  <si>
    <t>Christensen, AndréBT</t>
  </si>
  <si>
    <t>13239030000 Insurance</t>
  </si>
  <si>
    <t>Buman, MichaelBT</t>
  </si>
  <si>
    <t>13239020000 Equipment  Lease / R</t>
  </si>
  <si>
    <t>Betz, MichaelDC</t>
  </si>
  <si>
    <t>13239010000 Rates  And  Taxes</t>
  </si>
  <si>
    <t>Thede, BrianFI</t>
  </si>
  <si>
    <t>13239000000 Prop. Lease/Rent External</t>
  </si>
  <si>
    <t>Teinturier, CyrilleFR</t>
  </si>
  <si>
    <t>13239130000 Gain  On  Asset  Disposal</t>
  </si>
  <si>
    <t>Snyder, LilaNY</t>
  </si>
  <si>
    <t>13238901000 Purchase  Discount</t>
  </si>
  <si>
    <t>Simone, TonyAT</t>
  </si>
  <si>
    <t>13238510050 R&amp;D Expenses - PM</t>
  </si>
  <si>
    <t>McGurk, MonicaAT</t>
  </si>
  <si>
    <t>13238510040 R&amp;D Expenses - FT</t>
  </si>
  <si>
    <t>Doig, StephenFI</t>
  </si>
  <si>
    <t>13238510010 R&amp;D Expenses - PD .</t>
  </si>
  <si>
    <t>Diaz, RamonBT</t>
  </si>
  <si>
    <t>13238510000 R&amp;D Expenses - Eligi</t>
  </si>
  <si>
    <t>Delaney, JohnCL</t>
  </si>
  <si>
    <t>13238277000 Area  Store  Costs</t>
  </si>
  <si>
    <t>De Ridder, GeoffroyBT</t>
  </si>
  <si>
    <t>13238276000 External Storage</t>
  </si>
  <si>
    <t>Brunsman, BarryBT</t>
  </si>
  <si>
    <t>13238270000 Advertising</t>
  </si>
  <si>
    <t>Ritter, RonaldFI</t>
  </si>
  <si>
    <t>13238269300 IS Software Purch.</t>
  </si>
  <si>
    <t>Wood, CarterDA</t>
  </si>
  <si>
    <t>13238269200 IS Software Maint.</t>
  </si>
  <si>
    <t>Woerner, JohnNY</t>
  </si>
  <si>
    <t>13238269100 IS Hardware Maint.</t>
  </si>
  <si>
    <t>Winter, MatthiasSW</t>
  </si>
  <si>
    <t>13238264000 External Audit Expenses</t>
  </si>
  <si>
    <t>Vardhan, DevCH</t>
  </si>
  <si>
    <t>13238262000 Legal Expenses</t>
  </si>
  <si>
    <t>Singh, AnilIN</t>
  </si>
  <si>
    <t>13238261020 Sundry Exp.Non Ded</t>
  </si>
  <si>
    <t>Stein, WolframBT</t>
  </si>
  <si>
    <t>13238261000 Sundry Expenses Deductible</t>
  </si>
  <si>
    <t>Singham, SeelanAS</t>
  </si>
  <si>
    <t>13238260000 Amenities</t>
  </si>
  <si>
    <t>Sheng, PaulHO</t>
  </si>
  <si>
    <t>13238259000 Postage</t>
  </si>
  <si>
    <t>Schröder, JürgenGE</t>
  </si>
  <si>
    <t>13238258100 Communications MP</t>
  </si>
  <si>
    <t>Schorling, ChristopherGE</t>
  </si>
  <si>
    <t>13238258000 Communications PABX</t>
  </si>
  <si>
    <t>Sands, GeoffreyNY</t>
  </si>
  <si>
    <t>13238257000 Photo Copier Expenses</t>
  </si>
  <si>
    <t>Puri, MohitIN</t>
  </si>
  <si>
    <t>13238256000 Printing &amp; Stationery</t>
  </si>
  <si>
    <t>Portas, DavidFI</t>
  </si>
  <si>
    <t>13238255000 Dues / Subscriptions</t>
  </si>
  <si>
    <t>Pietraszek, WayneBT</t>
  </si>
  <si>
    <t>13238254000 Donations</t>
  </si>
  <si>
    <t>Nicli, SauroBT</t>
  </si>
  <si>
    <t>13238252000 Office  Equipment  M</t>
  </si>
  <si>
    <t>Mueller-Oerlinghausen, JensGE</t>
  </si>
  <si>
    <t>13238251000 Fringe  Benefits  Tax</t>
  </si>
  <si>
    <t>Merbecks, AndreasGE</t>
  </si>
  <si>
    <t>13238249000 Entertainment Tax Levy</t>
  </si>
  <si>
    <t>Leukert, PeterBT</t>
  </si>
  <si>
    <t>13238248000 Ent.Exp. Non Ded</t>
  </si>
  <si>
    <t>Lancellotti, RobertoIT</t>
  </si>
  <si>
    <t>13238247000 Ent.Exp. Deductable</t>
  </si>
  <si>
    <t>Hilton Segel, LizNY</t>
  </si>
  <si>
    <t>13238246000 Training</t>
  </si>
  <si>
    <t>Heel, JoeAT</t>
  </si>
  <si>
    <t>13238245300 Employment Costs</t>
  </si>
  <si>
    <t>Hardt, ChipCH</t>
  </si>
  <si>
    <t>13238245200 Tempory Staff</t>
  </si>
  <si>
    <t>Fischer, MarcGE</t>
  </si>
  <si>
    <t>13238245100 Contractors</t>
  </si>
  <si>
    <t>Devine, TedCH</t>
  </si>
  <si>
    <t>13238245000 Consultants</t>
  </si>
  <si>
    <t>Cunha, LuisPT</t>
  </si>
  <si>
    <t>13238244040 Wages &amp; Salaries Overtime</t>
  </si>
  <si>
    <t>Bot, BernardNL</t>
  </si>
  <si>
    <t>13238244020 Wages &amp; Salaries Hoo</t>
  </si>
  <si>
    <t>Allas, PetriBT</t>
  </si>
  <si>
    <t>13238244000 Wages &amp; Salaries General</t>
  </si>
  <si>
    <t>Wilson, GregoryFI</t>
  </si>
  <si>
    <t>13238243000 Travel Expenses-Overseas</t>
  </si>
  <si>
    <t>Ewens, PeterFI</t>
  </si>
  <si>
    <t>13238242000 Travel Expenses-Domestic</t>
  </si>
  <si>
    <t>Tyreman, MagnusSC</t>
  </si>
  <si>
    <t>13238241100 Vehicle Leasing</t>
  </si>
  <si>
    <t>Taraporevala, ZubinNY</t>
  </si>
  <si>
    <t>13238241000 Vehicle Expenses</t>
  </si>
  <si>
    <t>Sitch, CharlesAU</t>
  </si>
  <si>
    <t>13238240100 Electricity</t>
  </si>
  <si>
    <t>Simensen, Simen VierSC</t>
  </si>
  <si>
    <t>13238240000 Gas</t>
  </si>
  <si>
    <t>Schrader, JürgenGE</t>
  </si>
  <si>
    <t>13238239000 Freight/Delivery Expenses</t>
  </si>
  <si>
    <t>Rall, WilhelmGE</t>
  </si>
  <si>
    <t>13238237000 Environ. Protection</t>
  </si>
  <si>
    <t>Pinkus, GarySF</t>
  </si>
  <si>
    <t>13238230000 Hiring  Charges</t>
  </si>
  <si>
    <t>Ostrowski, KennethAT</t>
  </si>
  <si>
    <t>13238227000 Canteen  Costs</t>
  </si>
  <si>
    <t>Orr, SamanthaGC</t>
  </si>
  <si>
    <t>13238226000 Waste  Removal</t>
  </si>
  <si>
    <t>Mendonca, LennySF</t>
  </si>
  <si>
    <t>13238225000 Safety  And  First  Aid</t>
  </si>
  <si>
    <t>Latoff, RobertCL</t>
  </si>
  <si>
    <t>13238224000 Misc Equip Purchases</t>
  </si>
  <si>
    <t>Lal, ShyamBT</t>
  </si>
  <si>
    <t>13238223000 Cleaning  And  Sundries</t>
  </si>
  <si>
    <t>Kanarek, LarryDC</t>
  </si>
  <si>
    <t>13238222000 Engineering  Supplies</t>
  </si>
  <si>
    <t>Goland, AnthonyDC</t>
  </si>
  <si>
    <t>13238221000 Production  Supplies</t>
  </si>
  <si>
    <t>Beyer v. Morgenstern, IngoGE</t>
  </si>
  <si>
    <t>13238220000 Protective  Clothing</t>
  </si>
  <si>
    <t>13238130000 Spares for maintenance</t>
  </si>
  <si>
    <t>Bender, MichaelBT</t>
  </si>
  <si>
    <t>13238121000 Maintenance  Appropr</t>
  </si>
  <si>
    <t>Baumgartner, ThomasGE</t>
  </si>
  <si>
    <t>13238113000 Maintenance  Tooling</t>
  </si>
  <si>
    <t>Bäte, OliverGE</t>
  </si>
  <si>
    <t>13238112000 Maintenance  P&amp;E</t>
  </si>
  <si>
    <t>13238111000 Maintenance  Materials</t>
  </si>
  <si>
    <t>Bahadur, KanikaBT</t>
  </si>
  <si>
    <t>13238101000 Maintenance  Labour</t>
  </si>
  <si>
    <t>Mok, BenjaminCF</t>
  </si>
  <si>
    <t>13238031000 Misc Ind Lab</t>
  </si>
  <si>
    <t>Degeratu, AlexFI</t>
  </si>
  <si>
    <t>13238030000 Labour Testing</t>
  </si>
  <si>
    <t>Tan, GinAS</t>
  </si>
  <si>
    <t>13238020000 Labour Material Handling</t>
  </si>
  <si>
    <t>Debergh, ChristopherFI</t>
  </si>
  <si>
    <t>13238010000 Labour Toolmakers</t>
  </si>
  <si>
    <t>Strehle, FlorianGE</t>
  </si>
  <si>
    <t>13238009000 Labour Despatch / Delivery</t>
  </si>
  <si>
    <t>Reddy, RamanaBT</t>
  </si>
  <si>
    <t>13238007000 Labour Supervisory</t>
  </si>
  <si>
    <t>Nichols, KregFI</t>
  </si>
  <si>
    <t>13238005000 Labour Safety  And</t>
  </si>
  <si>
    <t>Magalhaes, MarioBT</t>
  </si>
  <si>
    <t>13238004000 Ancillary  Wages</t>
  </si>
  <si>
    <t>LaBerge, LauraNY</t>
  </si>
  <si>
    <t>13238003000 Labour Cleaners  And</t>
  </si>
  <si>
    <t>Kim, Stanley KBT</t>
  </si>
  <si>
    <t>13238002000 Labour Watchmen / Ga</t>
  </si>
  <si>
    <t>Jemili, HoussemBT</t>
  </si>
  <si>
    <t>13238001000 Labour Storemen</t>
  </si>
  <si>
    <t>13238000000 Labour Die  Setting</t>
  </si>
  <si>
    <t>13239110000 Depreciation Expense</t>
  </si>
  <si>
    <t>13237220001 Damage Allowance</t>
  </si>
  <si>
    <t>13237210000 Variation  From  Sta</t>
  </si>
  <si>
    <t>13237101000 Direct  Labour</t>
  </si>
  <si>
    <t>13237112000 Rate Variance</t>
  </si>
  <si>
    <t>13237111000 Overtime Premium</t>
  </si>
  <si>
    <t>13237110000 Efficiency Variance</t>
  </si>
  <si>
    <t>13237010060 Scrap Steel Sales</t>
  </si>
  <si>
    <t>13237010048 Period Burden Recovered</t>
  </si>
  <si>
    <t>13237010046 Exchange Rate Variance</t>
  </si>
  <si>
    <t>13237010045 Price Var Imp Prod</t>
  </si>
  <si>
    <t>13237010044 Price Var Imp Prod</t>
  </si>
  <si>
    <t>13237010042 Purchases Rebates</t>
  </si>
  <si>
    <t>13237010041 Purchase Price Variance</t>
  </si>
  <si>
    <t>13237010040 Purchase Price Variance</t>
  </si>
  <si>
    <t>13237010025 Scrap Recovery in Standards</t>
  </si>
  <si>
    <t>13237010020 Scrap Write-Offs</t>
  </si>
  <si>
    <t>13237010010 Cycle Count Adj</t>
  </si>
  <si>
    <t>Arora, MohitIN</t>
  </si>
  <si>
    <t>13237010000 Usage Variation</t>
  </si>
  <si>
    <t>13237201024 Freight &amp; Cartage Floorcare</t>
  </si>
  <si>
    <t>13237201022 Freight &amp; Cartage Laundry</t>
  </si>
  <si>
    <t>13237201002 I/state Freight Sydney</t>
  </si>
  <si>
    <t>13219704000 Interest  Income / E</t>
  </si>
  <si>
    <t>13219707100 Interest on Capital Leases</t>
  </si>
  <si>
    <t>13219700000 Interest  Expenses</t>
  </si>
  <si>
    <t>13218281000 Corporate  Charges</t>
  </si>
  <si>
    <t>13218280000 Group  Charges</t>
  </si>
  <si>
    <t>13219003000 Property  Lease / Re</t>
  </si>
  <si>
    <t>13219001000 Prop. Lease/Rent Internal</t>
  </si>
  <si>
    <t>13219900530 Admin Allocation</t>
  </si>
  <si>
    <t>13219707000 Currency  Fluctuation</t>
  </si>
  <si>
    <t>13219140000 Loss  On  Asset  Disposal</t>
  </si>
  <si>
    <t>13219053000 Site Fee Income Intr</t>
  </si>
  <si>
    <t>13219051000 Site Fee Expenses In</t>
  </si>
  <si>
    <t>13219035000 Security  Costs</t>
  </si>
  <si>
    <t>13219030000 Insurance</t>
  </si>
  <si>
    <t>Arora, SandeepIN</t>
  </si>
  <si>
    <t>13219020000 Equipment  Lease / R</t>
  </si>
  <si>
    <t>13219010000 Rates  And  Taxes</t>
  </si>
  <si>
    <t>13219130000 Gain  On  Asset  Disposal</t>
  </si>
  <si>
    <t>13218900000 Miscellaneous  Income</t>
  </si>
  <si>
    <t>13219900720 R&amp;D Costs Assessment</t>
  </si>
  <si>
    <t>13218274000 Bad Debts Recovered</t>
  </si>
  <si>
    <t>13218273000 Bad and Doubtful Debts</t>
  </si>
  <si>
    <t>Arora, AkshikaIN</t>
  </si>
  <si>
    <t>13218269300 IS Software Purch.</t>
  </si>
  <si>
    <t>13218269200 IS Software Maint.</t>
  </si>
  <si>
    <t>13218269100 IS Hardware Maint.</t>
  </si>
  <si>
    <t>13218268000 Info. Sys.-Processing Cost</t>
  </si>
  <si>
    <t>13218267000 Info. Sys.-Hardware Oper.</t>
  </si>
  <si>
    <t>13218266000 IS Software Devel.</t>
  </si>
  <si>
    <t>13218265000 Fines  And  Penalties</t>
  </si>
  <si>
    <t>13218264000 External Audit Expenses</t>
  </si>
  <si>
    <t>13218263000 External Accounting</t>
  </si>
  <si>
    <t>13218262500 Collection Expenses</t>
  </si>
  <si>
    <t>13218262000 Legal Expenses</t>
  </si>
  <si>
    <t>13218261020 Sundry Exp.Non Ded</t>
  </si>
  <si>
    <t>13218261000 Sundry Expenses Deductible</t>
  </si>
  <si>
    <t>13218260000 Amenities</t>
  </si>
  <si>
    <t>13218259000 Postage</t>
  </si>
  <si>
    <t>13218258300 Communications Data</t>
  </si>
  <si>
    <t>13218258100 Communications MP</t>
  </si>
  <si>
    <t>13218258000 Comms PABX</t>
  </si>
  <si>
    <t>13218257000 Photo Copier Expenses</t>
  </si>
  <si>
    <t>13218256000 Printing &amp; Stationery</t>
  </si>
  <si>
    <t>13218255000 Dues / Subscriptions</t>
  </si>
  <si>
    <t>13218254000 Donations</t>
  </si>
  <si>
    <t>13218253000 Bank  Charges</t>
  </si>
  <si>
    <t>13218252000 Office  Equipment  M</t>
  </si>
  <si>
    <t>13218251000 Fringe  Benefits  Tax</t>
  </si>
  <si>
    <t>13218250000 FBT Expenses</t>
  </si>
  <si>
    <t>Seth, RajatGC</t>
  </si>
  <si>
    <t>13218248000 Ent.Exp. Non Ded</t>
  </si>
  <si>
    <t>13218247000 Ent.Exp. Deductable</t>
  </si>
  <si>
    <t>13218246000 Training</t>
  </si>
  <si>
    <t>13218245300 Employment Costs</t>
  </si>
  <si>
    <t>13218245200 Tempory Staff</t>
  </si>
  <si>
    <t>13218245100 Contractors</t>
  </si>
  <si>
    <t>13218245000 Consultants</t>
  </si>
  <si>
    <t>13218244040 Wages &amp; Salaries Overtime</t>
  </si>
  <si>
    <t>13218244020 Wages &amp; Salaries Hoo</t>
  </si>
  <si>
    <t>13218244000 Wages &amp; Salaries General</t>
  </si>
  <si>
    <t>13218243000 Travel Expenses-Overseas</t>
  </si>
  <si>
    <t>13218242000 Travel Expenses-Domestic</t>
  </si>
  <si>
    <t>13218241100 Vehicle Leasing</t>
  </si>
  <si>
    <t>13218241000 Vehicle Expenses</t>
  </si>
  <si>
    <t>13218240100 Electricity</t>
  </si>
  <si>
    <t>13218239000 Freight/Delivery Expenses</t>
  </si>
  <si>
    <t>13218227000 Canteen  Costs</t>
  </si>
  <si>
    <t>13218226000 Waste  Removal</t>
  </si>
  <si>
    <t>13218223000 Cleaning  And  Sundries</t>
  </si>
  <si>
    <t>13218112000 Maintenance  P&amp;E</t>
  </si>
  <si>
    <t>13218111000 Maintenance  Materials</t>
  </si>
  <si>
    <t>13218003000 Labour Cleaners  And</t>
  </si>
  <si>
    <t>13218002000 Labour Watchmen / Ga</t>
  </si>
  <si>
    <t>13219111000 Depreciation CL .</t>
  </si>
  <si>
    <t>13219110000 Depreciation Expense</t>
  </si>
  <si>
    <t>13217101000 Direct  Labour</t>
  </si>
  <si>
    <t>13217112000 Rate Variance</t>
  </si>
  <si>
    <t>13217010060 Scrap Steel Sales</t>
  </si>
  <si>
    <t>13217010050 Sub Contract work</t>
  </si>
  <si>
    <t>13217010040 Purchase Price Variance</t>
  </si>
  <si>
    <t>13217010034 Man Variance Settlement</t>
  </si>
  <si>
    <t>13217010012 Cycle count/stocktak</t>
  </si>
  <si>
    <t>13217010010 Cycle Count Adj</t>
  </si>
  <si>
    <t>13217201160 Sub Advertising Maytag</t>
  </si>
  <si>
    <t>13217000006 Purchase Discount</t>
  </si>
  <si>
    <t>13217000005 Gas &amp; Elec</t>
  </si>
  <si>
    <t>13217200270 Cost of Goods Sold Refrig. Mat</t>
  </si>
  <si>
    <t>13217200265 Cost of Goods Sold Laundry Overhead</t>
  </si>
  <si>
    <t>13217200250 Cost of Goods Sold Other Material</t>
  </si>
  <si>
    <t>13217200000 Std. Cost Of Goods Sold</t>
  </si>
  <si>
    <t>13218258000 Communications PABX</t>
  </si>
  <si>
    <t>13219110000 Depreciation Exp</t>
  </si>
  <si>
    <t>Office code</t>
  </si>
  <si>
    <t>Last name</t>
  </si>
  <si>
    <t>First name</t>
  </si>
  <si>
    <t>Name</t>
  </si>
  <si>
    <t>Actual</t>
  </si>
  <si>
    <t>Code</t>
  </si>
  <si>
    <t>task</t>
  </si>
  <si>
    <t>code number</t>
  </si>
  <si>
    <t>Please use Datacleaning functions to fill up the table below</t>
  </si>
  <si>
    <t>RANK</t>
  </si>
  <si>
    <t>TRIM</t>
  </si>
  <si>
    <t>FIND / SUBSTITUTE / REPLACE</t>
  </si>
  <si>
    <t>UPPER / LOWER</t>
  </si>
  <si>
    <t>PROPER</t>
  </si>
  <si>
    <t>LEN</t>
  </si>
  <si>
    <t>SOLUTION - The yellow columns contain the data clean up from the old columns in the middle.</t>
  </si>
  <si>
    <t>LEFT / RIGHT / MID</t>
  </si>
  <si>
    <t>TEXT TO COLUMNS and DATA CLEANING FUNCTIONS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</si>
</sst>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37" fontId="0" fillId="0" borderId="1" xfId="2" applyNumberFormat="1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0" fillId="0" borderId="0" xfId="1" applyNumberFormat="1" applyFont="1" applyFill="1"/>
    <xf numFmtId="0" fontId="0" fillId="0" borderId="0" xfId="0" applyAlignment="1">
      <alignment horizontal="center"/>
    </xf>
    <xf numFmtId="0" fontId="0" fillId="0" borderId="0" xfId="0" quotePrefix="1"/>
  </cellXfs>
  <cellStyles count="3">
    <cellStyle name="Comma 2" xfId="2" xr:uid="{B6451D61-DEE8-4034-ABBF-6455655B5004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es\Desktop\projects\Module%201.xlsx" TargetMode="External"/><Relationship Id="rId1" Type="http://schemas.openxmlformats.org/officeDocument/2006/relationships/externalLinkPath" Target="/Users/nages/Desktop/projects/Modul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Shortcuts"/>
      <sheetName val="Formatting (2)"/>
      <sheetName val="Conditional Formatting"/>
      <sheetName val="Simple function"/>
      <sheetName val="References"/>
      <sheetName val="Date function (2)"/>
      <sheetName val="Text Function"/>
      <sheetName val="Functions_Logical"/>
      <sheetName val="Vlookup-Hlookup"/>
      <sheetName val="Index,Offset,Match"/>
      <sheetName val="Countifs-SUMif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F1A7-E08B-4F00-B186-34078447D556}">
  <dimension ref="B2:I301"/>
  <sheetViews>
    <sheetView tabSelected="1" zoomScale="68" workbookViewId="0">
      <selection activeCell="D9" sqref="D9"/>
    </sheetView>
  </sheetViews>
  <sheetFormatPr defaultRowHeight="14.4" x14ac:dyDescent="0.3"/>
  <cols>
    <col min="2" max="2" width="21.5546875" customWidth="1"/>
    <col min="3" max="3" width="38.88671875" customWidth="1"/>
    <col min="4" max="4" width="51.33203125" customWidth="1"/>
    <col min="5" max="5" width="9.5546875" bestFit="1" customWidth="1"/>
    <col min="6" max="6" width="26.44140625" bestFit="1" customWidth="1"/>
    <col min="7" max="7" width="19.6640625" customWidth="1"/>
    <col min="8" max="8" width="21" customWidth="1"/>
    <col min="9" max="9" width="12.44140625" customWidth="1"/>
  </cols>
  <sheetData>
    <row r="2" spans="2:9" ht="17.399999999999999" x14ac:dyDescent="0.35">
      <c r="B2" s="6" t="s">
        <v>332</v>
      </c>
      <c r="H2" s="9"/>
    </row>
    <row r="3" spans="2:9" x14ac:dyDescent="0.3">
      <c r="B3" t="s">
        <v>331</v>
      </c>
      <c r="D3" s="8" t="s">
        <v>330</v>
      </c>
      <c r="E3" s="8"/>
      <c r="F3" s="8"/>
    </row>
    <row r="4" spans="2:9" x14ac:dyDescent="0.3">
      <c r="B4" t="s">
        <v>329</v>
      </c>
      <c r="F4" s="7"/>
    </row>
    <row r="5" spans="2:9" x14ac:dyDescent="0.3">
      <c r="B5" t="s">
        <v>328</v>
      </c>
    </row>
    <row r="6" spans="2:9" x14ac:dyDescent="0.3">
      <c r="B6" t="s">
        <v>327</v>
      </c>
      <c r="E6" t="str">
        <f>PROPER(E7)</f>
        <v/>
      </c>
    </row>
    <row r="7" spans="2:9" x14ac:dyDescent="0.3">
      <c r="B7" t="s">
        <v>326</v>
      </c>
    </row>
    <row r="8" spans="2:9" x14ac:dyDescent="0.3">
      <c r="B8" t="s">
        <v>325</v>
      </c>
    </row>
    <row r="9" spans="2:9" x14ac:dyDescent="0.3">
      <c r="B9" t="s">
        <v>324</v>
      </c>
    </row>
    <row r="12" spans="2:9" ht="17.399999999999999" x14ac:dyDescent="0.35">
      <c r="D12" s="6" t="s">
        <v>323</v>
      </c>
    </row>
    <row r="13" spans="2:9" x14ac:dyDescent="0.3">
      <c r="B13" s="4" t="s">
        <v>322</v>
      </c>
      <c r="C13" s="4" t="s">
        <v>321</v>
      </c>
      <c r="D13" s="5" t="s">
        <v>320</v>
      </c>
      <c r="E13" s="5" t="s">
        <v>319</v>
      </c>
      <c r="F13" s="5" t="s">
        <v>318</v>
      </c>
      <c r="G13" s="4" t="s">
        <v>317</v>
      </c>
      <c r="H13" s="4" t="s">
        <v>316</v>
      </c>
      <c r="I13" s="4" t="s">
        <v>315</v>
      </c>
    </row>
    <row r="14" spans="2:9" x14ac:dyDescent="0.3">
      <c r="B14" s="1" t="str">
        <f>LEFT(D14,11)</f>
        <v>13217200000</v>
      </c>
      <c r="C14" s="1" t="str">
        <f>REPLACE(D14,1,11,"")</f>
        <v xml:space="preserve"> Std. Cost Of Goods Sold</v>
      </c>
      <c r="D14" s="1" t="s">
        <v>312</v>
      </c>
      <c r="E14" s="3">
        <v>0</v>
      </c>
      <c r="F14" s="1" t="s">
        <v>189</v>
      </c>
      <c r="G14" s="2" t="str">
        <f>MID(F14,FIND(",",F14)+2,LEN(F14)-LEN(H14)-4)</f>
        <v>Kreg</v>
      </c>
      <c r="H14" s="1" t="str">
        <f>LEFT(F14,FIND(",",F14)-1)</f>
        <v>Nichols</v>
      </c>
      <c r="I14" s="1" t="str">
        <f>RIGHT(F14,2)</f>
        <v>FI</v>
      </c>
    </row>
    <row r="15" spans="2:9" x14ac:dyDescent="0.3">
      <c r="B15" s="1" t="str">
        <f>LEFT(D15,11)</f>
        <v>13217200250</v>
      </c>
      <c r="C15" s="1" t="str">
        <f>REPLACE(D15,1,11,"")</f>
        <v xml:space="preserve"> Cost of Goods Sold Other Material</v>
      </c>
      <c r="D15" s="1" t="s">
        <v>311</v>
      </c>
      <c r="E15" s="3">
        <v>0</v>
      </c>
      <c r="F15" s="1" t="s">
        <v>187</v>
      </c>
      <c r="G15" s="2" t="str">
        <f>MID(F15,FIND(",",F15)+2,LEN(F15)-LEN(H15)-4)</f>
        <v>Ramana</v>
      </c>
      <c r="H15" s="1" t="str">
        <f>LEFT(F15,FIND(",",F15)-1)</f>
        <v>Reddy</v>
      </c>
      <c r="I15" s="1" t="str">
        <f>RIGHT(F15,2)</f>
        <v>BT</v>
      </c>
    </row>
    <row r="16" spans="2:9" x14ac:dyDescent="0.3">
      <c r="B16" s="1" t="str">
        <f>LEFT(D16,11)</f>
        <v>13217200265</v>
      </c>
      <c r="C16" s="1" t="str">
        <f>REPLACE(D16,1,11,"")</f>
        <v xml:space="preserve"> Cost of Goods Sold Laundry Overhead</v>
      </c>
      <c r="D16" s="1" t="s">
        <v>310</v>
      </c>
      <c r="E16" s="3">
        <v>0</v>
      </c>
      <c r="F16" s="1" t="s">
        <v>185</v>
      </c>
      <c r="G16" s="2" t="str">
        <f>MID(F16,FIND(",",F16)+2,LEN(F16)-LEN(H16)-4)</f>
        <v>Florian</v>
      </c>
      <c r="H16" s="1" t="str">
        <f>LEFT(F16,FIND(",",F16)-1)</f>
        <v>Strehle</v>
      </c>
      <c r="I16" s="1" t="str">
        <f>RIGHT(F16,2)</f>
        <v>GE</v>
      </c>
    </row>
    <row r="17" spans="2:9" x14ac:dyDescent="0.3">
      <c r="B17" s="1" t="str">
        <f>LEFT(D17,11)</f>
        <v>13217200270</v>
      </c>
      <c r="C17" s="1" t="str">
        <f>REPLACE(D17,1,11,"")</f>
        <v xml:space="preserve"> Cost of Goods Sold Refrig. Mat</v>
      </c>
      <c r="D17" s="1" t="s">
        <v>309</v>
      </c>
      <c r="E17" s="3">
        <v>0</v>
      </c>
      <c r="F17" s="1" t="s">
        <v>183</v>
      </c>
      <c r="G17" s="2" t="str">
        <f>MID(F17,FIND(",",F17)+2,LEN(F17)-LEN(H17)-4)</f>
        <v>Christopher</v>
      </c>
      <c r="H17" s="1" t="str">
        <f>LEFT(F17,FIND(",",F17)-1)</f>
        <v>Debergh</v>
      </c>
      <c r="I17" s="1" t="str">
        <f>RIGHT(F17,2)</f>
        <v>FI</v>
      </c>
    </row>
    <row r="18" spans="2:9" x14ac:dyDescent="0.3">
      <c r="B18" s="1" t="str">
        <f>LEFT(D18,11)</f>
        <v>13217000005</v>
      </c>
      <c r="C18" s="1" t="str">
        <f>REPLACE(D18,1,11,"")</f>
        <v xml:space="preserve"> Gas &amp; Elec</v>
      </c>
      <c r="D18" s="1" t="s">
        <v>308</v>
      </c>
      <c r="E18" s="3">
        <v>0</v>
      </c>
      <c r="F18" s="1" t="s">
        <v>181</v>
      </c>
      <c r="G18" s="2" t="str">
        <f>MID(F18,FIND(",",F18)+2,LEN(F18)-LEN(H18)-4)</f>
        <v>Gin</v>
      </c>
      <c r="H18" s="1" t="str">
        <f>LEFT(F18,FIND(",",F18)-1)</f>
        <v>Tan</v>
      </c>
      <c r="I18" s="1" t="str">
        <f>RIGHT(F18,2)</f>
        <v>AS</v>
      </c>
    </row>
    <row r="19" spans="2:9" x14ac:dyDescent="0.3">
      <c r="B19" s="1" t="str">
        <f>LEFT(D19,11)</f>
        <v>13217000006</v>
      </c>
      <c r="C19" s="1" t="str">
        <f>REPLACE(D19,1,11,"")</f>
        <v xml:space="preserve"> Purchase Discount</v>
      </c>
      <c r="D19" s="1" t="s">
        <v>307</v>
      </c>
      <c r="E19" s="3">
        <v>0</v>
      </c>
      <c r="F19" s="1" t="s">
        <v>179</v>
      </c>
      <c r="G19" s="2" t="str">
        <f>MID(F19,FIND(",",F19)+2,LEN(F19)-LEN(H19)-4)</f>
        <v>Alex</v>
      </c>
      <c r="H19" s="1" t="str">
        <f>LEFT(F19,FIND(",",F19)-1)</f>
        <v>Degeratu</v>
      </c>
      <c r="I19" s="1" t="str">
        <f>RIGHT(F19,2)</f>
        <v>FI</v>
      </c>
    </row>
    <row r="20" spans="2:9" x14ac:dyDescent="0.3">
      <c r="B20" s="1" t="str">
        <f>LEFT(D20,11)</f>
        <v>13217201160</v>
      </c>
      <c r="C20" s="1" t="str">
        <f>REPLACE(D20,1,11,"")</f>
        <v xml:space="preserve"> Sub Advertising Maytag</v>
      </c>
      <c r="D20" s="1" t="s">
        <v>306</v>
      </c>
      <c r="E20" s="3">
        <v>0</v>
      </c>
      <c r="F20" s="1" t="s">
        <v>177</v>
      </c>
      <c r="G20" s="2" t="str">
        <f>MID(F20,FIND(",",F20)+2,LEN(F20)-LEN(H20)-4)</f>
        <v>Benjamin</v>
      </c>
      <c r="H20" s="1" t="str">
        <f>LEFT(F20,FIND(",",F20)-1)</f>
        <v>Mok</v>
      </c>
      <c r="I20" s="1" t="str">
        <f>RIGHT(F20,2)</f>
        <v>CF</v>
      </c>
    </row>
    <row r="21" spans="2:9" x14ac:dyDescent="0.3">
      <c r="B21" s="1" t="str">
        <f>LEFT(D21,11)</f>
        <v>13217010010</v>
      </c>
      <c r="C21" s="1" t="str">
        <f>REPLACE(D21,1,11,"")</f>
        <v xml:space="preserve"> Cycle Count Adj</v>
      </c>
      <c r="D21" s="1" t="s">
        <v>305</v>
      </c>
      <c r="E21" s="3">
        <v>0</v>
      </c>
      <c r="F21" s="1" t="s">
        <v>175</v>
      </c>
      <c r="G21" s="2" t="str">
        <f>MID(F21,FIND(",",F21)+2,LEN(F21)-LEN(H21)-4)</f>
        <v>Kanika</v>
      </c>
      <c r="H21" s="1" t="str">
        <f>LEFT(F21,FIND(",",F21)-1)</f>
        <v>Bahadur</v>
      </c>
      <c r="I21" s="1" t="str">
        <f>RIGHT(F21,2)</f>
        <v>BT</v>
      </c>
    </row>
    <row r="22" spans="2:9" x14ac:dyDescent="0.3">
      <c r="B22" s="1" t="str">
        <f>LEFT(D22,11)</f>
        <v>13217010060</v>
      </c>
      <c r="C22" s="1" t="str">
        <f>REPLACE(D22,1,11,"")</f>
        <v xml:space="preserve"> Scrap Steel Sales</v>
      </c>
      <c r="D22" s="1" t="s">
        <v>300</v>
      </c>
      <c r="E22" s="3">
        <v>0</v>
      </c>
      <c r="F22" s="1" t="s">
        <v>165</v>
      </c>
      <c r="G22" s="2" t="str">
        <f>MID(F22,FIND(",",F22)+2,LEN(F22)-LEN(H22)-4)</f>
        <v>Ingo</v>
      </c>
      <c r="H22" s="1" t="str">
        <f>LEFT(F22,FIND(",",F22)-1)</f>
        <v>Beyer v. Morgenstern</v>
      </c>
      <c r="I22" s="1" t="str">
        <f>RIGHT(F22,2)</f>
        <v>GE</v>
      </c>
    </row>
    <row r="23" spans="2:9" x14ac:dyDescent="0.3">
      <c r="B23" s="1" t="str">
        <f>LEFT(D23,11)</f>
        <v>13217112000</v>
      </c>
      <c r="C23" s="1" t="str">
        <f>REPLACE(D23,1,11,"")</f>
        <v xml:space="preserve"> Rate Variance</v>
      </c>
      <c r="D23" s="1" t="s">
        <v>299</v>
      </c>
      <c r="E23" s="3">
        <v>0</v>
      </c>
      <c r="F23" s="1" t="s">
        <v>172</v>
      </c>
      <c r="G23" s="2" t="str">
        <f>MID(F23,FIND(",",F23)+2,LEN(F23)-LEN(H23)-4)</f>
        <v>Oliver</v>
      </c>
      <c r="H23" s="1" t="str">
        <f>LEFT(F23,FIND(",",F23)-1)</f>
        <v>Bäte</v>
      </c>
      <c r="I23" s="1" t="str">
        <f>RIGHT(F23,2)</f>
        <v>GE</v>
      </c>
    </row>
    <row r="24" spans="2:9" x14ac:dyDescent="0.3">
      <c r="B24" s="1" t="str">
        <f>LEFT(D24,11)</f>
        <v>13219110000</v>
      </c>
      <c r="C24" s="1" t="str">
        <f>REPLACE(D24,1,11,"")</f>
        <v xml:space="preserve"> Depreciation Exp</v>
      </c>
      <c r="D24" s="1" t="s">
        <v>314</v>
      </c>
      <c r="E24" s="3">
        <v>44870.347500000003</v>
      </c>
      <c r="F24" s="1" t="s">
        <v>170</v>
      </c>
      <c r="G24" s="2" t="str">
        <f>MID(F24,FIND(",",F24)+2,LEN(F24)-LEN(H24)-4)</f>
        <v>Thomas</v>
      </c>
      <c r="H24" s="1" t="str">
        <f>LEFT(F24,FIND(",",F24)-1)</f>
        <v>Baumgartner</v>
      </c>
      <c r="I24" s="1" t="str">
        <f>RIGHT(F24,2)</f>
        <v>GE</v>
      </c>
    </row>
    <row r="25" spans="2:9" x14ac:dyDescent="0.3">
      <c r="B25" s="1" t="str">
        <f>LEFT(D25,11)</f>
        <v>13219111000</v>
      </c>
      <c r="C25" s="1" t="str">
        <f>REPLACE(D25,1,11,"")</f>
        <v xml:space="preserve"> Depreciation CL .</v>
      </c>
      <c r="D25" s="1" t="s">
        <v>296</v>
      </c>
      <c r="E25" s="3">
        <v>23874.592500000002</v>
      </c>
      <c r="F25" s="1" t="s">
        <v>168</v>
      </c>
      <c r="G25" s="2" t="str">
        <f>MID(F25,FIND(",",F25)+2,LEN(F25)-LEN(H25)-4)</f>
        <v>Michael</v>
      </c>
      <c r="H25" s="1" t="str">
        <f>LEFT(F25,FIND(",",F25)-1)</f>
        <v>Bender</v>
      </c>
      <c r="I25" s="1" t="str">
        <f>RIGHT(F25,2)</f>
        <v>BT</v>
      </c>
    </row>
    <row r="26" spans="2:9" x14ac:dyDescent="0.3">
      <c r="B26" s="1" t="str">
        <f>LEFT(D26,11)</f>
        <v>13218111000</v>
      </c>
      <c r="C26" s="1" t="str">
        <f>REPLACE(D26,1,11,"")</f>
        <v xml:space="preserve"> Maintenance  Materials</v>
      </c>
      <c r="D26" s="1" t="s">
        <v>293</v>
      </c>
      <c r="E26" s="3">
        <v>1.4025000000000001</v>
      </c>
      <c r="F26" s="1" t="s">
        <v>165</v>
      </c>
      <c r="G26" s="2" t="str">
        <f>MID(F26,FIND(",",F26)+2,LEN(F26)-LEN(H26)-4)</f>
        <v>Ingo</v>
      </c>
      <c r="H26" s="1" t="str">
        <f>LEFT(F26,FIND(",",F26)-1)</f>
        <v>Beyer v. Morgenstern</v>
      </c>
      <c r="I26" s="1" t="str">
        <f>RIGHT(F26,2)</f>
        <v>GE</v>
      </c>
    </row>
    <row r="27" spans="2:9" x14ac:dyDescent="0.3">
      <c r="B27" s="1" t="str">
        <f>LEFT(D27,11)</f>
        <v>13218112000</v>
      </c>
      <c r="C27" s="1" t="str">
        <f>REPLACE(D27,1,11,"")</f>
        <v xml:space="preserve"> Maintenance  P&amp;E</v>
      </c>
      <c r="D27" s="1" t="s">
        <v>292</v>
      </c>
      <c r="E27" s="3">
        <v>83.49</v>
      </c>
      <c r="F27" s="1" t="s">
        <v>165</v>
      </c>
      <c r="G27" s="2" t="str">
        <f>MID(F27,FIND(",",F27)+2,LEN(F27)-LEN(H27)-4)</f>
        <v>Ingo</v>
      </c>
      <c r="H27" s="1" t="str">
        <f>LEFT(F27,FIND(",",F27)-1)</f>
        <v>Beyer v. Morgenstern</v>
      </c>
      <c r="I27" s="1" t="str">
        <f>RIGHT(F27,2)</f>
        <v>GE</v>
      </c>
    </row>
    <row r="28" spans="2:9" x14ac:dyDescent="0.3">
      <c r="B28" s="1" t="str">
        <f>LEFT(D28,11)</f>
        <v>13218223000</v>
      </c>
      <c r="C28" s="1" t="str">
        <f>REPLACE(D28,1,11,"")</f>
        <v xml:space="preserve"> Cleaning  And  Sundries</v>
      </c>
      <c r="D28" s="1" t="s">
        <v>291</v>
      </c>
      <c r="E28" s="3">
        <v>413.82</v>
      </c>
      <c r="F28" s="1" t="s">
        <v>163</v>
      </c>
      <c r="G28" s="2" t="str">
        <f>MID(F28,FIND(",",F28)+2,LEN(F28)-LEN(H28)-4)</f>
        <v>Anthony</v>
      </c>
      <c r="H28" s="1" t="str">
        <f>LEFT(F28,FIND(",",F28)-1)</f>
        <v>Goland</v>
      </c>
      <c r="I28" s="1" t="str">
        <f>RIGHT(F28,2)</f>
        <v>DC</v>
      </c>
    </row>
    <row r="29" spans="2:9" x14ac:dyDescent="0.3">
      <c r="B29" s="1" t="str">
        <f>LEFT(D29,11)</f>
        <v>13218226000</v>
      </c>
      <c r="C29" s="1" t="str">
        <f>REPLACE(D29,1,11,"")</f>
        <v xml:space="preserve"> Waste  Removal</v>
      </c>
      <c r="D29" s="1" t="s">
        <v>290</v>
      </c>
      <c r="E29" s="3">
        <v>3945.3150000000001</v>
      </c>
      <c r="F29" s="1" t="s">
        <v>161</v>
      </c>
      <c r="G29" s="2" t="str">
        <f>MID(F29,FIND(",",F29)+2,LEN(F29)-LEN(H29)-4)</f>
        <v>Larry</v>
      </c>
      <c r="H29" s="1" t="str">
        <f>LEFT(F29,FIND(",",F29)-1)</f>
        <v>Kanarek</v>
      </c>
      <c r="I29" s="1" t="str">
        <f>RIGHT(F29,2)</f>
        <v>DC</v>
      </c>
    </row>
    <row r="30" spans="2:9" x14ac:dyDescent="0.3">
      <c r="B30" s="1" t="str">
        <f>LEFT(D30,11)</f>
        <v>13218227000</v>
      </c>
      <c r="C30" s="1" t="str">
        <f>REPLACE(D30,1,11,"")</f>
        <v xml:space="preserve"> Canteen  Costs</v>
      </c>
      <c r="D30" s="1" t="s">
        <v>289</v>
      </c>
      <c r="E30" s="3">
        <v>22.0275</v>
      </c>
      <c r="F30" s="1" t="s">
        <v>159</v>
      </c>
      <c r="G30" s="2" t="str">
        <f>MID(F30,FIND(",",F30)+2,LEN(F30)-LEN(H30)-4)</f>
        <v>Shyam</v>
      </c>
      <c r="H30" s="1" t="str">
        <f>LEFT(F30,FIND(",",F30)-1)</f>
        <v>Lal</v>
      </c>
      <c r="I30" s="1" t="str">
        <f>RIGHT(F30,2)</f>
        <v>BT</v>
      </c>
    </row>
    <row r="31" spans="2:9" x14ac:dyDescent="0.3">
      <c r="B31" s="1" t="str">
        <f>LEFT(D31,11)</f>
        <v>13218239000</v>
      </c>
      <c r="C31" s="1" t="str">
        <f>REPLACE(D31,1,11,"")</f>
        <v xml:space="preserve"> Freight/Delivery Expenses</v>
      </c>
      <c r="D31" s="1" t="s">
        <v>288</v>
      </c>
      <c r="E31" s="3">
        <v>2339.2049999999999</v>
      </c>
      <c r="F31" s="1" t="s">
        <v>157</v>
      </c>
      <c r="G31" s="2" t="str">
        <f>MID(F31,FIND(",",F31)+2,LEN(F31)-LEN(H31)-4)</f>
        <v>Robert</v>
      </c>
      <c r="H31" s="1" t="str">
        <f>LEFT(F31,FIND(",",F31)-1)</f>
        <v>Latoff</v>
      </c>
      <c r="I31" s="1" t="str">
        <f>RIGHT(F31,2)</f>
        <v>CL</v>
      </c>
    </row>
    <row r="32" spans="2:9" x14ac:dyDescent="0.3">
      <c r="B32" s="1" t="str">
        <f>LEFT(D32,11)</f>
        <v>13218240100</v>
      </c>
      <c r="C32" s="1" t="str">
        <f>REPLACE(D32,1,11,"")</f>
        <v xml:space="preserve"> Electricity</v>
      </c>
      <c r="D32" s="1" t="s">
        <v>287</v>
      </c>
      <c r="E32" s="3">
        <v>54.697499999999998</v>
      </c>
      <c r="F32" s="1" t="s">
        <v>155</v>
      </c>
      <c r="G32" s="2" t="str">
        <f>MID(F32,FIND(",",F32)+2,LEN(F32)-LEN(H32)-4)</f>
        <v>Lenny</v>
      </c>
      <c r="H32" s="1" t="str">
        <f>LEFT(F32,FIND(",",F32)-1)</f>
        <v>Mendonca</v>
      </c>
      <c r="I32" s="1" t="str">
        <f>RIGHT(F32,2)</f>
        <v>SF</v>
      </c>
    </row>
    <row r="33" spans="2:9" x14ac:dyDescent="0.3">
      <c r="B33" s="1" t="str">
        <f>LEFT(D33,11)</f>
        <v>13218241000</v>
      </c>
      <c r="C33" s="1" t="str">
        <f>REPLACE(D33,1,11,"")</f>
        <v xml:space="preserve"> Vehicle Expenses</v>
      </c>
      <c r="D33" s="1" t="s">
        <v>286</v>
      </c>
      <c r="E33" s="3">
        <v>1837.44</v>
      </c>
      <c r="F33" s="1" t="s">
        <v>272</v>
      </c>
      <c r="G33" s="2" t="str">
        <f>MID(F33,FIND(",",F33)+2,LEN(F33)-LEN(H33)-4)</f>
        <v>Rajat</v>
      </c>
      <c r="H33" s="1" t="str">
        <f>LEFT(F33,FIND(",",F33)-1)</f>
        <v>Seth</v>
      </c>
      <c r="I33" s="1" t="str">
        <f>RIGHT(F33,2)</f>
        <v>GC</v>
      </c>
    </row>
    <row r="34" spans="2:9" x14ac:dyDescent="0.3">
      <c r="B34" s="1" t="str">
        <f>LEFT(D34,11)</f>
        <v>13218241100</v>
      </c>
      <c r="C34" s="1" t="str">
        <f>REPLACE(D34,1,11,"")</f>
        <v xml:space="preserve"> Vehicle Leasing</v>
      </c>
      <c r="D34" s="1" t="s">
        <v>285</v>
      </c>
      <c r="E34" s="3">
        <v>238.26</v>
      </c>
      <c r="F34" s="1" t="s">
        <v>151</v>
      </c>
      <c r="G34" s="2" t="str">
        <f>MID(F34,FIND(",",F34)+2,LEN(F34)-LEN(H34)-4)</f>
        <v>Kenneth</v>
      </c>
      <c r="H34" s="1" t="str">
        <f>LEFT(F34,FIND(",",F34)-1)</f>
        <v>Ostrowski</v>
      </c>
      <c r="I34" s="1" t="str">
        <f>RIGHT(F34,2)</f>
        <v>AT</v>
      </c>
    </row>
    <row r="35" spans="2:9" x14ac:dyDescent="0.3">
      <c r="B35" s="1" t="str">
        <f>LEFT(D35,11)</f>
        <v>13218242000</v>
      </c>
      <c r="C35" s="1" t="str">
        <f>REPLACE(D35,1,11,"")</f>
        <v xml:space="preserve"> Travel Expenses-Domestic</v>
      </c>
      <c r="D35" s="1" t="s">
        <v>284</v>
      </c>
      <c r="E35" s="3">
        <v>1200.7874999999999</v>
      </c>
      <c r="F35" s="1" t="s">
        <v>149</v>
      </c>
      <c r="G35" s="2" t="str">
        <f>MID(F35,FIND(",",F35)+2,LEN(F35)-LEN(H35)-4)</f>
        <v>Gary</v>
      </c>
      <c r="H35" s="1" t="str">
        <f>LEFT(F35,FIND(",",F35)-1)</f>
        <v>Pinkus</v>
      </c>
      <c r="I35" s="1" t="str">
        <f>RIGHT(F35,2)</f>
        <v>SF</v>
      </c>
    </row>
    <row r="36" spans="2:9" x14ac:dyDescent="0.3">
      <c r="B36" s="1" t="str">
        <f>LEFT(D36,11)</f>
        <v>13218243000</v>
      </c>
      <c r="C36" s="1" t="str">
        <f>REPLACE(D36,1,11,"")</f>
        <v xml:space="preserve"> Travel Expenses-Overseas</v>
      </c>
      <c r="D36" s="1" t="s">
        <v>283</v>
      </c>
      <c r="E36" s="3">
        <v>697.70249999999999</v>
      </c>
      <c r="F36" s="1" t="s">
        <v>147</v>
      </c>
      <c r="G36" s="2" t="str">
        <f>MID(F36,FIND(",",F36)+2,LEN(F36)-LEN(H36)-4)</f>
        <v>Wilhelm</v>
      </c>
      <c r="H36" s="1" t="str">
        <f>LEFT(F36,FIND(",",F36)-1)</f>
        <v>Rall</v>
      </c>
      <c r="I36" s="1" t="str">
        <f>RIGHT(F36,2)</f>
        <v>GE</v>
      </c>
    </row>
    <row r="37" spans="2:9" x14ac:dyDescent="0.3">
      <c r="B37" s="1" t="str">
        <f>LEFT(D37,11)</f>
        <v>13218244000</v>
      </c>
      <c r="C37" s="1" t="str">
        <f>REPLACE(D37,1,11,"")</f>
        <v xml:space="preserve"> Wages &amp; Salaries General</v>
      </c>
      <c r="D37" s="1" t="s">
        <v>282</v>
      </c>
      <c r="E37" s="3">
        <v>47740.6875</v>
      </c>
      <c r="F37" s="1" t="s">
        <v>145</v>
      </c>
      <c r="G37" s="2" t="str">
        <f>MID(F37,FIND(",",F37)+2,LEN(F37)-LEN(H37)-4)</f>
        <v>Jürgen</v>
      </c>
      <c r="H37" s="1" t="str">
        <f>LEFT(F37,FIND(",",F37)-1)</f>
        <v>Schrader</v>
      </c>
      <c r="I37" s="1" t="str">
        <f>RIGHT(F37,2)</f>
        <v>GE</v>
      </c>
    </row>
    <row r="38" spans="2:9" x14ac:dyDescent="0.3">
      <c r="B38" s="1" t="str">
        <f>LEFT(D38,11)</f>
        <v>13218244020</v>
      </c>
      <c r="C38" s="1" t="str">
        <f>REPLACE(D38,1,11,"")</f>
        <v xml:space="preserve"> Wages &amp; Salaries Hoo</v>
      </c>
      <c r="D38" s="1" t="s">
        <v>281</v>
      </c>
      <c r="E38" s="3">
        <v>33641.355000000003</v>
      </c>
      <c r="F38" s="1" t="s">
        <v>143</v>
      </c>
      <c r="G38" s="2" t="str">
        <f>MID(F38,FIND(",",F38)+2,LEN(F38)-LEN(H38)-4)</f>
        <v>Simen Vier</v>
      </c>
      <c r="H38" s="1" t="str">
        <f>LEFT(F38,FIND(",",F38)-1)</f>
        <v>Simensen</v>
      </c>
      <c r="I38" s="1" t="str">
        <f>RIGHT(F38,2)</f>
        <v>SC</v>
      </c>
    </row>
    <row r="39" spans="2:9" x14ac:dyDescent="0.3">
      <c r="B39" s="1" t="str">
        <f>LEFT(D39,11)</f>
        <v>13218244040</v>
      </c>
      <c r="C39" s="1" t="str">
        <f>REPLACE(D39,1,11,"")</f>
        <v xml:space="preserve"> Wages &amp; Salaries Overtime</v>
      </c>
      <c r="D39" s="1" t="s">
        <v>280</v>
      </c>
      <c r="E39" s="3">
        <v>1517.67</v>
      </c>
      <c r="F39" s="1" t="s">
        <v>141</v>
      </c>
      <c r="G39" s="2" t="str">
        <f>MID(F39,FIND(",",F39)+2,LEN(F39)-LEN(H39)-4)</f>
        <v>Charles</v>
      </c>
      <c r="H39" s="1" t="str">
        <f>LEFT(F39,FIND(",",F39)-1)</f>
        <v>Sitch</v>
      </c>
      <c r="I39" s="1" t="str">
        <f>RIGHT(F39,2)</f>
        <v>AU</v>
      </c>
    </row>
    <row r="40" spans="2:9" x14ac:dyDescent="0.3">
      <c r="B40" s="1" t="str">
        <f>LEFT(D40,11)</f>
        <v>13218245000</v>
      </c>
      <c r="C40" s="1" t="str">
        <f>REPLACE(D40,1,11,"")</f>
        <v xml:space="preserve"> Consultants</v>
      </c>
      <c r="D40" s="1" t="s">
        <v>279</v>
      </c>
      <c r="E40" s="3">
        <v>7448.9250000000002</v>
      </c>
      <c r="F40" s="1" t="s">
        <v>139</v>
      </c>
      <c r="G40" s="2" t="str">
        <f>MID(F40,FIND(",",F40)+2,LEN(F40)-LEN(H40)-4)</f>
        <v>Zubin</v>
      </c>
      <c r="H40" s="1" t="str">
        <f>LEFT(F40,FIND(",",F40)-1)</f>
        <v>Taraporevala</v>
      </c>
      <c r="I40" s="1" t="str">
        <f>RIGHT(F40,2)</f>
        <v>NY</v>
      </c>
    </row>
    <row r="41" spans="2:9" x14ac:dyDescent="0.3">
      <c r="B41" s="1" t="str">
        <f>LEFT(D41,11)</f>
        <v>13218245100</v>
      </c>
      <c r="C41" s="1" t="str">
        <f>REPLACE(D41,1,11,"")</f>
        <v xml:space="preserve"> Contractors</v>
      </c>
      <c r="D41" s="1" t="s">
        <v>278</v>
      </c>
      <c r="E41" s="3">
        <v>122.595</v>
      </c>
      <c r="F41" s="1" t="s">
        <v>137</v>
      </c>
      <c r="G41" s="2" t="str">
        <f>MID(F41,FIND(",",F41)+2,LEN(F41)-LEN(H41)-4)</f>
        <v>Magnus</v>
      </c>
      <c r="H41" s="1" t="str">
        <f>LEFT(F41,FIND(",",F41)-1)</f>
        <v>Tyreman</v>
      </c>
      <c r="I41" s="1" t="str">
        <f>RIGHT(F41,2)</f>
        <v>SC</v>
      </c>
    </row>
    <row r="42" spans="2:9" x14ac:dyDescent="0.3">
      <c r="B42" s="1" t="str">
        <f>LEFT(D42,11)</f>
        <v>13218245200</v>
      </c>
      <c r="C42" s="1" t="str">
        <f>REPLACE(D42,1,11,"")</f>
        <v xml:space="preserve"> Tempory Staff</v>
      </c>
      <c r="D42" s="1" t="s">
        <v>277</v>
      </c>
      <c r="E42" s="3">
        <v>3747.5625</v>
      </c>
      <c r="F42" s="1" t="s">
        <v>135</v>
      </c>
      <c r="G42" s="2" t="str">
        <f>MID(F42,FIND(",",F42)+2,LEN(F42)-LEN(H42)-4)</f>
        <v>Peter</v>
      </c>
      <c r="H42" s="1" t="str">
        <f>LEFT(F42,FIND(",",F42)-1)</f>
        <v>Ewens</v>
      </c>
      <c r="I42" s="1" t="str">
        <f>RIGHT(F42,2)</f>
        <v>FI</v>
      </c>
    </row>
    <row r="43" spans="2:9" x14ac:dyDescent="0.3">
      <c r="B43" s="1" t="str">
        <f>LEFT(D43,11)</f>
        <v>13218245300</v>
      </c>
      <c r="C43" s="1" t="str">
        <f>REPLACE(D43,1,11,"")</f>
        <v xml:space="preserve"> Employment Costs</v>
      </c>
      <c r="D43" s="1" t="s">
        <v>276</v>
      </c>
      <c r="E43" s="3">
        <v>249.23249999999999</v>
      </c>
      <c r="F43" s="1" t="s">
        <v>133</v>
      </c>
      <c r="G43" s="2" t="str">
        <f>MID(F43,FIND(",",F43)+2,LEN(F43)-LEN(H43)-4)</f>
        <v>Gregory</v>
      </c>
      <c r="H43" s="1" t="str">
        <f>LEFT(F43,FIND(",",F43)-1)</f>
        <v>Wilson</v>
      </c>
      <c r="I43" s="1" t="str">
        <f>RIGHT(F43,2)</f>
        <v>FI</v>
      </c>
    </row>
    <row r="44" spans="2:9" x14ac:dyDescent="0.3">
      <c r="B44" s="1" t="str">
        <f>LEFT(D44,11)</f>
        <v>13218246000</v>
      </c>
      <c r="C44" s="1" t="str">
        <f>REPLACE(D44,1,11,"")</f>
        <v xml:space="preserve"> Training</v>
      </c>
      <c r="D44" s="1" t="s">
        <v>275</v>
      </c>
      <c r="E44" s="3">
        <v>406.47750000000002</v>
      </c>
      <c r="F44" s="1" t="s">
        <v>131</v>
      </c>
      <c r="G44" s="2" t="str">
        <f>MID(F44,FIND(",",F44)+2,LEN(F44)-LEN(H44)-4)</f>
        <v>Petri</v>
      </c>
      <c r="H44" s="1" t="str">
        <f>LEFT(F44,FIND(",",F44)-1)</f>
        <v>Allas</v>
      </c>
      <c r="I44" s="1" t="str">
        <f>RIGHT(F44,2)</f>
        <v>BT</v>
      </c>
    </row>
    <row r="45" spans="2:9" x14ac:dyDescent="0.3">
      <c r="B45" s="1" t="str">
        <f>LEFT(D45,11)</f>
        <v>13218247000</v>
      </c>
      <c r="C45" s="1" t="str">
        <f>REPLACE(D45,1,11,"")</f>
        <v xml:space="preserve"> Ent.Exp. Deductable</v>
      </c>
      <c r="D45" s="1" t="s">
        <v>274</v>
      </c>
      <c r="E45" s="3">
        <v>46.695</v>
      </c>
      <c r="F45" s="1" t="s">
        <v>129</v>
      </c>
      <c r="G45" s="2" t="str">
        <f>MID(F45,FIND(",",F45)+2,LEN(F45)-LEN(H45)-4)</f>
        <v>Bernard</v>
      </c>
      <c r="H45" s="1" t="str">
        <f>LEFT(F45,FIND(",",F45)-1)</f>
        <v>Bot</v>
      </c>
      <c r="I45" s="1" t="str">
        <f>RIGHT(F45,2)</f>
        <v>NL</v>
      </c>
    </row>
    <row r="46" spans="2:9" x14ac:dyDescent="0.3">
      <c r="B46" s="1" t="str">
        <f>LEFT(D46,11)</f>
        <v>13218248000</v>
      </c>
      <c r="C46" s="1" t="str">
        <f>REPLACE(D46,1,11,"")</f>
        <v xml:space="preserve"> Ent.Exp. Non Ded</v>
      </c>
      <c r="D46" s="1" t="s">
        <v>273</v>
      </c>
      <c r="E46" s="3">
        <v>20.377500000000001</v>
      </c>
      <c r="F46" s="1" t="s">
        <v>127</v>
      </c>
      <c r="G46" s="2" t="str">
        <f>MID(F46,FIND(",",F46)+2,LEN(F46)-LEN(H46)-4)</f>
        <v>Luis</v>
      </c>
      <c r="H46" s="1" t="str">
        <f>LEFT(F46,FIND(",",F46)-1)</f>
        <v>Cunha</v>
      </c>
      <c r="I46" s="1" t="str">
        <f>RIGHT(F46,2)</f>
        <v>PT</v>
      </c>
    </row>
    <row r="47" spans="2:9" x14ac:dyDescent="0.3">
      <c r="B47" s="1" t="str">
        <f>LEFT(D47,11)</f>
        <v>13218251000</v>
      </c>
      <c r="C47" s="1" t="str">
        <f>REPLACE(D47,1,11,"")</f>
        <v xml:space="preserve"> Fringe  Benefits  Tax</v>
      </c>
      <c r="D47" s="1" t="s">
        <v>270</v>
      </c>
      <c r="E47" s="3">
        <v>2459.9025000000001</v>
      </c>
      <c r="F47" s="1" t="s">
        <v>125</v>
      </c>
      <c r="G47" s="2" t="str">
        <f>MID(F47,FIND(",",F47)+2,LEN(F47)-LEN(H47)-4)</f>
        <v>Ted</v>
      </c>
      <c r="H47" s="1" t="str">
        <f>LEFT(F47,FIND(",",F47)-1)</f>
        <v>Devine</v>
      </c>
      <c r="I47" s="1" t="str">
        <f>RIGHT(F47,2)</f>
        <v>CH</v>
      </c>
    </row>
    <row r="48" spans="2:9" x14ac:dyDescent="0.3">
      <c r="B48" s="1" t="str">
        <f>LEFT(D48,11)</f>
        <v>13218252000</v>
      </c>
      <c r="C48" s="1" t="str">
        <f>REPLACE(D48,1,11,"")</f>
        <v xml:space="preserve"> Office  Equipment  M</v>
      </c>
      <c r="D48" s="1" t="s">
        <v>269</v>
      </c>
      <c r="E48" s="3">
        <v>236.85749999999999</v>
      </c>
      <c r="F48" s="1" t="s">
        <v>123</v>
      </c>
      <c r="G48" s="2" t="str">
        <f>MID(F48,FIND(",",F48)+2,LEN(F48)-LEN(H48)-4)</f>
        <v>Marc</v>
      </c>
      <c r="H48" s="1" t="str">
        <f>LEFT(F48,FIND(",",F48)-1)</f>
        <v>Fischer</v>
      </c>
      <c r="I48" s="1" t="str">
        <f>RIGHT(F48,2)</f>
        <v>GE</v>
      </c>
    </row>
    <row r="49" spans="2:9" x14ac:dyDescent="0.3">
      <c r="B49" s="1" t="str">
        <f>LEFT(D49,11)</f>
        <v>13218253000</v>
      </c>
      <c r="C49" s="1" t="str">
        <f>REPLACE(D49,1,11,"")</f>
        <v xml:space="preserve"> Bank  Charges</v>
      </c>
      <c r="D49" s="1" t="s">
        <v>268</v>
      </c>
      <c r="E49" s="3">
        <v>9666.442500000001</v>
      </c>
      <c r="F49" s="1" t="s">
        <v>121</v>
      </c>
      <c r="G49" s="2" t="str">
        <f>MID(F49,FIND(",",F49)+2,LEN(F49)-LEN(H49)-4)</f>
        <v>Chip</v>
      </c>
      <c r="H49" s="1" t="str">
        <f>LEFT(F49,FIND(",",F49)-1)</f>
        <v>Hardt</v>
      </c>
      <c r="I49" s="1" t="str">
        <f>RIGHT(F49,2)</f>
        <v>CH</v>
      </c>
    </row>
    <row r="50" spans="2:9" x14ac:dyDescent="0.3">
      <c r="B50" s="1" t="str">
        <f>LEFT(D50,11)</f>
        <v>13218254000</v>
      </c>
      <c r="C50" s="1" t="str">
        <f>REPLACE(D50,1,11,"")</f>
        <v xml:space="preserve"> Donations</v>
      </c>
      <c r="D50" s="1" t="s">
        <v>267</v>
      </c>
      <c r="E50" s="3">
        <v>181.5</v>
      </c>
      <c r="F50" s="1" t="s">
        <v>119</v>
      </c>
      <c r="G50" s="2" t="str">
        <f>MID(F50,FIND(",",F50)+2,LEN(F50)-LEN(H50)-4)</f>
        <v>Joe</v>
      </c>
      <c r="H50" s="1" t="str">
        <f>LEFT(F50,FIND(",",F50)-1)</f>
        <v>Heel</v>
      </c>
      <c r="I50" s="1" t="str">
        <f>RIGHT(F50,2)</f>
        <v>AT</v>
      </c>
    </row>
    <row r="51" spans="2:9" x14ac:dyDescent="0.3">
      <c r="B51" s="1" t="str">
        <f>LEFT(D51,11)</f>
        <v>13218255000</v>
      </c>
      <c r="C51" s="1" t="str">
        <f>REPLACE(D51,1,11,"")</f>
        <v xml:space="preserve"> Dues / Subscriptions</v>
      </c>
      <c r="D51" s="1" t="s">
        <v>266</v>
      </c>
      <c r="E51" s="3">
        <v>189.00749999999999</v>
      </c>
      <c r="F51" s="1" t="s">
        <v>117</v>
      </c>
      <c r="G51" s="2" t="str">
        <f>MID(F51,FIND(",",F51)+2,LEN(F51)-LEN(H51)-4)</f>
        <v>Liz</v>
      </c>
      <c r="H51" s="1" t="str">
        <f>LEFT(F51,FIND(",",F51)-1)</f>
        <v>Hilton Segel</v>
      </c>
      <c r="I51" s="1" t="str">
        <f>RIGHT(F51,2)</f>
        <v>NY</v>
      </c>
    </row>
    <row r="52" spans="2:9" x14ac:dyDescent="0.3">
      <c r="B52" s="1" t="str">
        <f>LEFT(D52,11)</f>
        <v>13218256000</v>
      </c>
      <c r="C52" s="1" t="str">
        <f>REPLACE(D52,1,11,"")</f>
        <v xml:space="preserve"> Printing &amp; Stationery</v>
      </c>
      <c r="D52" s="1" t="s">
        <v>265</v>
      </c>
      <c r="E52" s="3">
        <v>2027.0250000000001</v>
      </c>
      <c r="F52" s="1" t="s">
        <v>115</v>
      </c>
      <c r="G52" s="2" t="str">
        <f>MID(F52,FIND(",",F52)+2,LEN(F52)-LEN(H52)-4)</f>
        <v>Roberto</v>
      </c>
      <c r="H52" s="1" t="str">
        <f>LEFT(F52,FIND(",",F52)-1)</f>
        <v>Lancellotti</v>
      </c>
      <c r="I52" s="1" t="str">
        <f>RIGHT(F52,2)</f>
        <v>IT</v>
      </c>
    </row>
    <row r="53" spans="2:9" x14ac:dyDescent="0.3">
      <c r="B53" s="1" t="str">
        <f>LEFT(D53,11)</f>
        <v>13218257000</v>
      </c>
      <c r="C53" s="1" t="str">
        <f>REPLACE(D53,1,11,"")</f>
        <v xml:space="preserve"> Photo Copier Expenses</v>
      </c>
      <c r="D53" s="1" t="s">
        <v>264</v>
      </c>
      <c r="E53" s="3">
        <v>325.38</v>
      </c>
      <c r="F53" s="1" t="s">
        <v>113</v>
      </c>
      <c r="G53" s="2" t="str">
        <f>MID(F53,FIND(",",F53)+2,LEN(F53)-LEN(H53)-4)</f>
        <v>Peter</v>
      </c>
      <c r="H53" s="1" t="str">
        <f>LEFT(F53,FIND(",",F53)-1)</f>
        <v>Leukert</v>
      </c>
      <c r="I53" s="1" t="str">
        <f>RIGHT(F53,2)</f>
        <v>BT</v>
      </c>
    </row>
    <row r="54" spans="2:9" x14ac:dyDescent="0.3">
      <c r="B54" s="1" t="str">
        <f>LEFT(D54,11)</f>
        <v>13218258000</v>
      </c>
      <c r="C54" s="1" t="str">
        <f>REPLACE(D54,1,11,"")</f>
        <v xml:space="preserve"> Communications PABX</v>
      </c>
      <c r="D54" s="1" t="s">
        <v>313</v>
      </c>
      <c r="E54" s="3">
        <v>3805.8075000000003</v>
      </c>
      <c r="F54" s="1" t="s">
        <v>111</v>
      </c>
      <c r="G54" s="2" t="str">
        <f>MID(F54,FIND(",",F54)+2,LEN(F54)-LEN(H54)-4)</f>
        <v>Andreas</v>
      </c>
      <c r="H54" s="1" t="str">
        <f>LEFT(F54,FIND(",",F54)-1)</f>
        <v>Merbecks</v>
      </c>
      <c r="I54" s="1" t="str">
        <f>RIGHT(F54,2)</f>
        <v>GE</v>
      </c>
    </row>
    <row r="55" spans="2:9" x14ac:dyDescent="0.3">
      <c r="B55" s="1" t="str">
        <f>LEFT(D55,11)</f>
        <v>13218258100</v>
      </c>
      <c r="C55" s="1" t="str">
        <f>REPLACE(D55,1,11,"")</f>
        <v xml:space="preserve"> Communications MP</v>
      </c>
      <c r="D55" s="1" t="s">
        <v>262</v>
      </c>
      <c r="E55" s="3">
        <v>7.7549999999999999</v>
      </c>
      <c r="F55" s="1" t="s">
        <v>109</v>
      </c>
      <c r="G55" s="2" t="str">
        <f>MID(F55,FIND(",",F55)+2,LEN(F55)-LEN(H55)-4)</f>
        <v>Jens</v>
      </c>
      <c r="H55" s="1" t="str">
        <f>LEFT(F55,FIND(",",F55)-1)</f>
        <v>Mueller-Oerlinghausen</v>
      </c>
      <c r="I55" s="1" t="str">
        <f>RIGHT(F55,2)</f>
        <v>GE</v>
      </c>
    </row>
    <row r="56" spans="2:9" x14ac:dyDescent="0.3">
      <c r="B56" s="1" t="str">
        <f>LEFT(D56,11)</f>
        <v>13218259000</v>
      </c>
      <c r="C56" s="1" t="str">
        <f>REPLACE(D56,1,11,"")</f>
        <v xml:space="preserve"> Postage</v>
      </c>
      <c r="D56" s="1" t="s">
        <v>260</v>
      </c>
      <c r="E56" s="3">
        <v>3748.14</v>
      </c>
      <c r="F56" s="1" t="s">
        <v>107</v>
      </c>
      <c r="G56" s="2" t="str">
        <f>MID(F56,FIND(",",F56)+2,LEN(F56)-LEN(H56)-4)</f>
        <v>Sauro</v>
      </c>
      <c r="H56" s="1" t="str">
        <f>LEFT(F56,FIND(",",F56)-1)</f>
        <v>Nicli</v>
      </c>
      <c r="I56" s="1" t="str">
        <f>RIGHT(F56,2)</f>
        <v>BT</v>
      </c>
    </row>
    <row r="57" spans="2:9" x14ac:dyDescent="0.3">
      <c r="B57" s="1" t="str">
        <f>LEFT(D57,11)</f>
        <v>13218260000</v>
      </c>
      <c r="C57" s="1" t="str">
        <f>REPLACE(D57,1,11,"")</f>
        <v xml:space="preserve"> Amenities</v>
      </c>
      <c r="D57" s="1" t="s">
        <v>259</v>
      </c>
      <c r="E57" s="3">
        <v>5031.7575000000006</v>
      </c>
      <c r="F57" s="1" t="s">
        <v>105</v>
      </c>
      <c r="G57" s="2" t="str">
        <f>MID(F57,FIND(",",F57)+2,LEN(F57)-LEN(H57)-4)</f>
        <v>Wayne</v>
      </c>
      <c r="H57" s="1" t="str">
        <f>LEFT(F57,FIND(",",F57)-1)</f>
        <v>Pietraszek</v>
      </c>
      <c r="I57" s="1" t="str">
        <f>RIGHT(F57,2)</f>
        <v>BT</v>
      </c>
    </row>
    <row r="58" spans="2:9" x14ac:dyDescent="0.3">
      <c r="B58" s="1" t="str">
        <f>LEFT(D58,11)</f>
        <v>13218261000</v>
      </c>
      <c r="C58" s="1" t="str">
        <f>REPLACE(D58,1,11,"")</f>
        <v xml:space="preserve"> Sundry Expenses Deductible</v>
      </c>
      <c r="D58" s="1" t="s">
        <v>258</v>
      </c>
      <c r="E58" s="3">
        <v>-417.94499999999999</v>
      </c>
      <c r="F58" s="1" t="s">
        <v>103</v>
      </c>
      <c r="G58" s="2" t="str">
        <f>MID(F58,FIND(",",F58)+2,LEN(F58)-LEN(H58)-4)</f>
        <v>David</v>
      </c>
      <c r="H58" s="1" t="str">
        <f>LEFT(F58,FIND(",",F58)-1)</f>
        <v>Portas</v>
      </c>
      <c r="I58" s="1" t="str">
        <f>RIGHT(F58,2)</f>
        <v>FI</v>
      </c>
    </row>
    <row r="59" spans="2:9" x14ac:dyDescent="0.3">
      <c r="B59" s="1" t="str">
        <f>LEFT(D59,11)</f>
        <v>13218261020</v>
      </c>
      <c r="C59" s="1" t="str">
        <f>REPLACE(D59,1,11,"")</f>
        <v xml:space="preserve"> Sundry Exp.Non Ded</v>
      </c>
      <c r="D59" s="1" t="s">
        <v>257</v>
      </c>
      <c r="E59" s="3">
        <v>0</v>
      </c>
      <c r="F59" s="1" t="s">
        <v>245</v>
      </c>
      <c r="G59" s="2" t="str">
        <f>MID(F59,FIND(",",F59)+2,LEN(F59)-LEN(H59)-4)</f>
        <v>Akshika</v>
      </c>
      <c r="H59" s="1" t="str">
        <f>LEFT(F59,FIND(",",F59)-1)</f>
        <v>Arora</v>
      </c>
      <c r="I59" s="1" t="str">
        <f>RIGHT(F59,2)</f>
        <v>IN</v>
      </c>
    </row>
    <row r="60" spans="2:9" x14ac:dyDescent="0.3">
      <c r="B60" s="1" t="str">
        <f>LEFT(D60,11)</f>
        <v>13218262000</v>
      </c>
      <c r="C60" s="1" t="str">
        <f>REPLACE(D60,1,11,"")</f>
        <v xml:space="preserve"> Legal Expenses</v>
      </c>
      <c r="D60" s="1" t="s">
        <v>256</v>
      </c>
      <c r="E60" s="3">
        <v>111.21</v>
      </c>
      <c r="F60" s="1" t="s">
        <v>99</v>
      </c>
      <c r="G60" s="2" t="str">
        <f>MID(F60,FIND(",",F60)+2,LEN(F60)-LEN(H60)-4)</f>
        <v>Geoffrey</v>
      </c>
      <c r="H60" s="1" t="str">
        <f>LEFT(F60,FIND(",",F60)-1)</f>
        <v>Sands</v>
      </c>
      <c r="I60" s="1" t="str">
        <f>RIGHT(F60,2)</f>
        <v>NY</v>
      </c>
    </row>
    <row r="61" spans="2:9" x14ac:dyDescent="0.3">
      <c r="B61" s="1" t="str">
        <f>LEFT(D61,11)</f>
        <v>13218262500</v>
      </c>
      <c r="C61" s="1" t="str">
        <f>REPLACE(D61,1,11,"")</f>
        <v xml:space="preserve"> Collection Expenses</v>
      </c>
      <c r="D61" s="1" t="s">
        <v>255</v>
      </c>
      <c r="E61" s="3">
        <v>60.884999999999998</v>
      </c>
      <c r="F61" s="1" t="s">
        <v>97</v>
      </c>
      <c r="G61" s="2" t="str">
        <f>MID(F61,FIND(",",F61)+2,LEN(F61)-LEN(H61)-4)</f>
        <v>Christopher</v>
      </c>
      <c r="H61" s="1" t="str">
        <f>LEFT(F61,FIND(",",F61)-1)</f>
        <v>Schorling</v>
      </c>
      <c r="I61" s="1" t="str">
        <f>RIGHT(F61,2)</f>
        <v>GE</v>
      </c>
    </row>
    <row r="62" spans="2:9" x14ac:dyDescent="0.3">
      <c r="B62" s="1" t="str">
        <f>LEFT(D62,11)</f>
        <v>13218263000</v>
      </c>
      <c r="C62" s="1" t="str">
        <f>REPLACE(D62,1,11,"")</f>
        <v xml:space="preserve"> External Accounting</v>
      </c>
      <c r="D62" s="1" t="s">
        <v>254</v>
      </c>
      <c r="E62" s="3">
        <v>576.59249999999997</v>
      </c>
      <c r="F62" s="1" t="s">
        <v>95</v>
      </c>
      <c r="G62" s="2" t="str">
        <f>MID(F62,FIND(",",F62)+2,LEN(F62)-LEN(H62)-4)</f>
        <v>Jürgen</v>
      </c>
      <c r="H62" s="1" t="str">
        <f>LEFT(F62,FIND(",",F62)-1)</f>
        <v>Schröder</v>
      </c>
      <c r="I62" s="1" t="str">
        <f>RIGHT(F62,2)</f>
        <v>GE</v>
      </c>
    </row>
    <row r="63" spans="2:9" x14ac:dyDescent="0.3">
      <c r="B63" s="1" t="str">
        <f>LEFT(D63,11)</f>
        <v>13218264000</v>
      </c>
      <c r="C63" s="1" t="str">
        <f>REPLACE(D63,1,11,"")</f>
        <v xml:space="preserve"> External Audit Expenses</v>
      </c>
      <c r="D63" s="1" t="s">
        <v>253</v>
      </c>
      <c r="E63" s="3">
        <v>3512.4375</v>
      </c>
      <c r="F63" s="1" t="s">
        <v>93</v>
      </c>
      <c r="G63" s="2" t="str">
        <f>MID(F63,FIND(",",F63)+2,LEN(F63)-LEN(H63)-4)</f>
        <v>Paul</v>
      </c>
      <c r="H63" s="1" t="str">
        <f>LEFT(F63,FIND(",",F63)-1)</f>
        <v>Sheng</v>
      </c>
      <c r="I63" s="1" t="str">
        <f>RIGHT(F63,2)</f>
        <v>HO</v>
      </c>
    </row>
    <row r="64" spans="2:9" x14ac:dyDescent="0.3">
      <c r="B64" s="1" t="str">
        <f>LEFT(D64,11)</f>
        <v>13218267000</v>
      </c>
      <c r="C64" s="1" t="str">
        <f>REPLACE(D64,1,11,"")</f>
        <v xml:space="preserve"> Info. Sys.-Hardware Oper.</v>
      </c>
      <c r="D64" s="1" t="s">
        <v>250</v>
      </c>
      <c r="E64" s="3">
        <v>38.362499999999997</v>
      </c>
      <c r="F64" s="1" t="s">
        <v>91</v>
      </c>
      <c r="G64" s="2" t="str">
        <f>MID(F64,FIND(",",F64)+2,LEN(F64)-LEN(H64)-4)</f>
        <v>Seelan</v>
      </c>
      <c r="H64" s="1" t="str">
        <f>LEFT(F64,FIND(",",F64)-1)</f>
        <v>Singham</v>
      </c>
      <c r="I64" s="1" t="str">
        <f>RIGHT(F64,2)</f>
        <v>AS</v>
      </c>
    </row>
    <row r="65" spans="2:9" x14ac:dyDescent="0.3">
      <c r="B65" s="1" t="str">
        <f>LEFT(D65,11)</f>
        <v>13218268000</v>
      </c>
      <c r="C65" s="1" t="str">
        <f>REPLACE(D65,1,11,"")</f>
        <v xml:space="preserve"> Info. Sys.-Processing Cost</v>
      </c>
      <c r="D65" s="1" t="s">
        <v>249</v>
      </c>
      <c r="E65" s="3">
        <v>0</v>
      </c>
      <c r="F65" s="1" t="s">
        <v>89</v>
      </c>
      <c r="G65" s="2" t="str">
        <f>MID(F65,FIND(",",F65)+2,LEN(F65)-LEN(H65)-4)</f>
        <v>Wolfram</v>
      </c>
      <c r="H65" s="1" t="str">
        <f>LEFT(F65,FIND(",",F65)-1)</f>
        <v>Stein</v>
      </c>
      <c r="I65" s="1" t="str">
        <f>RIGHT(F65,2)</f>
        <v>BT</v>
      </c>
    </row>
    <row r="66" spans="2:9" x14ac:dyDescent="0.3">
      <c r="B66" s="1" t="str">
        <f>LEFT(D66,11)</f>
        <v>13218269100</v>
      </c>
      <c r="C66" s="1" t="str">
        <f>REPLACE(D66,1,11,"")</f>
        <v xml:space="preserve"> IS Hardware Maint.</v>
      </c>
      <c r="D66" s="1" t="s">
        <v>248</v>
      </c>
      <c r="E66" s="3">
        <v>0</v>
      </c>
      <c r="F66" s="1" t="s">
        <v>237</v>
      </c>
      <c r="G66" s="2" t="str">
        <f>MID(F66,FIND(",",F66)+2,LEN(F66)-LEN(H66)-4)</f>
        <v>Sandeep</v>
      </c>
      <c r="H66" s="1" t="str">
        <f>LEFT(F66,FIND(",",F66)-1)</f>
        <v>Arora</v>
      </c>
      <c r="I66" s="1" t="str">
        <f>RIGHT(F66,2)</f>
        <v>IN</v>
      </c>
    </row>
    <row r="67" spans="2:9" x14ac:dyDescent="0.3">
      <c r="B67" s="1" t="str">
        <f>LEFT(D67,11)</f>
        <v>13218269200</v>
      </c>
      <c r="C67" s="1" t="str">
        <f>REPLACE(D67,1,11,"")</f>
        <v xml:space="preserve"> IS Software Maint.</v>
      </c>
      <c r="D67" s="1" t="s">
        <v>247</v>
      </c>
      <c r="E67" s="3">
        <v>0</v>
      </c>
      <c r="F67" s="1" t="s">
        <v>85</v>
      </c>
      <c r="G67" s="2" t="str">
        <f>MID(F67,FIND(",",F67)+2,LEN(F67)-LEN(H67)-4)</f>
        <v>Dev</v>
      </c>
      <c r="H67" s="1" t="str">
        <f>LEFT(F67,FIND(",",F67)-1)</f>
        <v>Vardhan</v>
      </c>
      <c r="I67" s="1" t="str">
        <f>RIGHT(F67,2)</f>
        <v>CH</v>
      </c>
    </row>
    <row r="68" spans="2:9" x14ac:dyDescent="0.3">
      <c r="B68" s="1" t="str">
        <f>LEFT(D68,11)</f>
        <v>13218269300</v>
      </c>
      <c r="C68" s="1" t="str">
        <f>REPLACE(D68,1,11,"")</f>
        <v xml:space="preserve"> IS Software Purch.</v>
      </c>
      <c r="D68" s="1" t="s">
        <v>246</v>
      </c>
      <c r="E68" s="3">
        <v>0</v>
      </c>
      <c r="F68" s="1" t="s">
        <v>83</v>
      </c>
      <c r="G68" s="2" t="str">
        <f>MID(F68,FIND(",",F68)+2,LEN(F68)-LEN(H68)-4)</f>
        <v>Matthias</v>
      </c>
      <c r="H68" s="1" t="str">
        <f>LEFT(F68,FIND(",",F68)-1)</f>
        <v>Winter</v>
      </c>
      <c r="I68" s="1" t="str">
        <f>RIGHT(F68,2)</f>
        <v>SW</v>
      </c>
    </row>
    <row r="69" spans="2:9" x14ac:dyDescent="0.3">
      <c r="B69" s="1" t="str">
        <f>LEFT(D69,11)</f>
        <v>13218273000</v>
      </c>
      <c r="C69" s="1" t="str">
        <f>REPLACE(D69,1,11,"")</f>
        <v xml:space="preserve"> Bad and Doubtful Debts</v>
      </c>
      <c r="D69" s="1" t="s">
        <v>244</v>
      </c>
      <c r="E69" s="3">
        <v>0</v>
      </c>
      <c r="F69" s="1" t="s">
        <v>81</v>
      </c>
      <c r="G69" s="2" t="str">
        <f>MID(F69,FIND(",",F69)+2,LEN(F69)-LEN(H69)-4)</f>
        <v>John</v>
      </c>
      <c r="H69" s="1" t="str">
        <f>LEFT(F69,FIND(",",F69)-1)</f>
        <v>Woerner</v>
      </c>
      <c r="I69" s="1" t="str">
        <f>RIGHT(F69,2)</f>
        <v>NY</v>
      </c>
    </row>
    <row r="70" spans="2:9" x14ac:dyDescent="0.3">
      <c r="B70" s="1" t="str">
        <f>LEFT(D70,11)</f>
        <v>13218274000</v>
      </c>
      <c r="C70" s="1" t="str">
        <f>REPLACE(D70,1,11,"")</f>
        <v xml:space="preserve"> Bad Debts Recovered</v>
      </c>
      <c r="D70" s="1" t="s">
        <v>243</v>
      </c>
      <c r="E70" s="3">
        <v>-5470.5749999999998</v>
      </c>
      <c r="F70" s="1" t="s">
        <v>79</v>
      </c>
      <c r="G70" s="2" t="str">
        <f>MID(F70,FIND(",",F70)+2,LEN(F70)-LEN(H70)-4)</f>
        <v>Carter</v>
      </c>
      <c r="H70" s="1" t="str">
        <f>LEFT(F70,FIND(",",F70)-1)</f>
        <v>Wood</v>
      </c>
      <c r="I70" s="1" t="str">
        <f>RIGHT(F70,2)</f>
        <v>DA</v>
      </c>
    </row>
    <row r="71" spans="2:9" x14ac:dyDescent="0.3">
      <c r="B71" s="1" t="str">
        <f>LEFT(D71,11)</f>
        <v>13218900000</v>
      </c>
      <c r="C71" s="1" t="str">
        <f>REPLACE(D71,1,11,"")</f>
        <v xml:space="preserve"> Miscellaneous  Income</v>
      </c>
      <c r="D71" s="1" t="s">
        <v>241</v>
      </c>
      <c r="E71" s="3">
        <v>-89.265000000000001</v>
      </c>
      <c r="F71" s="1" t="s">
        <v>77</v>
      </c>
      <c r="G71" s="2" t="str">
        <f>MID(F71,FIND(",",F71)+2,LEN(F71)-LEN(H71)-4)</f>
        <v>Ronald</v>
      </c>
      <c r="H71" s="1" t="str">
        <f>LEFT(F71,FIND(",",F71)-1)</f>
        <v>Ritter</v>
      </c>
      <c r="I71" s="1" t="str">
        <f>RIGHT(F71,2)</f>
        <v>FI</v>
      </c>
    </row>
    <row r="72" spans="2:9" x14ac:dyDescent="0.3">
      <c r="B72" s="1" t="str">
        <f>LEFT(D72,11)</f>
        <v>13219130000</v>
      </c>
      <c r="C72" s="1" t="str">
        <f>REPLACE(D72,1,11,"")</f>
        <v xml:space="preserve"> Gain  On  Asset  Disposal</v>
      </c>
      <c r="D72" s="1" t="s">
        <v>240</v>
      </c>
      <c r="E72" s="3">
        <v>-19098.584999999999</v>
      </c>
      <c r="F72" s="1" t="s">
        <v>75</v>
      </c>
      <c r="G72" s="2" t="str">
        <f>MID(F72,FIND(",",F72)+2,LEN(F72)-LEN(H72)-4)</f>
        <v>Barry</v>
      </c>
      <c r="H72" s="1" t="str">
        <f>LEFT(F72,FIND(",",F72)-1)</f>
        <v>Brunsman</v>
      </c>
      <c r="I72" s="1" t="str">
        <f>RIGHT(F72,2)</f>
        <v>BT</v>
      </c>
    </row>
    <row r="73" spans="2:9" x14ac:dyDescent="0.3">
      <c r="B73" s="1" t="str">
        <f>LEFT(D73,11)</f>
        <v>13219010000</v>
      </c>
      <c r="C73" s="1" t="str">
        <f>REPLACE(D73,1,11,"")</f>
        <v xml:space="preserve"> Rates  And  Taxes</v>
      </c>
      <c r="D73" s="1" t="s">
        <v>239</v>
      </c>
      <c r="E73" s="3">
        <v>219.03749999999999</v>
      </c>
      <c r="F73" s="1" t="s">
        <v>73</v>
      </c>
      <c r="G73" s="2" t="str">
        <f>MID(F73,FIND(",",F73)+2,LEN(F73)-LEN(H73)-4)</f>
        <v>Geoffroy</v>
      </c>
      <c r="H73" s="1" t="str">
        <f>LEFT(F73,FIND(",",F73)-1)</f>
        <v>De Ridder</v>
      </c>
      <c r="I73" s="1" t="str">
        <f>RIGHT(F73,2)</f>
        <v>BT</v>
      </c>
    </row>
    <row r="74" spans="2:9" x14ac:dyDescent="0.3">
      <c r="B74" s="1" t="str">
        <f>LEFT(D74,11)</f>
        <v>13219020000</v>
      </c>
      <c r="C74" s="1" t="str">
        <f>REPLACE(D74,1,11,"")</f>
        <v xml:space="preserve"> Equipment  Lease / R</v>
      </c>
      <c r="D74" s="1" t="s">
        <v>238</v>
      </c>
      <c r="E74" s="3">
        <v>0</v>
      </c>
      <c r="F74" s="1" t="s">
        <v>71</v>
      </c>
      <c r="G74" s="2" t="str">
        <f>MID(F74,FIND(",",F74)+2,LEN(F74)-LEN(H74)-4)</f>
        <v>John</v>
      </c>
      <c r="H74" s="1" t="str">
        <f>LEFT(F74,FIND(",",F74)-1)</f>
        <v>Delaney</v>
      </c>
      <c r="I74" s="1" t="str">
        <f>RIGHT(F74,2)</f>
        <v>CL</v>
      </c>
    </row>
    <row r="75" spans="2:9" x14ac:dyDescent="0.3">
      <c r="B75" s="1" t="str">
        <f>LEFT(D75,11)</f>
        <v>13219030000</v>
      </c>
      <c r="C75" s="1" t="str">
        <f>REPLACE(D75,1,11,"")</f>
        <v xml:space="preserve"> Insurance</v>
      </c>
      <c r="D75" s="1" t="s">
        <v>236</v>
      </c>
      <c r="E75" s="3">
        <v>82.747500000000002</v>
      </c>
      <c r="F75" s="1" t="s">
        <v>69</v>
      </c>
      <c r="G75" s="2" t="str">
        <f>MID(F75,FIND(",",F75)+2,LEN(F75)-LEN(H75)-4)</f>
        <v>Ramon</v>
      </c>
      <c r="H75" s="1" t="str">
        <f>LEFT(F75,FIND(",",F75)-1)</f>
        <v>Diaz</v>
      </c>
      <c r="I75" s="1" t="str">
        <f>RIGHT(F75,2)</f>
        <v>BT</v>
      </c>
    </row>
    <row r="76" spans="2:9" x14ac:dyDescent="0.3">
      <c r="B76" s="1" t="str">
        <f>LEFT(D76,11)</f>
        <v>13219051000</v>
      </c>
      <c r="C76" s="1" t="str">
        <f>REPLACE(D76,1,11,"")</f>
        <v xml:space="preserve"> Site Fee Expenses In</v>
      </c>
      <c r="D76" s="1" t="s">
        <v>234</v>
      </c>
      <c r="E76" s="3">
        <v>33007.672500000001</v>
      </c>
      <c r="F76" s="1" t="s">
        <v>67</v>
      </c>
      <c r="G76" s="2" t="str">
        <f>MID(F76,FIND(",",F76)+2,LEN(F76)-LEN(H76)-4)</f>
        <v>Stephen</v>
      </c>
      <c r="H76" s="1" t="str">
        <f>LEFT(F76,FIND(",",F76)-1)</f>
        <v>Doig</v>
      </c>
      <c r="I76" s="1" t="str">
        <f>RIGHT(F76,2)</f>
        <v>FI</v>
      </c>
    </row>
    <row r="77" spans="2:9" x14ac:dyDescent="0.3">
      <c r="B77" s="1" t="str">
        <f>LEFT(D77,11)</f>
        <v>13219053000</v>
      </c>
      <c r="C77" s="1" t="str">
        <f>REPLACE(D77,1,11,"")</f>
        <v xml:space="preserve"> Site Fee Income Intr</v>
      </c>
      <c r="D77" s="1" t="s">
        <v>233</v>
      </c>
      <c r="E77" s="3">
        <v>-76758.66</v>
      </c>
      <c r="F77" s="1" t="s">
        <v>65</v>
      </c>
      <c r="G77" s="2" t="str">
        <f>MID(F77,FIND(",",F77)+2,LEN(F77)-LEN(H77)-4)</f>
        <v>Monica</v>
      </c>
      <c r="H77" s="1" t="str">
        <f>LEFT(F77,FIND(",",F77)-1)</f>
        <v>McGurk</v>
      </c>
      <c r="I77" s="1" t="str">
        <f>RIGHT(F77,2)</f>
        <v>AT</v>
      </c>
    </row>
    <row r="78" spans="2:9" x14ac:dyDescent="0.3">
      <c r="B78" s="1" t="str">
        <f>LEFT(D78,11)</f>
        <v>13219140000</v>
      </c>
      <c r="C78" s="1" t="str">
        <f>REPLACE(D78,1,11,"")</f>
        <v xml:space="preserve"> Loss  On  Asset  Disposal</v>
      </c>
      <c r="D78" s="1" t="s">
        <v>232</v>
      </c>
      <c r="E78" s="3">
        <v>1076.7075</v>
      </c>
      <c r="F78" s="1" t="s">
        <v>63</v>
      </c>
      <c r="G78" s="2" t="str">
        <f>MID(F78,FIND(",",F78)+2,LEN(F78)-LEN(H78)-4)</f>
        <v>Tony</v>
      </c>
      <c r="H78" s="1" t="str">
        <f>LEFT(F78,FIND(",",F78)-1)</f>
        <v>Simone</v>
      </c>
      <c r="I78" s="1" t="str">
        <f>RIGHT(F78,2)</f>
        <v>AT</v>
      </c>
    </row>
    <row r="79" spans="2:9" x14ac:dyDescent="0.3">
      <c r="B79" s="1" t="str">
        <f>LEFT(D79,11)</f>
        <v>13219001000</v>
      </c>
      <c r="C79" s="1" t="str">
        <f>REPLACE(D79,1,11,"")</f>
        <v xml:space="preserve"> Prop. Lease/Rent Internal</v>
      </c>
      <c r="D79" s="1" t="s">
        <v>229</v>
      </c>
      <c r="E79" s="3">
        <v>2222.7150000000001</v>
      </c>
      <c r="F79" s="1" t="s">
        <v>61</v>
      </c>
      <c r="G79" s="2" t="str">
        <f>MID(F79,FIND(",",F79)+2,LEN(F79)-LEN(H79)-4)</f>
        <v>Lila</v>
      </c>
      <c r="H79" s="1" t="str">
        <f>LEFT(F79,FIND(",",F79)-1)</f>
        <v>Snyder</v>
      </c>
      <c r="I79" s="1" t="str">
        <f>RIGHT(F79,2)</f>
        <v>NY</v>
      </c>
    </row>
    <row r="80" spans="2:9" x14ac:dyDescent="0.3">
      <c r="B80" s="1" t="str">
        <f>LEFT(D80,11)</f>
        <v>13218280000</v>
      </c>
      <c r="C80" s="1" t="str">
        <f>REPLACE(D80,1,11,"")</f>
        <v xml:space="preserve"> Group  Charges</v>
      </c>
      <c r="D80" s="1" t="s">
        <v>227</v>
      </c>
      <c r="E80" s="3">
        <v>44442.75</v>
      </c>
      <c r="F80" s="1" t="s">
        <v>59</v>
      </c>
      <c r="G80" s="2" t="str">
        <f>MID(F80,FIND(",",F80)+2,LEN(F80)-LEN(H80)-4)</f>
        <v>Cyrille</v>
      </c>
      <c r="H80" s="1" t="str">
        <f>LEFT(F80,FIND(",",F80)-1)</f>
        <v>Teinturier</v>
      </c>
      <c r="I80" s="1" t="str">
        <f>RIGHT(F80,2)</f>
        <v>FR</v>
      </c>
    </row>
    <row r="81" spans="2:9" x14ac:dyDescent="0.3">
      <c r="B81" s="1" t="str">
        <f>LEFT(D81,11)</f>
        <v>13218281000</v>
      </c>
      <c r="C81" s="1" t="str">
        <f>REPLACE(D81,1,11,"")</f>
        <v xml:space="preserve"> Corporate  Charges</v>
      </c>
      <c r="D81" s="1" t="s">
        <v>226</v>
      </c>
      <c r="E81" s="3">
        <v>83820</v>
      </c>
      <c r="F81" s="1" t="s">
        <v>57</v>
      </c>
      <c r="G81" s="2" t="str">
        <f>MID(F81,FIND(",",F81)+2,LEN(F81)-LEN(H81)-4)</f>
        <v>Brian</v>
      </c>
      <c r="H81" s="1" t="str">
        <f>LEFT(F81,FIND(",",F81)-1)</f>
        <v>Thede</v>
      </c>
      <c r="I81" s="1" t="str">
        <f>RIGHT(F81,2)</f>
        <v>FI</v>
      </c>
    </row>
    <row r="82" spans="2:9" x14ac:dyDescent="0.3">
      <c r="B82" s="1" t="str">
        <f>LEFT(D82,11)</f>
        <v>13219700000</v>
      </c>
      <c r="C82" s="1" t="str">
        <f>REPLACE(D82,1,11,"")</f>
        <v xml:space="preserve"> Interest  Expenses</v>
      </c>
      <c r="D82" s="1" t="s">
        <v>225</v>
      </c>
      <c r="E82" s="3">
        <v>0</v>
      </c>
      <c r="F82" s="1" t="s">
        <v>55</v>
      </c>
      <c r="G82" s="2" t="str">
        <f>MID(F82,FIND(",",F82)+2,LEN(F82)-LEN(H82)-4)</f>
        <v>Michael</v>
      </c>
      <c r="H82" s="1" t="str">
        <f>LEFT(F82,FIND(",",F82)-1)</f>
        <v>Betz</v>
      </c>
      <c r="I82" s="1" t="str">
        <f>RIGHT(F82,2)</f>
        <v>DC</v>
      </c>
    </row>
    <row r="83" spans="2:9" x14ac:dyDescent="0.3">
      <c r="B83" s="1" t="str">
        <f>LEFT(D83,11)</f>
        <v>13219707100</v>
      </c>
      <c r="C83" s="1" t="str">
        <f>REPLACE(D83,1,11,"")</f>
        <v xml:space="preserve"> Interest on Capital Leases</v>
      </c>
      <c r="D83" s="1" t="s">
        <v>224</v>
      </c>
      <c r="E83" s="3">
        <v>8181.36</v>
      </c>
      <c r="F83" s="1" t="s">
        <v>53</v>
      </c>
      <c r="G83" s="2" t="str">
        <f>MID(F83,FIND(",",F83)+2,LEN(F83)-LEN(H83)-4)</f>
        <v>Michael</v>
      </c>
      <c r="H83" s="1" t="str">
        <f>LEFT(F83,FIND(",",F83)-1)</f>
        <v>Buman</v>
      </c>
      <c r="I83" s="1" t="str">
        <f>RIGHT(F83,2)</f>
        <v>BT</v>
      </c>
    </row>
    <row r="84" spans="2:9" x14ac:dyDescent="0.3">
      <c r="B84" s="1" t="str">
        <f>LEFT(D84,11)</f>
        <v>13219704000</v>
      </c>
      <c r="C84" s="1" t="str">
        <f>REPLACE(D84,1,11,"")</f>
        <v xml:space="preserve"> Interest  Income / E</v>
      </c>
      <c r="D84" s="1" t="s">
        <v>223</v>
      </c>
      <c r="E84" s="3">
        <v>249057.93</v>
      </c>
      <c r="F84" s="1" t="s">
        <v>51</v>
      </c>
      <c r="G84" s="2" t="str">
        <f>MID(F84,FIND(",",F84)+2,LEN(F84)-LEN(H84)-4)</f>
        <v>André</v>
      </c>
      <c r="H84" s="1" t="str">
        <f>LEFT(F84,FIND(",",F84)-1)</f>
        <v>Christensen</v>
      </c>
      <c r="I84" s="1" t="str">
        <f>RIGHT(F84,2)</f>
        <v>BT</v>
      </c>
    </row>
    <row r="85" spans="2:9" x14ac:dyDescent="0.3">
      <c r="B85" s="1" t="str">
        <f>LEFT(D85,11)</f>
        <v>13217200000</v>
      </c>
      <c r="C85" s="1" t="str">
        <f>REPLACE(D85,1,11,"")</f>
        <v xml:space="preserve"> Std. Cost Of Goods Sold</v>
      </c>
      <c r="D85" s="1" t="s">
        <v>312</v>
      </c>
      <c r="E85" s="3">
        <v>0</v>
      </c>
      <c r="F85" s="1" t="s">
        <v>49</v>
      </c>
      <c r="G85" s="2" t="str">
        <f>MID(F85,FIND(",",F85)+2,LEN(F85)-LEN(H85)-4)</f>
        <v>David</v>
      </c>
      <c r="H85" s="1" t="str">
        <f>LEFT(F85,FIND(",",F85)-1)</f>
        <v>Dvorin</v>
      </c>
      <c r="I85" s="1" t="str">
        <f>RIGHT(F85,2)</f>
        <v>CL</v>
      </c>
    </row>
    <row r="86" spans="2:9" x14ac:dyDescent="0.3">
      <c r="B86" s="1" t="str">
        <f>LEFT(D86,11)</f>
        <v>13217200250</v>
      </c>
      <c r="C86" s="1" t="str">
        <f>REPLACE(D86,1,11,"")</f>
        <v xml:space="preserve"> Cost of Goods Sold Other Material</v>
      </c>
      <c r="D86" s="1" t="s">
        <v>311</v>
      </c>
      <c r="E86" s="3">
        <v>0</v>
      </c>
      <c r="F86" s="1" t="s">
        <v>47</v>
      </c>
      <c r="G86" s="2" t="str">
        <f>MID(F86,FIND(",",F86)+2,LEN(F86)-LEN(H86)-4)</f>
        <v>Michel</v>
      </c>
      <c r="H86" s="1" t="str">
        <f>LEFT(F86,FIND(",",F86)-1)</f>
        <v>Freund</v>
      </c>
      <c r="I86" s="1" t="str">
        <f>RIGHT(F86,2)</f>
        <v>BT</v>
      </c>
    </row>
    <row r="87" spans="2:9" x14ac:dyDescent="0.3">
      <c r="B87" s="1" t="str">
        <f>LEFT(D87,11)</f>
        <v>13217200265</v>
      </c>
      <c r="C87" s="1" t="str">
        <f>REPLACE(D87,1,11,"")</f>
        <v xml:space="preserve"> Cost of Goods Sold Laundry Overhead</v>
      </c>
      <c r="D87" s="1" t="s">
        <v>310</v>
      </c>
      <c r="E87" s="3">
        <v>0</v>
      </c>
      <c r="F87" s="1" t="s">
        <v>45</v>
      </c>
      <c r="G87" s="2" t="str">
        <f>MID(F87,FIND(",",F87)+2,LEN(F87)-LEN(H87)-4)</f>
        <v>Enrique</v>
      </c>
      <c r="H87" s="1" t="str">
        <f>LEFT(F87,FIND(",",F87)-1)</f>
        <v>Gomez Alonso</v>
      </c>
      <c r="I87" s="1" t="str">
        <f>RIGHT(F87,2)</f>
        <v>BT</v>
      </c>
    </row>
    <row r="88" spans="2:9" x14ac:dyDescent="0.3">
      <c r="B88" s="1" t="str">
        <f>LEFT(D88,11)</f>
        <v>13217200270</v>
      </c>
      <c r="C88" s="1" t="str">
        <f>REPLACE(D88,1,11,"")</f>
        <v xml:space="preserve"> Cost of Goods Sold Refrig. Mat</v>
      </c>
      <c r="D88" s="1" t="s">
        <v>309</v>
      </c>
      <c r="E88" s="3">
        <v>0</v>
      </c>
      <c r="F88" s="1" t="s">
        <v>43</v>
      </c>
      <c r="G88" s="2" t="str">
        <f>MID(F88,FIND(",",F88)+2,LEN(F88)-LEN(H88)-4)</f>
        <v>Ozan</v>
      </c>
      <c r="H88" s="1" t="str">
        <f>LEFT(F88,FIND(",",F88)-1)</f>
        <v>Gursel</v>
      </c>
      <c r="I88" s="1" t="str">
        <f>RIGHT(F88,2)</f>
        <v>DA</v>
      </c>
    </row>
    <row r="89" spans="2:9" x14ac:dyDescent="0.3">
      <c r="B89" s="1" t="str">
        <f>LEFT(D89,11)</f>
        <v>13217000005</v>
      </c>
      <c r="C89" s="1" t="str">
        <f>REPLACE(D89,1,11,"")</f>
        <v xml:space="preserve"> Gas &amp; Elec</v>
      </c>
      <c r="D89" s="1" t="s">
        <v>308</v>
      </c>
      <c r="E89" s="3">
        <v>0</v>
      </c>
      <c r="F89" s="1" t="s">
        <v>41</v>
      </c>
      <c r="G89" s="2" t="str">
        <f>MID(F89,FIND(",",F89)+2,LEN(F89)-LEN(H89)-4)</f>
        <v>Detlev</v>
      </c>
      <c r="H89" s="1" t="str">
        <f>LEFT(F89,FIND(",",F89)-1)</f>
        <v>Hülsebusch</v>
      </c>
      <c r="I89" s="1" t="str">
        <f>RIGHT(F89,2)</f>
        <v>BT</v>
      </c>
    </row>
    <row r="90" spans="2:9" x14ac:dyDescent="0.3">
      <c r="B90" s="1" t="str">
        <f>LEFT(D90,11)</f>
        <v>13217000006</v>
      </c>
      <c r="C90" s="1" t="str">
        <f>REPLACE(D90,1,11,"")</f>
        <v xml:space="preserve"> Purchase Discount</v>
      </c>
      <c r="D90" s="1" t="s">
        <v>307</v>
      </c>
      <c r="E90" s="3">
        <v>0</v>
      </c>
      <c r="F90" s="1" t="s">
        <v>218</v>
      </c>
      <c r="G90" s="2" t="str">
        <f>MID(F90,FIND(",",F90)+2,LEN(F90)-LEN(H90)-4)</f>
        <v>Mohit</v>
      </c>
      <c r="H90" s="1" t="str">
        <f>LEFT(F90,FIND(",",F90)-1)</f>
        <v>Arora</v>
      </c>
      <c r="I90" s="1" t="str">
        <f>RIGHT(F90,2)</f>
        <v>IN</v>
      </c>
    </row>
    <row r="91" spans="2:9" x14ac:dyDescent="0.3">
      <c r="B91" s="1" t="str">
        <f>LEFT(D91,11)</f>
        <v>13217201160</v>
      </c>
      <c r="C91" s="1" t="str">
        <f>REPLACE(D91,1,11,"")</f>
        <v xml:space="preserve"> Sub Advertising Maytag</v>
      </c>
      <c r="D91" s="1" t="s">
        <v>306</v>
      </c>
      <c r="E91" s="3">
        <v>0</v>
      </c>
      <c r="F91" s="1" t="s">
        <v>37</v>
      </c>
      <c r="G91" s="2" t="str">
        <f>MID(F91,FIND(",",F91)+2,LEN(F91)-LEN(H91)-4)</f>
        <v>Wolfgang</v>
      </c>
      <c r="H91" s="1" t="str">
        <f>LEFT(F91,FIND(",",F91)-1)</f>
        <v>Mai</v>
      </c>
      <c r="I91" s="1" t="str">
        <f>RIGHT(F91,2)</f>
        <v>BT</v>
      </c>
    </row>
    <row r="92" spans="2:9" x14ac:dyDescent="0.3">
      <c r="B92" s="1" t="str">
        <f>LEFT(D92,11)</f>
        <v>13217010010</v>
      </c>
      <c r="C92" s="1" t="str">
        <f>REPLACE(D92,1,11,"")</f>
        <v xml:space="preserve"> Cycle Count Adj</v>
      </c>
      <c r="D92" s="1" t="s">
        <v>305</v>
      </c>
      <c r="E92" s="3">
        <v>0</v>
      </c>
      <c r="F92" s="1" t="s">
        <v>35</v>
      </c>
      <c r="G92" s="2" t="str">
        <f>MID(F92,FIND(",",F92)+2,LEN(F92)-LEN(H92)-4)</f>
        <v>Vijay</v>
      </c>
      <c r="H92" s="1" t="str">
        <f>LEFT(F92,FIND(",",F92)-1)</f>
        <v>Mehra</v>
      </c>
      <c r="I92" s="1" t="str">
        <f>RIGHT(F92,2)</f>
        <v>BT</v>
      </c>
    </row>
    <row r="93" spans="2:9" x14ac:dyDescent="0.3">
      <c r="B93" s="1" t="str">
        <f>LEFT(D93,11)</f>
        <v>13217010012</v>
      </c>
      <c r="C93" s="1" t="str">
        <f>REPLACE(D93,1,11,"")</f>
        <v xml:space="preserve"> Cycle count/stocktak</v>
      </c>
      <c r="D93" s="1" t="s">
        <v>304</v>
      </c>
      <c r="E93" s="3">
        <v>0</v>
      </c>
      <c r="F93" s="1" t="s">
        <v>33</v>
      </c>
      <c r="G93" s="2" t="str">
        <f>MID(F93,FIND(",",F93)+2,LEN(F93)-LEN(H93)-4)</f>
        <v>Martin</v>
      </c>
      <c r="H93" s="1" t="str">
        <f>LEFT(F93,FIND(",",F93)-1)</f>
        <v>Naraschewski</v>
      </c>
      <c r="I93" s="1" t="str">
        <f>RIGHT(F93,2)</f>
        <v>CF</v>
      </c>
    </row>
    <row r="94" spans="2:9" x14ac:dyDescent="0.3">
      <c r="B94" s="1" t="str">
        <f>LEFT(D94,11)</f>
        <v>13217010034</v>
      </c>
      <c r="C94" s="1" t="str">
        <f>REPLACE(D94,1,11,"")</f>
        <v xml:space="preserve"> Man Variance Settlement</v>
      </c>
      <c r="D94" s="1" t="s">
        <v>303</v>
      </c>
      <c r="E94" s="3">
        <v>0</v>
      </c>
      <c r="F94" s="1" t="s">
        <v>31</v>
      </c>
      <c r="G94" s="2" t="str">
        <f>MID(F94,FIND(",",F94)+2,LEN(F94)-LEN(H94)-4)</f>
        <v>Shane</v>
      </c>
      <c r="H94" s="1" t="str">
        <f>LEFT(F94,FIND(",",F94)-1)</f>
        <v>O'Sullivan</v>
      </c>
      <c r="I94" s="1" t="str">
        <f>RIGHT(F94,2)</f>
        <v>SA</v>
      </c>
    </row>
    <row r="95" spans="2:9" x14ac:dyDescent="0.3">
      <c r="B95" s="1" t="str">
        <f>LEFT(D95,11)</f>
        <v>13217010040</v>
      </c>
      <c r="C95" s="1" t="str">
        <f>REPLACE(D95,1,11,"")</f>
        <v xml:space="preserve"> Purchase Price Variance</v>
      </c>
      <c r="D95" s="1" t="s">
        <v>302</v>
      </c>
      <c r="E95" s="3">
        <v>0</v>
      </c>
      <c r="F95" s="1" t="s">
        <v>0</v>
      </c>
      <c r="G95" s="2" t="str">
        <f>MID(F95,FIND(",",F95)+2,LEN(F95)-LEN(H95)-4)</f>
        <v>Michael</v>
      </c>
      <c r="H95" s="1" t="str">
        <f>LEFT(F95,FIND(",",F95)-1)</f>
        <v>Perlitz</v>
      </c>
      <c r="I95" s="1" t="str">
        <f>RIGHT(F95,2)</f>
        <v>FI</v>
      </c>
    </row>
    <row r="96" spans="2:9" x14ac:dyDescent="0.3">
      <c r="B96" s="1" t="str">
        <f>LEFT(D96,11)</f>
        <v>13217010050</v>
      </c>
      <c r="C96" s="1" t="str">
        <f>REPLACE(D96,1,11,"")</f>
        <v xml:space="preserve"> Sub Contract work</v>
      </c>
      <c r="D96" s="1" t="s">
        <v>301</v>
      </c>
      <c r="E96" s="3">
        <v>0</v>
      </c>
      <c r="F96" s="1" t="s">
        <v>28</v>
      </c>
      <c r="G96" s="2" t="str">
        <f>MID(F96,FIND(",",F96)+2,LEN(F96)-LEN(H96)-4)</f>
        <v>Anders</v>
      </c>
      <c r="H96" s="1" t="str">
        <f>LEFT(F96,FIND(",",F96)-1)</f>
        <v>Rasmussen</v>
      </c>
      <c r="I96" s="1" t="str">
        <f>RIGHT(F96,2)</f>
        <v>CF</v>
      </c>
    </row>
    <row r="97" spans="2:9" x14ac:dyDescent="0.3">
      <c r="B97" s="1" t="str">
        <f>LEFT(D97,11)</f>
        <v>13217010060</v>
      </c>
      <c r="C97" s="1" t="str">
        <f>REPLACE(D97,1,11,"")</f>
        <v xml:space="preserve"> Scrap Steel Sales</v>
      </c>
      <c r="D97" s="1" t="s">
        <v>300</v>
      </c>
      <c r="E97" s="3">
        <v>0</v>
      </c>
      <c r="F97" s="1" t="s">
        <v>26</v>
      </c>
      <c r="G97" s="2" t="str">
        <f>MID(F97,FIND(",",F97)+2,LEN(F97)-LEN(H97)-4)</f>
        <v>Suneel</v>
      </c>
      <c r="H97" s="1" t="str">
        <f>LEFT(F97,FIND(",",F97)-1)</f>
        <v>Saigal</v>
      </c>
      <c r="I97" s="1" t="str">
        <f>RIGHT(F97,2)</f>
        <v>BT</v>
      </c>
    </row>
    <row r="98" spans="2:9" x14ac:dyDescent="0.3">
      <c r="B98" s="1" t="str">
        <f>LEFT(D98,11)</f>
        <v>13217112000</v>
      </c>
      <c r="C98" s="1" t="str">
        <f>REPLACE(D98,1,11,"")</f>
        <v xml:space="preserve"> Rate Variance</v>
      </c>
      <c r="D98" s="1" t="s">
        <v>299</v>
      </c>
      <c r="E98" s="3">
        <v>0</v>
      </c>
      <c r="F98" s="1" t="s">
        <v>24</v>
      </c>
      <c r="G98" s="2" t="str">
        <f>MID(F98,FIND(",",F98)+2,LEN(F98)-LEN(H98)-4)</f>
        <v>Dimitrij</v>
      </c>
      <c r="H98" s="1" t="str">
        <f>LEFT(F98,FIND(",",F98)-1)</f>
        <v>Saldanha</v>
      </c>
      <c r="I98" s="1" t="str">
        <f>RIGHT(F98,2)</f>
        <v>CF</v>
      </c>
    </row>
    <row r="99" spans="2:9" x14ac:dyDescent="0.3">
      <c r="B99" s="1" t="str">
        <f>LEFT(D99,11)</f>
        <v>13217101000</v>
      </c>
      <c r="C99" s="1" t="str">
        <f>REPLACE(D99,1,11,"")</f>
        <v xml:space="preserve"> Direct  Labour</v>
      </c>
      <c r="D99" s="1" t="s">
        <v>298</v>
      </c>
      <c r="E99" s="3">
        <v>0</v>
      </c>
      <c r="F99" s="1" t="s">
        <v>22</v>
      </c>
      <c r="G99" s="2" t="str">
        <f>MID(F99,FIND(",",F99)+2,LEN(F99)-LEN(H99)-4)</f>
        <v>Ross</v>
      </c>
      <c r="H99" s="1" t="str">
        <f>LEFT(F99,FIND(",",F99)-1)</f>
        <v>Tisnovsky</v>
      </c>
      <c r="I99" s="1" t="str">
        <f>RIGHT(F99,2)</f>
        <v>BT</v>
      </c>
    </row>
    <row r="100" spans="2:9" x14ac:dyDescent="0.3">
      <c r="B100" s="1" t="str">
        <f>LEFT(D100,11)</f>
        <v>13219110000</v>
      </c>
      <c r="C100" s="1" t="str">
        <f>REPLACE(D100,1,11,"")</f>
        <v xml:space="preserve"> Depreciation Expense</v>
      </c>
      <c r="D100" s="1" t="s">
        <v>297</v>
      </c>
      <c r="E100" s="3">
        <v>11350.35</v>
      </c>
      <c r="F100" s="1" t="s">
        <v>20</v>
      </c>
      <c r="G100" s="2" t="str">
        <f>MID(F100,FIND(",",F100)+2,LEN(F100)-LEN(H100)-4)</f>
        <v>Thomas</v>
      </c>
      <c r="H100" s="1" t="str">
        <f>LEFT(F100,FIND(",",F100)-1)</f>
        <v>Weber</v>
      </c>
      <c r="I100" s="1" t="str">
        <f>RIGHT(F100,2)</f>
        <v>BT</v>
      </c>
    </row>
    <row r="101" spans="2:9" x14ac:dyDescent="0.3">
      <c r="B101" s="1" t="str">
        <f>LEFT(D101,11)</f>
        <v>13219111000</v>
      </c>
      <c r="C101" s="1" t="str">
        <f>REPLACE(D101,1,11,"")</f>
        <v xml:space="preserve"> Depreciation CL .</v>
      </c>
      <c r="D101" s="1" t="s">
        <v>296</v>
      </c>
      <c r="E101" s="3">
        <v>18740.287500000002</v>
      </c>
      <c r="F101" s="1" t="s">
        <v>18</v>
      </c>
      <c r="G101" s="2" t="str">
        <f>MID(F101,FIND(",",F101)+2,LEN(F101)-LEN(H101)-4)</f>
        <v>Christian</v>
      </c>
      <c r="H101" s="1" t="str">
        <f>LEFT(F101,FIND(",",F101)-1)</f>
        <v>Wirtz</v>
      </c>
      <c r="I101" s="1" t="str">
        <f>RIGHT(F101,2)</f>
        <v>GE</v>
      </c>
    </row>
    <row r="102" spans="2:9" x14ac:dyDescent="0.3">
      <c r="B102" s="1" t="str">
        <f>LEFT(D102,11)</f>
        <v>13218002000</v>
      </c>
      <c r="C102" s="1" t="str">
        <f>REPLACE(D102,1,11,"")</f>
        <v xml:space="preserve"> Labour Watchmen / Ga</v>
      </c>
      <c r="D102" s="1" t="s">
        <v>295</v>
      </c>
      <c r="E102" s="3">
        <v>0</v>
      </c>
      <c r="F102" s="1" t="s">
        <v>16</v>
      </c>
      <c r="G102" s="2" t="str">
        <f>MID(F102,FIND(",",F102)+2,LEN(F102)-LEN(H102)-4)</f>
        <v>Zanoni</v>
      </c>
      <c r="H102" s="1" t="str">
        <f>LEFT(F102,FIND(",",F102)-1)</f>
        <v>Arenas</v>
      </c>
      <c r="I102" s="1" t="str">
        <f>RIGHT(F102,2)</f>
        <v>BT</v>
      </c>
    </row>
    <row r="103" spans="2:9" x14ac:dyDescent="0.3">
      <c r="B103" s="1" t="str">
        <f>LEFT(D103,11)</f>
        <v>13218003000</v>
      </c>
      <c r="C103" s="1" t="str">
        <f>REPLACE(D103,1,11,"")</f>
        <v xml:space="preserve"> Labour Cleaners  And</v>
      </c>
      <c r="D103" s="1" t="s">
        <v>294</v>
      </c>
      <c r="E103" s="3">
        <v>78.787499999999994</v>
      </c>
      <c r="F103" s="1" t="s">
        <v>14</v>
      </c>
      <c r="G103" s="2" t="str">
        <f>MID(F103,FIND(",",F103)+2,LEN(F103)-LEN(H103)-4)</f>
        <v>Thomas</v>
      </c>
      <c r="H103" s="1" t="str">
        <f>LEFT(F103,FIND(",",F103)-1)</f>
        <v>Barnekow</v>
      </c>
      <c r="I103" s="1" t="str">
        <f>RIGHT(F103,2)</f>
        <v>BT</v>
      </c>
    </row>
    <row r="104" spans="2:9" x14ac:dyDescent="0.3">
      <c r="B104" s="1" t="str">
        <f>LEFT(D104,11)</f>
        <v>13218111000</v>
      </c>
      <c r="C104" s="1" t="str">
        <f>REPLACE(D104,1,11,"")</f>
        <v xml:space="preserve"> Maintenance  Materials</v>
      </c>
      <c r="D104" s="1" t="s">
        <v>293</v>
      </c>
      <c r="E104" s="3">
        <v>828.05250000000001</v>
      </c>
      <c r="F104" s="1" t="s">
        <v>12</v>
      </c>
      <c r="G104" s="2" t="str">
        <f>MID(F104,FIND(",",F104)+2,LEN(F104)-LEN(H104)-4)</f>
        <v>Michael</v>
      </c>
      <c r="H104" s="1" t="str">
        <f>LEFT(F104,FIND(",",F104)-1)</f>
        <v>Chui</v>
      </c>
      <c r="I104" s="1" t="str">
        <f>RIGHT(F104,2)</f>
        <v>BT</v>
      </c>
    </row>
    <row r="105" spans="2:9" x14ac:dyDescent="0.3">
      <c r="B105" s="1" t="str">
        <f>LEFT(D105,11)</f>
        <v>13218112000</v>
      </c>
      <c r="C105" s="1" t="str">
        <f>REPLACE(D105,1,11,"")</f>
        <v xml:space="preserve"> Maintenance  P&amp;E</v>
      </c>
      <c r="D105" s="1" t="s">
        <v>292</v>
      </c>
      <c r="E105" s="3">
        <v>0</v>
      </c>
      <c r="F105" s="1" t="s">
        <v>10</v>
      </c>
      <c r="G105" s="2" t="str">
        <f>MID(F105,FIND(",",F105)+2,LEN(F105)-LEN(H105)-4)</f>
        <v>Renato</v>
      </c>
      <c r="H105" s="1" t="str">
        <f>LEFT(F105,FIND(",",F105)-1)</f>
        <v>Derraik</v>
      </c>
      <c r="I105" s="1" t="str">
        <f>RIGHT(F105,2)</f>
        <v>BT</v>
      </c>
    </row>
    <row r="106" spans="2:9" x14ac:dyDescent="0.3">
      <c r="B106" s="1" t="str">
        <f>LEFT(D106,11)</f>
        <v>13218223000</v>
      </c>
      <c r="C106" s="1" t="str">
        <f>REPLACE(D106,1,11,"")</f>
        <v xml:space="preserve"> Cleaning  And  Sundries</v>
      </c>
      <c r="D106" s="1" t="s">
        <v>291</v>
      </c>
      <c r="E106" s="3">
        <v>50.737499999999997</v>
      </c>
      <c r="F106" s="1" t="s">
        <v>8</v>
      </c>
      <c r="G106" s="2" t="str">
        <f>MID(F106,FIND(",",F106)+2,LEN(F106)-LEN(H106)-4)</f>
        <v>Arjay</v>
      </c>
      <c r="H106" s="1" t="str">
        <f>LEFT(F106,FIND(",",F106)-1)</f>
        <v>Gavankar</v>
      </c>
      <c r="I106" s="1" t="str">
        <f>RIGHT(F106,2)</f>
        <v>SF</v>
      </c>
    </row>
    <row r="107" spans="2:9" x14ac:dyDescent="0.3">
      <c r="B107" s="1" t="str">
        <f>LEFT(D107,11)</f>
        <v>13218226000</v>
      </c>
      <c r="C107" s="1" t="str">
        <f>REPLACE(D107,1,11,"")</f>
        <v xml:space="preserve"> Waste  Removal</v>
      </c>
      <c r="D107" s="1" t="s">
        <v>290</v>
      </c>
      <c r="E107" s="3">
        <v>14.025</v>
      </c>
      <c r="F107" s="1" t="s">
        <v>6</v>
      </c>
      <c r="G107" s="2" t="str">
        <f>MID(F107,FIND(",",F107)+2,LEN(F107)-LEN(H107)-4)</f>
        <v>Ingeborg</v>
      </c>
      <c r="H107" s="1" t="str">
        <f>LEFT(F107,FIND(",",F107)-1)</f>
        <v>Hegstad</v>
      </c>
      <c r="I107" s="1" t="str">
        <f>RIGHT(F107,2)</f>
        <v>SC</v>
      </c>
    </row>
    <row r="108" spans="2:9" x14ac:dyDescent="0.3">
      <c r="B108" s="1" t="str">
        <f>LEFT(D108,11)</f>
        <v>13218227000</v>
      </c>
      <c r="C108" s="1" t="str">
        <f>REPLACE(D108,1,11,"")</f>
        <v xml:space="preserve"> Canteen  Costs</v>
      </c>
      <c r="D108" s="1" t="s">
        <v>289</v>
      </c>
      <c r="E108" s="3">
        <v>-1.4850000000000001</v>
      </c>
      <c r="F108" s="1" t="s">
        <v>4</v>
      </c>
      <c r="G108" s="2" t="str">
        <f>MID(F108,FIND(",",F108)+2,LEN(F108)-LEN(H108)-4)</f>
        <v>Robert</v>
      </c>
      <c r="H108" s="1" t="str">
        <f>LEFT(F108,FIND(",",F108)-1)</f>
        <v>Hermans</v>
      </c>
      <c r="I108" s="1" t="str">
        <f>RIGHT(F108,2)</f>
        <v>BT</v>
      </c>
    </row>
    <row r="109" spans="2:9" x14ac:dyDescent="0.3">
      <c r="B109" s="1" t="str">
        <f>LEFT(D109,11)</f>
        <v>13218239000</v>
      </c>
      <c r="C109" s="1" t="str">
        <f>REPLACE(D109,1,11,"")</f>
        <v xml:space="preserve"> Freight/Delivery Expenses</v>
      </c>
      <c r="D109" s="1" t="s">
        <v>288</v>
      </c>
      <c r="E109" s="3">
        <v>29.7</v>
      </c>
      <c r="F109" s="1" t="s">
        <v>2</v>
      </c>
      <c r="G109" s="2" t="str">
        <f>MID(F109,FIND(",",F109)+2,LEN(F109)-LEN(H109)-4)</f>
        <v>Ayman</v>
      </c>
      <c r="H109" s="1" t="str">
        <f>LEFT(F109,FIND(",",F109)-1)</f>
        <v>Ismail</v>
      </c>
      <c r="I109" s="1" t="str">
        <f>RIGHT(F109,2)</f>
        <v>BT</v>
      </c>
    </row>
    <row r="110" spans="2:9" x14ac:dyDescent="0.3">
      <c r="B110" s="1" t="str">
        <f>LEFT(D110,11)</f>
        <v>13218240100</v>
      </c>
      <c r="C110" s="1" t="str">
        <f>REPLACE(D110,1,11,"")</f>
        <v xml:space="preserve"> Electricity</v>
      </c>
      <c r="D110" s="1" t="s">
        <v>287</v>
      </c>
      <c r="E110" s="3">
        <v>0</v>
      </c>
      <c r="F110" s="1" t="s">
        <v>197</v>
      </c>
      <c r="G110" s="2" t="str">
        <f>MID(F110,FIND(",",F110)+2,LEN(F110)-LEN(H110)-4)</f>
        <v>Houssem</v>
      </c>
      <c r="H110" s="1" t="str">
        <f>LEFT(F110,FIND(",",F110)-1)</f>
        <v>Jemili</v>
      </c>
      <c r="I110" s="1" t="str">
        <f>RIGHT(F110,2)</f>
        <v>BT</v>
      </c>
    </row>
    <row r="111" spans="2:9" x14ac:dyDescent="0.3">
      <c r="B111" s="1" t="str">
        <f>LEFT(D111,11)</f>
        <v>13218241000</v>
      </c>
      <c r="C111" s="1" t="str">
        <f>REPLACE(D111,1,11,"")</f>
        <v xml:space="preserve"> Vehicle Expenses</v>
      </c>
      <c r="D111" s="1" t="s">
        <v>286</v>
      </c>
      <c r="E111" s="3">
        <v>553.57500000000005</v>
      </c>
      <c r="F111" s="1" t="s">
        <v>195</v>
      </c>
      <c r="G111" s="2" t="str">
        <f>MID(F111,FIND(",",F111)+2,LEN(F111)-LEN(H111)-4)</f>
        <v>Stanley K</v>
      </c>
      <c r="H111" s="1" t="str">
        <f>LEFT(F111,FIND(",",F111)-1)</f>
        <v>Kim</v>
      </c>
      <c r="I111" s="1" t="str">
        <f>RIGHT(F111,2)</f>
        <v>BT</v>
      </c>
    </row>
    <row r="112" spans="2:9" x14ac:dyDescent="0.3">
      <c r="B112" s="1" t="str">
        <f>LEFT(D112,11)</f>
        <v>13218241100</v>
      </c>
      <c r="C112" s="1" t="str">
        <f>REPLACE(D112,1,11,"")</f>
        <v xml:space="preserve"> Vehicle Leasing</v>
      </c>
      <c r="D112" s="1" t="s">
        <v>285</v>
      </c>
      <c r="E112" s="3">
        <v>476.35500000000002</v>
      </c>
      <c r="F112" s="1" t="s">
        <v>193</v>
      </c>
      <c r="G112" s="2" t="str">
        <f>MID(F112,FIND(",",F112)+2,LEN(F112)-LEN(H112)-4)</f>
        <v>Laura</v>
      </c>
      <c r="H112" s="1" t="str">
        <f>LEFT(F112,FIND(",",F112)-1)</f>
        <v>LaBerge</v>
      </c>
      <c r="I112" s="1" t="str">
        <f>RIGHT(F112,2)</f>
        <v>NY</v>
      </c>
    </row>
    <row r="113" spans="2:9" x14ac:dyDescent="0.3">
      <c r="B113" s="1" t="str">
        <f>LEFT(D113,11)</f>
        <v>13218242000</v>
      </c>
      <c r="C113" s="1" t="str">
        <f>REPLACE(D113,1,11,"")</f>
        <v xml:space="preserve"> Travel Expenses-Domestic</v>
      </c>
      <c r="D113" s="1" t="s">
        <v>284</v>
      </c>
      <c r="E113" s="3">
        <v>938.27250000000004</v>
      </c>
      <c r="F113" s="1" t="s">
        <v>191</v>
      </c>
      <c r="G113" s="2" t="str">
        <f>MID(F113,FIND(",",F113)+2,LEN(F113)-LEN(H113)-4)</f>
        <v>Mario</v>
      </c>
      <c r="H113" s="1" t="str">
        <f>LEFT(F113,FIND(",",F113)-1)</f>
        <v>Magalhaes</v>
      </c>
      <c r="I113" s="1" t="str">
        <f>RIGHT(F113,2)</f>
        <v>BT</v>
      </c>
    </row>
    <row r="114" spans="2:9" x14ac:dyDescent="0.3">
      <c r="B114" s="1" t="str">
        <f>LEFT(D114,11)</f>
        <v>13218243000</v>
      </c>
      <c r="C114" s="1" t="str">
        <f>REPLACE(D114,1,11,"")</f>
        <v xml:space="preserve"> Travel Expenses-Overseas</v>
      </c>
      <c r="D114" s="1" t="s">
        <v>283</v>
      </c>
      <c r="E114" s="3">
        <v>884.64750000000004</v>
      </c>
      <c r="F114" s="1" t="s">
        <v>189</v>
      </c>
      <c r="G114" s="2" t="str">
        <f>MID(F114,FIND(",",F114)+2,LEN(F114)-LEN(H114)-4)</f>
        <v>Kreg</v>
      </c>
      <c r="H114" s="1" t="str">
        <f>LEFT(F114,FIND(",",F114)-1)</f>
        <v>Nichols</v>
      </c>
      <c r="I114" s="1" t="str">
        <f>RIGHT(F114,2)</f>
        <v>FI</v>
      </c>
    </row>
    <row r="115" spans="2:9" x14ac:dyDescent="0.3">
      <c r="B115" s="1" t="str">
        <f>LEFT(D115,11)</f>
        <v>13218244000</v>
      </c>
      <c r="C115" s="1" t="str">
        <f>REPLACE(D115,1,11,"")</f>
        <v xml:space="preserve"> Wages &amp; Salaries General</v>
      </c>
      <c r="D115" s="1" t="s">
        <v>282</v>
      </c>
      <c r="E115" s="3">
        <v>76804.695000000007</v>
      </c>
      <c r="F115" s="1" t="s">
        <v>187</v>
      </c>
      <c r="G115" s="2" t="str">
        <f>MID(F115,FIND(",",F115)+2,LEN(F115)-LEN(H115)-4)</f>
        <v>Ramana</v>
      </c>
      <c r="H115" s="1" t="str">
        <f>LEFT(F115,FIND(",",F115)-1)</f>
        <v>Reddy</v>
      </c>
      <c r="I115" s="1" t="str">
        <f>RIGHT(F115,2)</f>
        <v>BT</v>
      </c>
    </row>
    <row r="116" spans="2:9" x14ac:dyDescent="0.3">
      <c r="B116" s="1" t="str">
        <f>LEFT(D116,11)</f>
        <v>13218244020</v>
      </c>
      <c r="C116" s="1" t="str">
        <f>REPLACE(D116,1,11,"")</f>
        <v xml:space="preserve"> Wages &amp; Salaries Hoo</v>
      </c>
      <c r="D116" s="1" t="s">
        <v>281</v>
      </c>
      <c r="E116" s="3">
        <v>0</v>
      </c>
      <c r="F116" s="1" t="s">
        <v>185</v>
      </c>
      <c r="G116" s="2" t="str">
        <f>MID(F116,FIND(",",F116)+2,LEN(F116)-LEN(H116)-4)</f>
        <v>Florian</v>
      </c>
      <c r="H116" s="1" t="str">
        <f>LEFT(F116,FIND(",",F116)-1)</f>
        <v>Strehle</v>
      </c>
      <c r="I116" s="1" t="str">
        <f>RIGHT(F116,2)</f>
        <v>GE</v>
      </c>
    </row>
    <row r="117" spans="2:9" x14ac:dyDescent="0.3">
      <c r="B117" s="1" t="str">
        <f>LEFT(D117,11)</f>
        <v>13218244040</v>
      </c>
      <c r="C117" s="1" t="str">
        <f>REPLACE(D117,1,11,"")</f>
        <v xml:space="preserve"> Wages &amp; Salaries Overtime</v>
      </c>
      <c r="D117" s="1" t="s">
        <v>280</v>
      </c>
      <c r="E117" s="3">
        <v>0</v>
      </c>
      <c r="F117" s="1" t="s">
        <v>183</v>
      </c>
      <c r="G117" s="2" t="str">
        <f>MID(F117,FIND(",",F117)+2,LEN(F117)-LEN(H117)-4)</f>
        <v>Christopher</v>
      </c>
      <c r="H117" s="1" t="str">
        <f>LEFT(F117,FIND(",",F117)-1)</f>
        <v>Debergh</v>
      </c>
      <c r="I117" s="1" t="str">
        <f>RIGHT(F117,2)</f>
        <v>FI</v>
      </c>
    </row>
    <row r="118" spans="2:9" x14ac:dyDescent="0.3">
      <c r="B118" s="1" t="str">
        <f>LEFT(D118,11)</f>
        <v>13218245000</v>
      </c>
      <c r="C118" s="1" t="str">
        <f>REPLACE(D118,1,11,"")</f>
        <v xml:space="preserve"> Consultants</v>
      </c>
      <c r="D118" s="1" t="s">
        <v>279</v>
      </c>
      <c r="E118" s="3">
        <v>427.02</v>
      </c>
      <c r="F118" s="1" t="s">
        <v>181</v>
      </c>
      <c r="G118" s="2" t="str">
        <f>MID(F118,FIND(",",F118)+2,LEN(F118)-LEN(H118)-4)</f>
        <v>Gin</v>
      </c>
      <c r="H118" s="1" t="str">
        <f>LEFT(F118,FIND(",",F118)-1)</f>
        <v>Tan</v>
      </c>
      <c r="I118" s="1" t="str">
        <f>RIGHT(F118,2)</f>
        <v>AS</v>
      </c>
    </row>
    <row r="119" spans="2:9" x14ac:dyDescent="0.3">
      <c r="B119" s="1" t="str">
        <f>LEFT(D119,11)</f>
        <v>13218245100</v>
      </c>
      <c r="C119" s="1" t="str">
        <f>REPLACE(D119,1,11,"")</f>
        <v xml:space="preserve"> Contractors</v>
      </c>
      <c r="D119" s="1" t="s">
        <v>278</v>
      </c>
      <c r="E119" s="3">
        <v>0</v>
      </c>
      <c r="F119" s="1" t="s">
        <v>179</v>
      </c>
      <c r="G119" s="2" t="str">
        <f>MID(F119,FIND(",",F119)+2,LEN(F119)-LEN(H119)-4)</f>
        <v>Alex</v>
      </c>
      <c r="H119" s="1" t="str">
        <f>LEFT(F119,FIND(",",F119)-1)</f>
        <v>Degeratu</v>
      </c>
      <c r="I119" s="1" t="str">
        <f>RIGHT(F119,2)</f>
        <v>FI</v>
      </c>
    </row>
    <row r="120" spans="2:9" x14ac:dyDescent="0.3">
      <c r="B120" s="1" t="str">
        <f>LEFT(D120,11)</f>
        <v>13218245200</v>
      </c>
      <c r="C120" s="1" t="str">
        <f>REPLACE(D120,1,11,"")</f>
        <v xml:space="preserve"> Tempory Staff</v>
      </c>
      <c r="D120" s="1" t="s">
        <v>277</v>
      </c>
      <c r="E120" s="3">
        <v>0</v>
      </c>
      <c r="F120" s="1" t="s">
        <v>177</v>
      </c>
      <c r="G120" s="2" t="str">
        <f>MID(F120,FIND(",",F120)+2,LEN(F120)-LEN(H120)-4)</f>
        <v>Benjamin</v>
      </c>
      <c r="H120" s="1" t="str">
        <f>LEFT(F120,FIND(",",F120)-1)</f>
        <v>Mok</v>
      </c>
      <c r="I120" s="1" t="str">
        <f>RIGHT(F120,2)</f>
        <v>CF</v>
      </c>
    </row>
    <row r="121" spans="2:9" x14ac:dyDescent="0.3">
      <c r="B121" s="1" t="str">
        <f>LEFT(D121,11)</f>
        <v>13218245300</v>
      </c>
      <c r="C121" s="1" t="str">
        <f>REPLACE(D121,1,11,"")</f>
        <v xml:space="preserve"> Employment Costs</v>
      </c>
      <c r="D121" s="1" t="s">
        <v>276</v>
      </c>
      <c r="E121" s="3">
        <v>0</v>
      </c>
      <c r="F121" s="1" t="s">
        <v>175</v>
      </c>
      <c r="G121" s="2" t="str">
        <f>MID(F121,FIND(",",F121)+2,LEN(F121)-LEN(H121)-4)</f>
        <v>Kanika</v>
      </c>
      <c r="H121" s="1" t="str">
        <f>LEFT(F121,FIND(",",F121)-1)</f>
        <v>Bahadur</v>
      </c>
      <c r="I121" s="1" t="str">
        <f>RIGHT(F121,2)</f>
        <v>BT</v>
      </c>
    </row>
    <row r="122" spans="2:9" x14ac:dyDescent="0.3">
      <c r="B122" s="1" t="str">
        <f>LEFT(D122,11)</f>
        <v>13218246000</v>
      </c>
      <c r="C122" s="1" t="str">
        <f>REPLACE(D122,1,11,"")</f>
        <v xml:space="preserve"> Training</v>
      </c>
      <c r="D122" s="1" t="s">
        <v>275</v>
      </c>
      <c r="E122" s="3">
        <v>1337.4075</v>
      </c>
      <c r="F122" s="1" t="s">
        <v>165</v>
      </c>
      <c r="G122" s="2" t="str">
        <f>MID(F122,FIND(",",F122)+2,LEN(F122)-LEN(H122)-4)</f>
        <v>Ingo</v>
      </c>
      <c r="H122" s="1" t="str">
        <f>LEFT(F122,FIND(",",F122)-1)</f>
        <v>Beyer v. Morgenstern</v>
      </c>
      <c r="I122" s="1" t="str">
        <f>RIGHT(F122,2)</f>
        <v>GE</v>
      </c>
    </row>
    <row r="123" spans="2:9" x14ac:dyDescent="0.3">
      <c r="B123" s="1" t="str">
        <f>LEFT(D123,11)</f>
        <v>13218247000</v>
      </c>
      <c r="C123" s="1" t="str">
        <f>REPLACE(D123,1,11,"")</f>
        <v xml:space="preserve"> Ent.Exp. Deductable</v>
      </c>
      <c r="D123" s="1" t="s">
        <v>274</v>
      </c>
      <c r="E123" s="3">
        <v>256.90499999999997</v>
      </c>
      <c r="F123" s="1" t="s">
        <v>172</v>
      </c>
      <c r="G123" s="2" t="str">
        <f>MID(F123,FIND(",",F123)+2,LEN(F123)-LEN(H123)-4)</f>
        <v>Oliver</v>
      </c>
      <c r="H123" s="1" t="str">
        <f>LEFT(F123,FIND(",",F123)-1)</f>
        <v>Bäte</v>
      </c>
      <c r="I123" s="1" t="str">
        <f>RIGHT(F123,2)</f>
        <v>GE</v>
      </c>
    </row>
    <row r="124" spans="2:9" x14ac:dyDescent="0.3">
      <c r="B124" s="1" t="str">
        <f>LEFT(D124,11)</f>
        <v>13218248000</v>
      </c>
      <c r="C124" s="1" t="str">
        <f>REPLACE(D124,1,11,"")</f>
        <v xml:space="preserve"> Ent.Exp. Non Ded</v>
      </c>
      <c r="D124" s="1" t="s">
        <v>273</v>
      </c>
      <c r="E124" s="3">
        <v>979.02750000000003</v>
      </c>
      <c r="F124" s="1" t="s">
        <v>272</v>
      </c>
      <c r="G124" s="2" t="str">
        <f>MID(F124,FIND(",",F124)+2,LEN(F124)-LEN(H124)-4)</f>
        <v>Rajat</v>
      </c>
      <c r="H124" s="1" t="str">
        <f>LEFT(F124,FIND(",",F124)-1)</f>
        <v>Seth</v>
      </c>
      <c r="I124" s="1" t="str">
        <f>RIGHT(F124,2)</f>
        <v>GC</v>
      </c>
    </row>
    <row r="125" spans="2:9" x14ac:dyDescent="0.3">
      <c r="B125" s="1" t="str">
        <f>LEFT(D125,11)</f>
        <v>13218250000</v>
      </c>
      <c r="C125" s="1" t="str">
        <f>REPLACE(D125,1,11,"")</f>
        <v xml:space="preserve"> FBT Expenses</v>
      </c>
      <c r="D125" s="1" t="s">
        <v>271</v>
      </c>
      <c r="E125" s="3">
        <v>86.707499999999996</v>
      </c>
      <c r="F125" s="1" t="s">
        <v>151</v>
      </c>
      <c r="G125" s="2" t="str">
        <f>MID(F125,FIND(",",F125)+2,LEN(F125)-LEN(H125)-4)</f>
        <v>Kenneth</v>
      </c>
      <c r="H125" s="1" t="str">
        <f>LEFT(F125,FIND(",",F125)-1)</f>
        <v>Ostrowski</v>
      </c>
      <c r="I125" s="1" t="str">
        <f>RIGHT(F125,2)</f>
        <v>AT</v>
      </c>
    </row>
    <row r="126" spans="2:9" x14ac:dyDescent="0.3">
      <c r="B126" s="1" t="str">
        <f>LEFT(D126,11)</f>
        <v>13218251000</v>
      </c>
      <c r="C126" s="1" t="str">
        <f>REPLACE(D126,1,11,"")</f>
        <v xml:space="preserve"> Fringe  Benefits  Tax</v>
      </c>
      <c r="D126" s="1" t="s">
        <v>270</v>
      </c>
      <c r="E126" s="3">
        <v>2420.3025000000002</v>
      </c>
      <c r="F126" s="1" t="s">
        <v>149</v>
      </c>
      <c r="G126" s="2" t="str">
        <f>MID(F126,FIND(",",F126)+2,LEN(F126)-LEN(H126)-4)</f>
        <v>Gary</v>
      </c>
      <c r="H126" s="1" t="str">
        <f>LEFT(F126,FIND(",",F126)-1)</f>
        <v>Pinkus</v>
      </c>
      <c r="I126" s="1" t="str">
        <f>RIGHT(F126,2)</f>
        <v>SF</v>
      </c>
    </row>
    <row r="127" spans="2:9" x14ac:dyDescent="0.3">
      <c r="B127" s="1" t="str">
        <f>LEFT(D127,11)</f>
        <v>13218252000</v>
      </c>
      <c r="C127" s="1" t="str">
        <f>REPLACE(D127,1,11,"")</f>
        <v xml:space="preserve"> Office  Equipment  M</v>
      </c>
      <c r="D127" s="1" t="s">
        <v>269</v>
      </c>
      <c r="E127" s="3">
        <v>389.07</v>
      </c>
      <c r="F127" s="1" t="s">
        <v>147</v>
      </c>
      <c r="G127" s="2" t="str">
        <f>MID(F127,FIND(",",F127)+2,LEN(F127)-LEN(H127)-4)</f>
        <v>Wilhelm</v>
      </c>
      <c r="H127" s="1" t="str">
        <f>LEFT(F127,FIND(",",F127)-1)</f>
        <v>Rall</v>
      </c>
      <c r="I127" s="1" t="str">
        <f>RIGHT(F127,2)</f>
        <v>GE</v>
      </c>
    </row>
    <row r="128" spans="2:9" x14ac:dyDescent="0.3">
      <c r="B128" s="1" t="str">
        <f>LEFT(D128,11)</f>
        <v>13218253000</v>
      </c>
      <c r="C128" s="1" t="str">
        <f>REPLACE(D128,1,11,"")</f>
        <v xml:space="preserve"> Bank  Charges</v>
      </c>
      <c r="D128" s="1" t="s">
        <v>268</v>
      </c>
      <c r="E128" s="3">
        <v>5086.7849999999999</v>
      </c>
      <c r="F128" s="1" t="s">
        <v>145</v>
      </c>
      <c r="G128" s="2" t="str">
        <f>MID(F128,FIND(",",F128)+2,LEN(F128)-LEN(H128)-4)</f>
        <v>Jürgen</v>
      </c>
      <c r="H128" s="1" t="str">
        <f>LEFT(F128,FIND(",",F128)-1)</f>
        <v>Schrader</v>
      </c>
      <c r="I128" s="1" t="str">
        <f>RIGHT(F128,2)</f>
        <v>GE</v>
      </c>
    </row>
    <row r="129" spans="2:9" x14ac:dyDescent="0.3">
      <c r="B129" s="1" t="str">
        <f>LEFT(D129,11)</f>
        <v>13218254000</v>
      </c>
      <c r="C129" s="1" t="str">
        <f>REPLACE(D129,1,11,"")</f>
        <v xml:space="preserve"> Donations</v>
      </c>
      <c r="D129" s="1" t="s">
        <v>267</v>
      </c>
      <c r="E129" s="3">
        <v>0</v>
      </c>
      <c r="F129" s="1" t="s">
        <v>143</v>
      </c>
      <c r="G129" s="2" t="str">
        <f>MID(F129,FIND(",",F129)+2,LEN(F129)-LEN(H129)-4)</f>
        <v>Simen Vier</v>
      </c>
      <c r="H129" s="1" t="str">
        <f>LEFT(F129,FIND(",",F129)-1)</f>
        <v>Simensen</v>
      </c>
      <c r="I129" s="1" t="str">
        <f>RIGHT(F129,2)</f>
        <v>SC</v>
      </c>
    </row>
    <row r="130" spans="2:9" x14ac:dyDescent="0.3">
      <c r="B130" s="1" t="str">
        <f>LEFT(D130,11)</f>
        <v>13218255000</v>
      </c>
      <c r="C130" s="1" t="str">
        <f>REPLACE(D130,1,11,"")</f>
        <v xml:space="preserve"> Dues / Subscriptions</v>
      </c>
      <c r="D130" s="1" t="s">
        <v>266</v>
      </c>
      <c r="E130" s="3">
        <v>3111.4050000000002</v>
      </c>
      <c r="F130" s="1" t="s">
        <v>141</v>
      </c>
      <c r="G130" s="2" t="str">
        <f>MID(F130,FIND(",",F130)+2,LEN(F130)-LEN(H130)-4)</f>
        <v>Charles</v>
      </c>
      <c r="H130" s="1" t="str">
        <f>LEFT(F130,FIND(",",F130)-1)</f>
        <v>Sitch</v>
      </c>
      <c r="I130" s="1" t="str">
        <f>RIGHT(F130,2)</f>
        <v>AU</v>
      </c>
    </row>
    <row r="131" spans="2:9" x14ac:dyDescent="0.3">
      <c r="B131" s="1" t="str">
        <f>LEFT(D131,11)</f>
        <v>13218256000</v>
      </c>
      <c r="C131" s="1" t="str">
        <f>REPLACE(D131,1,11,"")</f>
        <v xml:space="preserve"> Printing &amp; Stationery</v>
      </c>
      <c r="D131" s="1" t="s">
        <v>265</v>
      </c>
      <c r="E131" s="3">
        <v>2360.6550000000002</v>
      </c>
      <c r="F131" s="1" t="s">
        <v>139</v>
      </c>
      <c r="G131" s="2" t="str">
        <f>MID(F131,FIND(",",F131)+2,LEN(F131)-LEN(H131)-4)</f>
        <v>Zubin</v>
      </c>
      <c r="H131" s="1" t="str">
        <f>LEFT(F131,FIND(",",F131)-1)</f>
        <v>Taraporevala</v>
      </c>
      <c r="I131" s="1" t="str">
        <f>RIGHT(F131,2)</f>
        <v>NY</v>
      </c>
    </row>
    <row r="132" spans="2:9" x14ac:dyDescent="0.3">
      <c r="B132" s="1" t="str">
        <f>LEFT(D132,11)</f>
        <v>13218257000</v>
      </c>
      <c r="C132" s="1" t="str">
        <f>REPLACE(D132,1,11,"")</f>
        <v xml:space="preserve"> Photo Copier Expenses</v>
      </c>
      <c r="D132" s="1" t="s">
        <v>264</v>
      </c>
      <c r="E132" s="3">
        <v>796.95</v>
      </c>
      <c r="F132" s="1" t="s">
        <v>137</v>
      </c>
      <c r="G132" s="2" t="str">
        <f>MID(F132,FIND(",",F132)+2,LEN(F132)-LEN(H132)-4)</f>
        <v>Magnus</v>
      </c>
      <c r="H132" s="1" t="str">
        <f>LEFT(F132,FIND(",",F132)-1)</f>
        <v>Tyreman</v>
      </c>
      <c r="I132" s="1" t="str">
        <f>RIGHT(F132,2)</f>
        <v>SC</v>
      </c>
    </row>
    <row r="133" spans="2:9" x14ac:dyDescent="0.3">
      <c r="B133" s="1" t="str">
        <f>LEFT(D133,11)</f>
        <v>13218258000</v>
      </c>
      <c r="C133" s="1" t="str">
        <f>REPLACE(D133,1,11,"")</f>
        <v xml:space="preserve"> Comms PABX</v>
      </c>
      <c r="D133" s="1" t="s">
        <v>263</v>
      </c>
      <c r="E133" s="3">
        <v>4618.0200000000004</v>
      </c>
      <c r="F133" s="1" t="s">
        <v>135</v>
      </c>
      <c r="G133" s="2" t="str">
        <f>MID(F133,FIND(",",F133)+2,LEN(F133)-LEN(H133)-4)</f>
        <v>Peter</v>
      </c>
      <c r="H133" s="1" t="str">
        <f>LEFT(F133,FIND(",",F133)-1)</f>
        <v>Ewens</v>
      </c>
      <c r="I133" s="1" t="str">
        <f>RIGHT(F133,2)</f>
        <v>FI</v>
      </c>
    </row>
    <row r="134" spans="2:9" x14ac:dyDescent="0.3">
      <c r="B134" s="1" t="str">
        <f>LEFT(D134,11)</f>
        <v>13218258100</v>
      </c>
      <c r="C134" s="1" t="str">
        <f>REPLACE(D134,1,11,"")</f>
        <v xml:space="preserve"> Communications MP</v>
      </c>
      <c r="D134" s="1" t="s">
        <v>262</v>
      </c>
      <c r="E134" s="3">
        <v>0</v>
      </c>
      <c r="F134" s="1" t="s">
        <v>133</v>
      </c>
      <c r="G134" s="2" t="str">
        <f>MID(F134,FIND(",",F134)+2,LEN(F134)-LEN(H134)-4)</f>
        <v>Gregory</v>
      </c>
      <c r="H134" s="1" t="str">
        <f>LEFT(F134,FIND(",",F134)-1)</f>
        <v>Wilson</v>
      </c>
      <c r="I134" s="1" t="str">
        <f>RIGHT(F134,2)</f>
        <v>FI</v>
      </c>
    </row>
    <row r="135" spans="2:9" x14ac:dyDescent="0.3">
      <c r="B135" s="1" t="str">
        <f>LEFT(D135,11)</f>
        <v>13218258300</v>
      </c>
      <c r="C135" s="1" t="str">
        <f>REPLACE(D135,1,11,"")</f>
        <v xml:space="preserve"> Communications Data</v>
      </c>
      <c r="D135" s="1" t="s">
        <v>261</v>
      </c>
      <c r="E135" s="3">
        <v>16.912500000000001</v>
      </c>
      <c r="F135" s="1" t="s">
        <v>131</v>
      </c>
      <c r="G135" s="2" t="str">
        <f>MID(F135,FIND(",",F135)+2,LEN(F135)-LEN(H135)-4)</f>
        <v>Petri</v>
      </c>
      <c r="H135" s="1" t="str">
        <f>LEFT(F135,FIND(",",F135)-1)</f>
        <v>Allas</v>
      </c>
      <c r="I135" s="1" t="str">
        <f>RIGHT(F135,2)</f>
        <v>BT</v>
      </c>
    </row>
    <row r="136" spans="2:9" x14ac:dyDescent="0.3">
      <c r="B136" s="1" t="str">
        <f>LEFT(D136,11)</f>
        <v>13218259000</v>
      </c>
      <c r="C136" s="1" t="str">
        <f>REPLACE(D136,1,11,"")</f>
        <v xml:space="preserve"> Postage</v>
      </c>
      <c r="D136" s="1" t="s">
        <v>260</v>
      </c>
      <c r="E136" s="3">
        <v>2585.88</v>
      </c>
      <c r="F136" s="1" t="s">
        <v>129</v>
      </c>
      <c r="G136" s="2" t="str">
        <f>MID(F136,FIND(",",F136)+2,LEN(F136)-LEN(H136)-4)</f>
        <v>Bernard</v>
      </c>
      <c r="H136" s="1" t="str">
        <f>LEFT(F136,FIND(",",F136)-1)</f>
        <v>Bot</v>
      </c>
      <c r="I136" s="1" t="str">
        <f>RIGHT(F136,2)</f>
        <v>NL</v>
      </c>
    </row>
    <row r="137" spans="2:9" x14ac:dyDescent="0.3">
      <c r="B137" s="1" t="str">
        <f>LEFT(D137,11)</f>
        <v>13218260000</v>
      </c>
      <c r="C137" s="1" t="str">
        <f>REPLACE(D137,1,11,"")</f>
        <v xml:space="preserve"> Amenities</v>
      </c>
      <c r="D137" s="1" t="s">
        <v>259</v>
      </c>
      <c r="E137" s="3">
        <v>7449.0075000000006</v>
      </c>
      <c r="F137" s="1" t="s">
        <v>127</v>
      </c>
      <c r="G137" s="2" t="str">
        <f>MID(F137,FIND(",",F137)+2,LEN(F137)-LEN(H137)-4)</f>
        <v>Luis</v>
      </c>
      <c r="H137" s="1" t="str">
        <f>LEFT(F137,FIND(",",F137)-1)</f>
        <v>Cunha</v>
      </c>
      <c r="I137" s="1" t="str">
        <f>RIGHT(F137,2)</f>
        <v>PT</v>
      </c>
    </row>
    <row r="138" spans="2:9" x14ac:dyDescent="0.3">
      <c r="B138" s="1" t="str">
        <f>LEFT(D138,11)</f>
        <v>13218261000</v>
      </c>
      <c r="C138" s="1" t="str">
        <f>REPLACE(D138,1,11,"")</f>
        <v xml:space="preserve"> Sundry Expenses Deductible</v>
      </c>
      <c r="D138" s="1" t="s">
        <v>258</v>
      </c>
      <c r="E138" s="3">
        <v>656.20500000000004</v>
      </c>
      <c r="F138" s="1" t="s">
        <v>125</v>
      </c>
      <c r="G138" s="2" t="str">
        <f>MID(F138,FIND(",",F138)+2,LEN(F138)-LEN(H138)-4)</f>
        <v>Ted</v>
      </c>
      <c r="H138" s="1" t="str">
        <f>LEFT(F138,FIND(",",F138)-1)</f>
        <v>Devine</v>
      </c>
      <c r="I138" s="1" t="str">
        <f>RIGHT(F138,2)</f>
        <v>CH</v>
      </c>
    </row>
    <row r="139" spans="2:9" x14ac:dyDescent="0.3">
      <c r="B139" s="1" t="str">
        <f>LEFT(D139,11)</f>
        <v>13218261020</v>
      </c>
      <c r="C139" s="1" t="str">
        <f>REPLACE(D139,1,11,"")</f>
        <v xml:space="preserve"> Sundry Exp.Non Ded</v>
      </c>
      <c r="D139" s="1" t="s">
        <v>257</v>
      </c>
      <c r="E139" s="3">
        <v>0</v>
      </c>
      <c r="F139" s="1" t="s">
        <v>123</v>
      </c>
      <c r="G139" s="2" t="str">
        <f>MID(F139,FIND(",",F139)+2,LEN(F139)-LEN(H139)-4)</f>
        <v>Marc</v>
      </c>
      <c r="H139" s="1" t="str">
        <f>LEFT(F139,FIND(",",F139)-1)</f>
        <v>Fischer</v>
      </c>
      <c r="I139" s="1" t="str">
        <f>RIGHT(F139,2)</f>
        <v>GE</v>
      </c>
    </row>
    <row r="140" spans="2:9" x14ac:dyDescent="0.3">
      <c r="B140" s="1" t="str">
        <f>LEFT(D140,11)</f>
        <v>13218262000</v>
      </c>
      <c r="C140" s="1" t="str">
        <f>REPLACE(D140,1,11,"")</f>
        <v xml:space="preserve"> Legal Expenses</v>
      </c>
      <c r="D140" s="1" t="s">
        <v>256</v>
      </c>
      <c r="E140" s="3">
        <v>32.752499999999998</v>
      </c>
      <c r="F140" s="1" t="s">
        <v>121</v>
      </c>
      <c r="G140" s="2" t="str">
        <f>MID(F140,FIND(",",F140)+2,LEN(F140)-LEN(H140)-4)</f>
        <v>Chip</v>
      </c>
      <c r="H140" s="1" t="str">
        <f>LEFT(F140,FIND(",",F140)-1)</f>
        <v>Hardt</v>
      </c>
      <c r="I140" s="1" t="str">
        <f>RIGHT(F140,2)</f>
        <v>CH</v>
      </c>
    </row>
    <row r="141" spans="2:9" x14ac:dyDescent="0.3">
      <c r="B141" s="1" t="str">
        <f>LEFT(D141,11)</f>
        <v>13218262500</v>
      </c>
      <c r="C141" s="1" t="str">
        <f>REPLACE(D141,1,11,"")</f>
        <v xml:space="preserve"> Collection Expenses</v>
      </c>
      <c r="D141" s="1" t="s">
        <v>255</v>
      </c>
      <c r="E141" s="3">
        <v>0</v>
      </c>
      <c r="F141" s="1" t="s">
        <v>119</v>
      </c>
      <c r="G141" s="2" t="str">
        <f>MID(F141,FIND(",",F141)+2,LEN(F141)-LEN(H141)-4)</f>
        <v>Joe</v>
      </c>
      <c r="H141" s="1" t="str">
        <f>LEFT(F141,FIND(",",F141)-1)</f>
        <v>Heel</v>
      </c>
      <c r="I141" s="1" t="str">
        <f>RIGHT(F141,2)</f>
        <v>AT</v>
      </c>
    </row>
    <row r="142" spans="2:9" x14ac:dyDescent="0.3">
      <c r="B142" s="1" t="str">
        <f>LEFT(D142,11)</f>
        <v>13218263000</v>
      </c>
      <c r="C142" s="1" t="str">
        <f>REPLACE(D142,1,11,"")</f>
        <v xml:space="preserve"> External Accounting</v>
      </c>
      <c r="D142" s="1" t="s">
        <v>254</v>
      </c>
      <c r="E142" s="3">
        <v>3725.2050000000004</v>
      </c>
      <c r="F142" s="1" t="s">
        <v>117</v>
      </c>
      <c r="G142" s="2" t="str">
        <f>MID(F142,FIND(",",F142)+2,LEN(F142)-LEN(H142)-4)</f>
        <v>Liz</v>
      </c>
      <c r="H142" s="1" t="str">
        <f>LEFT(F142,FIND(",",F142)-1)</f>
        <v>Hilton Segel</v>
      </c>
      <c r="I142" s="1" t="str">
        <f>RIGHT(F142,2)</f>
        <v>NY</v>
      </c>
    </row>
    <row r="143" spans="2:9" x14ac:dyDescent="0.3">
      <c r="B143" s="1" t="str">
        <f>LEFT(D143,11)</f>
        <v>13218264000</v>
      </c>
      <c r="C143" s="1" t="str">
        <f>REPLACE(D143,1,11,"")</f>
        <v xml:space="preserve"> External Audit Expenses</v>
      </c>
      <c r="D143" s="1" t="s">
        <v>253</v>
      </c>
      <c r="E143" s="3">
        <v>1821.27</v>
      </c>
      <c r="F143" s="1" t="s">
        <v>115</v>
      </c>
      <c r="G143" s="2" t="str">
        <f>MID(F143,FIND(",",F143)+2,LEN(F143)-LEN(H143)-4)</f>
        <v>Roberto</v>
      </c>
      <c r="H143" s="1" t="str">
        <f>LEFT(F143,FIND(",",F143)-1)</f>
        <v>Lancellotti</v>
      </c>
      <c r="I143" s="1" t="str">
        <f>RIGHT(F143,2)</f>
        <v>IT</v>
      </c>
    </row>
    <row r="144" spans="2:9" x14ac:dyDescent="0.3">
      <c r="B144" s="1" t="str">
        <f>LEFT(D144,11)</f>
        <v>13218265000</v>
      </c>
      <c r="C144" s="1" t="str">
        <f>REPLACE(D144,1,11,"")</f>
        <v xml:space="preserve"> Fines  And  Penalties</v>
      </c>
      <c r="D144" s="1" t="s">
        <v>252</v>
      </c>
      <c r="E144" s="3">
        <v>5.61</v>
      </c>
      <c r="F144" s="1" t="s">
        <v>113</v>
      </c>
      <c r="G144" s="2" t="str">
        <f>MID(F144,FIND(",",F144)+2,LEN(F144)-LEN(H144)-4)</f>
        <v>Peter</v>
      </c>
      <c r="H144" s="1" t="str">
        <f>LEFT(F144,FIND(",",F144)-1)</f>
        <v>Leukert</v>
      </c>
      <c r="I144" s="1" t="str">
        <f>RIGHT(F144,2)</f>
        <v>BT</v>
      </c>
    </row>
    <row r="145" spans="2:9" x14ac:dyDescent="0.3">
      <c r="B145" s="1" t="str">
        <f>LEFT(D145,11)</f>
        <v>13218266000</v>
      </c>
      <c r="C145" s="1" t="str">
        <f>REPLACE(D145,1,11,"")</f>
        <v xml:space="preserve"> IS Software Devel.</v>
      </c>
      <c r="D145" s="1" t="s">
        <v>251</v>
      </c>
      <c r="E145" s="3">
        <v>50.902500000000003</v>
      </c>
      <c r="F145" s="1" t="s">
        <v>111</v>
      </c>
      <c r="G145" s="2" t="str">
        <f>MID(F145,FIND(",",F145)+2,LEN(F145)-LEN(H145)-4)</f>
        <v>Andreas</v>
      </c>
      <c r="H145" s="1" t="str">
        <f>LEFT(F145,FIND(",",F145)-1)</f>
        <v>Merbecks</v>
      </c>
      <c r="I145" s="1" t="str">
        <f>RIGHT(F145,2)</f>
        <v>GE</v>
      </c>
    </row>
    <row r="146" spans="2:9" x14ac:dyDescent="0.3">
      <c r="B146" s="1" t="str">
        <f>LEFT(D146,11)</f>
        <v>13218267000</v>
      </c>
      <c r="C146" s="1" t="str">
        <f>REPLACE(D146,1,11,"")</f>
        <v xml:space="preserve"> Info. Sys.-Hardware Oper.</v>
      </c>
      <c r="D146" s="1" t="s">
        <v>250</v>
      </c>
      <c r="E146" s="3">
        <v>159.14250000000001</v>
      </c>
      <c r="F146" s="1" t="s">
        <v>109</v>
      </c>
      <c r="G146" s="2" t="str">
        <f>MID(F146,FIND(",",F146)+2,LEN(F146)-LEN(H146)-4)</f>
        <v>Jens</v>
      </c>
      <c r="H146" s="1" t="str">
        <f>LEFT(F146,FIND(",",F146)-1)</f>
        <v>Mueller-Oerlinghausen</v>
      </c>
      <c r="I146" s="1" t="str">
        <f>RIGHT(F146,2)</f>
        <v>GE</v>
      </c>
    </row>
    <row r="147" spans="2:9" x14ac:dyDescent="0.3">
      <c r="B147" s="1" t="str">
        <f>LEFT(D147,11)</f>
        <v>13218268000</v>
      </c>
      <c r="C147" s="1" t="str">
        <f>REPLACE(D147,1,11,"")</f>
        <v xml:space="preserve"> Info. Sys.-Processing Cost</v>
      </c>
      <c r="D147" s="1" t="s">
        <v>249</v>
      </c>
      <c r="E147" s="3">
        <v>23106.682500000003</v>
      </c>
      <c r="F147" s="1" t="s">
        <v>107</v>
      </c>
      <c r="G147" s="2" t="str">
        <f>MID(F147,FIND(",",F147)+2,LEN(F147)-LEN(H147)-4)</f>
        <v>Sauro</v>
      </c>
      <c r="H147" s="1" t="str">
        <f>LEFT(F147,FIND(",",F147)-1)</f>
        <v>Nicli</v>
      </c>
      <c r="I147" s="1" t="str">
        <f>RIGHT(F147,2)</f>
        <v>BT</v>
      </c>
    </row>
    <row r="148" spans="2:9" x14ac:dyDescent="0.3">
      <c r="B148" s="1" t="str">
        <f>LEFT(D148,11)</f>
        <v>13218269100</v>
      </c>
      <c r="C148" s="1" t="str">
        <f>REPLACE(D148,1,11,"")</f>
        <v xml:space="preserve"> IS Hardware Maint.</v>
      </c>
      <c r="D148" s="1" t="s">
        <v>248</v>
      </c>
      <c r="E148" s="3">
        <v>0</v>
      </c>
      <c r="F148" s="1" t="s">
        <v>105</v>
      </c>
      <c r="G148" s="2" t="str">
        <f>MID(F148,FIND(",",F148)+2,LEN(F148)-LEN(H148)-4)</f>
        <v>Wayne</v>
      </c>
      <c r="H148" s="1" t="str">
        <f>LEFT(F148,FIND(",",F148)-1)</f>
        <v>Pietraszek</v>
      </c>
      <c r="I148" s="1" t="str">
        <f>RIGHT(F148,2)</f>
        <v>BT</v>
      </c>
    </row>
    <row r="149" spans="2:9" x14ac:dyDescent="0.3">
      <c r="B149" s="1" t="str">
        <f>LEFT(D149,11)</f>
        <v>13218269200</v>
      </c>
      <c r="C149" s="1" t="str">
        <f>REPLACE(D149,1,11,"")</f>
        <v xml:space="preserve"> IS Software Maint.</v>
      </c>
      <c r="D149" s="1" t="s">
        <v>247</v>
      </c>
      <c r="E149" s="3">
        <v>1061.4449999999999</v>
      </c>
      <c r="F149" s="1" t="s">
        <v>103</v>
      </c>
      <c r="G149" s="2" t="str">
        <f>MID(F149,FIND(",",F149)+2,LEN(F149)-LEN(H149)-4)</f>
        <v>David</v>
      </c>
      <c r="H149" s="1" t="str">
        <f>LEFT(F149,FIND(",",F149)-1)</f>
        <v>Portas</v>
      </c>
      <c r="I149" s="1" t="str">
        <f>RIGHT(F149,2)</f>
        <v>FI</v>
      </c>
    </row>
    <row r="150" spans="2:9" x14ac:dyDescent="0.3">
      <c r="B150" s="1" t="str">
        <f>LEFT(D150,11)</f>
        <v>13218269300</v>
      </c>
      <c r="C150" s="1" t="str">
        <f>REPLACE(D150,1,11,"")</f>
        <v xml:space="preserve"> IS Software Purch.</v>
      </c>
      <c r="D150" s="1" t="s">
        <v>246</v>
      </c>
      <c r="E150" s="3">
        <v>103.0425</v>
      </c>
      <c r="F150" s="1" t="s">
        <v>245</v>
      </c>
      <c r="G150" s="2" t="str">
        <f>MID(F150,FIND(",",F150)+2,LEN(F150)-LEN(H150)-4)</f>
        <v>Akshika</v>
      </c>
      <c r="H150" s="1" t="str">
        <f>LEFT(F150,FIND(",",F150)-1)</f>
        <v>Arora</v>
      </c>
      <c r="I150" s="1" t="str">
        <f>RIGHT(F150,2)</f>
        <v>IN</v>
      </c>
    </row>
    <row r="151" spans="2:9" x14ac:dyDescent="0.3">
      <c r="B151" s="1" t="str">
        <f>LEFT(D151,11)</f>
        <v>13218273000</v>
      </c>
      <c r="C151" s="1" t="str">
        <f>REPLACE(D151,1,11,"")</f>
        <v xml:space="preserve"> Bad and Doubtful Debts</v>
      </c>
      <c r="D151" s="1" t="s">
        <v>244</v>
      </c>
      <c r="E151" s="3">
        <v>0</v>
      </c>
      <c r="F151" s="1" t="s">
        <v>99</v>
      </c>
      <c r="G151" s="2" t="str">
        <f>MID(F151,FIND(",",F151)+2,LEN(F151)-LEN(H151)-4)</f>
        <v>Geoffrey</v>
      </c>
      <c r="H151" s="1" t="str">
        <f>LEFT(F151,FIND(",",F151)-1)</f>
        <v>Sands</v>
      </c>
      <c r="I151" s="1" t="str">
        <f>RIGHT(F151,2)</f>
        <v>NY</v>
      </c>
    </row>
    <row r="152" spans="2:9" x14ac:dyDescent="0.3">
      <c r="B152" s="1" t="str">
        <f>LEFT(D152,11)</f>
        <v>13218274000</v>
      </c>
      <c r="C152" s="1" t="str">
        <f>REPLACE(D152,1,11,"")</f>
        <v xml:space="preserve"> Bad Debts Recovered</v>
      </c>
      <c r="D152" s="1" t="s">
        <v>243</v>
      </c>
      <c r="E152" s="3">
        <v>0</v>
      </c>
      <c r="F152" s="1" t="s">
        <v>97</v>
      </c>
      <c r="G152" s="2" t="str">
        <f>MID(F152,FIND(",",F152)+2,LEN(F152)-LEN(H152)-4)</f>
        <v>Christopher</v>
      </c>
      <c r="H152" s="1" t="str">
        <f>LEFT(F152,FIND(",",F152)-1)</f>
        <v>Schorling</v>
      </c>
      <c r="I152" s="1" t="str">
        <f>RIGHT(F152,2)</f>
        <v>GE</v>
      </c>
    </row>
    <row r="153" spans="2:9" x14ac:dyDescent="0.3">
      <c r="B153" s="1" t="str">
        <f>LEFT(D153,11)</f>
        <v>13219900720</v>
      </c>
      <c r="C153" s="1" t="str">
        <f>REPLACE(D153,1,11,"")</f>
        <v xml:space="preserve"> R&amp;D Costs Assessment</v>
      </c>
      <c r="D153" s="1" t="s">
        <v>242</v>
      </c>
      <c r="E153" s="3">
        <v>0</v>
      </c>
      <c r="F153" s="1" t="s">
        <v>95</v>
      </c>
      <c r="G153" s="2" t="str">
        <f>MID(F153,FIND(",",F153)+2,LEN(F153)-LEN(H153)-4)</f>
        <v>Jürgen</v>
      </c>
      <c r="H153" s="1" t="str">
        <f>LEFT(F153,FIND(",",F153)-1)</f>
        <v>Schröder</v>
      </c>
      <c r="I153" s="1" t="str">
        <f>RIGHT(F153,2)</f>
        <v>GE</v>
      </c>
    </row>
    <row r="154" spans="2:9" x14ac:dyDescent="0.3">
      <c r="B154" s="1" t="str">
        <f>LEFT(D154,11)</f>
        <v>13218900000</v>
      </c>
      <c r="C154" s="1" t="str">
        <f>REPLACE(D154,1,11,"")</f>
        <v xml:space="preserve"> Miscellaneous  Income</v>
      </c>
      <c r="D154" s="1" t="s">
        <v>241</v>
      </c>
      <c r="E154" s="3">
        <v>-3031.2975000000001</v>
      </c>
      <c r="F154" s="1" t="s">
        <v>93</v>
      </c>
      <c r="G154" s="2" t="str">
        <f>MID(F154,FIND(",",F154)+2,LEN(F154)-LEN(H154)-4)</f>
        <v>Paul</v>
      </c>
      <c r="H154" s="1" t="str">
        <f>LEFT(F154,FIND(",",F154)-1)</f>
        <v>Sheng</v>
      </c>
      <c r="I154" s="1" t="str">
        <f>RIGHT(F154,2)</f>
        <v>HO</v>
      </c>
    </row>
    <row r="155" spans="2:9" x14ac:dyDescent="0.3">
      <c r="B155" s="1" t="str">
        <f>LEFT(D155,11)</f>
        <v>13219130000</v>
      </c>
      <c r="C155" s="1" t="str">
        <f>REPLACE(D155,1,11,"")</f>
        <v xml:space="preserve"> Gain  On  Asset  Disposal</v>
      </c>
      <c r="D155" s="1" t="s">
        <v>240</v>
      </c>
      <c r="E155" s="3">
        <v>-18969.4725</v>
      </c>
      <c r="F155" s="1" t="s">
        <v>91</v>
      </c>
      <c r="G155" s="2" t="str">
        <f>MID(F155,FIND(",",F155)+2,LEN(F155)-LEN(H155)-4)</f>
        <v>Seelan</v>
      </c>
      <c r="H155" s="1" t="str">
        <f>LEFT(F155,FIND(",",F155)-1)</f>
        <v>Singham</v>
      </c>
      <c r="I155" s="1" t="str">
        <f>RIGHT(F155,2)</f>
        <v>AS</v>
      </c>
    </row>
    <row r="156" spans="2:9" x14ac:dyDescent="0.3">
      <c r="B156" s="1" t="str">
        <f>LEFT(D156,11)</f>
        <v>13219010000</v>
      </c>
      <c r="C156" s="1" t="str">
        <f>REPLACE(D156,1,11,"")</f>
        <v xml:space="preserve"> Rates  And  Taxes</v>
      </c>
      <c r="D156" s="1" t="s">
        <v>239</v>
      </c>
      <c r="E156" s="3">
        <v>26351.655000000002</v>
      </c>
      <c r="F156" s="1" t="s">
        <v>89</v>
      </c>
      <c r="G156" s="2" t="str">
        <f>MID(F156,FIND(",",F156)+2,LEN(F156)-LEN(H156)-4)</f>
        <v>Wolfram</v>
      </c>
      <c r="H156" s="1" t="str">
        <f>LEFT(F156,FIND(",",F156)-1)</f>
        <v>Stein</v>
      </c>
      <c r="I156" s="1" t="str">
        <f>RIGHT(F156,2)</f>
        <v>BT</v>
      </c>
    </row>
    <row r="157" spans="2:9" x14ac:dyDescent="0.3">
      <c r="B157" s="1" t="str">
        <f>LEFT(D157,11)</f>
        <v>13219020000</v>
      </c>
      <c r="C157" s="1" t="str">
        <f>REPLACE(D157,1,11,"")</f>
        <v xml:space="preserve"> Equipment  Lease / R</v>
      </c>
      <c r="D157" s="1" t="s">
        <v>238</v>
      </c>
      <c r="E157" s="3">
        <v>540.54</v>
      </c>
      <c r="F157" s="1" t="s">
        <v>237</v>
      </c>
      <c r="G157" s="2" t="str">
        <f>MID(F157,FIND(",",F157)+2,LEN(F157)-LEN(H157)-4)</f>
        <v>Sandeep</v>
      </c>
      <c r="H157" s="1" t="str">
        <f>LEFT(F157,FIND(",",F157)-1)</f>
        <v>Arora</v>
      </c>
      <c r="I157" s="1" t="str">
        <f>RIGHT(F157,2)</f>
        <v>IN</v>
      </c>
    </row>
    <row r="158" spans="2:9" x14ac:dyDescent="0.3">
      <c r="B158" s="1" t="str">
        <f>LEFT(D158,11)</f>
        <v>13219030000</v>
      </c>
      <c r="C158" s="1" t="str">
        <f>REPLACE(D158,1,11,"")</f>
        <v xml:space="preserve"> Insurance</v>
      </c>
      <c r="D158" s="1" t="s">
        <v>236</v>
      </c>
      <c r="E158" s="3">
        <v>7580.9250000000002</v>
      </c>
      <c r="F158" s="1" t="s">
        <v>85</v>
      </c>
      <c r="G158" s="2" t="str">
        <f>MID(F158,FIND(",",F158)+2,LEN(F158)-LEN(H158)-4)</f>
        <v>Dev</v>
      </c>
      <c r="H158" s="1" t="str">
        <f>LEFT(F158,FIND(",",F158)-1)</f>
        <v>Vardhan</v>
      </c>
      <c r="I158" s="1" t="str">
        <f>RIGHT(F158,2)</f>
        <v>CH</v>
      </c>
    </row>
    <row r="159" spans="2:9" x14ac:dyDescent="0.3">
      <c r="B159" s="1" t="str">
        <f>LEFT(D159,11)</f>
        <v>13219035000</v>
      </c>
      <c r="C159" s="1" t="str">
        <f>REPLACE(D159,1,11,"")</f>
        <v xml:space="preserve"> Security  Costs</v>
      </c>
      <c r="D159" s="1" t="s">
        <v>235</v>
      </c>
      <c r="E159" s="3">
        <v>27.885000000000002</v>
      </c>
      <c r="F159" s="1" t="s">
        <v>83</v>
      </c>
      <c r="G159" s="2" t="str">
        <f>MID(F159,FIND(",",F159)+2,LEN(F159)-LEN(H159)-4)</f>
        <v>Matthias</v>
      </c>
      <c r="H159" s="1" t="str">
        <f>LEFT(F159,FIND(",",F159)-1)</f>
        <v>Winter</v>
      </c>
      <c r="I159" s="1" t="str">
        <f>RIGHT(F159,2)</f>
        <v>SW</v>
      </c>
    </row>
    <row r="160" spans="2:9" x14ac:dyDescent="0.3">
      <c r="B160" s="1" t="str">
        <f>LEFT(D160,11)</f>
        <v>13219051000</v>
      </c>
      <c r="C160" s="1" t="str">
        <f>REPLACE(D160,1,11,"")</f>
        <v xml:space="preserve"> Site Fee Expenses In</v>
      </c>
      <c r="D160" s="1" t="s">
        <v>234</v>
      </c>
      <c r="E160" s="3">
        <v>0</v>
      </c>
      <c r="F160" s="1" t="s">
        <v>81</v>
      </c>
      <c r="G160" s="2" t="str">
        <f>MID(F160,FIND(",",F160)+2,LEN(F160)-LEN(H160)-4)</f>
        <v>John</v>
      </c>
      <c r="H160" s="1" t="str">
        <f>LEFT(F160,FIND(",",F160)-1)</f>
        <v>Woerner</v>
      </c>
      <c r="I160" s="1" t="str">
        <f>RIGHT(F160,2)</f>
        <v>NY</v>
      </c>
    </row>
    <row r="161" spans="2:9" x14ac:dyDescent="0.3">
      <c r="B161" s="1" t="str">
        <f>LEFT(D161,11)</f>
        <v>13219053000</v>
      </c>
      <c r="C161" s="1" t="str">
        <f>REPLACE(D161,1,11,"")</f>
        <v xml:space="preserve"> Site Fee Income Intr</v>
      </c>
      <c r="D161" s="1" t="s">
        <v>233</v>
      </c>
      <c r="E161" s="3">
        <v>-59821.245000000003</v>
      </c>
      <c r="F161" s="1" t="s">
        <v>79</v>
      </c>
      <c r="G161" s="2" t="str">
        <f>MID(F161,FIND(",",F161)+2,LEN(F161)-LEN(H161)-4)</f>
        <v>Carter</v>
      </c>
      <c r="H161" s="1" t="str">
        <f>LEFT(F161,FIND(",",F161)-1)</f>
        <v>Wood</v>
      </c>
      <c r="I161" s="1" t="str">
        <f>RIGHT(F161,2)</f>
        <v>DA</v>
      </c>
    </row>
    <row r="162" spans="2:9" x14ac:dyDescent="0.3">
      <c r="B162" s="1" t="str">
        <f>LEFT(D162,11)</f>
        <v>13219140000</v>
      </c>
      <c r="C162" s="1" t="str">
        <f>REPLACE(D162,1,11,"")</f>
        <v xml:space="preserve"> Loss  On  Asset  Disposal</v>
      </c>
      <c r="D162" s="1" t="s">
        <v>232</v>
      </c>
      <c r="E162" s="3">
        <v>1423.3725000000002</v>
      </c>
      <c r="F162" s="1" t="s">
        <v>77</v>
      </c>
      <c r="G162" s="2" t="str">
        <f>MID(F162,FIND(",",F162)+2,LEN(F162)-LEN(H162)-4)</f>
        <v>Ronald</v>
      </c>
      <c r="H162" s="1" t="str">
        <f>LEFT(F162,FIND(",",F162)-1)</f>
        <v>Ritter</v>
      </c>
      <c r="I162" s="1" t="str">
        <f>RIGHT(F162,2)</f>
        <v>FI</v>
      </c>
    </row>
    <row r="163" spans="2:9" x14ac:dyDescent="0.3">
      <c r="B163" s="1" t="str">
        <f>LEFT(D163,11)</f>
        <v>13219707000</v>
      </c>
      <c r="C163" s="1" t="str">
        <f>REPLACE(D163,1,11,"")</f>
        <v xml:space="preserve"> Currency  Fluctuation</v>
      </c>
      <c r="D163" s="1" t="s">
        <v>231</v>
      </c>
      <c r="E163" s="3">
        <v>-1068.6224999999999</v>
      </c>
      <c r="F163" s="1" t="s">
        <v>75</v>
      </c>
      <c r="G163" s="2" t="str">
        <f>MID(F163,FIND(",",F163)+2,LEN(F163)-LEN(H163)-4)</f>
        <v>Barry</v>
      </c>
      <c r="H163" s="1" t="str">
        <f>LEFT(F163,FIND(",",F163)-1)</f>
        <v>Brunsman</v>
      </c>
      <c r="I163" s="1" t="str">
        <f>RIGHT(F163,2)</f>
        <v>BT</v>
      </c>
    </row>
    <row r="164" spans="2:9" x14ac:dyDescent="0.3">
      <c r="B164" s="1" t="str">
        <f>LEFT(D164,11)</f>
        <v>13219900530</v>
      </c>
      <c r="C164" s="1" t="str">
        <f>REPLACE(D164,1,11,"")</f>
        <v xml:space="preserve"> Admin Allocation</v>
      </c>
      <c r="D164" s="1" t="s">
        <v>230</v>
      </c>
      <c r="E164" s="3">
        <v>0</v>
      </c>
      <c r="F164" s="1" t="s">
        <v>73</v>
      </c>
      <c r="G164" s="2" t="str">
        <f>MID(F164,FIND(",",F164)+2,LEN(F164)-LEN(H164)-4)</f>
        <v>Geoffroy</v>
      </c>
      <c r="H164" s="1" t="str">
        <f>LEFT(F164,FIND(",",F164)-1)</f>
        <v>De Ridder</v>
      </c>
      <c r="I164" s="1" t="str">
        <f>RIGHT(F164,2)</f>
        <v>BT</v>
      </c>
    </row>
    <row r="165" spans="2:9" x14ac:dyDescent="0.3">
      <c r="B165" s="1" t="str">
        <f>LEFT(D165,11)</f>
        <v>13219001000</v>
      </c>
      <c r="C165" s="1" t="str">
        <f>REPLACE(D165,1,11,"")</f>
        <v xml:space="preserve"> Prop. Lease/Rent Internal</v>
      </c>
      <c r="D165" s="1" t="s">
        <v>229</v>
      </c>
      <c r="E165" s="3">
        <v>15840</v>
      </c>
      <c r="F165" s="1" t="s">
        <v>71</v>
      </c>
      <c r="G165" s="2" t="str">
        <f>MID(F165,FIND(",",F165)+2,LEN(F165)-LEN(H165)-4)</f>
        <v>John</v>
      </c>
      <c r="H165" s="1" t="str">
        <f>LEFT(F165,FIND(",",F165)-1)</f>
        <v>Delaney</v>
      </c>
      <c r="I165" s="1" t="str">
        <f>RIGHT(F165,2)</f>
        <v>CL</v>
      </c>
    </row>
    <row r="166" spans="2:9" x14ac:dyDescent="0.3">
      <c r="B166" s="1" t="str">
        <f>LEFT(D166,11)</f>
        <v>13219003000</v>
      </c>
      <c r="C166" s="1" t="str">
        <f>REPLACE(D166,1,11,"")</f>
        <v xml:space="preserve"> Property  Lease / Re</v>
      </c>
      <c r="D166" s="1" t="s">
        <v>228</v>
      </c>
      <c r="E166" s="3">
        <v>0</v>
      </c>
      <c r="F166" s="1" t="s">
        <v>69</v>
      </c>
      <c r="G166" s="2" t="str">
        <f>MID(F166,FIND(",",F166)+2,LEN(F166)-LEN(H166)-4)</f>
        <v>Ramon</v>
      </c>
      <c r="H166" s="1" t="str">
        <f>LEFT(F166,FIND(",",F166)-1)</f>
        <v>Diaz</v>
      </c>
      <c r="I166" s="1" t="str">
        <f>RIGHT(F166,2)</f>
        <v>BT</v>
      </c>
    </row>
    <row r="167" spans="2:9" x14ac:dyDescent="0.3">
      <c r="B167" s="1" t="str">
        <f>LEFT(D167,11)</f>
        <v>13218280000</v>
      </c>
      <c r="C167" s="1" t="str">
        <f>REPLACE(D167,1,11,"")</f>
        <v xml:space="preserve"> Group  Charges</v>
      </c>
      <c r="D167" s="1" t="s">
        <v>227</v>
      </c>
      <c r="E167" s="3">
        <v>79596</v>
      </c>
      <c r="F167" s="1" t="s">
        <v>67</v>
      </c>
      <c r="G167" s="2" t="str">
        <f>MID(F167,FIND(",",F167)+2,LEN(F167)-LEN(H167)-4)</f>
        <v>Stephen</v>
      </c>
      <c r="H167" s="1" t="str">
        <f>LEFT(F167,FIND(",",F167)-1)</f>
        <v>Doig</v>
      </c>
      <c r="I167" s="1" t="str">
        <f>RIGHT(F167,2)</f>
        <v>FI</v>
      </c>
    </row>
    <row r="168" spans="2:9" x14ac:dyDescent="0.3">
      <c r="B168" s="1" t="str">
        <f>LEFT(D168,11)</f>
        <v>13218281000</v>
      </c>
      <c r="C168" s="1" t="str">
        <f>REPLACE(D168,1,11,"")</f>
        <v xml:space="preserve"> Corporate  Charges</v>
      </c>
      <c r="D168" s="1" t="s">
        <v>226</v>
      </c>
      <c r="E168" s="3">
        <v>81592.5</v>
      </c>
      <c r="F168" s="1" t="s">
        <v>65</v>
      </c>
      <c r="G168" s="2" t="str">
        <f>MID(F168,FIND(",",F168)+2,LEN(F168)-LEN(H168)-4)</f>
        <v>Monica</v>
      </c>
      <c r="H168" s="1" t="str">
        <f>LEFT(F168,FIND(",",F168)-1)</f>
        <v>McGurk</v>
      </c>
      <c r="I168" s="1" t="str">
        <f>RIGHT(F168,2)</f>
        <v>AT</v>
      </c>
    </row>
    <row r="169" spans="2:9" x14ac:dyDescent="0.3">
      <c r="B169" s="1" t="str">
        <f>LEFT(D169,11)</f>
        <v>13219700000</v>
      </c>
      <c r="C169" s="1" t="str">
        <f>REPLACE(D169,1,11,"")</f>
        <v xml:space="preserve"> Interest  Expenses</v>
      </c>
      <c r="D169" s="1" t="s">
        <v>225</v>
      </c>
      <c r="E169" s="3">
        <v>0</v>
      </c>
      <c r="F169" s="1" t="s">
        <v>63</v>
      </c>
      <c r="G169" s="2" t="str">
        <f>MID(F169,FIND(",",F169)+2,LEN(F169)-LEN(H169)-4)</f>
        <v>Tony</v>
      </c>
      <c r="H169" s="1" t="str">
        <f>LEFT(F169,FIND(",",F169)-1)</f>
        <v>Simone</v>
      </c>
      <c r="I169" s="1" t="str">
        <f>RIGHT(F169,2)</f>
        <v>AT</v>
      </c>
    </row>
    <row r="170" spans="2:9" x14ac:dyDescent="0.3">
      <c r="B170" s="1" t="str">
        <f>LEFT(D170,11)</f>
        <v>13219707100</v>
      </c>
      <c r="C170" s="1" t="str">
        <f>REPLACE(D170,1,11,"")</f>
        <v xml:space="preserve"> Interest on Capital Leases</v>
      </c>
      <c r="D170" s="1" t="s">
        <v>224</v>
      </c>
      <c r="E170" s="3">
        <v>4645.5749999999998</v>
      </c>
      <c r="F170" s="1" t="s">
        <v>61</v>
      </c>
      <c r="G170" s="2" t="str">
        <f>MID(F170,FIND(",",F170)+2,LEN(F170)-LEN(H170)-4)</f>
        <v>Lila</v>
      </c>
      <c r="H170" s="1" t="str">
        <f>LEFT(F170,FIND(",",F170)-1)</f>
        <v>Snyder</v>
      </c>
      <c r="I170" s="1" t="str">
        <f>RIGHT(F170,2)</f>
        <v>NY</v>
      </c>
    </row>
    <row r="171" spans="2:9" x14ac:dyDescent="0.3">
      <c r="B171" s="1" t="str">
        <f>LEFT(D171,11)</f>
        <v>13219704000</v>
      </c>
      <c r="C171" s="1" t="str">
        <f>REPLACE(D171,1,11,"")</f>
        <v xml:space="preserve"> Interest  Income / E</v>
      </c>
      <c r="D171" s="1" t="s">
        <v>223</v>
      </c>
      <c r="E171" s="3">
        <v>414827.57250000001</v>
      </c>
      <c r="F171" s="1" t="s">
        <v>59</v>
      </c>
      <c r="G171" s="2" t="str">
        <f>MID(F171,FIND(",",F171)+2,LEN(F171)-LEN(H171)-4)</f>
        <v>Cyrille</v>
      </c>
      <c r="H171" s="1" t="str">
        <f>LEFT(F171,FIND(",",F171)-1)</f>
        <v>Teinturier</v>
      </c>
      <c r="I171" s="1" t="str">
        <f>RIGHT(F171,2)</f>
        <v>FR</v>
      </c>
    </row>
    <row r="172" spans="2:9" x14ac:dyDescent="0.3">
      <c r="B172" s="1" t="str">
        <f>LEFT(D172,11)</f>
        <v>13236500000</v>
      </c>
      <c r="C172" s="1" t="str">
        <f>REPLACE(D172,1,11,"")</f>
        <v xml:space="preserve"> Plant Tfrs FG Mat.</v>
      </c>
      <c r="D172" s="1" t="s">
        <v>29</v>
      </c>
      <c r="E172" s="3">
        <v>-4854413.8499999996</v>
      </c>
      <c r="F172" s="1" t="s">
        <v>57</v>
      </c>
      <c r="G172" s="2" t="str">
        <f>MID(F172,FIND(",",F172)+2,LEN(F172)-LEN(H172)-4)</f>
        <v>Brian</v>
      </c>
      <c r="H172" s="1" t="str">
        <f>LEFT(F172,FIND(",",F172)-1)</f>
        <v>Thede</v>
      </c>
      <c r="I172" s="1" t="str">
        <f>RIGHT(F172,2)</f>
        <v>FI</v>
      </c>
    </row>
    <row r="173" spans="2:9" x14ac:dyDescent="0.3">
      <c r="B173" s="1" t="str">
        <f>LEFT(D173,11)</f>
        <v>13236500200</v>
      </c>
      <c r="C173" s="1" t="str">
        <f>REPLACE(D173,1,11,"")</f>
        <v xml:space="preserve"> Plant Trans FG OH</v>
      </c>
      <c r="D173" s="1" t="s">
        <v>27</v>
      </c>
      <c r="E173" s="3">
        <v>-1680065.0625</v>
      </c>
      <c r="F173" s="1" t="s">
        <v>55</v>
      </c>
      <c r="G173" s="2" t="str">
        <f>MID(F173,FIND(",",F173)+2,LEN(F173)-LEN(H173)-4)</f>
        <v>Michael</v>
      </c>
      <c r="H173" s="1" t="str">
        <f>LEFT(F173,FIND(",",F173)-1)</f>
        <v>Betz</v>
      </c>
      <c r="I173" s="1" t="str">
        <f>RIGHT(F173,2)</f>
        <v>DC</v>
      </c>
    </row>
    <row r="174" spans="2:9" x14ac:dyDescent="0.3">
      <c r="B174" s="1" t="str">
        <f>LEFT(D174,11)</f>
        <v>13237000000</v>
      </c>
      <c r="C174" s="1" t="str">
        <f>REPLACE(D174,1,11,"")</f>
        <v xml:space="preserve"> Std.Mat.Usage Parts</v>
      </c>
      <c r="D174" s="1" t="s">
        <v>25</v>
      </c>
      <c r="E174" s="3">
        <v>4087136.7075</v>
      </c>
      <c r="F174" s="1" t="s">
        <v>53</v>
      </c>
      <c r="G174" s="2" t="str">
        <f>MID(F174,FIND(",",F174)+2,LEN(F174)-LEN(H174)-4)</f>
        <v>Michael</v>
      </c>
      <c r="H174" s="1" t="str">
        <f>LEFT(F174,FIND(",",F174)-1)</f>
        <v>Buman</v>
      </c>
      <c r="I174" s="1" t="str">
        <f>RIGHT(F174,2)</f>
        <v>BT</v>
      </c>
    </row>
    <row r="175" spans="2:9" x14ac:dyDescent="0.3">
      <c r="B175" s="1" t="str">
        <f>LEFT(D175,11)</f>
        <v>13237000005</v>
      </c>
      <c r="C175" s="1" t="str">
        <f>REPLACE(D175,1,11,"")</f>
        <v xml:space="preserve"> Gas &amp; Elec</v>
      </c>
      <c r="D175" s="1" t="s">
        <v>17</v>
      </c>
      <c r="E175" s="3">
        <v>0</v>
      </c>
      <c r="F175" s="1" t="s">
        <v>51</v>
      </c>
      <c r="G175" s="2" t="str">
        <f>MID(F175,FIND(",",F175)+2,LEN(F175)-LEN(H175)-4)</f>
        <v>André</v>
      </c>
      <c r="H175" s="1" t="str">
        <f>LEFT(F175,FIND(",",F175)-1)</f>
        <v>Christensen</v>
      </c>
      <c r="I175" s="1" t="str">
        <f>RIGHT(F175,2)</f>
        <v>BT</v>
      </c>
    </row>
    <row r="176" spans="2:9" x14ac:dyDescent="0.3">
      <c r="B176" s="1" t="str">
        <f>LEFT(D176,11)</f>
        <v>13237000060</v>
      </c>
      <c r="C176" s="1" t="str">
        <f>REPLACE(D176,1,11,"")</f>
        <v xml:space="preserve"> Std Material Usage Laundry</v>
      </c>
      <c r="D176" s="1" t="s">
        <v>7</v>
      </c>
      <c r="E176" s="3">
        <v>0</v>
      </c>
      <c r="F176" s="1" t="s">
        <v>49</v>
      </c>
      <c r="G176" s="2" t="str">
        <f>MID(F176,FIND(",",F176)+2,LEN(F176)-LEN(H176)-4)</f>
        <v>David</v>
      </c>
      <c r="H176" s="1" t="str">
        <f>LEFT(F176,FIND(",",F176)-1)</f>
        <v>Dvorin</v>
      </c>
      <c r="I176" s="1" t="str">
        <f>RIGHT(F176,2)</f>
        <v>CL</v>
      </c>
    </row>
    <row r="177" spans="2:9" x14ac:dyDescent="0.3">
      <c r="B177" s="1" t="str">
        <f>LEFT(D177,11)</f>
        <v>13237201000</v>
      </c>
      <c r="C177" s="1" t="str">
        <f>REPLACE(D177,1,11,"")</f>
        <v xml:space="preserve"> Standard  Freight SD</v>
      </c>
      <c r="D177" s="1" t="s">
        <v>3</v>
      </c>
      <c r="E177" s="3">
        <v>0</v>
      </c>
      <c r="F177" s="1" t="s">
        <v>47</v>
      </c>
      <c r="G177" s="2" t="str">
        <f>MID(F177,FIND(",",F177)+2,LEN(F177)-LEN(H177)-4)</f>
        <v>Michel</v>
      </c>
      <c r="H177" s="1" t="str">
        <f>LEFT(F177,FIND(",",F177)-1)</f>
        <v>Freund</v>
      </c>
      <c r="I177" s="1" t="str">
        <f>RIGHT(F177,2)</f>
        <v>BT</v>
      </c>
    </row>
    <row r="178" spans="2:9" x14ac:dyDescent="0.3">
      <c r="B178" s="1" t="str">
        <f>LEFT(D178,11)</f>
        <v>13237201002</v>
      </c>
      <c r="C178" s="1" t="str">
        <f>REPLACE(D178,1,11,"")</f>
        <v xml:space="preserve"> I/state Freight Sydney</v>
      </c>
      <c r="D178" s="1" t="s">
        <v>222</v>
      </c>
      <c r="E178" s="3">
        <v>0</v>
      </c>
      <c r="F178" s="1" t="s">
        <v>45</v>
      </c>
      <c r="G178" s="2" t="str">
        <f>MID(F178,FIND(",",F178)+2,LEN(F178)-LEN(H178)-4)</f>
        <v>Enrique</v>
      </c>
      <c r="H178" s="1" t="str">
        <f>LEFT(F178,FIND(",",F178)-1)</f>
        <v>Gomez Alonso</v>
      </c>
      <c r="I178" s="1" t="str">
        <f>RIGHT(F178,2)</f>
        <v>BT</v>
      </c>
    </row>
    <row r="179" spans="2:9" x14ac:dyDescent="0.3">
      <c r="B179" s="1" t="str">
        <f>LEFT(D179,11)</f>
        <v>13237201022</v>
      </c>
      <c r="C179" s="1" t="str">
        <f>REPLACE(D179,1,11,"")</f>
        <v xml:space="preserve"> Freight &amp; Cartage Laundry</v>
      </c>
      <c r="D179" s="1" t="s">
        <v>221</v>
      </c>
      <c r="E179" s="3">
        <v>0</v>
      </c>
      <c r="F179" s="1" t="s">
        <v>43</v>
      </c>
      <c r="G179" s="2" t="str">
        <f>MID(F179,FIND(",",F179)+2,LEN(F179)-LEN(H179)-4)</f>
        <v>Ozan</v>
      </c>
      <c r="H179" s="1" t="str">
        <f>LEFT(F179,FIND(",",F179)-1)</f>
        <v>Gursel</v>
      </c>
      <c r="I179" s="1" t="str">
        <f>RIGHT(F179,2)</f>
        <v>DA</v>
      </c>
    </row>
    <row r="180" spans="2:9" x14ac:dyDescent="0.3">
      <c r="B180" s="1" t="str">
        <f>LEFT(D180,11)</f>
        <v>13237201024</v>
      </c>
      <c r="C180" s="1" t="str">
        <f>REPLACE(D180,1,11,"")</f>
        <v xml:space="preserve"> Freight &amp; Cartage Floorcare</v>
      </c>
      <c r="D180" s="1" t="s">
        <v>220</v>
      </c>
      <c r="E180" s="3">
        <v>0</v>
      </c>
      <c r="F180" s="1" t="s">
        <v>41</v>
      </c>
      <c r="G180" s="2" t="str">
        <f>MID(F180,FIND(",",F180)+2,LEN(F180)-LEN(H180)-4)</f>
        <v>Detlev</v>
      </c>
      <c r="H180" s="1" t="str">
        <f>LEFT(F180,FIND(",",F180)-1)</f>
        <v>Hülsebusch</v>
      </c>
      <c r="I180" s="1" t="str">
        <f>RIGHT(F180,2)</f>
        <v>BT</v>
      </c>
    </row>
    <row r="181" spans="2:9" x14ac:dyDescent="0.3">
      <c r="B181" s="1" t="str">
        <f>LEFT(D181,11)</f>
        <v>13237010000</v>
      </c>
      <c r="C181" s="1" t="str">
        <f>REPLACE(D181,1,11,"")</f>
        <v xml:space="preserve"> Usage Variation</v>
      </c>
      <c r="D181" s="1" t="s">
        <v>219</v>
      </c>
      <c r="E181" s="3">
        <v>21180.06</v>
      </c>
      <c r="F181" s="1" t="s">
        <v>218</v>
      </c>
      <c r="G181" s="2" t="str">
        <f>MID(F181,FIND(",",F181)+2,LEN(F181)-LEN(H181)-4)</f>
        <v>Mohit</v>
      </c>
      <c r="H181" s="1" t="str">
        <f>LEFT(F181,FIND(",",F181)-1)</f>
        <v>Arora</v>
      </c>
      <c r="I181" s="1" t="str">
        <f>RIGHT(F181,2)</f>
        <v>IN</v>
      </c>
    </row>
    <row r="182" spans="2:9" x14ac:dyDescent="0.3">
      <c r="B182" s="1" t="str">
        <f>LEFT(D182,11)</f>
        <v>13237010010</v>
      </c>
      <c r="C182" s="1" t="str">
        <f>REPLACE(D182,1,11,"")</f>
        <v xml:space="preserve"> Cycle Count Adj</v>
      </c>
      <c r="D182" s="1" t="s">
        <v>217</v>
      </c>
      <c r="E182" s="3">
        <v>2437.1325000000002</v>
      </c>
      <c r="F182" s="1" t="s">
        <v>37</v>
      </c>
      <c r="G182" s="2" t="str">
        <f>MID(F182,FIND(",",F182)+2,LEN(F182)-LEN(H182)-4)</f>
        <v>Wolfgang</v>
      </c>
      <c r="H182" s="1" t="str">
        <f>LEFT(F182,FIND(",",F182)-1)</f>
        <v>Mai</v>
      </c>
      <c r="I182" s="1" t="str">
        <f>RIGHT(F182,2)</f>
        <v>BT</v>
      </c>
    </row>
    <row r="183" spans="2:9" x14ac:dyDescent="0.3">
      <c r="B183" s="1" t="str">
        <f>LEFT(D183,11)</f>
        <v>13237010020</v>
      </c>
      <c r="C183" s="1" t="str">
        <f>REPLACE(D183,1,11,"")</f>
        <v xml:space="preserve"> Scrap Write-Offs</v>
      </c>
      <c r="D183" s="1" t="s">
        <v>216</v>
      </c>
      <c r="E183" s="3">
        <v>29084.055</v>
      </c>
      <c r="F183" s="1" t="s">
        <v>35</v>
      </c>
      <c r="G183" s="2" t="str">
        <f>MID(F183,FIND(",",F183)+2,LEN(F183)-LEN(H183)-4)</f>
        <v>Vijay</v>
      </c>
      <c r="H183" s="1" t="str">
        <f>LEFT(F183,FIND(",",F183)-1)</f>
        <v>Mehra</v>
      </c>
      <c r="I183" s="1" t="str">
        <f>RIGHT(F183,2)</f>
        <v>BT</v>
      </c>
    </row>
    <row r="184" spans="2:9" x14ac:dyDescent="0.3">
      <c r="B184" s="1" t="str">
        <f>LEFT(D184,11)</f>
        <v>13237010025</v>
      </c>
      <c r="C184" s="1" t="str">
        <f>REPLACE(D184,1,11,"")</f>
        <v xml:space="preserve"> Scrap Recovery in Standards</v>
      </c>
      <c r="D184" s="1" t="s">
        <v>215</v>
      </c>
      <c r="E184" s="3">
        <v>-10318.44</v>
      </c>
      <c r="F184" s="1" t="s">
        <v>33</v>
      </c>
      <c r="G184" s="2" t="str">
        <f>MID(F184,FIND(",",F184)+2,LEN(F184)-LEN(H184)-4)</f>
        <v>Martin</v>
      </c>
      <c r="H184" s="1" t="str">
        <f>LEFT(F184,FIND(",",F184)-1)</f>
        <v>Naraschewski</v>
      </c>
      <c r="I184" s="1" t="str">
        <f>RIGHT(F184,2)</f>
        <v>CF</v>
      </c>
    </row>
    <row r="185" spans="2:9" x14ac:dyDescent="0.3">
      <c r="B185" s="1" t="str">
        <f>LEFT(D185,11)</f>
        <v>13237010040</v>
      </c>
      <c r="C185" s="1" t="str">
        <f>REPLACE(D185,1,11,"")</f>
        <v xml:space="preserve"> Purchase Price Variance</v>
      </c>
      <c r="D185" s="1" t="s">
        <v>214</v>
      </c>
      <c r="E185" s="3">
        <v>-30.855</v>
      </c>
      <c r="F185" s="1" t="s">
        <v>31</v>
      </c>
      <c r="G185" s="2" t="str">
        <f>MID(F185,FIND(",",F185)+2,LEN(F185)-LEN(H185)-4)</f>
        <v>Shane</v>
      </c>
      <c r="H185" s="1" t="str">
        <f>LEFT(F185,FIND(",",F185)-1)</f>
        <v>O'Sullivan</v>
      </c>
      <c r="I185" s="1" t="str">
        <f>RIGHT(F185,2)</f>
        <v>SA</v>
      </c>
    </row>
    <row r="186" spans="2:9" x14ac:dyDescent="0.3">
      <c r="B186" s="1" t="str">
        <f>LEFT(D186,11)</f>
        <v>13237010041</v>
      </c>
      <c r="C186" s="1" t="str">
        <f>REPLACE(D186,1,11,"")</f>
        <v xml:space="preserve"> Purchase Price Variance</v>
      </c>
      <c r="D186" s="1" t="s">
        <v>213</v>
      </c>
      <c r="E186" s="3">
        <v>4878.2250000000004</v>
      </c>
      <c r="F186" s="1" t="s">
        <v>0</v>
      </c>
      <c r="G186" s="2" t="str">
        <f>MID(F186,FIND(",",F186)+2,LEN(F186)-LEN(H186)-4)</f>
        <v>Michael</v>
      </c>
      <c r="H186" s="1" t="str">
        <f>LEFT(F186,FIND(",",F186)-1)</f>
        <v>Perlitz</v>
      </c>
      <c r="I186" s="1" t="str">
        <f>RIGHT(F186,2)</f>
        <v>FI</v>
      </c>
    </row>
    <row r="187" spans="2:9" x14ac:dyDescent="0.3">
      <c r="B187" s="1" t="str">
        <f>LEFT(D187,11)</f>
        <v>13237010042</v>
      </c>
      <c r="C187" s="1" t="str">
        <f>REPLACE(D187,1,11,"")</f>
        <v xml:space="preserve"> Purchases Rebates</v>
      </c>
      <c r="D187" s="1" t="s">
        <v>212</v>
      </c>
      <c r="E187" s="3">
        <v>-58444.237500000003</v>
      </c>
      <c r="F187" s="1" t="s">
        <v>28</v>
      </c>
      <c r="G187" s="2" t="str">
        <f>MID(F187,FIND(",",F187)+2,LEN(F187)-LEN(H187)-4)</f>
        <v>Anders</v>
      </c>
      <c r="H187" s="1" t="str">
        <f>LEFT(F187,FIND(",",F187)-1)</f>
        <v>Rasmussen</v>
      </c>
      <c r="I187" s="1" t="str">
        <f>RIGHT(F187,2)</f>
        <v>CF</v>
      </c>
    </row>
    <row r="188" spans="2:9" x14ac:dyDescent="0.3">
      <c r="B188" s="1" t="str">
        <f>LEFT(D188,11)</f>
        <v>13237010044</v>
      </c>
      <c r="C188" s="1" t="str">
        <f>REPLACE(D188,1,11,"")</f>
        <v xml:space="preserve"> Price Var Imp Prod</v>
      </c>
      <c r="D188" s="1" t="s">
        <v>211</v>
      </c>
      <c r="E188" s="3">
        <v>0</v>
      </c>
      <c r="F188" s="1" t="s">
        <v>26</v>
      </c>
      <c r="G188" s="2" t="str">
        <f>MID(F188,FIND(",",F188)+2,LEN(F188)-LEN(H188)-4)</f>
        <v>Suneel</v>
      </c>
      <c r="H188" s="1" t="str">
        <f>LEFT(F188,FIND(",",F188)-1)</f>
        <v>Saigal</v>
      </c>
      <c r="I188" s="1" t="str">
        <f>RIGHT(F188,2)</f>
        <v>BT</v>
      </c>
    </row>
    <row r="189" spans="2:9" x14ac:dyDescent="0.3">
      <c r="B189" s="1" t="str">
        <f>LEFT(D189,11)</f>
        <v>13237010045</v>
      </c>
      <c r="C189" s="1" t="str">
        <f>REPLACE(D189,1,11,"")</f>
        <v xml:space="preserve"> Price Var Imp Prod</v>
      </c>
      <c r="D189" s="1" t="s">
        <v>210</v>
      </c>
      <c r="E189" s="3">
        <v>-40.342500000000001</v>
      </c>
      <c r="F189" s="1" t="s">
        <v>24</v>
      </c>
      <c r="G189" s="2" t="str">
        <f>MID(F189,FIND(",",F189)+2,LEN(F189)-LEN(H189)-4)</f>
        <v>Dimitrij</v>
      </c>
      <c r="H189" s="1" t="str">
        <f>LEFT(F189,FIND(",",F189)-1)</f>
        <v>Saldanha</v>
      </c>
      <c r="I189" s="1" t="str">
        <f>RIGHT(F189,2)</f>
        <v>CF</v>
      </c>
    </row>
    <row r="190" spans="2:9" x14ac:dyDescent="0.3">
      <c r="B190" s="1" t="str">
        <f>LEFT(D190,11)</f>
        <v>13237010046</v>
      </c>
      <c r="C190" s="1" t="str">
        <f>REPLACE(D190,1,11,"")</f>
        <v xml:space="preserve"> Exchange Rate Variance</v>
      </c>
      <c r="D190" s="1" t="s">
        <v>209</v>
      </c>
      <c r="E190" s="3">
        <v>-15249.712500000001</v>
      </c>
      <c r="F190" s="1" t="s">
        <v>22</v>
      </c>
      <c r="G190" s="2" t="str">
        <f>MID(F190,FIND(",",F190)+2,LEN(F190)-LEN(H190)-4)</f>
        <v>Ross</v>
      </c>
      <c r="H190" s="1" t="str">
        <f>LEFT(F190,FIND(",",F190)-1)</f>
        <v>Tisnovsky</v>
      </c>
      <c r="I190" s="1" t="str">
        <f>RIGHT(F190,2)</f>
        <v>BT</v>
      </c>
    </row>
    <row r="191" spans="2:9" x14ac:dyDescent="0.3">
      <c r="B191" s="1" t="str">
        <f>LEFT(D191,11)</f>
        <v>13237010048</v>
      </c>
      <c r="C191" s="1" t="str">
        <f>REPLACE(D191,1,11,"")</f>
        <v xml:space="preserve"> Period Burden Recovered</v>
      </c>
      <c r="D191" s="1" t="s">
        <v>208</v>
      </c>
      <c r="E191" s="3">
        <v>-14179.11</v>
      </c>
      <c r="F191" s="1" t="s">
        <v>20</v>
      </c>
      <c r="G191" s="2" t="str">
        <f>MID(F191,FIND(",",F191)+2,LEN(F191)-LEN(H191)-4)</f>
        <v>Thomas</v>
      </c>
      <c r="H191" s="1" t="str">
        <f>LEFT(F191,FIND(",",F191)-1)</f>
        <v>Weber</v>
      </c>
      <c r="I191" s="1" t="str">
        <f>RIGHT(F191,2)</f>
        <v>BT</v>
      </c>
    </row>
    <row r="192" spans="2:9" x14ac:dyDescent="0.3">
      <c r="B192" s="1" t="str">
        <f>LEFT(D192,11)</f>
        <v>13237010060</v>
      </c>
      <c r="C192" s="1" t="str">
        <f>REPLACE(D192,1,11,"")</f>
        <v xml:space="preserve"> Scrap Steel Sales</v>
      </c>
      <c r="D192" s="1" t="s">
        <v>207</v>
      </c>
      <c r="E192" s="3">
        <v>-10249.2225</v>
      </c>
      <c r="F192" s="1" t="s">
        <v>18</v>
      </c>
      <c r="G192" s="2" t="str">
        <f>MID(F192,FIND(",",F192)+2,LEN(F192)-LEN(H192)-4)</f>
        <v>Christian</v>
      </c>
      <c r="H192" s="1" t="str">
        <f>LEFT(F192,FIND(",",F192)-1)</f>
        <v>Wirtz</v>
      </c>
      <c r="I192" s="1" t="str">
        <f>RIGHT(F192,2)</f>
        <v>GE</v>
      </c>
    </row>
    <row r="193" spans="2:9" x14ac:dyDescent="0.3">
      <c r="B193" s="1" t="str">
        <f>LEFT(D193,11)</f>
        <v>13237110000</v>
      </c>
      <c r="C193" s="1" t="str">
        <f>REPLACE(D193,1,11,"")</f>
        <v xml:space="preserve"> Efficiency Variance</v>
      </c>
      <c r="D193" s="1" t="s">
        <v>206</v>
      </c>
      <c r="E193" s="3">
        <v>146065.755</v>
      </c>
      <c r="F193" s="1" t="s">
        <v>16</v>
      </c>
      <c r="G193" s="2" t="str">
        <f>MID(F193,FIND(",",F193)+2,LEN(F193)-LEN(H193)-4)</f>
        <v>Zanoni</v>
      </c>
      <c r="H193" s="1" t="str">
        <f>LEFT(F193,FIND(",",F193)-1)</f>
        <v>Arenas</v>
      </c>
      <c r="I193" s="1" t="str">
        <f>RIGHT(F193,2)</f>
        <v>BT</v>
      </c>
    </row>
    <row r="194" spans="2:9" x14ac:dyDescent="0.3">
      <c r="B194" s="1" t="str">
        <f>LEFT(D194,11)</f>
        <v>13237111000</v>
      </c>
      <c r="C194" s="1" t="str">
        <f>REPLACE(D194,1,11,"")</f>
        <v xml:space="preserve"> Overtime Premium</v>
      </c>
      <c r="D194" s="1" t="s">
        <v>205</v>
      </c>
      <c r="E194" s="3">
        <v>67565.52</v>
      </c>
      <c r="F194" s="1" t="s">
        <v>14</v>
      </c>
      <c r="G194" s="2" t="str">
        <f>MID(F194,FIND(",",F194)+2,LEN(F194)-LEN(H194)-4)</f>
        <v>Thomas</v>
      </c>
      <c r="H194" s="1" t="str">
        <f>LEFT(F194,FIND(",",F194)-1)</f>
        <v>Barnekow</v>
      </c>
      <c r="I194" s="1" t="str">
        <f>RIGHT(F194,2)</f>
        <v>BT</v>
      </c>
    </row>
    <row r="195" spans="2:9" x14ac:dyDescent="0.3">
      <c r="B195" s="1" t="str">
        <f>LEFT(D195,11)</f>
        <v>13237112000</v>
      </c>
      <c r="C195" s="1" t="str">
        <f>REPLACE(D195,1,11,"")</f>
        <v xml:space="preserve"> Rate Variance</v>
      </c>
      <c r="D195" s="1" t="s">
        <v>204</v>
      </c>
      <c r="E195" s="3">
        <v>-1494.4875000000002</v>
      </c>
      <c r="F195" s="1" t="s">
        <v>12</v>
      </c>
      <c r="G195" s="2" t="str">
        <f>MID(F195,FIND(",",F195)+2,LEN(F195)-LEN(H195)-4)</f>
        <v>Michael</v>
      </c>
      <c r="H195" s="1" t="str">
        <f>LEFT(F195,FIND(",",F195)-1)</f>
        <v>Chui</v>
      </c>
      <c r="I195" s="1" t="str">
        <f>RIGHT(F195,2)</f>
        <v>BT</v>
      </c>
    </row>
    <row r="196" spans="2:9" x14ac:dyDescent="0.3">
      <c r="B196" s="1" t="str">
        <f>LEFT(D196,11)</f>
        <v>13237101000</v>
      </c>
      <c r="C196" s="1" t="str">
        <f>REPLACE(D196,1,11,"")</f>
        <v xml:space="preserve"> Direct  Labour</v>
      </c>
      <c r="D196" s="1" t="s">
        <v>203</v>
      </c>
      <c r="E196" s="3">
        <v>767277.14250000007</v>
      </c>
      <c r="F196" s="1" t="s">
        <v>10</v>
      </c>
      <c r="G196" s="2" t="str">
        <f>MID(F196,FIND(",",F196)+2,LEN(F196)-LEN(H196)-4)</f>
        <v>Renato</v>
      </c>
      <c r="H196" s="1" t="str">
        <f>LEFT(F196,FIND(",",F196)-1)</f>
        <v>Derraik</v>
      </c>
      <c r="I196" s="1" t="str">
        <f>RIGHT(F196,2)</f>
        <v>BT</v>
      </c>
    </row>
    <row r="197" spans="2:9" x14ac:dyDescent="0.3">
      <c r="B197" s="1" t="str">
        <f>LEFT(D197,11)</f>
        <v>13237210000</v>
      </c>
      <c r="C197" s="1" t="str">
        <f>REPLACE(D197,1,11,"")</f>
        <v xml:space="preserve"> Variation  From  Sta</v>
      </c>
      <c r="D197" s="1" t="s">
        <v>202</v>
      </c>
      <c r="E197" s="3">
        <v>0</v>
      </c>
      <c r="F197" s="1" t="s">
        <v>8</v>
      </c>
      <c r="G197" s="2" t="str">
        <f>MID(F197,FIND(",",F197)+2,LEN(F197)-LEN(H197)-4)</f>
        <v>Arjay</v>
      </c>
      <c r="H197" s="1" t="str">
        <f>LEFT(F197,FIND(",",F197)-1)</f>
        <v>Gavankar</v>
      </c>
      <c r="I197" s="1" t="str">
        <f>RIGHT(F197,2)</f>
        <v>SF</v>
      </c>
    </row>
    <row r="198" spans="2:9" x14ac:dyDescent="0.3">
      <c r="B198" s="1" t="str">
        <f>LEFT(D198,11)</f>
        <v>13237220001</v>
      </c>
      <c r="C198" s="1" t="str">
        <f>REPLACE(D198,1,11,"")</f>
        <v xml:space="preserve"> Damage Allowance</v>
      </c>
      <c r="D198" s="1" t="s">
        <v>201</v>
      </c>
      <c r="E198" s="3">
        <v>1907.1525000000001</v>
      </c>
      <c r="F198" s="1" t="s">
        <v>6</v>
      </c>
      <c r="G198" s="2" t="str">
        <f>MID(F198,FIND(",",F198)+2,LEN(F198)-LEN(H198)-4)</f>
        <v>Ingeborg</v>
      </c>
      <c r="H198" s="1" t="str">
        <f>LEFT(F198,FIND(",",F198)-1)</f>
        <v>Hegstad</v>
      </c>
      <c r="I198" s="1" t="str">
        <f>RIGHT(F198,2)</f>
        <v>SC</v>
      </c>
    </row>
    <row r="199" spans="2:9" x14ac:dyDescent="0.3">
      <c r="B199" s="1" t="str">
        <f>LEFT(D199,11)</f>
        <v>13239110000</v>
      </c>
      <c r="C199" s="1" t="str">
        <f>REPLACE(D199,1,11,"")</f>
        <v xml:space="preserve"> Depreciation Expense</v>
      </c>
      <c r="D199" s="1" t="s">
        <v>200</v>
      </c>
      <c r="E199" s="3">
        <v>189608.67750000002</v>
      </c>
      <c r="F199" s="1" t="s">
        <v>4</v>
      </c>
      <c r="G199" s="2" t="str">
        <f>MID(F199,FIND(",",F199)+2,LEN(F199)-LEN(H199)-4)</f>
        <v>Robert</v>
      </c>
      <c r="H199" s="1" t="str">
        <f>LEFT(F199,FIND(",",F199)-1)</f>
        <v>Hermans</v>
      </c>
      <c r="I199" s="1" t="str">
        <f>RIGHT(F199,2)</f>
        <v>BT</v>
      </c>
    </row>
    <row r="200" spans="2:9" x14ac:dyDescent="0.3">
      <c r="B200" s="1" t="str">
        <f>LEFT(D200,11)</f>
        <v>13238000000</v>
      </c>
      <c r="C200" s="1" t="str">
        <f>REPLACE(D200,1,11,"")</f>
        <v xml:space="preserve"> Labour Die  Setting</v>
      </c>
      <c r="D200" s="1" t="s">
        <v>199</v>
      </c>
      <c r="E200" s="3">
        <v>0</v>
      </c>
      <c r="F200" s="1" t="s">
        <v>2</v>
      </c>
      <c r="G200" s="2" t="str">
        <f>MID(F200,FIND(",",F200)+2,LEN(F200)-LEN(H200)-4)</f>
        <v>Ayman</v>
      </c>
      <c r="H200" s="1" t="str">
        <f>LEFT(F200,FIND(",",F200)-1)</f>
        <v>Ismail</v>
      </c>
      <c r="I200" s="1" t="str">
        <f>RIGHT(F200,2)</f>
        <v>BT</v>
      </c>
    </row>
    <row r="201" spans="2:9" x14ac:dyDescent="0.3">
      <c r="B201" s="1" t="str">
        <f>LEFT(D201,11)</f>
        <v>13238001000</v>
      </c>
      <c r="C201" s="1" t="str">
        <f>REPLACE(D201,1,11,"")</f>
        <v xml:space="preserve"> Labour Storemen</v>
      </c>
      <c r="D201" s="1" t="s">
        <v>198</v>
      </c>
      <c r="E201" s="3">
        <v>128.94749999999999</v>
      </c>
      <c r="F201" s="1" t="s">
        <v>197</v>
      </c>
      <c r="G201" s="2" t="str">
        <f>MID(F201,FIND(",",F201)+2,LEN(F201)-LEN(H201)-4)</f>
        <v>Houssem</v>
      </c>
      <c r="H201" s="1" t="str">
        <f>LEFT(F201,FIND(",",F201)-1)</f>
        <v>Jemili</v>
      </c>
      <c r="I201" s="1" t="str">
        <f>RIGHT(F201,2)</f>
        <v>BT</v>
      </c>
    </row>
    <row r="202" spans="2:9" x14ac:dyDescent="0.3">
      <c r="B202" s="1" t="str">
        <f>LEFT(D202,11)</f>
        <v>13238002000</v>
      </c>
      <c r="C202" s="1" t="str">
        <f>REPLACE(D202,1,11,"")</f>
        <v xml:space="preserve"> Labour Watchmen / Ga</v>
      </c>
      <c r="D202" s="1" t="s">
        <v>196</v>
      </c>
      <c r="E202" s="3">
        <v>7688.01</v>
      </c>
      <c r="F202" s="1" t="s">
        <v>195</v>
      </c>
      <c r="G202" s="2" t="str">
        <f>MID(F202,FIND(",",F202)+2,LEN(F202)-LEN(H202)-4)</f>
        <v>Stanley K</v>
      </c>
      <c r="H202" s="1" t="str">
        <f>LEFT(F202,FIND(",",F202)-1)</f>
        <v>Kim</v>
      </c>
      <c r="I202" s="1" t="str">
        <f>RIGHT(F202,2)</f>
        <v>BT</v>
      </c>
    </row>
    <row r="203" spans="2:9" x14ac:dyDescent="0.3">
      <c r="B203" s="1" t="str">
        <f>LEFT(D203,11)</f>
        <v>13238003000</v>
      </c>
      <c r="C203" s="1" t="str">
        <f>REPLACE(D203,1,11,"")</f>
        <v xml:space="preserve"> Labour Cleaners  And</v>
      </c>
      <c r="D203" s="1" t="s">
        <v>194</v>
      </c>
      <c r="E203" s="3">
        <v>9412.0125000000007</v>
      </c>
      <c r="F203" s="1" t="s">
        <v>193</v>
      </c>
      <c r="G203" s="2" t="str">
        <f>MID(F203,FIND(",",F203)+2,LEN(F203)-LEN(H203)-4)</f>
        <v>Laura</v>
      </c>
      <c r="H203" s="1" t="str">
        <f>LEFT(F203,FIND(",",F203)-1)</f>
        <v>LaBerge</v>
      </c>
      <c r="I203" s="1" t="str">
        <f>RIGHT(F203,2)</f>
        <v>NY</v>
      </c>
    </row>
    <row r="204" spans="2:9" x14ac:dyDescent="0.3">
      <c r="B204" s="1" t="str">
        <f>LEFT(D204,11)</f>
        <v>13238004000</v>
      </c>
      <c r="C204" s="1" t="str">
        <f>REPLACE(D204,1,11,"")</f>
        <v xml:space="preserve"> Ancillary  Wages</v>
      </c>
      <c r="D204" s="1" t="s">
        <v>192</v>
      </c>
      <c r="E204" s="3">
        <v>51705.472500000003</v>
      </c>
      <c r="F204" s="1" t="s">
        <v>191</v>
      </c>
      <c r="G204" s="2" t="str">
        <f>MID(F204,FIND(",",F204)+2,LEN(F204)-LEN(H204)-4)</f>
        <v>Mario</v>
      </c>
      <c r="H204" s="1" t="str">
        <f>LEFT(F204,FIND(",",F204)-1)</f>
        <v>Magalhaes</v>
      </c>
      <c r="I204" s="1" t="str">
        <f>RIGHT(F204,2)</f>
        <v>BT</v>
      </c>
    </row>
    <row r="205" spans="2:9" x14ac:dyDescent="0.3">
      <c r="B205" s="1" t="str">
        <f>LEFT(D205,11)</f>
        <v>13238005000</v>
      </c>
      <c r="C205" s="1" t="str">
        <f>REPLACE(D205,1,11,"")</f>
        <v xml:space="preserve"> Labour Safety  And</v>
      </c>
      <c r="D205" s="1" t="s">
        <v>190</v>
      </c>
      <c r="E205" s="3">
        <v>0</v>
      </c>
      <c r="F205" s="1" t="s">
        <v>189</v>
      </c>
      <c r="G205" s="2" t="str">
        <f>MID(F205,FIND(",",F205)+2,LEN(F205)-LEN(H205)-4)</f>
        <v>Kreg</v>
      </c>
      <c r="H205" s="1" t="str">
        <f>LEFT(F205,FIND(",",F205)-1)</f>
        <v>Nichols</v>
      </c>
      <c r="I205" s="1" t="str">
        <f>RIGHT(F205,2)</f>
        <v>FI</v>
      </c>
    </row>
    <row r="206" spans="2:9" x14ac:dyDescent="0.3">
      <c r="B206" s="1" t="str">
        <f>LEFT(D206,11)</f>
        <v>13238007000</v>
      </c>
      <c r="C206" s="1" t="str">
        <f>REPLACE(D206,1,11,"")</f>
        <v xml:space="preserve"> Labour Supervisory</v>
      </c>
      <c r="D206" s="1" t="s">
        <v>188</v>
      </c>
      <c r="E206" s="3">
        <v>114379.89750000001</v>
      </c>
      <c r="F206" s="1" t="s">
        <v>187</v>
      </c>
      <c r="G206" s="2" t="str">
        <f>MID(F206,FIND(",",F206)+2,LEN(F206)-LEN(H206)-4)</f>
        <v>Ramana</v>
      </c>
      <c r="H206" s="1" t="str">
        <f>LEFT(F206,FIND(",",F206)-1)</f>
        <v>Reddy</v>
      </c>
      <c r="I206" s="1" t="str">
        <f>RIGHT(F206,2)</f>
        <v>BT</v>
      </c>
    </row>
    <row r="207" spans="2:9" x14ac:dyDescent="0.3">
      <c r="B207" s="1" t="str">
        <f>LEFT(D207,11)</f>
        <v>13238009000</v>
      </c>
      <c r="C207" s="1" t="str">
        <f>REPLACE(D207,1,11,"")</f>
        <v xml:space="preserve"> Labour Despatch / Delivery</v>
      </c>
      <c r="D207" s="1" t="s">
        <v>186</v>
      </c>
      <c r="E207" s="3">
        <v>0</v>
      </c>
      <c r="F207" s="1" t="s">
        <v>185</v>
      </c>
      <c r="G207" s="2" t="str">
        <f>MID(F207,FIND(",",F207)+2,LEN(F207)-LEN(H207)-4)</f>
        <v>Florian</v>
      </c>
      <c r="H207" s="1" t="str">
        <f>LEFT(F207,FIND(",",F207)-1)</f>
        <v>Strehle</v>
      </c>
      <c r="I207" s="1" t="str">
        <f>RIGHT(F207,2)</f>
        <v>GE</v>
      </c>
    </row>
    <row r="208" spans="2:9" x14ac:dyDescent="0.3">
      <c r="B208" s="1" t="str">
        <f>LEFT(D208,11)</f>
        <v>13238010000</v>
      </c>
      <c r="C208" s="1" t="str">
        <f>REPLACE(D208,1,11,"")</f>
        <v xml:space="preserve"> Labour Toolmakers</v>
      </c>
      <c r="D208" s="1" t="s">
        <v>184</v>
      </c>
      <c r="E208" s="3">
        <v>68889.975000000006</v>
      </c>
      <c r="F208" s="1" t="s">
        <v>183</v>
      </c>
      <c r="G208" s="2" t="str">
        <f>MID(F208,FIND(",",F208)+2,LEN(F208)-LEN(H208)-4)</f>
        <v>Christopher</v>
      </c>
      <c r="H208" s="1" t="str">
        <f>LEFT(F208,FIND(",",F208)-1)</f>
        <v>Debergh</v>
      </c>
      <c r="I208" s="1" t="str">
        <f>RIGHT(F208,2)</f>
        <v>FI</v>
      </c>
    </row>
    <row r="209" spans="2:9" x14ac:dyDescent="0.3">
      <c r="B209" s="1" t="str">
        <f>LEFT(D209,11)</f>
        <v>13238020000</v>
      </c>
      <c r="C209" s="1" t="str">
        <f>REPLACE(D209,1,11,"")</f>
        <v xml:space="preserve"> Labour Material Handling</v>
      </c>
      <c r="D209" s="1" t="s">
        <v>182</v>
      </c>
      <c r="E209" s="3">
        <v>204527.73</v>
      </c>
      <c r="F209" s="1" t="s">
        <v>181</v>
      </c>
      <c r="G209" s="2" t="str">
        <f>MID(F209,FIND(",",F209)+2,LEN(F209)-LEN(H209)-4)</f>
        <v>Gin</v>
      </c>
      <c r="H209" s="1" t="str">
        <f>LEFT(F209,FIND(",",F209)-1)</f>
        <v>Tan</v>
      </c>
      <c r="I209" s="1" t="str">
        <f>RIGHT(F209,2)</f>
        <v>AS</v>
      </c>
    </row>
    <row r="210" spans="2:9" x14ac:dyDescent="0.3">
      <c r="B210" s="1" t="str">
        <f>LEFT(D210,11)</f>
        <v>13238030000</v>
      </c>
      <c r="C210" s="1" t="str">
        <f>REPLACE(D210,1,11,"")</f>
        <v xml:space="preserve"> Labour Testing</v>
      </c>
      <c r="D210" s="1" t="s">
        <v>180</v>
      </c>
      <c r="E210" s="3">
        <v>26617.305</v>
      </c>
      <c r="F210" s="1" t="s">
        <v>179</v>
      </c>
      <c r="G210" s="2" t="str">
        <f>MID(F210,FIND(",",F210)+2,LEN(F210)-LEN(H210)-4)</f>
        <v>Alex</v>
      </c>
      <c r="H210" s="1" t="str">
        <f>LEFT(F210,FIND(",",F210)-1)</f>
        <v>Degeratu</v>
      </c>
      <c r="I210" s="1" t="str">
        <f>RIGHT(F210,2)</f>
        <v>FI</v>
      </c>
    </row>
    <row r="211" spans="2:9" x14ac:dyDescent="0.3">
      <c r="B211" s="1" t="str">
        <f>LEFT(D211,11)</f>
        <v>13238031000</v>
      </c>
      <c r="C211" s="1" t="str">
        <f>REPLACE(D211,1,11,"")</f>
        <v xml:space="preserve"> Misc Ind Lab</v>
      </c>
      <c r="D211" s="1" t="s">
        <v>178</v>
      </c>
      <c r="E211" s="3">
        <v>1004.355</v>
      </c>
      <c r="F211" s="1" t="s">
        <v>177</v>
      </c>
      <c r="G211" s="2" t="str">
        <f>MID(F211,FIND(",",F211)+2,LEN(F211)-LEN(H211)-4)</f>
        <v>Benjamin</v>
      </c>
      <c r="H211" s="1" t="str">
        <f>LEFT(F211,FIND(",",F211)-1)</f>
        <v>Mok</v>
      </c>
      <c r="I211" s="1" t="str">
        <f>RIGHT(F211,2)</f>
        <v>CF</v>
      </c>
    </row>
    <row r="212" spans="2:9" x14ac:dyDescent="0.3">
      <c r="B212" s="1" t="str">
        <f>LEFT(D212,11)</f>
        <v>13238101000</v>
      </c>
      <c r="C212" s="1" t="str">
        <f>REPLACE(D212,1,11,"")</f>
        <v xml:space="preserve"> Maintenance  Labour</v>
      </c>
      <c r="D212" s="1" t="s">
        <v>176</v>
      </c>
      <c r="E212" s="3">
        <v>84144.885000000009</v>
      </c>
      <c r="F212" s="1" t="s">
        <v>175</v>
      </c>
      <c r="G212" s="2" t="str">
        <f>MID(F212,FIND(",",F212)+2,LEN(F212)-LEN(H212)-4)</f>
        <v>Kanika</v>
      </c>
      <c r="H212" s="1" t="str">
        <f>LEFT(F212,FIND(",",F212)-1)</f>
        <v>Bahadur</v>
      </c>
      <c r="I212" s="1" t="str">
        <f>RIGHT(F212,2)</f>
        <v>BT</v>
      </c>
    </row>
    <row r="213" spans="2:9" x14ac:dyDescent="0.3">
      <c r="B213" s="1" t="str">
        <f>LEFT(D213,11)</f>
        <v>13238111000</v>
      </c>
      <c r="C213" s="1" t="str">
        <f>REPLACE(D213,1,11,"")</f>
        <v xml:space="preserve"> Maintenance  Materials</v>
      </c>
      <c r="D213" s="1" t="s">
        <v>174</v>
      </c>
      <c r="E213" s="3">
        <v>46165.514999999999</v>
      </c>
      <c r="F213" s="1" t="s">
        <v>165</v>
      </c>
      <c r="G213" s="2" t="str">
        <f>MID(F213,FIND(",",F213)+2,LEN(F213)-LEN(H213)-4)</f>
        <v>Ingo</v>
      </c>
      <c r="H213" s="1" t="str">
        <f>LEFT(F213,FIND(",",F213)-1)</f>
        <v>Beyer v. Morgenstern</v>
      </c>
      <c r="I213" s="1" t="str">
        <f>RIGHT(F213,2)</f>
        <v>GE</v>
      </c>
    </row>
    <row r="214" spans="2:9" x14ac:dyDescent="0.3">
      <c r="B214" s="1" t="str">
        <f>LEFT(D214,11)</f>
        <v>13238112000</v>
      </c>
      <c r="C214" s="1" t="str">
        <f>REPLACE(D214,1,11,"")</f>
        <v xml:space="preserve"> Maintenance  P&amp;E</v>
      </c>
      <c r="D214" s="1" t="s">
        <v>173</v>
      </c>
      <c r="E214" s="3">
        <v>76177.282500000001</v>
      </c>
      <c r="F214" s="1" t="s">
        <v>172</v>
      </c>
      <c r="G214" s="2" t="str">
        <f>MID(F214,FIND(",",F214)+2,LEN(F214)-LEN(H214)-4)</f>
        <v>Oliver</v>
      </c>
      <c r="H214" s="1" t="str">
        <f>LEFT(F214,FIND(",",F214)-1)</f>
        <v>Bäte</v>
      </c>
      <c r="I214" s="1" t="str">
        <f>RIGHT(F214,2)</f>
        <v>GE</v>
      </c>
    </row>
    <row r="215" spans="2:9" x14ac:dyDescent="0.3">
      <c r="B215" s="1" t="str">
        <f>LEFT(D215,11)</f>
        <v>13238113000</v>
      </c>
      <c r="C215" s="1" t="str">
        <f>REPLACE(D215,1,11,"")</f>
        <v xml:space="preserve"> Maintenance  Tooling</v>
      </c>
      <c r="D215" s="1" t="s">
        <v>171</v>
      </c>
      <c r="E215" s="3">
        <v>19897.68</v>
      </c>
      <c r="F215" s="1" t="s">
        <v>170</v>
      </c>
      <c r="G215" s="2" t="str">
        <f>MID(F215,FIND(",",F215)+2,LEN(F215)-LEN(H215)-4)</f>
        <v>Thomas</v>
      </c>
      <c r="H215" s="1" t="str">
        <f>LEFT(F215,FIND(",",F215)-1)</f>
        <v>Baumgartner</v>
      </c>
      <c r="I215" s="1" t="str">
        <f>RIGHT(F215,2)</f>
        <v>GE</v>
      </c>
    </row>
    <row r="216" spans="2:9" x14ac:dyDescent="0.3">
      <c r="B216" s="1" t="str">
        <f>LEFT(D216,11)</f>
        <v>13238121000</v>
      </c>
      <c r="C216" s="1" t="str">
        <f>REPLACE(D216,1,11,"")</f>
        <v xml:space="preserve"> Maintenance  Appropr</v>
      </c>
      <c r="D216" s="1" t="s">
        <v>169</v>
      </c>
      <c r="E216" s="3">
        <v>0</v>
      </c>
      <c r="F216" s="1" t="s">
        <v>168</v>
      </c>
      <c r="G216" s="2" t="str">
        <f>MID(F216,FIND(",",F216)+2,LEN(F216)-LEN(H216)-4)</f>
        <v>Michael</v>
      </c>
      <c r="H216" s="1" t="str">
        <f>LEFT(F216,FIND(",",F216)-1)</f>
        <v>Bender</v>
      </c>
      <c r="I216" s="1" t="str">
        <f>RIGHT(F216,2)</f>
        <v>BT</v>
      </c>
    </row>
    <row r="217" spans="2:9" x14ac:dyDescent="0.3">
      <c r="B217" s="1" t="str">
        <f>LEFT(D217,11)</f>
        <v>13238130000</v>
      </c>
      <c r="C217" s="1" t="str">
        <f>REPLACE(D217,1,11,"")</f>
        <v xml:space="preserve"> Spares for maintenance</v>
      </c>
      <c r="D217" s="1" t="s">
        <v>167</v>
      </c>
      <c r="E217" s="3">
        <v>40.590000000000003</v>
      </c>
      <c r="F217" s="1" t="s">
        <v>165</v>
      </c>
      <c r="G217" s="2" t="str">
        <f>MID(F217,FIND(",",F217)+2,LEN(F217)-LEN(H217)-4)</f>
        <v>Ingo</v>
      </c>
      <c r="H217" s="1" t="str">
        <f>LEFT(F217,FIND(",",F217)-1)</f>
        <v>Beyer v. Morgenstern</v>
      </c>
      <c r="I217" s="1" t="str">
        <f>RIGHT(F217,2)</f>
        <v>GE</v>
      </c>
    </row>
    <row r="218" spans="2:9" x14ac:dyDescent="0.3">
      <c r="B218" s="1" t="str">
        <f>LEFT(D218,11)</f>
        <v>13238220000</v>
      </c>
      <c r="C218" s="1" t="str">
        <f>REPLACE(D218,1,11,"")</f>
        <v xml:space="preserve"> Protective  Clothing</v>
      </c>
      <c r="D218" s="1" t="s">
        <v>166</v>
      </c>
      <c r="E218" s="3">
        <v>1262.415</v>
      </c>
      <c r="F218" s="1" t="s">
        <v>165</v>
      </c>
      <c r="G218" s="2" t="str">
        <f>MID(F218,FIND(",",F218)+2,LEN(F218)-LEN(H218)-4)</f>
        <v>Ingo</v>
      </c>
      <c r="H218" s="1" t="str">
        <f>LEFT(F218,FIND(",",F218)-1)</f>
        <v>Beyer v. Morgenstern</v>
      </c>
      <c r="I218" s="1" t="str">
        <f>RIGHT(F218,2)</f>
        <v>GE</v>
      </c>
    </row>
    <row r="219" spans="2:9" x14ac:dyDescent="0.3">
      <c r="B219" s="1" t="str">
        <f>LEFT(D219,11)</f>
        <v>13238221000</v>
      </c>
      <c r="C219" s="1" t="str">
        <f>REPLACE(D219,1,11,"")</f>
        <v xml:space="preserve"> Production  Supplies</v>
      </c>
      <c r="D219" s="1" t="s">
        <v>164</v>
      </c>
      <c r="E219" s="3">
        <v>30343.5825</v>
      </c>
      <c r="F219" s="1" t="s">
        <v>163</v>
      </c>
      <c r="G219" s="2" t="str">
        <f>MID(F219,FIND(",",F219)+2,LEN(F219)-LEN(H219)-4)</f>
        <v>Anthony</v>
      </c>
      <c r="H219" s="1" t="str">
        <f>LEFT(F219,FIND(",",F219)-1)</f>
        <v>Goland</v>
      </c>
      <c r="I219" s="1" t="str">
        <f>RIGHT(F219,2)</f>
        <v>DC</v>
      </c>
    </row>
    <row r="220" spans="2:9" x14ac:dyDescent="0.3">
      <c r="B220" s="1" t="str">
        <f>LEFT(D220,11)</f>
        <v>13238222000</v>
      </c>
      <c r="C220" s="1" t="str">
        <f>REPLACE(D220,1,11,"")</f>
        <v xml:space="preserve"> Engineering  Supplies</v>
      </c>
      <c r="D220" s="1" t="s">
        <v>162</v>
      </c>
      <c r="E220" s="3">
        <v>136.04249999999999</v>
      </c>
      <c r="F220" s="1" t="s">
        <v>161</v>
      </c>
      <c r="G220" s="2" t="str">
        <f>MID(F220,FIND(",",F220)+2,LEN(F220)-LEN(H220)-4)</f>
        <v>Larry</v>
      </c>
      <c r="H220" s="1" t="str">
        <f>LEFT(F220,FIND(",",F220)-1)</f>
        <v>Kanarek</v>
      </c>
      <c r="I220" s="1" t="str">
        <f>RIGHT(F220,2)</f>
        <v>DC</v>
      </c>
    </row>
    <row r="221" spans="2:9" x14ac:dyDescent="0.3">
      <c r="B221" s="1" t="str">
        <f>LEFT(D221,11)</f>
        <v>13238223000</v>
      </c>
      <c r="C221" s="1" t="str">
        <f>REPLACE(D221,1,11,"")</f>
        <v xml:space="preserve"> Cleaning  And  Sundries</v>
      </c>
      <c r="D221" s="1" t="s">
        <v>160</v>
      </c>
      <c r="E221" s="3">
        <v>66083.077499999999</v>
      </c>
      <c r="F221" s="1" t="s">
        <v>159</v>
      </c>
      <c r="G221" s="2" t="str">
        <f>MID(F221,FIND(",",F221)+2,LEN(F221)-LEN(H221)-4)</f>
        <v>Shyam</v>
      </c>
      <c r="H221" s="1" t="str">
        <f>LEFT(F221,FIND(",",F221)-1)</f>
        <v>Lal</v>
      </c>
      <c r="I221" s="1" t="str">
        <f>RIGHT(F221,2)</f>
        <v>BT</v>
      </c>
    </row>
    <row r="222" spans="2:9" x14ac:dyDescent="0.3">
      <c r="B222" s="1" t="str">
        <f>LEFT(D222,11)</f>
        <v>13238224000</v>
      </c>
      <c r="C222" s="1" t="str">
        <f>REPLACE(D222,1,11,"")</f>
        <v xml:space="preserve"> Misc Equip Purchases</v>
      </c>
      <c r="D222" s="1" t="s">
        <v>158</v>
      </c>
      <c r="E222" s="3">
        <v>-460.68</v>
      </c>
      <c r="F222" s="1" t="s">
        <v>157</v>
      </c>
      <c r="G222" s="2" t="str">
        <f>MID(F222,FIND(",",F222)+2,LEN(F222)-LEN(H222)-4)</f>
        <v>Robert</v>
      </c>
      <c r="H222" s="1" t="str">
        <f>LEFT(F222,FIND(",",F222)-1)</f>
        <v>Latoff</v>
      </c>
      <c r="I222" s="1" t="str">
        <f>RIGHT(F222,2)</f>
        <v>CL</v>
      </c>
    </row>
    <row r="223" spans="2:9" x14ac:dyDescent="0.3">
      <c r="B223" s="1" t="str">
        <f>LEFT(D223,11)</f>
        <v>13238225000</v>
      </c>
      <c r="C223" s="1" t="str">
        <f>REPLACE(D223,1,11,"")</f>
        <v xml:space="preserve"> Safety  And  First  Aid</v>
      </c>
      <c r="D223" s="1" t="s">
        <v>156</v>
      </c>
      <c r="E223" s="3">
        <v>1367.9325000000001</v>
      </c>
      <c r="F223" s="1" t="s">
        <v>155</v>
      </c>
      <c r="G223" s="2" t="str">
        <f>MID(F223,FIND(",",F223)+2,LEN(F223)-LEN(H223)-4)</f>
        <v>Lenny</v>
      </c>
      <c r="H223" s="1" t="str">
        <f>LEFT(F223,FIND(",",F223)-1)</f>
        <v>Mendonca</v>
      </c>
      <c r="I223" s="1" t="str">
        <f>RIGHT(F223,2)</f>
        <v>SF</v>
      </c>
    </row>
    <row r="224" spans="2:9" x14ac:dyDescent="0.3">
      <c r="B224" s="1" t="str">
        <f>LEFT(D224,11)</f>
        <v>13238226000</v>
      </c>
      <c r="C224" s="1" t="str">
        <f>REPLACE(D224,1,11,"")</f>
        <v xml:space="preserve"> Waste  Removal</v>
      </c>
      <c r="D224" s="1" t="s">
        <v>154</v>
      </c>
      <c r="E224" s="3">
        <v>14541.945000000002</v>
      </c>
      <c r="F224" s="1" t="s">
        <v>153</v>
      </c>
      <c r="G224" s="2" t="str">
        <f>MID(F224,FIND(",",F224)+2,LEN(F224)-LEN(H224)-4)</f>
        <v>Samantha</v>
      </c>
      <c r="H224" s="1" t="str">
        <f>LEFT(F224,FIND(",",F224)-1)</f>
        <v>Orr</v>
      </c>
      <c r="I224" s="1" t="str">
        <f>RIGHT(F224,2)</f>
        <v>GC</v>
      </c>
    </row>
    <row r="225" spans="2:9" x14ac:dyDescent="0.3">
      <c r="B225" s="1" t="str">
        <f>LEFT(D225,11)</f>
        <v>13238227000</v>
      </c>
      <c r="C225" s="1" t="str">
        <f>REPLACE(D225,1,11,"")</f>
        <v xml:space="preserve"> Canteen  Costs</v>
      </c>
      <c r="D225" s="1" t="s">
        <v>152</v>
      </c>
      <c r="E225" s="3">
        <v>9386.4375</v>
      </c>
      <c r="F225" s="1" t="s">
        <v>151</v>
      </c>
      <c r="G225" s="2" t="str">
        <f>MID(F225,FIND(",",F225)+2,LEN(F225)-LEN(H225)-4)</f>
        <v>Kenneth</v>
      </c>
      <c r="H225" s="1" t="str">
        <f>LEFT(F225,FIND(",",F225)-1)</f>
        <v>Ostrowski</v>
      </c>
      <c r="I225" s="1" t="str">
        <f>RIGHT(F225,2)</f>
        <v>AT</v>
      </c>
    </row>
    <row r="226" spans="2:9" x14ac:dyDescent="0.3">
      <c r="B226" s="1" t="str">
        <f>LEFT(D226,11)</f>
        <v>13238230000</v>
      </c>
      <c r="C226" s="1" t="str">
        <f>REPLACE(D226,1,11,"")</f>
        <v xml:space="preserve"> Hiring  Charges</v>
      </c>
      <c r="D226" s="1" t="s">
        <v>150</v>
      </c>
      <c r="E226" s="3">
        <v>8498.9850000000006</v>
      </c>
      <c r="F226" s="1" t="s">
        <v>149</v>
      </c>
      <c r="G226" s="2" t="str">
        <f>MID(F226,FIND(",",F226)+2,LEN(F226)-LEN(H226)-4)</f>
        <v>Gary</v>
      </c>
      <c r="H226" s="1" t="str">
        <f>LEFT(F226,FIND(",",F226)-1)</f>
        <v>Pinkus</v>
      </c>
      <c r="I226" s="1" t="str">
        <f>RIGHT(F226,2)</f>
        <v>SF</v>
      </c>
    </row>
    <row r="227" spans="2:9" x14ac:dyDescent="0.3">
      <c r="B227" s="1" t="str">
        <f>LEFT(D227,11)</f>
        <v>13238237000</v>
      </c>
      <c r="C227" s="1" t="str">
        <f>REPLACE(D227,1,11,"")</f>
        <v xml:space="preserve"> Environ. Protection</v>
      </c>
      <c r="D227" s="1" t="s">
        <v>148</v>
      </c>
      <c r="E227" s="3">
        <v>0</v>
      </c>
      <c r="F227" s="1" t="s">
        <v>147</v>
      </c>
      <c r="G227" s="2" t="str">
        <f>MID(F227,FIND(",",F227)+2,LEN(F227)-LEN(H227)-4)</f>
        <v>Wilhelm</v>
      </c>
      <c r="H227" s="1" t="str">
        <f>LEFT(F227,FIND(",",F227)-1)</f>
        <v>Rall</v>
      </c>
      <c r="I227" s="1" t="str">
        <f>RIGHT(F227,2)</f>
        <v>GE</v>
      </c>
    </row>
    <row r="228" spans="2:9" x14ac:dyDescent="0.3">
      <c r="B228" s="1" t="str">
        <f>LEFT(D228,11)</f>
        <v>13238239000</v>
      </c>
      <c r="C228" s="1" t="str">
        <f>REPLACE(D228,1,11,"")</f>
        <v xml:space="preserve"> Freight/Delivery Expenses</v>
      </c>
      <c r="D228" s="1" t="s">
        <v>146</v>
      </c>
      <c r="E228" s="3">
        <v>8089.2075000000004</v>
      </c>
      <c r="F228" s="1" t="s">
        <v>145</v>
      </c>
      <c r="G228" s="2" t="str">
        <f>MID(F228,FIND(",",F228)+2,LEN(F228)-LEN(H228)-4)</f>
        <v>Jürgen</v>
      </c>
      <c r="H228" s="1" t="str">
        <f>LEFT(F228,FIND(",",F228)-1)</f>
        <v>Schrader</v>
      </c>
      <c r="I228" s="1" t="str">
        <f>RIGHT(F228,2)</f>
        <v>GE</v>
      </c>
    </row>
    <row r="229" spans="2:9" x14ac:dyDescent="0.3">
      <c r="B229" s="1" t="str">
        <f>LEFT(D229,11)</f>
        <v>13238240000</v>
      </c>
      <c r="C229" s="1" t="str">
        <f>REPLACE(D229,1,11,"")</f>
        <v xml:space="preserve"> Gas</v>
      </c>
      <c r="D229" s="1" t="s">
        <v>144</v>
      </c>
      <c r="E229" s="3">
        <v>850.41</v>
      </c>
      <c r="F229" s="1" t="s">
        <v>143</v>
      </c>
      <c r="G229" s="2" t="str">
        <f>MID(F229,FIND(",",F229)+2,LEN(F229)-LEN(H229)-4)</f>
        <v>Simen Vier</v>
      </c>
      <c r="H229" s="1" t="str">
        <f>LEFT(F229,FIND(",",F229)-1)</f>
        <v>Simensen</v>
      </c>
      <c r="I229" s="1" t="str">
        <f>RIGHT(F229,2)</f>
        <v>SC</v>
      </c>
    </row>
    <row r="230" spans="2:9" x14ac:dyDescent="0.3">
      <c r="B230" s="1" t="str">
        <f>LEFT(D230,11)</f>
        <v>13238240100</v>
      </c>
      <c r="C230" s="1" t="str">
        <f>REPLACE(D230,1,11,"")</f>
        <v xml:space="preserve"> Electricity</v>
      </c>
      <c r="D230" s="1" t="s">
        <v>142</v>
      </c>
      <c r="E230" s="3">
        <v>10.3125</v>
      </c>
      <c r="F230" s="1" t="s">
        <v>141</v>
      </c>
      <c r="G230" s="2" t="str">
        <f>MID(F230,FIND(",",F230)+2,LEN(F230)-LEN(H230)-4)</f>
        <v>Charles</v>
      </c>
      <c r="H230" s="1" t="str">
        <f>LEFT(F230,FIND(",",F230)-1)</f>
        <v>Sitch</v>
      </c>
      <c r="I230" s="1" t="str">
        <f>RIGHT(F230,2)</f>
        <v>AU</v>
      </c>
    </row>
    <row r="231" spans="2:9" x14ac:dyDescent="0.3">
      <c r="B231" s="1" t="str">
        <f>LEFT(D231,11)</f>
        <v>13238241000</v>
      </c>
      <c r="C231" s="1" t="str">
        <f>REPLACE(D231,1,11,"")</f>
        <v xml:space="preserve"> Vehicle Expenses</v>
      </c>
      <c r="D231" s="1" t="s">
        <v>140</v>
      </c>
      <c r="E231" s="3">
        <v>5520.4050000000007</v>
      </c>
      <c r="F231" s="1" t="s">
        <v>139</v>
      </c>
      <c r="G231" s="2" t="str">
        <f>MID(F231,FIND(",",F231)+2,LEN(F231)-LEN(H231)-4)</f>
        <v>Zubin</v>
      </c>
      <c r="H231" s="1" t="str">
        <f>LEFT(F231,FIND(",",F231)-1)</f>
        <v>Taraporevala</v>
      </c>
      <c r="I231" s="1" t="str">
        <f>RIGHT(F231,2)</f>
        <v>NY</v>
      </c>
    </row>
    <row r="232" spans="2:9" x14ac:dyDescent="0.3">
      <c r="B232" s="1" t="str">
        <f>LEFT(D232,11)</f>
        <v>13238241100</v>
      </c>
      <c r="C232" s="1" t="str">
        <f>REPLACE(D232,1,11,"")</f>
        <v xml:space="preserve"> Vehicle Leasing</v>
      </c>
      <c r="D232" s="1" t="s">
        <v>138</v>
      </c>
      <c r="E232" s="3">
        <v>604.3125</v>
      </c>
      <c r="F232" s="1" t="s">
        <v>137</v>
      </c>
      <c r="G232" s="2" t="str">
        <f>MID(F232,FIND(",",F232)+2,LEN(F232)-LEN(H232)-4)</f>
        <v>Magnus</v>
      </c>
      <c r="H232" s="1" t="str">
        <f>LEFT(F232,FIND(",",F232)-1)</f>
        <v>Tyreman</v>
      </c>
      <c r="I232" s="1" t="str">
        <f>RIGHT(F232,2)</f>
        <v>SC</v>
      </c>
    </row>
    <row r="233" spans="2:9" x14ac:dyDescent="0.3">
      <c r="B233" s="1" t="str">
        <f>LEFT(D233,11)</f>
        <v>13238242000</v>
      </c>
      <c r="C233" s="1" t="str">
        <f>REPLACE(D233,1,11,"")</f>
        <v xml:space="preserve"> Travel Expenses-Domestic</v>
      </c>
      <c r="D233" s="1" t="s">
        <v>136</v>
      </c>
      <c r="E233" s="3">
        <v>4270.4475000000002</v>
      </c>
      <c r="F233" s="1" t="s">
        <v>135</v>
      </c>
      <c r="G233" s="2" t="str">
        <f>MID(F233,FIND(",",F233)+2,LEN(F233)-LEN(H233)-4)</f>
        <v>Peter</v>
      </c>
      <c r="H233" s="1" t="str">
        <f>LEFT(F233,FIND(",",F233)-1)</f>
        <v>Ewens</v>
      </c>
      <c r="I233" s="1" t="str">
        <f>RIGHT(F233,2)</f>
        <v>FI</v>
      </c>
    </row>
    <row r="234" spans="2:9" x14ac:dyDescent="0.3">
      <c r="B234" s="1" t="str">
        <f>LEFT(D234,11)</f>
        <v>13238243000</v>
      </c>
      <c r="C234" s="1" t="str">
        <f>REPLACE(D234,1,11,"")</f>
        <v xml:space="preserve"> Travel Expenses-Overseas</v>
      </c>
      <c r="D234" s="1" t="s">
        <v>134</v>
      </c>
      <c r="E234" s="3">
        <v>130.10249999999999</v>
      </c>
      <c r="F234" s="1" t="s">
        <v>133</v>
      </c>
      <c r="G234" s="2" t="str">
        <f>MID(F234,FIND(",",F234)+2,LEN(F234)-LEN(H234)-4)</f>
        <v>Gregory</v>
      </c>
      <c r="H234" s="1" t="str">
        <f>LEFT(F234,FIND(",",F234)-1)</f>
        <v>Wilson</v>
      </c>
      <c r="I234" s="1" t="str">
        <f>RIGHT(F234,2)</f>
        <v>FI</v>
      </c>
    </row>
    <row r="235" spans="2:9" x14ac:dyDescent="0.3">
      <c r="B235" s="1" t="str">
        <f>LEFT(D235,11)</f>
        <v>13238244000</v>
      </c>
      <c r="C235" s="1" t="str">
        <f>REPLACE(D235,1,11,"")</f>
        <v xml:space="preserve"> Wages &amp; Salaries General</v>
      </c>
      <c r="D235" s="1" t="s">
        <v>132</v>
      </c>
      <c r="E235" s="3">
        <v>144422.9325</v>
      </c>
      <c r="F235" s="1" t="s">
        <v>131</v>
      </c>
      <c r="G235" s="2" t="str">
        <f>MID(F235,FIND(",",F235)+2,LEN(F235)-LEN(H235)-4)</f>
        <v>Petri</v>
      </c>
      <c r="H235" s="1" t="str">
        <f>LEFT(F235,FIND(",",F235)-1)</f>
        <v>Allas</v>
      </c>
      <c r="I235" s="1" t="str">
        <f>RIGHT(F235,2)</f>
        <v>BT</v>
      </c>
    </row>
    <row r="236" spans="2:9" x14ac:dyDescent="0.3">
      <c r="B236" s="1" t="str">
        <f>LEFT(D236,11)</f>
        <v>13238244020</v>
      </c>
      <c r="C236" s="1" t="str">
        <f>REPLACE(D236,1,11,"")</f>
        <v xml:space="preserve"> Wages &amp; Salaries Hoo</v>
      </c>
      <c r="D236" s="1" t="s">
        <v>130</v>
      </c>
      <c r="E236" s="3">
        <v>128211.35250000001</v>
      </c>
      <c r="F236" s="1" t="s">
        <v>129</v>
      </c>
      <c r="G236" s="2" t="str">
        <f>MID(F236,FIND(",",F236)+2,LEN(F236)-LEN(H236)-4)</f>
        <v>Bernard</v>
      </c>
      <c r="H236" s="1" t="str">
        <f>LEFT(F236,FIND(",",F236)-1)</f>
        <v>Bot</v>
      </c>
      <c r="I236" s="1" t="str">
        <f>RIGHT(F236,2)</f>
        <v>NL</v>
      </c>
    </row>
    <row r="237" spans="2:9" x14ac:dyDescent="0.3">
      <c r="B237" s="1" t="str">
        <f>LEFT(D237,11)</f>
        <v>13238244040</v>
      </c>
      <c r="C237" s="1" t="str">
        <f>REPLACE(D237,1,11,"")</f>
        <v xml:space="preserve"> Wages &amp; Salaries Overtime</v>
      </c>
      <c r="D237" s="1" t="s">
        <v>128</v>
      </c>
      <c r="E237" s="3">
        <v>15441.112500000001</v>
      </c>
      <c r="F237" s="1" t="s">
        <v>127</v>
      </c>
      <c r="G237" s="2" t="str">
        <f>MID(F237,FIND(",",F237)+2,LEN(F237)-LEN(H237)-4)</f>
        <v>Luis</v>
      </c>
      <c r="H237" s="1" t="str">
        <f>LEFT(F237,FIND(",",F237)-1)</f>
        <v>Cunha</v>
      </c>
      <c r="I237" s="1" t="str">
        <f>RIGHT(F237,2)</f>
        <v>PT</v>
      </c>
    </row>
    <row r="238" spans="2:9" x14ac:dyDescent="0.3">
      <c r="B238" s="1" t="str">
        <f>LEFT(D238,11)</f>
        <v>13238245000</v>
      </c>
      <c r="C238" s="1" t="str">
        <f>REPLACE(D238,1,11,"")</f>
        <v xml:space="preserve"> Consultants</v>
      </c>
      <c r="D238" s="1" t="s">
        <v>126</v>
      </c>
      <c r="E238" s="3">
        <v>1743.6375</v>
      </c>
      <c r="F238" s="1" t="s">
        <v>125</v>
      </c>
      <c r="G238" s="2" t="str">
        <f>MID(F238,FIND(",",F238)+2,LEN(F238)-LEN(H238)-4)</f>
        <v>Ted</v>
      </c>
      <c r="H238" s="1" t="str">
        <f>LEFT(F238,FIND(",",F238)-1)</f>
        <v>Devine</v>
      </c>
      <c r="I238" s="1" t="str">
        <f>RIGHT(F238,2)</f>
        <v>CH</v>
      </c>
    </row>
    <row r="239" spans="2:9" x14ac:dyDescent="0.3">
      <c r="B239" s="1" t="str">
        <f>LEFT(D239,11)</f>
        <v>13238245100</v>
      </c>
      <c r="C239" s="1" t="str">
        <f>REPLACE(D239,1,11,"")</f>
        <v xml:space="preserve"> Contractors</v>
      </c>
      <c r="D239" s="1" t="s">
        <v>124</v>
      </c>
      <c r="E239" s="3">
        <v>15176.2875</v>
      </c>
      <c r="F239" s="1" t="s">
        <v>123</v>
      </c>
      <c r="G239" s="2" t="str">
        <f>MID(F239,FIND(",",F239)+2,LEN(F239)-LEN(H239)-4)</f>
        <v>Marc</v>
      </c>
      <c r="H239" s="1" t="str">
        <f>LEFT(F239,FIND(",",F239)-1)</f>
        <v>Fischer</v>
      </c>
      <c r="I239" s="1" t="str">
        <f>RIGHT(F239,2)</f>
        <v>GE</v>
      </c>
    </row>
    <row r="240" spans="2:9" x14ac:dyDescent="0.3">
      <c r="B240" s="1" t="str">
        <f>LEFT(D240,11)</f>
        <v>13238245200</v>
      </c>
      <c r="C240" s="1" t="str">
        <f>REPLACE(D240,1,11,"")</f>
        <v xml:space="preserve"> Tempory Staff</v>
      </c>
      <c r="D240" s="1" t="s">
        <v>122</v>
      </c>
      <c r="E240" s="3">
        <v>2969.1750000000002</v>
      </c>
      <c r="F240" s="1" t="s">
        <v>121</v>
      </c>
      <c r="G240" s="2" t="str">
        <f>MID(F240,FIND(",",F240)+2,LEN(F240)-LEN(H240)-4)</f>
        <v>Chip</v>
      </c>
      <c r="H240" s="1" t="str">
        <f>LEFT(F240,FIND(",",F240)-1)</f>
        <v>Hardt</v>
      </c>
      <c r="I240" s="1" t="str">
        <f>RIGHT(F240,2)</f>
        <v>CH</v>
      </c>
    </row>
    <row r="241" spans="2:9" x14ac:dyDescent="0.3">
      <c r="B241" s="1" t="str">
        <f>LEFT(D241,11)</f>
        <v>13238245300</v>
      </c>
      <c r="C241" s="1" t="str">
        <f>REPLACE(D241,1,11,"")</f>
        <v xml:space="preserve"> Employment Costs</v>
      </c>
      <c r="D241" s="1" t="s">
        <v>120</v>
      </c>
      <c r="E241" s="3">
        <v>1945.4325000000001</v>
      </c>
      <c r="F241" s="1" t="s">
        <v>119</v>
      </c>
      <c r="G241" s="2" t="str">
        <f>MID(F241,FIND(",",F241)+2,LEN(F241)-LEN(H241)-4)</f>
        <v>Joe</v>
      </c>
      <c r="H241" s="1" t="str">
        <f>LEFT(F241,FIND(",",F241)-1)</f>
        <v>Heel</v>
      </c>
      <c r="I241" s="1" t="str">
        <f>RIGHT(F241,2)</f>
        <v>AT</v>
      </c>
    </row>
    <row r="242" spans="2:9" x14ac:dyDescent="0.3">
      <c r="B242" s="1" t="str">
        <f>LEFT(D242,11)</f>
        <v>13238246000</v>
      </c>
      <c r="C242" s="1" t="str">
        <f>REPLACE(D242,1,11,"")</f>
        <v xml:space="preserve"> Training</v>
      </c>
      <c r="D242" s="1" t="s">
        <v>118</v>
      </c>
      <c r="E242" s="3">
        <v>4300.7250000000004</v>
      </c>
      <c r="F242" s="1" t="s">
        <v>117</v>
      </c>
      <c r="G242" s="2" t="str">
        <f>MID(F242,FIND(",",F242)+2,LEN(F242)-LEN(H242)-4)</f>
        <v>Liz</v>
      </c>
      <c r="H242" s="1" t="str">
        <f>LEFT(F242,FIND(",",F242)-1)</f>
        <v>Hilton Segel</v>
      </c>
      <c r="I242" s="1" t="str">
        <f>RIGHT(F242,2)</f>
        <v>NY</v>
      </c>
    </row>
    <row r="243" spans="2:9" x14ac:dyDescent="0.3">
      <c r="B243" s="1" t="str">
        <f>LEFT(D243,11)</f>
        <v>13238247000</v>
      </c>
      <c r="C243" s="1" t="str">
        <f>REPLACE(D243,1,11,"")</f>
        <v xml:space="preserve"> Ent.Exp. Deductable</v>
      </c>
      <c r="D243" s="1" t="s">
        <v>116</v>
      </c>
      <c r="E243" s="3">
        <v>112.7775</v>
      </c>
      <c r="F243" s="1" t="s">
        <v>115</v>
      </c>
      <c r="G243" s="2" t="str">
        <f>MID(F243,FIND(",",F243)+2,LEN(F243)-LEN(H243)-4)</f>
        <v>Roberto</v>
      </c>
      <c r="H243" s="1" t="str">
        <f>LEFT(F243,FIND(",",F243)-1)</f>
        <v>Lancellotti</v>
      </c>
      <c r="I243" s="1" t="str">
        <f>RIGHT(F243,2)</f>
        <v>IT</v>
      </c>
    </row>
    <row r="244" spans="2:9" x14ac:dyDescent="0.3">
      <c r="B244" s="1" t="str">
        <f>LEFT(D244,11)</f>
        <v>13238248000</v>
      </c>
      <c r="C244" s="1" t="str">
        <f>REPLACE(D244,1,11,"")</f>
        <v xml:space="preserve"> Ent.Exp. Non Ded</v>
      </c>
      <c r="D244" s="1" t="s">
        <v>114</v>
      </c>
      <c r="E244" s="3">
        <v>75.982500000000002</v>
      </c>
      <c r="F244" s="1" t="s">
        <v>113</v>
      </c>
      <c r="G244" s="2" t="str">
        <f>MID(F244,FIND(",",F244)+2,LEN(F244)-LEN(H244)-4)</f>
        <v>Peter</v>
      </c>
      <c r="H244" s="1" t="str">
        <f>LEFT(F244,FIND(",",F244)-1)</f>
        <v>Leukert</v>
      </c>
      <c r="I244" s="1" t="str">
        <f>RIGHT(F244,2)</f>
        <v>BT</v>
      </c>
    </row>
    <row r="245" spans="2:9" x14ac:dyDescent="0.3">
      <c r="B245" s="1" t="str">
        <f>LEFT(D245,11)</f>
        <v>13238249000</v>
      </c>
      <c r="C245" s="1" t="str">
        <f>REPLACE(D245,1,11,"")</f>
        <v xml:space="preserve"> Entertainment Tax Levy</v>
      </c>
      <c r="D245" s="1" t="s">
        <v>112</v>
      </c>
      <c r="E245" s="3">
        <v>0</v>
      </c>
      <c r="F245" s="1" t="s">
        <v>111</v>
      </c>
      <c r="G245" s="2" t="str">
        <f>MID(F245,FIND(",",F245)+2,LEN(F245)-LEN(H245)-4)</f>
        <v>Andreas</v>
      </c>
      <c r="H245" s="1" t="str">
        <f>LEFT(F245,FIND(",",F245)-1)</f>
        <v>Merbecks</v>
      </c>
      <c r="I245" s="1" t="str">
        <f>RIGHT(F245,2)</f>
        <v>GE</v>
      </c>
    </row>
    <row r="246" spans="2:9" x14ac:dyDescent="0.3">
      <c r="B246" s="1" t="str">
        <f>LEFT(D246,11)</f>
        <v>13238251000</v>
      </c>
      <c r="C246" s="1" t="str">
        <f>REPLACE(D246,1,11,"")</f>
        <v xml:space="preserve"> Fringe  Benefits  Tax</v>
      </c>
      <c r="D246" s="1" t="s">
        <v>110</v>
      </c>
      <c r="E246" s="3">
        <v>3171.1350000000002</v>
      </c>
      <c r="F246" s="1" t="s">
        <v>109</v>
      </c>
      <c r="G246" s="2" t="str">
        <f>MID(F246,FIND(",",F246)+2,LEN(F246)-LEN(H246)-4)</f>
        <v>Jens</v>
      </c>
      <c r="H246" s="1" t="str">
        <f>LEFT(F246,FIND(",",F246)-1)</f>
        <v>Mueller-Oerlinghausen</v>
      </c>
      <c r="I246" s="1" t="str">
        <f>RIGHT(F246,2)</f>
        <v>GE</v>
      </c>
    </row>
    <row r="247" spans="2:9" x14ac:dyDescent="0.3">
      <c r="B247" s="1" t="str">
        <f>LEFT(D247,11)</f>
        <v>13238252000</v>
      </c>
      <c r="C247" s="1" t="str">
        <f>REPLACE(D247,1,11,"")</f>
        <v xml:space="preserve"> Office  Equipment  M</v>
      </c>
      <c r="D247" s="1" t="s">
        <v>108</v>
      </c>
      <c r="E247" s="3">
        <v>3.3</v>
      </c>
      <c r="F247" s="1" t="s">
        <v>107</v>
      </c>
      <c r="G247" s="2" t="str">
        <f>MID(F247,FIND(",",F247)+2,LEN(F247)-LEN(H247)-4)</f>
        <v>Sauro</v>
      </c>
      <c r="H247" s="1" t="str">
        <f>LEFT(F247,FIND(",",F247)-1)</f>
        <v>Nicli</v>
      </c>
      <c r="I247" s="1" t="str">
        <f>RIGHT(F247,2)</f>
        <v>BT</v>
      </c>
    </row>
    <row r="248" spans="2:9" x14ac:dyDescent="0.3">
      <c r="B248" s="1" t="str">
        <f>LEFT(D248,11)</f>
        <v>13238254000</v>
      </c>
      <c r="C248" s="1" t="str">
        <f>REPLACE(D248,1,11,"")</f>
        <v xml:space="preserve"> Donations</v>
      </c>
      <c r="D248" s="1" t="s">
        <v>106</v>
      </c>
      <c r="E248" s="3">
        <v>105.435</v>
      </c>
      <c r="F248" s="1" t="s">
        <v>105</v>
      </c>
      <c r="G248" s="2" t="str">
        <f>MID(F248,FIND(",",F248)+2,LEN(F248)-LEN(H248)-4)</f>
        <v>Wayne</v>
      </c>
      <c r="H248" s="1" t="str">
        <f>LEFT(F248,FIND(",",F248)-1)</f>
        <v>Pietraszek</v>
      </c>
      <c r="I248" s="1" t="str">
        <f>RIGHT(F248,2)</f>
        <v>BT</v>
      </c>
    </row>
    <row r="249" spans="2:9" x14ac:dyDescent="0.3">
      <c r="B249" s="1" t="str">
        <f>LEFT(D249,11)</f>
        <v>13238255000</v>
      </c>
      <c r="C249" s="1" t="str">
        <f>REPLACE(D249,1,11,"")</f>
        <v xml:space="preserve"> Dues / Subscriptions</v>
      </c>
      <c r="D249" s="1" t="s">
        <v>104</v>
      </c>
      <c r="E249" s="3">
        <v>596.64</v>
      </c>
      <c r="F249" s="1" t="s">
        <v>103</v>
      </c>
      <c r="G249" s="2" t="str">
        <f>MID(F249,FIND(",",F249)+2,LEN(F249)-LEN(H249)-4)</f>
        <v>David</v>
      </c>
      <c r="H249" s="1" t="str">
        <f>LEFT(F249,FIND(",",F249)-1)</f>
        <v>Portas</v>
      </c>
      <c r="I249" s="1" t="str">
        <f>RIGHT(F249,2)</f>
        <v>FI</v>
      </c>
    </row>
    <row r="250" spans="2:9" x14ac:dyDescent="0.3">
      <c r="B250" s="1" t="str">
        <f>LEFT(D250,11)</f>
        <v>13238256000</v>
      </c>
      <c r="C250" s="1" t="str">
        <f>REPLACE(D250,1,11,"")</f>
        <v xml:space="preserve"> Printing &amp; Stationery</v>
      </c>
      <c r="D250" s="1" t="s">
        <v>102</v>
      </c>
      <c r="E250" s="3">
        <v>6566.1750000000002</v>
      </c>
      <c r="F250" s="1" t="s">
        <v>101</v>
      </c>
      <c r="G250" s="2" t="str">
        <f>MID(F250,FIND(",",F250)+2,LEN(F250)-LEN(H250)-4)</f>
        <v>Mohit</v>
      </c>
      <c r="H250" s="1" t="str">
        <f>LEFT(F250,FIND(",",F250)-1)</f>
        <v>Puri</v>
      </c>
      <c r="I250" s="1" t="str">
        <f>RIGHT(F250,2)</f>
        <v>IN</v>
      </c>
    </row>
    <row r="251" spans="2:9" x14ac:dyDescent="0.3">
      <c r="B251" s="1" t="str">
        <f>LEFT(D251,11)</f>
        <v>13238257000</v>
      </c>
      <c r="C251" s="1" t="str">
        <f>REPLACE(D251,1,11,"")</f>
        <v xml:space="preserve"> Photo Copier Expenses</v>
      </c>
      <c r="D251" s="1" t="s">
        <v>100</v>
      </c>
      <c r="E251" s="3">
        <v>118.8</v>
      </c>
      <c r="F251" s="1" t="s">
        <v>99</v>
      </c>
      <c r="G251" s="2" t="str">
        <f>MID(F251,FIND(",",F251)+2,LEN(F251)-LEN(H251)-4)</f>
        <v>Geoffrey</v>
      </c>
      <c r="H251" s="1" t="str">
        <f>LEFT(F251,FIND(",",F251)-1)</f>
        <v>Sands</v>
      </c>
      <c r="I251" s="1" t="str">
        <f>RIGHT(F251,2)</f>
        <v>NY</v>
      </c>
    </row>
    <row r="252" spans="2:9" x14ac:dyDescent="0.3">
      <c r="B252" s="1" t="str">
        <f>LEFT(D252,11)</f>
        <v>13238258000</v>
      </c>
      <c r="C252" s="1" t="str">
        <f>REPLACE(D252,1,11,"")</f>
        <v xml:space="preserve"> Communications PABX</v>
      </c>
      <c r="D252" s="1" t="s">
        <v>98</v>
      </c>
      <c r="E252" s="3">
        <v>1732.9949999999999</v>
      </c>
      <c r="F252" s="1" t="s">
        <v>97</v>
      </c>
      <c r="G252" s="2" t="str">
        <f>MID(F252,FIND(",",F252)+2,LEN(F252)-LEN(H252)-4)</f>
        <v>Christopher</v>
      </c>
      <c r="H252" s="1" t="str">
        <f>LEFT(F252,FIND(",",F252)-1)</f>
        <v>Schorling</v>
      </c>
      <c r="I252" s="1" t="str">
        <f>RIGHT(F252,2)</f>
        <v>GE</v>
      </c>
    </row>
    <row r="253" spans="2:9" x14ac:dyDescent="0.3">
      <c r="B253" s="1" t="str">
        <f>LEFT(D253,11)</f>
        <v>13238258100</v>
      </c>
      <c r="C253" s="1" t="str">
        <f>REPLACE(D253,1,11,"")</f>
        <v xml:space="preserve"> Communications MP</v>
      </c>
      <c r="D253" s="1" t="s">
        <v>96</v>
      </c>
      <c r="E253" s="3">
        <v>242.22</v>
      </c>
      <c r="F253" s="1" t="s">
        <v>95</v>
      </c>
      <c r="G253" s="2" t="str">
        <f>MID(F253,FIND(",",F253)+2,LEN(F253)-LEN(H253)-4)</f>
        <v>Jürgen</v>
      </c>
      <c r="H253" s="1" t="str">
        <f>LEFT(F253,FIND(",",F253)-1)</f>
        <v>Schröder</v>
      </c>
      <c r="I253" s="1" t="str">
        <f>RIGHT(F253,2)</f>
        <v>GE</v>
      </c>
    </row>
    <row r="254" spans="2:9" x14ac:dyDescent="0.3">
      <c r="B254" s="1" t="str">
        <f>LEFT(D254,11)</f>
        <v>13238259000</v>
      </c>
      <c r="C254" s="1" t="str">
        <f>REPLACE(D254,1,11,"")</f>
        <v xml:space="preserve"> Postage</v>
      </c>
      <c r="D254" s="1" t="s">
        <v>94</v>
      </c>
      <c r="E254" s="3">
        <v>40.755000000000003</v>
      </c>
      <c r="F254" s="1" t="s">
        <v>93</v>
      </c>
      <c r="G254" s="2" t="str">
        <f>MID(F254,FIND(",",F254)+2,LEN(F254)-LEN(H254)-4)</f>
        <v>Paul</v>
      </c>
      <c r="H254" s="1" t="str">
        <f>LEFT(F254,FIND(",",F254)-1)</f>
        <v>Sheng</v>
      </c>
      <c r="I254" s="1" t="str">
        <f>RIGHT(F254,2)</f>
        <v>HO</v>
      </c>
    </row>
    <row r="255" spans="2:9" x14ac:dyDescent="0.3">
      <c r="B255" s="1" t="str">
        <f>LEFT(D255,11)</f>
        <v>13238260000</v>
      </c>
      <c r="C255" s="1" t="str">
        <f>REPLACE(D255,1,11,"")</f>
        <v xml:space="preserve"> Amenities</v>
      </c>
      <c r="D255" s="1" t="s">
        <v>92</v>
      </c>
      <c r="E255" s="3">
        <v>4486.1025</v>
      </c>
      <c r="F255" s="1" t="s">
        <v>91</v>
      </c>
      <c r="G255" s="2" t="str">
        <f>MID(F255,FIND(",",F255)+2,LEN(F255)-LEN(H255)-4)</f>
        <v>Seelan</v>
      </c>
      <c r="H255" s="1" t="str">
        <f>LEFT(F255,FIND(",",F255)-1)</f>
        <v>Singham</v>
      </c>
      <c r="I255" s="1" t="str">
        <f>RIGHT(F255,2)</f>
        <v>AS</v>
      </c>
    </row>
    <row r="256" spans="2:9" x14ac:dyDescent="0.3">
      <c r="B256" s="1" t="str">
        <f>LEFT(D256,11)</f>
        <v>13238261000</v>
      </c>
      <c r="C256" s="1" t="str">
        <f>REPLACE(D256,1,11,"")</f>
        <v xml:space="preserve"> Sundry Expenses Deductible</v>
      </c>
      <c r="D256" s="1" t="s">
        <v>90</v>
      </c>
      <c r="E256" s="3">
        <v>1255.155</v>
      </c>
      <c r="F256" s="1" t="s">
        <v>89</v>
      </c>
      <c r="G256" s="2" t="str">
        <f>MID(F256,FIND(",",F256)+2,LEN(F256)-LEN(H256)-4)</f>
        <v>Wolfram</v>
      </c>
      <c r="H256" s="1" t="str">
        <f>LEFT(F256,FIND(",",F256)-1)</f>
        <v>Stein</v>
      </c>
      <c r="I256" s="1" t="str">
        <f>RIGHT(F256,2)</f>
        <v>BT</v>
      </c>
    </row>
    <row r="257" spans="2:9" x14ac:dyDescent="0.3">
      <c r="B257" s="1" t="str">
        <f>LEFT(D257,11)</f>
        <v>13238261020</v>
      </c>
      <c r="C257" s="1" t="str">
        <f>REPLACE(D257,1,11,"")</f>
        <v xml:space="preserve"> Sundry Exp.Non Ded</v>
      </c>
      <c r="D257" s="1" t="s">
        <v>88</v>
      </c>
      <c r="E257" s="3">
        <v>0</v>
      </c>
      <c r="F257" s="1" t="s">
        <v>87</v>
      </c>
      <c r="G257" s="2" t="str">
        <f>MID(F257,FIND(",",F257)+2,LEN(F257)-LEN(H257)-4)</f>
        <v>Anil</v>
      </c>
      <c r="H257" s="1" t="str">
        <f>LEFT(F257,FIND(",",F257)-1)</f>
        <v>Singh</v>
      </c>
      <c r="I257" s="1" t="str">
        <f>RIGHT(F257,2)</f>
        <v>IN</v>
      </c>
    </row>
    <row r="258" spans="2:9" x14ac:dyDescent="0.3">
      <c r="B258" s="1" t="str">
        <f>LEFT(D258,11)</f>
        <v>13238262000</v>
      </c>
      <c r="C258" s="1" t="str">
        <f>REPLACE(D258,1,11,"")</f>
        <v xml:space="preserve"> Legal Expenses</v>
      </c>
      <c r="D258" s="1" t="s">
        <v>86</v>
      </c>
      <c r="E258" s="3">
        <v>2185.7550000000001</v>
      </c>
      <c r="F258" s="1" t="s">
        <v>85</v>
      </c>
      <c r="G258" s="2" t="str">
        <f>MID(F258,FIND(",",F258)+2,LEN(F258)-LEN(H258)-4)</f>
        <v>Dev</v>
      </c>
      <c r="H258" s="1" t="str">
        <f>LEFT(F258,FIND(",",F258)-1)</f>
        <v>Vardhan</v>
      </c>
      <c r="I258" s="1" t="str">
        <f>RIGHT(F258,2)</f>
        <v>CH</v>
      </c>
    </row>
    <row r="259" spans="2:9" x14ac:dyDescent="0.3">
      <c r="B259" s="1" t="str">
        <f>LEFT(D259,11)</f>
        <v>13238264000</v>
      </c>
      <c r="C259" s="1" t="str">
        <f>REPLACE(D259,1,11,"")</f>
        <v xml:space="preserve"> External Audit Expenses</v>
      </c>
      <c r="D259" s="1" t="s">
        <v>84</v>
      </c>
      <c r="E259" s="3">
        <v>0</v>
      </c>
      <c r="F259" s="1" t="s">
        <v>83</v>
      </c>
      <c r="G259" s="2" t="str">
        <f>MID(F259,FIND(",",F259)+2,LEN(F259)-LEN(H259)-4)</f>
        <v>Matthias</v>
      </c>
      <c r="H259" s="1" t="str">
        <f>LEFT(F259,FIND(",",F259)-1)</f>
        <v>Winter</v>
      </c>
      <c r="I259" s="1" t="str">
        <f>RIGHT(F259,2)</f>
        <v>SW</v>
      </c>
    </row>
    <row r="260" spans="2:9" x14ac:dyDescent="0.3">
      <c r="B260" s="1" t="str">
        <f>LEFT(D260,11)</f>
        <v>13238269100</v>
      </c>
      <c r="C260" s="1" t="str">
        <f>REPLACE(D260,1,11,"")</f>
        <v xml:space="preserve"> IS Hardware Maint.</v>
      </c>
      <c r="D260" s="1" t="s">
        <v>82</v>
      </c>
      <c r="E260" s="3">
        <v>4.95</v>
      </c>
      <c r="F260" s="1" t="s">
        <v>81</v>
      </c>
      <c r="G260" s="2" t="str">
        <f>MID(F260,FIND(",",F260)+2,LEN(F260)-LEN(H260)-4)</f>
        <v>John</v>
      </c>
      <c r="H260" s="1" t="str">
        <f>LEFT(F260,FIND(",",F260)-1)</f>
        <v>Woerner</v>
      </c>
      <c r="I260" s="1" t="str">
        <f>RIGHT(F260,2)</f>
        <v>NY</v>
      </c>
    </row>
    <row r="261" spans="2:9" x14ac:dyDescent="0.3">
      <c r="B261" s="1" t="str">
        <f>LEFT(D261,11)</f>
        <v>13238269200</v>
      </c>
      <c r="C261" s="1" t="str">
        <f>REPLACE(D261,1,11,"")</f>
        <v xml:space="preserve"> IS Software Maint.</v>
      </c>
      <c r="D261" s="1" t="s">
        <v>80</v>
      </c>
      <c r="E261" s="3">
        <v>247.5</v>
      </c>
      <c r="F261" s="1" t="s">
        <v>79</v>
      </c>
      <c r="G261" s="2" t="str">
        <f>MID(F261,FIND(",",F261)+2,LEN(F261)-LEN(H261)-4)</f>
        <v>Carter</v>
      </c>
      <c r="H261" s="1" t="str">
        <f>LEFT(F261,FIND(",",F261)-1)</f>
        <v>Wood</v>
      </c>
      <c r="I261" s="1" t="str">
        <f>RIGHT(F261,2)</f>
        <v>DA</v>
      </c>
    </row>
    <row r="262" spans="2:9" x14ac:dyDescent="0.3">
      <c r="B262" s="1" t="str">
        <f>LEFT(D262,11)</f>
        <v>13238269300</v>
      </c>
      <c r="C262" s="1" t="str">
        <f>REPLACE(D262,1,11,"")</f>
        <v xml:space="preserve"> IS Software Purch.</v>
      </c>
      <c r="D262" s="1" t="s">
        <v>78</v>
      </c>
      <c r="E262" s="3">
        <v>0</v>
      </c>
      <c r="F262" s="1" t="s">
        <v>77</v>
      </c>
      <c r="G262" s="2" t="str">
        <f>MID(F262,FIND(",",F262)+2,LEN(F262)-LEN(H262)-4)</f>
        <v>Ronald</v>
      </c>
      <c r="H262" s="1" t="str">
        <f>LEFT(F262,FIND(",",F262)-1)</f>
        <v>Ritter</v>
      </c>
      <c r="I262" s="1" t="str">
        <f>RIGHT(F262,2)</f>
        <v>FI</v>
      </c>
    </row>
    <row r="263" spans="2:9" x14ac:dyDescent="0.3">
      <c r="B263" s="1" t="str">
        <f>LEFT(D263,11)</f>
        <v>13238270000</v>
      </c>
      <c r="C263" s="1" t="str">
        <f>REPLACE(D263,1,11,"")</f>
        <v xml:space="preserve"> Advertising</v>
      </c>
      <c r="D263" s="1" t="s">
        <v>76</v>
      </c>
      <c r="E263" s="3">
        <v>0</v>
      </c>
      <c r="F263" s="1" t="s">
        <v>75</v>
      </c>
      <c r="G263" s="2" t="str">
        <f>MID(F263,FIND(",",F263)+2,LEN(F263)-LEN(H263)-4)</f>
        <v>Barry</v>
      </c>
      <c r="H263" s="1" t="str">
        <f>LEFT(F263,FIND(",",F263)-1)</f>
        <v>Brunsman</v>
      </c>
      <c r="I263" s="1" t="str">
        <f>RIGHT(F263,2)</f>
        <v>BT</v>
      </c>
    </row>
    <row r="264" spans="2:9" x14ac:dyDescent="0.3">
      <c r="B264" s="1" t="str">
        <f>LEFT(D264,11)</f>
        <v>13238276000</v>
      </c>
      <c r="C264" s="1" t="str">
        <f>REPLACE(D264,1,11,"")</f>
        <v xml:space="preserve"> External Storage</v>
      </c>
      <c r="D264" s="1" t="s">
        <v>74</v>
      </c>
      <c r="E264" s="3">
        <v>82.334999999999994</v>
      </c>
      <c r="F264" s="1" t="s">
        <v>73</v>
      </c>
      <c r="G264" s="2" t="str">
        <f>MID(F264,FIND(",",F264)+2,LEN(F264)-LEN(H264)-4)</f>
        <v>Geoffroy</v>
      </c>
      <c r="H264" s="1" t="str">
        <f>LEFT(F264,FIND(",",F264)-1)</f>
        <v>De Ridder</v>
      </c>
      <c r="I264" s="1" t="str">
        <f>RIGHT(F264,2)</f>
        <v>BT</v>
      </c>
    </row>
    <row r="265" spans="2:9" x14ac:dyDescent="0.3">
      <c r="B265" s="1" t="str">
        <f>LEFT(D265,11)</f>
        <v>13238277000</v>
      </c>
      <c r="C265" s="1" t="str">
        <f>REPLACE(D265,1,11,"")</f>
        <v xml:space="preserve"> Area  Store  Costs</v>
      </c>
      <c r="D265" s="1" t="s">
        <v>72</v>
      </c>
      <c r="E265" s="3">
        <v>0</v>
      </c>
      <c r="F265" s="1" t="s">
        <v>71</v>
      </c>
      <c r="G265" s="2" t="str">
        <f>MID(F265,FIND(",",F265)+2,LEN(F265)-LEN(H265)-4)</f>
        <v>John</v>
      </c>
      <c r="H265" s="1" t="str">
        <f>LEFT(F265,FIND(",",F265)-1)</f>
        <v>Delaney</v>
      </c>
      <c r="I265" s="1" t="str">
        <f>RIGHT(F265,2)</f>
        <v>CL</v>
      </c>
    </row>
    <row r="266" spans="2:9" x14ac:dyDescent="0.3">
      <c r="B266" s="1" t="str">
        <f>LEFT(D266,11)</f>
        <v>13238510000</v>
      </c>
      <c r="C266" s="1" t="str">
        <f>REPLACE(D266,1,11,"")</f>
        <v xml:space="preserve"> R&amp;D Expenses - Eligi</v>
      </c>
      <c r="D266" s="1" t="s">
        <v>70</v>
      </c>
      <c r="E266" s="3">
        <v>832.42499999999995</v>
      </c>
      <c r="F266" s="1" t="s">
        <v>69</v>
      </c>
      <c r="G266" s="2" t="str">
        <f>MID(F266,FIND(",",F266)+2,LEN(F266)-LEN(H266)-4)</f>
        <v>Ramon</v>
      </c>
      <c r="H266" s="1" t="str">
        <f>LEFT(F266,FIND(",",F266)-1)</f>
        <v>Diaz</v>
      </c>
      <c r="I266" s="1" t="str">
        <f>RIGHT(F266,2)</f>
        <v>BT</v>
      </c>
    </row>
    <row r="267" spans="2:9" x14ac:dyDescent="0.3">
      <c r="B267" s="1" t="str">
        <f>LEFT(D267,11)</f>
        <v>13238510010</v>
      </c>
      <c r="C267" s="1" t="str">
        <f>REPLACE(D267,1,11,"")</f>
        <v xml:space="preserve"> R&amp;D Expenses - PD .</v>
      </c>
      <c r="D267" s="1" t="s">
        <v>68</v>
      </c>
      <c r="E267" s="3">
        <v>399.05250000000001</v>
      </c>
      <c r="F267" s="1" t="s">
        <v>67</v>
      </c>
      <c r="G267" s="2" t="str">
        <f>MID(F267,FIND(",",F267)+2,LEN(F267)-LEN(H267)-4)</f>
        <v>Stephen</v>
      </c>
      <c r="H267" s="1" t="str">
        <f>LEFT(F267,FIND(",",F267)-1)</f>
        <v>Doig</v>
      </c>
      <c r="I267" s="1" t="str">
        <f>RIGHT(F267,2)</f>
        <v>FI</v>
      </c>
    </row>
    <row r="268" spans="2:9" x14ac:dyDescent="0.3">
      <c r="B268" s="1" t="str">
        <f>LEFT(D268,11)</f>
        <v>13238510040</v>
      </c>
      <c r="C268" s="1" t="str">
        <f>REPLACE(D268,1,11,"")</f>
        <v xml:space="preserve"> R&amp;D Expenses - FT</v>
      </c>
      <c r="D268" s="1" t="s">
        <v>66</v>
      </c>
      <c r="E268" s="3">
        <v>0</v>
      </c>
      <c r="F268" s="1" t="s">
        <v>65</v>
      </c>
      <c r="G268" s="2" t="str">
        <f>MID(F268,FIND(",",F268)+2,LEN(F268)-LEN(H268)-4)</f>
        <v>Monica</v>
      </c>
      <c r="H268" s="1" t="str">
        <f>LEFT(F268,FIND(",",F268)-1)</f>
        <v>McGurk</v>
      </c>
      <c r="I268" s="1" t="str">
        <f>RIGHT(F268,2)</f>
        <v>AT</v>
      </c>
    </row>
    <row r="269" spans="2:9" x14ac:dyDescent="0.3">
      <c r="B269" s="1" t="str">
        <f>LEFT(D269,11)</f>
        <v>13238510050</v>
      </c>
      <c r="C269" s="1" t="str">
        <f>REPLACE(D269,1,11,"")</f>
        <v xml:space="preserve"> R&amp;D Expenses - PM</v>
      </c>
      <c r="D269" s="1" t="s">
        <v>64</v>
      </c>
      <c r="E269" s="3">
        <v>11.88</v>
      </c>
      <c r="F269" s="1" t="s">
        <v>63</v>
      </c>
      <c r="G269" s="2" t="str">
        <f>MID(F269,FIND(",",F269)+2,LEN(F269)-LEN(H269)-4)</f>
        <v>Tony</v>
      </c>
      <c r="H269" s="1" t="str">
        <f>LEFT(F269,FIND(",",F269)-1)</f>
        <v>Simone</v>
      </c>
      <c r="I269" s="1" t="str">
        <f>RIGHT(F269,2)</f>
        <v>AT</v>
      </c>
    </row>
    <row r="270" spans="2:9" x14ac:dyDescent="0.3">
      <c r="B270" s="1" t="str">
        <f>LEFT(D270,11)</f>
        <v>13238901000</v>
      </c>
      <c r="C270" s="1" t="str">
        <f>REPLACE(D270,1,11,"")</f>
        <v xml:space="preserve"> Purchase  Discount</v>
      </c>
      <c r="D270" s="1" t="s">
        <v>62</v>
      </c>
      <c r="E270" s="3">
        <v>0</v>
      </c>
      <c r="F270" s="1" t="s">
        <v>61</v>
      </c>
      <c r="G270" s="2" t="str">
        <f>MID(F270,FIND(",",F270)+2,LEN(F270)-LEN(H270)-4)</f>
        <v>Lila</v>
      </c>
      <c r="H270" s="1" t="str">
        <f>LEFT(F270,FIND(",",F270)-1)</f>
        <v>Snyder</v>
      </c>
      <c r="I270" s="1" t="str">
        <f>RIGHT(F270,2)</f>
        <v>NY</v>
      </c>
    </row>
    <row r="271" spans="2:9" x14ac:dyDescent="0.3">
      <c r="B271" s="1" t="str">
        <f>LEFT(D271,11)</f>
        <v>13239130000</v>
      </c>
      <c r="C271" s="1" t="str">
        <f>REPLACE(D271,1,11,"")</f>
        <v xml:space="preserve"> Gain  On  Asset  Disposal</v>
      </c>
      <c r="D271" s="1" t="s">
        <v>60</v>
      </c>
      <c r="E271" s="3">
        <v>0</v>
      </c>
      <c r="F271" s="1" t="s">
        <v>59</v>
      </c>
      <c r="G271" s="2" t="str">
        <f>MID(F271,FIND(",",F271)+2,LEN(F271)-LEN(H271)-4)</f>
        <v>Cyrille</v>
      </c>
      <c r="H271" s="1" t="str">
        <f>LEFT(F271,FIND(",",F271)-1)</f>
        <v>Teinturier</v>
      </c>
      <c r="I271" s="1" t="str">
        <f>RIGHT(F271,2)</f>
        <v>FR</v>
      </c>
    </row>
    <row r="272" spans="2:9" x14ac:dyDescent="0.3">
      <c r="B272" s="1" t="str">
        <f>LEFT(D272,11)</f>
        <v>13239000000</v>
      </c>
      <c r="C272" s="1" t="str">
        <f>REPLACE(D272,1,11,"")</f>
        <v xml:space="preserve"> Prop. Lease/Rent External</v>
      </c>
      <c r="D272" s="1" t="s">
        <v>58</v>
      </c>
      <c r="E272" s="3">
        <v>521.56500000000005</v>
      </c>
      <c r="F272" s="1" t="s">
        <v>57</v>
      </c>
      <c r="G272" s="2" t="str">
        <f>MID(F272,FIND(",",F272)+2,LEN(F272)-LEN(H272)-4)</f>
        <v>Brian</v>
      </c>
      <c r="H272" s="1" t="str">
        <f>LEFT(F272,FIND(",",F272)-1)</f>
        <v>Thede</v>
      </c>
      <c r="I272" s="1" t="str">
        <f>RIGHT(F272,2)</f>
        <v>FI</v>
      </c>
    </row>
    <row r="273" spans="2:9" x14ac:dyDescent="0.3">
      <c r="B273" s="1" t="str">
        <f>LEFT(D273,11)</f>
        <v>13239010000</v>
      </c>
      <c r="C273" s="1" t="str">
        <f>REPLACE(D273,1,11,"")</f>
        <v xml:space="preserve"> Rates  And  Taxes</v>
      </c>
      <c r="D273" s="1" t="s">
        <v>56</v>
      </c>
      <c r="E273" s="3">
        <v>24707.264999999999</v>
      </c>
      <c r="F273" s="1" t="s">
        <v>55</v>
      </c>
      <c r="G273" s="2" t="str">
        <f>MID(F273,FIND(",",F273)+2,LEN(F273)-LEN(H273)-4)</f>
        <v>Michael</v>
      </c>
      <c r="H273" s="1" t="str">
        <f>LEFT(F273,FIND(",",F273)-1)</f>
        <v>Betz</v>
      </c>
      <c r="I273" s="1" t="str">
        <f>RIGHT(F273,2)</f>
        <v>DC</v>
      </c>
    </row>
    <row r="274" spans="2:9" x14ac:dyDescent="0.3">
      <c r="B274" s="1" t="str">
        <f>LEFT(D274,11)</f>
        <v>13239020000</v>
      </c>
      <c r="C274" s="1" t="str">
        <f>REPLACE(D274,1,11,"")</f>
        <v xml:space="preserve"> Equipment  Lease / R</v>
      </c>
      <c r="D274" s="1" t="s">
        <v>54</v>
      </c>
      <c r="E274" s="3">
        <v>30.607500000000002</v>
      </c>
      <c r="F274" s="1" t="s">
        <v>53</v>
      </c>
      <c r="G274" s="2" t="str">
        <f>MID(F274,FIND(",",F274)+2,LEN(F274)-LEN(H274)-4)</f>
        <v>Michael</v>
      </c>
      <c r="H274" s="1" t="str">
        <f>LEFT(F274,FIND(",",F274)-1)</f>
        <v>Buman</v>
      </c>
      <c r="I274" s="1" t="str">
        <f>RIGHT(F274,2)</f>
        <v>BT</v>
      </c>
    </row>
    <row r="275" spans="2:9" x14ac:dyDescent="0.3">
      <c r="B275" s="1" t="str">
        <f>LEFT(D275,11)</f>
        <v>13239030000</v>
      </c>
      <c r="C275" s="1" t="str">
        <f>REPLACE(D275,1,11,"")</f>
        <v xml:space="preserve"> Insurance</v>
      </c>
      <c r="D275" s="1" t="s">
        <v>52</v>
      </c>
      <c r="E275" s="3">
        <v>8283</v>
      </c>
      <c r="F275" s="1" t="s">
        <v>51</v>
      </c>
      <c r="G275" s="2" t="str">
        <f>MID(F275,FIND(",",F275)+2,LEN(F275)-LEN(H275)-4)</f>
        <v>André</v>
      </c>
      <c r="H275" s="1" t="str">
        <f>LEFT(F275,FIND(",",F275)-1)</f>
        <v>Christensen</v>
      </c>
      <c r="I275" s="1" t="str">
        <f>RIGHT(F275,2)</f>
        <v>BT</v>
      </c>
    </row>
    <row r="276" spans="2:9" x14ac:dyDescent="0.3">
      <c r="B276" s="1" t="str">
        <f>LEFT(D276,11)</f>
        <v>13239035000</v>
      </c>
      <c r="C276" s="1" t="str">
        <f>REPLACE(D276,1,11,"")</f>
        <v xml:space="preserve"> Security  Costs</v>
      </c>
      <c r="D276" s="1" t="s">
        <v>50</v>
      </c>
      <c r="E276" s="3">
        <v>975.48</v>
      </c>
      <c r="F276" s="1" t="s">
        <v>49</v>
      </c>
      <c r="G276" s="2" t="str">
        <f>MID(F276,FIND(",",F276)+2,LEN(F276)-LEN(H276)-4)</f>
        <v>David</v>
      </c>
      <c r="H276" s="1" t="str">
        <f>LEFT(F276,FIND(",",F276)-1)</f>
        <v>Dvorin</v>
      </c>
      <c r="I276" s="1" t="str">
        <f>RIGHT(F276,2)</f>
        <v>CL</v>
      </c>
    </row>
    <row r="277" spans="2:9" x14ac:dyDescent="0.3">
      <c r="B277" s="1" t="str">
        <f>LEFT(D277,11)</f>
        <v>13239050000</v>
      </c>
      <c r="C277" s="1" t="str">
        <f>REPLACE(D277,1,11,"")</f>
        <v xml:space="preserve"> Site Fee Expenses In</v>
      </c>
      <c r="D277" s="1" t="s">
        <v>48</v>
      </c>
      <c r="E277" s="3">
        <v>9405.8250000000007</v>
      </c>
      <c r="F277" s="1" t="s">
        <v>47</v>
      </c>
      <c r="G277" s="2" t="str">
        <f>MID(F277,FIND(",",F277)+2,LEN(F277)-LEN(H277)-4)</f>
        <v>Michel</v>
      </c>
      <c r="H277" s="1" t="str">
        <f>LEFT(F277,FIND(",",F277)-1)</f>
        <v>Freund</v>
      </c>
      <c r="I277" s="1" t="str">
        <f>RIGHT(F277,2)</f>
        <v>BT</v>
      </c>
    </row>
    <row r="278" spans="2:9" x14ac:dyDescent="0.3">
      <c r="B278" s="1" t="str">
        <f>LEFT(D278,11)</f>
        <v>13239051000</v>
      </c>
      <c r="C278" s="1" t="str">
        <f>REPLACE(D278,1,11,"")</f>
        <v xml:space="preserve"> Site Fee Expenses In</v>
      </c>
      <c r="D278" s="1" t="s">
        <v>46</v>
      </c>
      <c r="E278" s="3">
        <v>16776.54</v>
      </c>
      <c r="F278" s="1" t="s">
        <v>45</v>
      </c>
      <c r="G278" s="2" t="str">
        <f>MID(F278,FIND(",",F278)+2,LEN(F278)-LEN(H278)-4)</f>
        <v>Enrique</v>
      </c>
      <c r="H278" s="1" t="str">
        <f>LEFT(F278,FIND(",",F278)-1)</f>
        <v>Gomez Alonso</v>
      </c>
      <c r="I278" s="1" t="str">
        <f>RIGHT(F278,2)</f>
        <v>BT</v>
      </c>
    </row>
    <row r="279" spans="2:9" x14ac:dyDescent="0.3">
      <c r="B279" s="1" t="str">
        <f>LEFT(D279,11)</f>
        <v>13239053000</v>
      </c>
      <c r="C279" s="1" t="str">
        <f>REPLACE(D279,1,11,"")</f>
        <v xml:space="preserve"> Site Fee Income Intra-Group</v>
      </c>
      <c r="D279" s="1" t="s">
        <v>44</v>
      </c>
      <c r="E279" s="3">
        <v>-2237.1525000000001</v>
      </c>
      <c r="F279" s="1" t="s">
        <v>43</v>
      </c>
      <c r="G279" s="2" t="str">
        <f>MID(F279,FIND(",",F279)+2,LEN(F279)-LEN(H279)-4)</f>
        <v>Ozan</v>
      </c>
      <c r="H279" s="1" t="str">
        <f>LEFT(F279,FIND(",",F279)-1)</f>
        <v>Gursel</v>
      </c>
      <c r="I279" s="1" t="str">
        <f>RIGHT(F279,2)</f>
        <v>DA</v>
      </c>
    </row>
    <row r="280" spans="2:9" x14ac:dyDescent="0.3">
      <c r="B280" s="1" t="str">
        <f>LEFT(D280,11)</f>
        <v>13239001000</v>
      </c>
      <c r="C280" s="1" t="str">
        <f>REPLACE(D280,1,11,"")</f>
        <v xml:space="preserve"> Prop. Lease/Rent Internal</v>
      </c>
      <c r="D280" s="1" t="s">
        <v>42</v>
      </c>
      <c r="E280" s="3">
        <v>121537.02</v>
      </c>
      <c r="F280" s="1" t="s">
        <v>41</v>
      </c>
      <c r="G280" s="2" t="str">
        <f>MID(F280,FIND(",",F280)+2,LEN(F280)-LEN(H280)-4)</f>
        <v>Detlev</v>
      </c>
      <c r="H280" s="1" t="str">
        <f>LEFT(F280,FIND(",",F280)-1)</f>
        <v>Hülsebusch</v>
      </c>
      <c r="I280" s="1" t="str">
        <f>RIGHT(F280,2)</f>
        <v>BT</v>
      </c>
    </row>
    <row r="281" spans="2:9" x14ac:dyDescent="0.3">
      <c r="B281" s="1" t="str">
        <f>LEFT(D281,11)</f>
        <v>13238903000</v>
      </c>
      <c r="C281" s="1" t="str">
        <f>REPLACE(D281,1,11,"")</f>
        <v xml:space="preserve"> Inv Absorp adj</v>
      </c>
      <c r="D281" s="1" t="s">
        <v>40</v>
      </c>
      <c r="E281" s="3">
        <v>0</v>
      </c>
      <c r="F281" s="1" t="s">
        <v>39</v>
      </c>
      <c r="G281" s="2" t="str">
        <f>MID(F281,FIND(",",F281)+2,LEN(F281)-LEN(H281)-4)</f>
        <v>Gaurav</v>
      </c>
      <c r="H281" s="1" t="str">
        <f>LEFT(F281,FIND(",",F281)-1)</f>
        <v>Aggarwal</v>
      </c>
      <c r="I281" s="1" t="str">
        <f>RIGHT(F281,2)</f>
        <v>IN</v>
      </c>
    </row>
    <row r="282" spans="2:9" x14ac:dyDescent="0.3">
      <c r="B282" s="1" t="str">
        <f>LEFT(D282,11)</f>
        <v>13239707100</v>
      </c>
      <c r="C282" s="1" t="str">
        <f>REPLACE(D282,1,11,"")</f>
        <v xml:space="preserve"> Interest on Capital Leases</v>
      </c>
      <c r="D282" s="1" t="s">
        <v>38</v>
      </c>
      <c r="E282" s="3">
        <v>0</v>
      </c>
      <c r="F282" s="1" t="s">
        <v>37</v>
      </c>
      <c r="G282" s="2" t="str">
        <f>MID(F282,FIND(",",F282)+2,LEN(F282)-LEN(H282)-4)</f>
        <v>Wolfgang</v>
      </c>
      <c r="H282" s="1" t="str">
        <f>LEFT(F282,FIND(",",F282)-1)</f>
        <v>Mai</v>
      </c>
      <c r="I282" s="1" t="str">
        <f>RIGHT(F282,2)</f>
        <v>BT</v>
      </c>
    </row>
    <row r="283" spans="2:9" x14ac:dyDescent="0.3">
      <c r="B283" s="1" t="str">
        <f>LEFT(D283,11)</f>
        <v>13237200000</v>
      </c>
      <c r="C283" s="1" t="str">
        <f>REPLACE(D283,1,11,"")</f>
        <v xml:space="preserve"> Std. Cost Of Goods Sold</v>
      </c>
      <c r="D283" s="1" t="s">
        <v>36</v>
      </c>
      <c r="E283" s="3">
        <v>0</v>
      </c>
      <c r="F283" s="1" t="s">
        <v>35</v>
      </c>
      <c r="G283" s="2" t="str">
        <f>MID(F283,FIND(",",F283)+2,LEN(F283)-LEN(H283)-4)</f>
        <v>Vijay</v>
      </c>
      <c r="H283" s="1" t="str">
        <f>LEFT(F283,FIND(",",F283)-1)</f>
        <v>Mehra</v>
      </c>
      <c r="I283" s="1" t="str">
        <f>RIGHT(F283,2)</f>
        <v>BT</v>
      </c>
    </row>
    <row r="284" spans="2:9" x14ac:dyDescent="0.3">
      <c r="B284" s="1" t="str">
        <f>LEFT(D284,11)</f>
        <v>13237200250</v>
      </c>
      <c r="C284" s="1" t="str">
        <f>REPLACE(D284,1,11,"")</f>
        <v xml:space="preserve"> Cost of Goods Sold Other Material</v>
      </c>
      <c r="D284" s="1" t="s">
        <v>34</v>
      </c>
      <c r="E284" s="3">
        <v>0</v>
      </c>
      <c r="F284" s="1" t="s">
        <v>33</v>
      </c>
      <c r="G284" s="2" t="str">
        <f>MID(F284,FIND(",",F284)+2,LEN(F284)-LEN(H284)-4)</f>
        <v>Martin</v>
      </c>
      <c r="H284" s="1" t="str">
        <f>LEFT(F284,FIND(",",F284)-1)</f>
        <v>Naraschewski</v>
      </c>
      <c r="I284" s="1" t="str">
        <f>RIGHT(F284,2)</f>
        <v>CF</v>
      </c>
    </row>
    <row r="285" spans="2:9" x14ac:dyDescent="0.3">
      <c r="B285" s="1" t="str">
        <f>LEFT(D285,11)</f>
        <v>13237200265</v>
      </c>
      <c r="C285" s="1" t="str">
        <f>REPLACE(D285,1,11,"")</f>
        <v xml:space="preserve"> Cost of Goods Sold Laundry Overhead</v>
      </c>
      <c r="D285" s="1" t="s">
        <v>32</v>
      </c>
      <c r="E285" s="3">
        <v>0</v>
      </c>
      <c r="F285" s="1" t="s">
        <v>31</v>
      </c>
      <c r="G285" s="2" t="str">
        <f>MID(F285,FIND(",",F285)+2,LEN(F285)-LEN(H285)-4)</f>
        <v>Shane</v>
      </c>
      <c r="H285" s="1" t="str">
        <f>LEFT(F285,FIND(",",F285)-1)</f>
        <v>O'Sullivan</v>
      </c>
      <c r="I285" s="1" t="str">
        <f>RIGHT(F285,2)</f>
        <v>SA</v>
      </c>
    </row>
    <row r="286" spans="2:9" x14ac:dyDescent="0.3">
      <c r="B286" s="1" t="str">
        <f>LEFT(D286,11)</f>
        <v>13237200270</v>
      </c>
      <c r="C286" s="1" t="str">
        <f>REPLACE(D286,1,11,"")</f>
        <v xml:space="preserve"> Cost of Goods Sold Refrig. Mat</v>
      </c>
      <c r="D286" s="1" t="s">
        <v>30</v>
      </c>
      <c r="E286" s="3">
        <v>0</v>
      </c>
      <c r="F286" s="1" t="s">
        <v>0</v>
      </c>
      <c r="G286" s="2" t="str">
        <f>MID(F286,FIND(",",F286)+2,LEN(F286)-LEN(H286)-4)</f>
        <v>Michael</v>
      </c>
      <c r="H286" s="1" t="str">
        <f>LEFT(F286,FIND(",",F286)-1)</f>
        <v>Perlitz</v>
      </c>
      <c r="I286" s="1" t="str">
        <f>RIGHT(F286,2)</f>
        <v>FI</v>
      </c>
    </row>
    <row r="287" spans="2:9" x14ac:dyDescent="0.3">
      <c r="B287" s="1" t="str">
        <f>LEFT(D287,11)</f>
        <v>13236500000</v>
      </c>
      <c r="C287" s="1" t="str">
        <f>REPLACE(D287,1,11,"")</f>
        <v xml:space="preserve"> Plant Tfrs FG Mat.</v>
      </c>
      <c r="D287" s="1" t="s">
        <v>29</v>
      </c>
      <c r="E287" s="3">
        <v>-4333708.17</v>
      </c>
      <c r="F287" s="1" t="s">
        <v>28</v>
      </c>
      <c r="G287" s="2" t="str">
        <f>MID(F287,FIND(",",F287)+2,LEN(F287)-LEN(H287)-4)</f>
        <v>Anders</v>
      </c>
      <c r="H287" s="1" t="str">
        <f>LEFT(F287,FIND(",",F287)-1)</f>
        <v>Rasmussen</v>
      </c>
      <c r="I287" s="1" t="str">
        <f>RIGHT(F287,2)</f>
        <v>CF</v>
      </c>
    </row>
    <row r="288" spans="2:9" x14ac:dyDescent="0.3">
      <c r="B288" s="1" t="str">
        <f>LEFT(D288,11)</f>
        <v>13236500200</v>
      </c>
      <c r="C288" s="1" t="str">
        <f>REPLACE(D288,1,11,"")</f>
        <v xml:space="preserve"> Plant Trans FG OH</v>
      </c>
      <c r="D288" s="1" t="s">
        <v>27</v>
      </c>
      <c r="E288" s="3">
        <v>-725962.95750000002</v>
      </c>
      <c r="F288" s="1" t="s">
        <v>26</v>
      </c>
      <c r="G288" s="2" t="str">
        <f>MID(F288,FIND(",",F288)+2,LEN(F288)-LEN(H288)-4)</f>
        <v>Suneel</v>
      </c>
      <c r="H288" s="1" t="str">
        <f>LEFT(F288,FIND(",",F288)-1)</f>
        <v>Saigal</v>
      </c>
      <c r="I288" s="1" t="str">
        <f>RIGHT(F288,2)</f>
        <v>BT</v>
      </c>
    </row>
    <row r="289" spans="2:9" x14ac:dyDescent="0.3">
      <c r="B289" s="1" t="str">
        <f>LEFT(D289,11)</f>
        <v>13237000000</v>
      </c>
      <c r="C289" s="1" t="str">
        <f>REPLACE(D289,1,11,"")</f>
        <v xml:space="preserve"> Std.Mat.Usage Parts</v>
      </c>
      <c r="D289" s="1" t="s">
        <v>25</v>
      </c>
      <c r="E289" s="3">
        <v>0</v>
      </c>
      <c r="F289" s="1" t="s">
        <v>24</v>
      </c>
      <c r="G289" s="2" t="str">
        <f>MID(F289,FIND(",",F289)+2,LEN(F289)-LEN(H289)-4)</f>
        <v>Dimitrij</v>
      </c>
      <c r="H289" s="1" t="str">
        <f>LEFT(F289,FIND(",",F289)-1)</f>
        <v>Saldanha</v>
      </c>
      <c r="I289" s="1" t="str">
        <f>RIGHT(F289,2)</f>
        <v>CF</v>
      </c>
    </row>
    <row r="290" spans="2:9" x14ac:dyDescent="0.3">
      <c r="B290" s="1" t="str">
        <f>LEFT(D290,11)</f>
        <v>13237000001</v>
      </c>
      <c r="C290" s="1" t="str">
        <f>REPLACE(D290,1,11,"")</f>
        <v xml:space="preserve"> Std.Mat.Usage Steel</v>
      </c>
      <c r="D290" s="1" t="s">
        <v>23</v>
      </c>
      <c r="E290" s="3">
        <v>0</v>
      </c>
      <c r="F290" s="1" t="s">
        <v>22</v>
      </c>
      <c r="G290" s="2" t="str">
        <f>MID(F290,FIND(",",F290)+2,LEN(F290)-LEN(H290)-4)</f>
        <v>Ross</v>
      </c>
      <c r="H290" s="1" t="str">
        <f>LEFT(F290,FIND(",",F290)-1)</f>
        <v>Tisnovsky</v>
      </c>
      <c r="I290" s="1" t="str">
        <f>RIGHT(F290,2)</f>
        <v>BT</v>
      </c>
    </row>
    <row r="291" spans="2:9" x14ac:dyDescent="0.3">
      <c r="B291" s="1" t="str">
        <f>LEFT(D291,11)</f>
        <v>13237000002</v>
      </c>
      <c r="C291" s="1" t="str">
        <f>REPLACE(D291,1,11,"")</f>
        <v xml:space="preserve"> Std.Mat.Usage Misc</v>
      </c>
      <c r="D291" s="1" t="s">
        <v>21</v>
      </c>
      <c r="E291" s="3">
        <v>0</v>
      </c>
      <c r="F291" s="1" t="s">
        <v>20</v>
      </c>
      <c r="G291" s="2" t="str">
        <f>MID(F291,FIND(",",F291)+2,LEN(F291)-LEN(H291)-4)</f>
        <v>Thomas</v>
      </c>
      <c r="H291" s="1" t="str">
        <f>LEFT(F291,FIND(",",F291)-1)</f>
        <v>Weber</v>
      </c>
      <c r="I291" s="1" t="str">
        <f>RIGHT(F291,2)</f>
        <v>BT</v>
      </c>
    </row>
    <row r="292" spans="2:9" x14ac:dyDescent="0.3">
      <c r="B292" s="1" t="str">
        <f>LEFT(D292,11)</f>
        <v>13237000003</v>
      </c>
      <c r="C292" s="1" t="str">
        <f>REPLACE(D292,1,11,"")</f>
        <v xml:space="preserve"> Std.Mat.Usage Import</v>
      </c>
      <c r="D292" s="1" t="s">
        <v>19</v>
      </c>
      <c r="E292" s="3">
        <v>0</v>
      </c>
      <c r="F292" s="1" t="s">
        <v>18</v>
      </c>
      <c r="G292" s="2" t="str">
        <f>MID(F292,FIND(",",F292)+2,LEN(F292)-LEN(H292)-4)</f>
        <v>Christian</v>
      </c>
      <c r="H292" s="1" t="str">
        <f>LEFT(F292,FIND(",",F292)-1)</f>
        <v>Wirtz</v>
      </c>
      <c r="I292" s="1" t="str">
        <f>RIGHT(F292,2)</f>
        <v>GE</v>
      </c>
    </row>
    <row r="293" spans="2:9" x14ac:dyDescent="0.3">
      <c r="B293" s="1" t="str">
        <f>LEFT(D293,11)</f>
        <v>13237000005</v>
      </c>
      <c r="C293" s="1" t="str">
        <f>REPLACE(D293,1,11,"")</f>
        <v xml:space="preserve"> Gas &amp; Elec</v>
      </c>
      <c r="D293" s="1" t="s">
        <v>17</v>
      </c>
      <c r="E293" s="3">
        <v>24217.215</v>
      </c>
      <c r="F293" s="1" t="s">
        <v>16</v>
      </c>
      <c r="G293" s="2" t="str">
        <f>MID(F293,FIND(",",F293)+2,LEN(F293)-LEN(H293)-4)</f>
        <v>Zanoni</v>
      </c>
      <c r="H293" s="1" t="str">
        <f>LEFT(F293,FIND(",",F293)-1)</f>
        <v>Arenas</v>
      </c>
      <c r="I293" s="1" t="str">
        <f>RIGHT(F293,2)</f>
        <v>BT</v>
      </c>
    </row>
    <row r="294" spans="2:9" x14ac:dyDescent="0.3">
      <c r="B294" s="1" t="str">
        <f>LEFT(D294,11)</f>
        <v>13237000006</v>
      </c>
      <c r="C294" s="1" t="str">
        <f>REPLACE(D294,1,11,"")</f>
        <v xml:space="preserve"> Purchase Discount</v>
      </c>
      <c r="D294" s="1" t="s">
        <v>15</v>
      </c>
      <c r="E294" s="3">
        <v>0</v>
      </c>
      <c r="F294" s="1" t="s">
        <v>14</v>
      </c>
      <c r="G294" s="2" t="str">
        <f>MID(F294,FIND(",",F294)+2,LEN(F294)-LEN(H294)-4)</f>
        <v>Thomas</v>
      </c>
      <c r="H294" s="1" t="str">
        <f>LEFT(F294,FIND(",",F294)-1)</f>
        <v>Barnekow</v>
      </c>
      <c r="I294" s="1" t="str">
        <f>RIGHT(F294,2)</f>
        <v>BT</v>
      </c>
    </row>
    <row r="295" spans="2:9" x14ac:dyDescent="0.3">
      <c r="B295" s="1" t="str">
        <f>LEFT(D295,11)</f>
        <v>13237000012</v>
      </c>
      <c r="C295" s="1" t="str">
        <f>REPLACE(D295,1,11,"")</f>
        <v xml:space="preserve"> Std.Mat.Usage Alum.</v>
      </c>
      <c r="D295" s="1" t="s">
        <v>13</v>
      </c>
      <c r="E295" s="3">
        <v>0</v>
      </c>
      <c r="F295" s="1" t="s">
        <v>12</v>
      </c>
      <c r="G295" s="2" t="str">
        <f>MID(F295,FIND(",",F295)+2,LEN(F295)-LEN(H295)-4)</f>
        <v>Michael</v>
      </c>
      <c r="H295" s="1" t="str">
        <f>LEFT(F295,FIND(",",F295)-1)</f>
        <v>Chui</v>
      </c>
      <c r="I295" s="1" t="str">
        <f>RIGHT(F295,2)</f>
        <v>BT</v>
      </c>
    </row>
    <row r="296" spans="2:9" x14ac:dyDescent="0.3">
      <c r="B296" s="1" t="str">
        <f>LEFT(D296,11)</f>
        <v>13237000013</v>
      </c>
      <c r="C296" s="1" t="str">
        <f>REPLACE(D296,1,11,"")</f>
        <v xml:space="preserve"> Std.Mat.Usage Copper</v>
      </c>
      <c r="D296" s="1" t="s">
        <v>11</v>
      </c>
      <c r="E296" s="3">
        <v>0</v>
      </c>
      <c r="F296" s="1" t="s">
        <v>10</v>
      </c>
      <c r="G296" s="2" t="str">
        <f>MID(F296,FIND(",",F296)+2,LEN(F296)-LEN(H296)-4)</f>
        <v>Renato</v>
      </c>
      <c r="H296" s="1" t="str">
        <f>LEFT(F296,FIND(",",F296)-1)</f>
        <v>Derraik</v>
      </c>
      <c r="I296" s="1" t="str">
        <f>RIGHT(F296,2)</f>
        <v>BT</v>
      </c>
    </row>
    <row r="297" spans="2:9" x14ac:dyDescent="0.3">
      <c r="B297" s="1" t="str">
        <f>LEFT(D297,11)</f>
        <v>13237000014</v>
      </c>
      <c r="C297" s="1" t="str">
        <f>REPLACE(D297,1,11,"")</f>
        <v xml:space="preserve"> Std.Mat.Usage Brass</v>
      </c>
      <c r="D297" s="1" t="s">
        <v>9</v>
      </c>
      <c r="E297" s="3">
        <v>0</v>
      </c>
      <c r="F297" s="1" t="s">
        <v>8</v>
      </c>
      <c r="G297" s="2" t="str">
        <f>MID(F297,FIND(",",F297)+2,LEN(F297)-LEN(H297)-4)</f>
        <v>Arjay</v>
      </c>
      <c r="H297" s="1" t="str">
        <f>LEFT(F297,FIND(",",F297)-1)</f>
        <v>Gavankar</v>
      </c>
      <c r="I297" s="1" t="str">
        <f>RIGHT(F297,2)</f>
        <v>SF</v>
      </c>
    </row>
    <row r="298" spans="2:9" x14ac:dyDescent="0.3">
      <c r="B298" s="1" t="str">
        <f>LEFT(D298,11)</f>
        <v>13237000060</v>
      </c>
      <c r="C298" s="1" t="str">
        <f>REPLACE(D298,1,11,"")</f>
        <v xml:space="preserve"> Std Material Usage Laundry</v>
      </c>
      <c r="D298" s="1" t="s">
        <v>7</v>
      </c>
      <c r="E298" s="3">
        <v>3679299.9375</v>
      </c>
      <c r="F298" s="1" t="s">
        <v>6</v>
      </c>
      <c r="G298" s="2" t="str">
        <f>MID(F298,FIND(",",F298)+2,LEN(F298)-LEN(H298)-4)</f>
        <v>Ingeborg</v>
      </c>
      <c r="H298" s="1" t="str">
        <f>LEFT(F298,FIND(",",F298)-1)</f>
        <v>Hegstad</v>
      </c>
      <c r="I298" s="1" t="str">
        <f>RIGHT(F298,2)</f>
        <v>SC</v>
      </c>
    </row>
    <row r="299" spans="2:9" x14ac:dyDescent="0.3">
      <c r="B299" s="1" t="str">
        <f>LEFT(D299,11)</f>
        <v>13237001000</v>
      </c>
      <c r="C299" s="1" t="str">
        <f>REPLACE(D299,1,11,"")</f>
        <v xml:space="preserve"> Semi-Finished Goods</v>
      </c>
      <c r="D299" s="1" t="s">
        <v>5</v>
      </c>
      <c r="E299" s="3">
        <v>0</v>
      </c>
      <c r="F299" s="1" t="s">
        <v>4</v>
      </c>
      <c r="G299" s="2" t="str">
        <f>MID(F299,FIND(",",F299)+2,LEN(F299)-LEN(H299)-4)</f>
        <v>Robert</v>
      </c>
      <c r="H299" s="1" t="str">
        <f>LEFT(F299,FIND(",",F299)-1)</f>
        <v>Hermans</v>
      </c>
      <c r="I299" s="1" t="str">
        <f>RIGHT(F299,2)</f>
        <v>BT</v>
      </c>
    </row>
    <row r="300" spans="2:9" x14ac:dyDescent="0.3">
      <c r="B300" s="1" t="str">
        <f>LEFT(D300,11)</f>
        <v>13237201000</v>
      </c>
      <c r="C300" s="1" t="str">
        <f>REPLACE(D300,1,11,"")</f>
        <v xml:space="preserve"> Standard  Freight SD</v>
      </c>
      <c r="D300" s="1" t="s">
        <v>3</v>
      </c>
      <c r="E300" s="3">
        <v>0</v>
      </c>
      <c r="F300" s="1" t="s">
        <v>2</v>
      </c>
      <c r="G300" s="2" t="str">
        <f>MID(F300,FIND(",",F300)+2,LEN(F300)-LEN(H300)-4)</f>
        <v>Ayman</v>
      </c>
      <c r="H300" s="1" t="str">
        <f>LEFT(F300,FIND(",",F300)-1)</f>
        <v>Ismail</v>
      </c>
      <c r="I300" s="1" t="str">
        <f>RIGHT(F300,2)</f>
        <v>BT</v>
      </c>
    </row>
    <row r="301" spans="2:9" x14ac:dyDescent="0.3">
      <c r="B301" s="1" t="str">
        <f>LEFT(D301,11)</f>
        <v>12228230000</v>
      </c>
      <c r="C301" s="1" t="str">
        <f>REPLACE(D301,1,11,"")</f>
        <v xml:space="preserve"> Hiring  Charges</v>
      </c>
      <c r="D301" s="1" t="s">
        <v>1</v>
      </c>
      <c r="E301" s="3">
        <v>19.8</v>
      </c>
      <c r="F301" s="1" t="s">
        <v>0</v>
      </c>
      <c r="G301" s="2" t="str">
        <f>MID(F301,FIND(",",F301)+2,LEN(F301)-LEN(H301)-4)</f>
        <v>Michael</v>
      </c>
      <c r="H301" s="1" t="str">
        <f>LEFT(F301,FIND(",",F301)-1)</f>
        <v>Perlitz</v>
      </c>
      <c r="I301" s="1" t="str">
        <f>RIGHT(F301,2)</f>
        <v>FI</v>
      </c>
    </row>
  </sheetData>
  <mergeCells count="1"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jathar</dc:creator>
  <cp:lastModifiedBy>Omkar jathar</cp:lastModifiedBy>
  <dcterms:created xsi:type="dcterms:W3CDTF">2023-07-05T07:29:14Z</dcterms:created>
  <dcterms:modified xsi:type="dcterms:W3CDTF">2023-07-05T07:30:12Z</dcterms:modified>
</cp:coreProperties>
</file>