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\Dropbox\Bas\Gezondheid\"/>
    </mc:Choice>
  </mc:AlternateContent>
  <xr:revisionPtr revIDLastSave="0" documentId="8_{576B9039-AFE3-4467-8DAF-47B8B9A7F38A}" xr6:coauthVersionLast="45" xr6:coauthVersionMax="45" xr10:uidLastSave="{00000000-0000-0000-0000-000000000000}"/>
  <bookViews>
    <workbookView xWindow="3250" yWindow="130" windowWidth="13880" windowHeight="10200" xr2:uid="{536EFF6E-E252-431A-A4D3-E93B49FA96F9}"/>
  </bookViews>
  <sheets>
    <sheet name="versie" sheetId="2" r:id="rId1"/>
    <sheet name="Blad1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2" l="1"/>
  <c r="E36" i="2"/>
  <c r="E35" i="2"/>
  <c r="E34" i="2"/>
  <c r="E33" i="2"/>
  <c r="E32" i="2"/>
  <c r="E31" i="2"/>
  <c r="E30" i="2"/>
  <c r="I29" i="2"/>
  <c r="E29" i="2"/>
  <c r="I28" i="2"/>
  <c r="E28" i="2"/>
  <c r="E27" i="2"/>
  <c r="D27" i="2"/>
  <c r="E26" i="2"/>
  <c r="E25" i="2"/>
  <c r="F25" i="2" s="1"/>
  <c r="E24" i="2"/>
  <c r="E23" i="2"/>
  <c r="E22" i="2"/>
  <c r="E21" i="2"/>
  <c r="F22" i="2" s="1"/>
  <c r="E20" i="2"/>
  <c r="E19" i="2"/>
  <c r="F19" i="2" s="1"/>
  <c r="G19" i="2" s="1"/>
  <c r="F23" i="2" l="1"/>
  <c r="F24" i="2"/>
  <c r="F20" i="2"/>
  <c r="G20" i="2" s="1"/>
  <c r="E38" i="2"/>
  <c r="D28" i="2"/>
  <c r="F27" i="2"/>
  <c r="F21" i="2"/>
  <c r="F26" i="2"/>
  <c r="G21" i="2" l="1"/>
  <c r="G22" i="2"/>
  <c r="D29" i="2"/>
  <c r="F28" i="2"/>
  <c r="E39" i="2"/>
  <c r="F29" i="2" l="1"/>
  <c r="E40" i="2"/>
  <c r="D30" i="2"/>
  <c r="G23" i="2"/>
  <c r="E41" i="2" l="1"/>
  <c r="F30" i="2"/>
  <c r="D31" i="2"/>
  <c r="G24" i="2"/>
  <c r="E42" i="2" l="1"/>
  <c r="F31" i="2"/>
  <c r="D32" i="2"/>
  <c r="G25" i="2"/>
  <c r="E43" i="2" l="1"/>
  <c r="F32" i="2"/>
  <c r="D33" i="2"/>
  <c r="G26" i="2"/>
  <c r="E44" i="2" l="1"/>
  <c r="F33" i="2"/>
  <c r="D34" i="2"/>
  <c r="G27" i="2"/>
  <c r="E45" i="2" l="1"/>
  <c r="F34" i="2"/>
  <c r="D35" i="2"/>
  <c r="G28" i="2"/>
  <c r="G29" i="2" l="1"/>
  <c r="E46" i="2"/>
  <c r="F35" i="2"/>
  <c r="D36" i="2"/>
  <c r="F36" i="2" l="1"/>
  <c r="E47" i="2"/>
  <c r="D37" i="2"/>
  <c r="G30" i="2"/>
  <c r="F37" i="2" l="1"/>
  <c r="E48" i="2"/>
  <c r="D38" i="2"/>
  <c r="H30" i="2"/>
  <c r="I30" i="2" s="1"/>
  <c r="G31" i="2"/>
  <c r="E49" i="2" l="1"/>
  <c r="F38" i="2"/>
  <c r="D39" i="2"/>
  <c r="H31" i="2"/>
  <c r="I31" i="2" s="1"/>
  <c r="G32" i="2"/>
  <c r="E50" i="2" l="1"/>
  <c r="F39" i="2"/>
  <c r="D40" i="2"/>
  <c r="H32" i="2"/>
  <c r="I32" i="2" s="1"/>
  <c r="G33" i="2"/>
  <c r="E51" i="2" l="1"/>
  <c r="F40" i="2"/>
  <c r="D41" i="2"/>
  <c r="H33" i="2"/>
  <c r="I33" i="2" s="1"/>
  <c r="G34" i="2"/>
  <c r="E52" i="2" l="1"/>
  <c r="F41" i="2"/>
  <c r="D42" i="2"/>
  <c r="H34" i="2"/>
  <c r="I34" i="2" s="1"/>
  <c r="G35" i="2"/>
  <c r="E53" i="2" l="1"/>
  <c r="F42" i="2"/>
  <c r="D43" i="2"/>
  <c r="H35" i="2"/>
  <c r="I35" i="2" s="1"/>
  <c r="G36" i="2"/>
  <c r="E54" i="2" l="1"/>
  <c r="F43" i="2"/>
  <c r="D44" i="2"/>
  <c r="H36" i="2"/>
  <c r="I36" i="2" s="1"/>
  <c r="G37" i="2"/>
  <c r="H37" i="2" l="1"/>
  <c r="I37" i="2" s="1"/>
  <c r="G38" i="2"/>
  <c r="F44" i="2"/>
  <c r="E55" i="2"/>
  <c r="D45" i="2"/>
  <c r="H38" i="2" l="1"/>
  <c r="I38" i="2" s="1"/>
  <c r="G39" i="2"/>
  <c r="F45" i="2"/>
  <c r="E56" i="2"/>
  <c r="D46" i="2"/>
  <c r="E57" i="2" l="1"/>
  <c r="F46" i="2"/>
  <c r="D47" i="2"/>
  <c r="H39" i="2"/>
  <c r="I39" i="2" s="1"/>
  <c r="G40" i="2"/>
  <c r="E58" i="2" l="1"/>
  <c r="F47" i="2"/>
  <c r="D48" i="2"/>
  <c r="H40" i="2"/>
  <c r="I40" i="2" s="1"/>
  <c r="G41" i="2"/>
  <c r="E59" i="2" l="1"/>
  <c r="F48" i="2"/>
  <c r="D49" i="2"/>
  <c r="H41" i="2"/>
  <c r="I41" i="2" s="1"/>
  <c r="G42" i="2"/>
  <c r="E60" i="2" l="1"/>
  <c r="F49" i="2"/>
  <c r="D50" i="2"/>
  <c r="H42" i="2"/>
  <c r="I42" i="2" s="1"/>
  <c r="G43" i="2"/>
  <c r="F50" i="2" l="1"/>
  <c r="E61" i="2"/>
  <c r="D51" i="2"/>
  <c r="H43" i="2"/>
  <c r="I43" i="2" s="1"/>
  <c r="G44" i="2"/>
  <c r="E62" i="2" l="1"/>
  <c r="F51" i="2"/>
  <c r="D52" i="2"/>
  <c r="H44" i="2"/>
  <c r="I44" i="2" s="1"/>
  <c r="G45" i="2"/>
  <c r="E63" i="2" l="1"/>
  <c r="F52" i="2"/>
  <c r="D53" i="2"/>
  <c r="H45" i="2"/>
  <c r="I45" i="2" s="1"/>
  <c r="G46" i="2"/>
  <c r="E64" i="2" l="1"/>
  <c r="F53" i="2"/>
  <c r="D54" i="2"/>
  <c r="H46" i="2"/>
  <c r="I46" i="2" s="1"/>
  <c r="G47" i="2"/>
  <c r="E65" i="2" l="1"/>
  <c r="F54" i="2"/>
  <c r="D55" i="2"/>
  <c r="H47" i="2"/>
  <c r="I47" i="2" s="1"/>
  <c r="G48" i="2"/>
  <c r="E66" i="2" l="1"/>
  <c r="F55" i="2"/>
  <c r="D56" i="2"/>
  <c r="H48" i="2"/>
  <c r="I48" i="2" s="1"/>
  <c r="G49" i="2"/>
  <c r="F56" i="2" l="1"/>
  <c r="E67" i="2"/>
  <c r="D57" i="2"/>
  <c r="H49" i="2"/>
  <c r="I49" i="2" s="1"/>
  <c r="G50" i="2"/>
  <c r="E68" i="2" l="1"/>
  <c r="F57" i="2"/>
  <c r="D58" i="2"/>
  <c r="H50" i="2"/>
  <c r="I50" i="2" s="1"/>
  <c r="G51" i="2"/>
  <c r="E69" i="2" l="1"/>
  <c r="F58" i="2"/>
  <c r="D59" i="2"/>
  <c r="H51" i="2"/>
  <c r="I51" i="2" s="1"/>
  <c r="G52" i="2"/>
  <c r="E70" i="2" l="1"/>
  <c r="F59" i="2"/>
  <c r="D60" i="2"/>
  <c r="H52" i="2"/>
  <c r="I52" i="2" s="1"/>
  <c r="G53" i="2"/>
  <c r="E71" i="2" l="1"/>
  <c r="F60" i="2"/>
  <c r="D61" i="2"/>
  <c r="H53" i="2"/>
  <c r="I53" i="2" s="1"/>
  <c r="G54" i="2"/>
  <c r="H54" i="2" l="1"/>
  <c r="I54" i="2" s="1"/>
  <c r="G55" i="2"/>
  <c r="F61" i="2"/>
  <c r="E72" i="2"/>
  <c r="D62" i="2"/>
  <c r="H55" i="2" l="1"/>
  <c r="I55" i="2" s="1"/>
  <c r="G56" i="2"/>
  <c r="E73" i="2"/>
  <c r="F62" i="2"/>
  <c r="D63" i="2"/>
  <c r="H56" i="2" l="1"/>
  <c r="I56" i="2" s="1"/>
  <c r="G57" i="2"/>
  <c r="E74" i="2"/>
  <c r="F63" i="2"/>
  <c r="D64" i="2"/>
  <c r="H57" i="2" l="1"/>
  <c r="I57" i="2" s="1"/>
  <c r="G58" i="2"/>
  <c r="F64" i="2"/>
  <c r="E75" i="2"/>
  <c r="D65" i="2"/>
  <c r="E76" i="2" l="1"/>
  <c r="F65" i="2"/>
  <c r="D66" i="2"/>
  <c r="H58" i="2"/>
  <c r="I58" i="2" s="1"/>
  <c r="G59" i="2"/>
  <c r="H59" i="2" l="1"/>
  <c r="I59" i="2" s="1"/>
  <c r="G60" i="2"/>
  <c r="F66" i="2"/>
  <c r="E77" i="2"/>
  <c r="D67" i="2"/>
  <c r="H60" i="2" l="1"/>
  <c r="I60" i="2" s="1"/>
  <c r="G61" i="2"/>
  <c r="F67" i="2"/>
  <c r="E78" i="2"/>
  <c r="D68" i="2"/>
  <c r="H61" i="2" l="1"/>
  <c r="I61" i="2" s="1"/>
  <c r="G62" i="2"/>
  <c r="E79" i="2"/>
  <c r="F68" i="2"/>
  <c r="D69" i="2"/>
  <c r="H62" i="2" l="1"/>
  <c r="I62" i="2" s="1"/>
  <c r="G63" i="2"/>
  <c r="E80" i="2"/>
  <c r="F69" i="2"/>
  <c r="D70" i="2"/>
  <c r="F70" i="2" l="1"/>
  <c r="E81" i="2"/>
  <c r="D71" i="2"/>
  <c r="H63" i="2"/>
  <c r="I63" i="2" s="1"/>
  <c r="G64" i="2"/>
  <c r="F71" i="2" l="1"/>
  <c r="E82" i="2"/>
  <c r="D72" i="2"/>
  <c r="H64" i="2"/>
  <c r="I64" i="2" s="1"/>
  <c r="G65" i="2"/>
  <c r="E83" i="2" l="1"/>
  <c r="F72" i="2"/>
  <c r="D73" i="2"/>
  <c r="H65" i="2"/>
  <c r="I65" i="2" s="1"/>
  <c r="G66" i="2"/>
  <c r="E84" i="2" l="1"/>
  <c r="F73" i="2"/>
  <c r="D74" i="2"/>
  <c r="H66" i="2"/>
  <c r="I66" i="2" s="1"/>
  <c r="G67" i="2"/>
  <c r="H67" i="2" l="1"/>
  <c r="I67" i="2" s="1"/>
  <c r="G68" i="2"/>
  <c r="F74" i="2"/>
  <c r="E85" i="2"/>
  <c r="D75" i="2"/>
  <c r="F75" i="2" l="1"/>
  <c r="E86" i="2"/>
  <c r="D76" i="2"/>
  <c r="H68" i="2"/>
  <c r="I68" i="2" s="1"/>
  <c r="G69" i="2"/>
  <c r="E87" i="2" l="1"/>
  <c r="F76" i="2"/>
  <c r="D77" i="2"/>
  <c r="H69" i="2"/>
  <c r="I69" i="2" s="1"/>
  <c r="G70" i="2"/>
  <c r="F77" i="2" l="1"/>
  <c r="E88" i="2"/>
  <c r="D78" i="2"/>
  <c r="H70" i="2"/>
  <c r="I70" i="2" s="1"/>
  <c r="G71" i="2"/>
  <c r="E89" i="2" l="1"/>
  <c r="F78" i="2"/>
  <c r="D79" i="2"/>
  <c r="H71" i="2"/>
  <c r="I71" i="2" s="1"/>
  <c r="G72" i="2"/>
  <c r="F79" i="2" l="1"/>
  <c r="E90" i="2"/>
  <c r="D80" i="2"/>
  <c r="H72" i="2"/>
  <c r="I72" i="2" s="1"/>
  <c r="G73" i="2"/>
  <c r="H73" i="2" l="1"/>
  <c r="I73" i="2" s="1"/>
  <c r="G74" i="2"/>
  <c r="E91" i="2"/>
  <c r="F80" i="2"/>
  <c r="D81" i="2"/>
  <c r="H74" i="2" l="1"/>
  <c r="I74" i="2" s="1"/>
  <c r="G75" i="2"/>
  <c r="F81" i="2"/>
  <c r="E92" i="2"/>
  <c r="D82" i="2"/>
  <c r="H75" i="2" l="1"/>
  <c r="I75" i="2" s="1"/>
  <c r="G76" i="2"/>
  <c r="E93" i="2"/>
  <c r="F82" i="2"/>
  <c r="D83" i="2"/>
  <c r="H76" i="2" l="1"/>
  <c r="I76" i="2" s="1"/>
  <c r="G77" i="2"/>
  <c r="F83" i="2"/>
  <c r="E94" i="2"/>
  <c r="D84" i="2"/>
  <c r="E95" i="2" l="1"/>
  <c r="F84" i="2"/>
  <c r="D85" i="2"/>
  <c r="H77" i="2"/>
  <c r="I77" i="2" s="1"/>
  <c r="G78" i="2"/>
  <c r="F85" i="2" l="1"/>
  <c r="E96" i="2"/>
  <c r="D86" i="2"/>
  <c r="H78" i="2"/>
  <c r="I78" i="2" s="1"/>
  <c r="G79" i="2"/>
  <c r="H79" i="2" l="1"/>
  <c r="I79" i="2" s="1"/>
  <c r="G80" i="2"/>
  <c r="E97" i="2"/>
  <c r="F86" i="2"/>
  <c r="D87" i="2"/>
  <c r="H80" i="2" l="1"/>
  <c r="I80" i="2" s="1"/>
  <c r="G81" i="2"/>
  <c r="F87" i="2"/>
  <c r="E98" i="2"/>
  <c r="D88" i="2"/>
  <c r="H81" i="2" l="1"/>
  <c r="I81" i="2" s="1"/>
  <c r="G82" i="2"/>
  <c r="E99" i="2"/>
  <c r="F88" i="2"/>
  <c r="D89" i="2"/>
  <c r="H82" i="2" l="1"/>
  <c r="I82" i="2" s="1"/>
  <c r="G83" i="2"/>
  <c r="F89" i="2"/>
  <c r="E100" i="2"/>
  <c r="D90" i="2"/>
  <c r="H83" i="2" l="1"/>
  <c r="I83" i="2" s="1"/>
  <c r="G84" i="2"/>
  <c r="E101" i="2"/>
  <c r="F90" i="2"/>
  <c r="D91" i="2"/>
  <c r="F91" i="2" l="1"/>
  <c r="E102" i="2"/>
  <c r="D92" i="2"/>
  <c r="H84" i="2"/>
  <c r="I84" i="2" s="1"/>
  <c r="G85" i="2"/>
  <c r="E103" i="2" l="1"/>
  <c r="F92" i="2"/>
  <c r="D93" i="2"/>
  <c r="H85" i="2"/>
  <c r="I85" i="2" s="1"/>
  <c r="G86" i="2"/>
  <c r="F93" i="2" l="1"/>
  <c r="E104" i="2"/>
  <c r="D94" i="2"/>
  <c r="H86" i="2"/>
  <c r="I86" i="2" s="1"/>
  <c r="G87" i="2"/>
  <c r="H87" i="2" l="1"/>
  <c r="I87" i="2" s="1"/>
  <c r="G88" i="2"/>
  <c r="E105" i="2"/>
  <c r="F94" i="2"/>
  <c r="D95" i="2"/>
  <c r="H88" i="2" l="1"/>
  <c r="I88" i="2" s="1"/>
  <c r="G89" i="2"/>
  <c r="F95" i="2"/>
  <c r="E106" i="2"/>
  <c r="D96" i="2"/>
  <c r="H89" i="2" l="1"/>
  <c r="I89" i="2" s="1"/>
  <c r="G90" i="2"/>
  <c r="E107" i="2"/>
  <c r="F96" i="2"/>
  <c r="D97" i="2"/>
  <c r="H90" i="2" l="1"/>
  <c r="I90" i="2" s="1"/>
  <c r="G91" i="2"/>
  <c r="F97" i="2"/>
  <c r="E108" i="2"/>
  <c r="D98" i="2"/>
  <c r="H91" i="2" l="1"/>
  <c r="I91" i="2" s="1"/>
  <c r="G92" i="2"/>
  <c r="E109" i="2"/>
  <c r="F98" i="2"/>
  <c r="D99" i="2"/>
  <c r="H92" i="2" l="1"/>
  <c r="I92" i="2" s="1"/>
  <c r="G93" i="2"/>
  <c r="F99" i="2"/>
  <c r="E110" i="2"/>
  <c r="D100" i="2"/>
  <c r="F100" i="2" l="1"/>
  <c r="D101" i="2"/>
  <c r="H93" i="2"/>
  <c r="I93" i="2" s="1"/>
  <c r="G94" i="2"/>
  <c r="F101" i="2" l="1"/>
  <c r="D102" i="2"/>
  <c r="H94" i="2"/>
  <c r="I94" i="2" s="1"/>
  <c r="G95" i="2"/>
  <c r="F102" i="2" l="1"/>
  <c r="D103" i="2"/>
  <c r="H95" i="2"/>
  <c r="I95" i="2" s="1"/>
  <c r="G96" i="2"/>
  <c r="F103" i="2" l="1"/>
  <c r="D104" i="2"/>
  <c r="H96" i="2"/>
  <c r="I96" i="2" s="1"/>
  <c r="G97" i="2"/>
  <c r="F104" i="2" l="1"/>
  <c r="D105" i="2"/>
  <c r="H97" i="2"/>
  <c r="I97" i="2" s="1"/>
  <c r="G98" i="2"/>
  <c r="F105" i="2" l="1"/>
  <c r="D106" i="2"/>
  <c r="H98" i="2"/>
  <c r="I98" i="2" s="1"/>
  <c r="G99" i="2"/>
  <c r="F106" i="2" l="1"/>
  <c r="D107" i="2"/>
  <c r="H99" i="2"/>
  <c r="I99" i="2" s="1"/>
  <c r="G100" i="2"/>
  <c r="F107" i="2" l="1"/>
  <c r="D108" i="2"/>
  <c r="H100" i="2"/>
  <c r="I100" i="2" s="1"/>
  <c r="G101" i="2"/>
  <c r="H101" i="2" l="1"/>
  <c r="I101" i="2" s="1"/>
  <c r="G102" i="2"/>
  <c r="F108" i="2"/>
  <c r="D109" i="2"/>
  <c r="F109" i="2" l="1"/>
  <c r="D110" i="2"/>
  <c r="F110" i="2" s="1"/>
  <c r="H102" i="2"/>
  <c r="I102" i="2" s="1"/>
  <c r="G103" i="2"/>
  <c r="H103" i="2" l="1"/>
  <c r="I103" i="2" s="1"/>
  <c r="G104" i="2"/>
  <c r="H104" i="2" l="1"/>
  <c r="I104" i="2" s="1"/>
  <c r="G105" i="2"/>
  <c r="H105" i="2" l="1"/>
  <c r="I105" i="2" s="1"/>
  <c r="G106" i="2"/>
  <c r="H106" i="2" l="1"/>
  <c r="I106" i="2" s="1"/>
  <c r="G107" i="2"/>
  <c r="H107" i="2" l="1"/>
  <c r="I107" i="2" s="1"/>
  <c r="G108" i="2"/>
  <c r="H108" i="2" l="1"/>
  <c r="I108" i="2" s="1"/>
  <c r="G109" i="2"/>
  <c r="H109" i="2" l="1"/>
  <c r="I109" i="2" s="1"/>
  <c r="G110" i="2"/>
  <c r="H110" i="2" s="1"/>
  <c r="I110" i="2" s="1"/>
</calcChain>
</file>

<file path=xl/sharedStrings.xml><?xml version="1.0" encoding="utf-8"?>
<sst xmlns="http://schemas.openxmlformats.org/spreadsheetml/2006/main" count="27" uniqueCount="27">
  <si>
    <t>Voorspelde verspreiding Coronavirus</t>
  </si>
  <si>
    <t>model parameters</t>
  </si>
  <si>
    <t>reproductie</t>
  </si>
  <si>
    <t>mortaliteit</t>
  </si>
  <si>
    <t>van naar</t>
  </si>
  <si>
    <t>reproductiefactor</t>
  </si>
  <si>
    <t>dagnr</t>
  </si>
  <si>
    <t>datum</t>
  </si>
  <si>
    <t>a. actief besmet voorspeld</t>
  </si>
  <si>
    <t>b. genezen en overleden</t>
  </si>
  <si>
    <t>nieuw =a+b n-(n-1)</t>
  </si>
  <si>
    <t>Alle besmet = (n-1)+nieuw</t>
  </si>
  <si>
    <t>overleden voorspeld</t>
  </si>
  <si>
    <t>nieuw overlijdensgevallen</t>
  </si>
  <si>
    <t>feiten en maatregelen</t>
  </si>
  <si>
    <t>Tilburg</t>
  </si>
  <si>
    <t>Amsterdam (was in Lobardije)</t>
  </si>
  <si>
    <t>1097 ziekenhuismedewerkers Brabant getest</t>
  </si>
  <si>
    <t>3,9 % heeft virus</t>
  </si>
  <si>
    <t>9% patienten met virus</t>
  </si>
  <si>
    <t>stop met handen schudden</t>
  </si>
  <si>
    <t>geen testen meer op mensen met milde klachten</t>
  </si>
  <si>
    <t>voorspelling</t>
  </si>
  <si>
    <t>binnenblijven</t>
  </si>
  <si>
    <t>besmettingen voor 1/3 in Brabant</t>
  </si>
  <si>
    <t>na 20 dagen genezen</t>
  </si>
  <si>
    <t>Wuhan geen nieuwe besmettingen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</si>
</sst>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EF9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1" fontId="1" fillId="3" borderId="0" xfId="0" applyNumberFormat="1" applyFont="1" applyFill="1" applyAlignment="1">
      <alignment wrapText="1"/>
    </xf>
    <xf numFmtId="16" fontId="0" fillId="0" borderId="0" xfId="0" applyNumberFormat="1"/>
    <xf numFmtId="1" fontId="0" fillId="3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voorspeld aantal besmettingen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6869054032646095E-2"/>
          <c:y val="0.12617984599035303"/>
          <c:w val="0.85912044602958459"/>
          <c:h val="0.8192643303516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versie!$D$4</c:f>
              <c:strCache>
                <c:ptCount val="1"/>
                <c:pt idx="0">
                  <c:v>a. actief besmet voorspeld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versie!$C$5:$C$89</c:f>
              <c:numCache>
                <c:formatCode>d\-mmm</c:formatCode>
                <c:ptCount val="8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</c:numCache>
            </c:numRef>
          </c:xVal>
          <c:yVal>
            <c:numRef>
              <c:f>versie!$D$5:$D$89</c:f>
              <c:numCache>
                <c:formatCode>0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  <c:pt idx="6">
                  <c:v>38</c:v>
                </c:pt>
                <c:pt idx="7">
                  <c:v>82</c:v>
                </c:pt>
                <c:pt idx="8">
                  <c:v>128</c:v>
                </c:pt>
                <c:pt idx="9">
                  <c:v>188</c:v>
                </c:pt>
                <c:pt idx="10">
                  <c:v>265</c:v>
                </c:pt>
                <c:pt idx="11">
                  <c:v>321</c:v>
                </c:pt>
                <c:pt idx="12">
                  <c:v>382</c:v>
                </c:pt>
                <c:pt idx="13">
                  <c:v>503</c:v>
                </c:pt>
                <c:pt idx="14">
                  <c:v>614</c:v>
                </c:pt>
                <c:pt idx="15" formatCode="General">
                  <c:v>804</c:v>
                </c:pt>
                <c:pt idx="16" formatCode="General">
                  <c:v>959</c:v>
                </c:pt>
                <c:pt idx="17" formatCode="General">
                  <c:v>1135</c:v>
                </c:pt>
                <c:pt idx="18" formatCode="General">
                  <c:v>1413</c:v>
                </c:pt>
                <c:pt idx="19" formatCode="General">
                  <c:v>1705</c:v>
                </c:pt>
                <c:pt idx="20" formatCode="General">
                  <c:v>2051</c:v>
                </c:pt>
                <c:pt idx="21" formatCode="General">
                  <c:v>2460</c:v>
                </c:pt>
                <c:pt idx="22">
                  <c:v>2976.6</c:v>
                </c:pt>
                <c:pt idx="23">
                  <c:v>3601.6859999999997</c:v>
                </c:pt>
                <c:pt idx="24">
                  <c:v>4357.9111132852831</c:v>
                </c:pt>
                <c:pt idx="25">
                  <c:v>5272.8788942983119</c:v>
                </c:pt>
                <c:pt idx="26">
                  <c:v>6379.8749614653198</c:v>
                </c:pt>
                <c:pt idx="27">
                  <c:v>7719.2023260391879</c:v>
                </c:pt>
                <c:pt idx="28">
                  <c:v>9339.5903383052173</c:v>
                </c:pt>
                <c:pt idx="29">
                  <c:v>11299.910494529167</c:v>
                </c:pt>
                <c:pt idx="30">
                  <c:v>13671.417438940109</c:v>
                </c:pt>
                <c:pt idx="31">
                  <c:v>16540.236367740392</c:v>
                </c:pt>
                <c:pt idx="32">
                  <c:v>20010.477928826844</c:v>
                </c:pt>
                <c:pt idx="33">
                  <c:v>24207.981604001543</c:v>
                </c:pt>
                <c:pt idx="34">
                  <c:v>29284.793695732518</c:v>
                </c:pt>
                <c:pt idx="35">
                  <c:v>35424.46834579268</c:v>
                </c:pt>
                <c:pt idx="36">
                  <c:v>42848.763588902882</c:v>
                </c:pt>
                <c:pt idx="37">
                  <c:v>51825.094390016602</c:v>
                </c:pt>
                <c:pt idx="38">
                  <c:v>62676.352690027961</c:v>
                </c:pt>
                <c:pt idx="39">
                  <c:v>75791.658752982315</c:v>
                </c:pt>
                <c:pt idx="40">
                  <c:v>91639.326243197444</c:v>
                </c:pt>
                <c:pt idx="41">
                  <c:v>110783.29109036844</c:v>
                </c:pt>
                <c:pt idx="42">
                  <c:v>133901.18727794514</c:v>
                </c:pt>
                <c:pt idx="43">
                  <c:v>161806.27915662061</c:v>
                </c:pt>
                <c:pt idx="44">
                  <c:v>195472.51839364474</c:v>
                </c:pt>
                <c:pt idx="45">
                  <c:v>236064.19621873696</c:v>
                </c:pt>
                <c:pt idx="46">
                  <c:v>284969.24527931184</c:v>
                </c:pt>
                <c:pt idx="47">
                  <c:v>343836.73045564693</c:v>
                </c:pt>
                <c:pt idx="48">
                  <c:v>414617.98869290442</c:v>
                </c:pt>
                <c:pt idx="49">
                  <c:v>499610.31992107572</c:v>
                </c:pt>
                <c:pt idx="50">
                  <c:v>601501.17738576792</c:v>
                </c:pt>
                <c:pt idx="51">
                  <c:v>723409.31479929155</c:v>
                </c:pt>
                <c:pt idx="52">
                  <c:v>868917.13258602004</c:v>
                </c:pt>
                <c:pt idx="53">
                  <c:v>1042085.4617318957</c:v>
                </c:pt>
                <c:pt idx="54">
                  <c:v>1247437.7025131136</c:v>
                </c:pt>
                <c:pt idx="55">
                  <c:v>1489894.5810275241</c:v>
                </c:pt>
                <c:pt idx="56">
                  <c:v>1774633.3932311169</c:v>
                </c:pt>
                <c:pt idx="57">
                  <c:v>2106836.7897126907</c:v>
                </c:pt>
                <c:pt idx="58">
                  <c:v>2491286.2389564407</c:v>
                </c:pt>
                <c:pt idx="59">
                  <c:v>2931746.2130602058</c:v>
                </c:pt>
                <c:pt idx="60">
                  <c:v>3430079.7998070251</c:v>
                </c:pt>
                <c:pt idx="61">
                  <c:v>3985041.6250776667</c:v>
                </c:pt>
                <c:pt idx="62">
                  <c:v>4590718.993353921</c:v>
                </c:pt>
                <c:pt idx="63">
                  <c:v>5234651.7169729872</c:v>
                </c:pt>
                <c:pt idx="64">
                  <c:v>5895774.7279510917</c:v>
                </c:pt>
                <c:pt idx="65">
                  <c:v>6542511.6611913405</c:v>
                </c:pt>
                <c:pt idx="66">
                  <c:v>7131609.3441218175</c:v>
                </c:pt>
                <c:pt idx="67">
                  <c:v>7608611.6147568235</c:v>
                </c:pt>
                <c:pt idx="68">
                  <c:v>7911127.6394155454</c:v>
                </c:pt>
                <c:pt idx="69">
                  <c:v>7976045.9837990468</c:v>
                </c:pt>
                <c:pt idx="70">
                  <c:v>7751261.919833119</c:v>
                </c:pt>
                <c:pt idx="71">
                  <c:v>7210987.5446469337</c:v>
                </c:pt>
                <c:pt idx="72">
                  <c:v>6371239.7139592497</c:v>
                </c:pt>
                <c:pt idx="73">
                  <c:v>5299336.6280320575</c:v>
                </c:pt>
                <c:pt idx="74">
                  <c:v>4110003.9187963139</c:v>
                </c:pt>
                <c:pt idx="75">
                  <c:v>2943533.8354572929</c:v>
                </c:pt>
                <c:pt idx="76">
                  <c:v>1929600.9273997175</c:v>
                </c:pt>
                <c:pt idx="77">
                  <c:v>1150720.9466740314</c:v>
                </c:pt>
                <c:pt idx="78">
                  <c:v>623844.64783180284</c:v>
                </c:pt>
                <c:pt idx="79">
                  <c:v>310023.74596765492</c:v>
                </c:pt>
                <c:pt idx="80">
                  <c:v>144152.43434769884</c:v>
                </c:pt>
                <c:pt idx="81">
                  <c:v>64813.988472448902</c:v>
                </c:pt>
                <c:pt idx="82">
                  <c:v>29141.742355694034</c:v>
                </c:pt>
                <c:pt idx="83">
                  <c:v>13102.744755272184</c:v>
                </c:pt>
                <c:pt idx="84">
                  <c:v>5891.2716345619474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D-4501-9EB7-96EC2D95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19056"/>
        <c:axId val="635119384"/>
      </c:scatterChart>
      <c:valAx>
        <c:axId val="6351190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crossAx val="635119384"/>
        <c:crosses val="autoZero"/>
        <c:crossBetween val="midCat"/>
      </c:valAx>
      <c:valAx>
        <c:axId val="635119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51190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versie!$D$4</c:f>
              <c:strCache>
                <c:ptCount val="1"/>
                <c:pt idx="0">
                  <c:v>a. actief besmet voorspeld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versie!$C$5:$C$96</c:f>
              <c:numCache>
                <c:formatCode>d\-mmm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xVal>
          <c:yVal>
            <c:numRef>
              <c:f>versie!$D$5:$D$96</c:f>
              <c:numCache>
                <c:formatCode>0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  <c:pt idx="6">
                  <c:v>38</c:v>
                </c:pt>
                <c:pt idx="7">
                  <c:v>82</c:v>
                </c:pt>
                <c:pt idx="8">
                  <c:v>128</c:v>
                </c:pt>
                <c:pt idx="9">
                  <c:v>188</c:v>
                </c:pt>
                <c:pt idx="10">
                  <c:v>265</c:v>
                </c:pt>
                <c:pt idx="11">
                  <c:v>321</c:v>
                </c:pt>
                <c:pt idx="12">
                  <c:v>382</c:v>
                </c:pt>
                <c:pt idx="13">
                  <c:v>503</c:v>
                </c:pt>
                <c:pt idx="14">
                  <c:v>614</c:v>
                </c:pt>
                <c:pt idx="15" formatCode="General">
                  <c:v>804</c:v>
                </c:pt>
                <c:pt idx="16" formatCode="General">
                  <c:v>959</c:v>
                </c:pt>
                <c:pt idx="17" formatCode="General">
                  <c:v>1135</c:v>
                </c:pt>
                <c:pt idx="18" formatCode="General">
                  <c:v>1413</c:v>
                </c:pt>
                <c:pt idx="19" formatCode="General">
                  <c:v>1705</c:v>
                </c:pt>
                <c:pt idx="20" formatCode="General">
                  <c:v>2051</c:v>
                </c:pt>
                <c:pt idx="21" formatCode="General">
                  <c:v>2460</c:v>
                </c:pt>
                <c:pt idx="22">
                  <c:v>2976.6</c:v>
                </c:pt>
                <c:pt idx="23">
                  <c:v>3601.6859999999997</c:v>
                </c:pt>
                <c:pt idx="24">
                  <c:v>4357.9111132852831</c:v>
                </c:pt>
                <c:pt idx="25">
                  <c:v>5272.8788942983119</c:v>
                </c:pt>
                <c:pt idx="26">
                  <c:v>6379.8749614653198</c:v>
                </c:pt>
                <c:pt idx="27">
                  <c:v>7719.2023260391879</c:v>
                </c:pt>
                <c:pt idx="28">
                  <c:v>9339.5903383052173</c:v>
                </c:pt>
                <c:pt idx="29">
                  <c:v>11299.910494529167</c:v>
                </c:pt>
                <c:pt idx="30">
                  <c:v>13671.417438940109</c:v>
                </c:pt>
                <c:pt idx="31">
                  <c:v>16540.236367740392</c:v>
                </c:pt>
                <c:pt idx="32">
                  <c:v>20010.477928826844</c:v>
                </c:pt>
                <c:pt idx="33">
                  <c:v>24207.981604001543</c:v>
                </c:pt>
                <c:pt idx="34">
                  <c:v>29284.793695732518</c:v>
                </c:pt>
                <c:pt idx="35">
                  <c:v>35424.46834579268</c:v>
                </c:pt>
                <c:pt idx="36">
                  <c:v>42848.763588902882</c:v>
                </c:pt>
                <c:pt idx="37">
                  <c:v>51825.094390016602</c:v>
                </c:pt>
                <c:pt idx="38">
                  <c:v>62676.352690027961</c:v>
                </c:pt>
                <c:pt idx="39">
                  <c:v>75791.658752982315</c:v>
                </c:pt>
                <c:pt idx="40">
                  <c:v>91639.326243197444</c:v>
                </c:pt>
                <c:pt idx="41">
                  <c:v>110783.29109036844</c:v>
                </c:pt>
                <c:pt idx="42">
                  <c:v>133901.18727794514</c:v>
                </c:pt>
                <c:pt idx="43">
                  <c:v>161806.27915662061</c:v>
                </c:pt>
                <c:pt idx="44">
                  <c:v>195472.51839364474</c:v>
                </c:pt>
                <c:pt idx="45">
                  <c:v>236064.19621873696</c:v>
                </c:pt>
                <c:pt idx="46">
                  <c:v>284969.24527931184</c:v>
                </c:pt>
                <c:pt idx="47">
                  <c:v>343836.73045564693</c:v>
                </c:pt>
                <c:pt idx="48">
                  <c:v>414617.98869290442</c:v>
                </c:pt>
                <c:pt idx="49">
                  <c:v>499610.31992107572</c:v>
                </c:pt>
                <c:pt idx="50">
                  <c:v>601501.17738576792</c:v>
                </c:pt>
                <c:pt idx="51">
                  <c:v>723409.31479929155</c:v>
                </c:pt>
                <c:pt idx="52">
                  <c:v>868917.13258602004</c:v>
                </c:pt>
                <c:pt idx="53">
                  <c:v>1042085.4617318957</c:v>
                </c:pt>
                <c:pt idx="54">
                  <c:v>1247437.7025131136</c:v>
                </c:pt>
                <c:pt idx="55">
                  <c:v>1489894.5810275241</c:v>
                </c:pt>
                <c:pt idx="56">
                  <c:v>1774633.3932311169</c:v>
                </c:pt>
                <c:pt idx="57">
                  <c:v>2106836.7897126907</c:v>
                </c:pt>
                <c:pt idx="58">
                  <c:v>2491286.2389564407</c:v>
                </c:pt>
                <c:pt idx="59">
                  <c:v>2931746.2130602058</c:v>
                </c:pt>
                <c:pt idx="60">
                  <c:v>3430079.7998070251</c:v>
                </c:pt>
                <c:pt idx="61">
                  <c:v>3985041.6250776667</c:v>
                </c:pt>
                <c:pt idx="62">
                  <c:v>4590718.993353921</c:v>
                </c:pt>
                <c:pt idx="63">
                  <c:v>5234651.7169729872</c:v>
                </c:pt>
                <c:pt idx="64">
                  <c:v>5895774.7279510917</c:v>
                </c:pt>
                <c:pt idx="65">
                  <c:v>6542511.6611913405</c:v>
                </c:pt>
                <c:pt idx="66">
                  <c:v>7131609.3441218175</c:v>
                </c:pt>
                <c:pt idx="67">
                  <c:v>7608611.6147568235</c:v>
                </c:pt>
                <c:pt idx="68">
                  <c:v>7911127.6394155454</c:v>
                </c:pt>
                <c:pt idx="69">
                  <c:v>7976045.9837990468</c:v>
                </c:pt>
                <c:pt idx="70">
                  <c:v>7751261.919833119</c:v>
                </c:pt>
                <c:pt idx="71">
                  <c:v>7210987.5446469337</c:v>
                </c:pt>
                <c:pt idx="72">
                  <c:v>6371239.7139592497</c:v>
                </c:pt>
                <c:pt idx="73">
                  <c:v>5299336.6280320575</c:v>
                </c:pt>
                <c:pt idx="74">
                  <c:v>4110003.9187963139</c:v>
                </c:pt>
                <c:pt idx="75">
                  <c:v>2943533.8354572929</c:v>
                </c:pt>
                <c:pt idx="76">
                  <c:v>1929600.9273997175</c:v>
                </c:pt>
                <c:pt idx="77">
                  <c:v>1150720.9466740314</c:v>
                </c:pt>
                <c:pt idx="78">
                  <c:v>623844.64783180284</c:v>
                </c:pt>
                <c:pt idx="79">
                  <c:v>310023.74596765492</c:v>
                </c:pt>
                <c:pt idx="80">
                  <c:v>144152.43434769884</c:v>
                </c:pt>
                <c:pt idx="81">
                  <c:v>64813.988472448902</c:v>
                </c:pt>
                <c:pt idx="82">
                  <c:v>29141.742355694034</c:v>
                </c:pt>
                <c:pt idx="83">
                  <c:v>13102.744755272184</c:v>
                </c:pt>
                <c:pt idx="84">
                  <c:v>5891.2716345619474</c:v>
                </c:pt>
                <c:pt idx="85">
                  <c:v>2648.8405384092539</c:v>
                </c:pt>
                <c:pt idx="86">
                  <c:v>1190.9748239680237</c:v>
                </c:pt>
                <c:pt idx="87">
                  <c:v>535.48751265241867</c:v>
                </c:pt>
                <c:pt idx="88">
                  <c:v>240.76653043874342</c:v>
                </c:pt>
                <c:pt idx="89">
                  <c:v>108.25373292530416</c:v>
                </c:pt>
                <c:pt idx="90">
                  <c:v>48.673171768966597</c:v>
                </c:pt>
                <c:pt idx="91">
                  <c:v>21.884489209125075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3-476B-BF5D-7A63DD07D917}"/>
            </c:ext>
          </c:extLst>
        </c:ser>
        <c:ser>
          <c:idx val="2"/>
          <c:order val="2"/>
          <c:tx>
            <c:strRef>
              <c:f>versie!$F$4</c:f>
              <c:strCache>
                <c:ptCount val="1"/>
                <c:pt idx="0">
                  <c:v>nieuw =a+b n-(n-1)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versie!$C$5:$C$96</c:f>
              <c:numCache>
                <c:formatCode>d\-mmm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xVal>
          <c:yVal>
            <c:numRef>
              <c:f>versie!$F$5:$F$96</c:f>
              <c:numCache>
                <c:formatCode>0</c:formatCode>
                <c:ptCount val="92"/>
                <c:pt idx="0">
                  <c:v>1</c:v>
                </c:pt>
                <c:pt idx="14">
                  <c:v>121</c:v>
                </c:pt>
                <c:pt idx="15">
                  <c:v>198</c:v>
                </c:pt>
                <c:pt idx="16">
                  <c:v>161</c:v>
                </c:pt>
                <c:pt idx="17">
                  <c:v>190</c:v>
                </c:pt>
                <c:pt idx="18">
                  <c:v>322</c:v>
                </c:pt>
                <c:pt idx="19">
                  <c:v>338</c:v>
                </c:pt>
                <c:pt idx="20">
                  <c:v>406</c:v>
                </c:pt>
                <c:pt idx="21">
                  <c:v>486</c:v>
                </c:pt>
                <c:pt idx="22">
                  <c:v>572.59999999999991</c:v>
                </c:pt>
                <c:pt idx="23">
                  <c:v>686.08599999999979</c:v>
                </c:pt>
                <c:pt idx="24">
                  <c:v>877.22511328528344</c:v>
                </c:pt>
                <c:pt idx="25">
                  <c:v>1025.9677810130288</c:v>
                </c:pt>
                <c:pt idx="26">
                  <c:v>1296.9960671670078</c:v>
                </c:pt>
                <c:pt idx="27">
                  <c:v>1494.3273645738682</c:v>
                </c:pt>
                <c:pt idx="28">
                  <c:v>1796.3880122660294</c:v>
                </c:pt>
                <c:pt idx="29">
                  <c:v>2238.3201562239501</c:v>
                </c:pt>
                <c:pt idx="30">
                  <c:v>2663.5069444109413</c:v>
                </c:pt>
                <c:pt idx="31">
                  <c:v>3214.8189288002832</c:v>
                </c:pt>
                <c:pt idx="32">
                  <c:v>3879.2415610864518</c:v>
                </c:pt>
                <c:pt idx="33">
                  <c:v>4714.1036751746997</c:v>
                </c:pt>
                <c:pt idx="34">
                  <c:v>5701.8980917309746</c:v>
                </c:pt>
                <c:pt idx="35">
                  <c:v>6895.8997633454455</c:v>
                </c:pt>
                <c:pt idx="36">
                  <c:v>8339.2630241232309</c:v>
                </c:pt>
                <c:pt idx="37">
                  <c:v>10083.326868280728</c:v>
                </c:pt>
                <c:pt idx="38">
                  <c:v>12190.585664585227</c:v>
                </c:pt>
                <c:pt idx="39">
                  <c:v>14735.694075220385</c:v>
                </c:pt>
                <c:pt idx="40">
                  <c:v>17807.987646439076</c:v>
                </c:pt>
                <c:pt idx="41">
                  <c:v>21515.471791581935</c:v>
                </c:pt>
                <c:pt idx="42">
                  <c:v>25986.715116376981</c:v>
                </c:pt>
                <c:pt idx="43">
                  <c:v>31375.333439761929</c:v>
                </c:pt>
                <c:pt idx="44">
                  <c:v>37863.742912198824</c:v>
                </c:pt>
                <c:pt idx="45">
                  <c:v>45668.489916823193</c:v>
                </c:pt>
                <c:pt idx="46">
                  <c:v>55044.723710635037</c:v>
                </c:pt>
                <c:pt idx="47">
                  <c:v>66291.780419445291</c:v>
                </c:pt>
                <c:pt idx="48">
                  <c:v>79757.589038371196</c:v>
                </c:pt>
                <c:pt idx="49">
                  <c:v>95843.589528182667</c:v>
                </c:pt>
                <c:pt idx="50">
                  <c:v>115006.16352764657</c:v>
                </c:pt>
                <c:pt idx="51">
                  <c:v>137755.80490373875</c:v>
                </c:pt>
                <c:pt idx="52">
                  <c:v>164651.78263389948</c:v>
                </c:pt>
                <c:pt idx="53">
                  <c:v>196286.22533345234</c:v>
                </c:pt>
                <c:pt idx="54">
                  <c:v>233257.33265989341</c:v>
                </c:pt>
                <c:pt idx="55">
                  <c:v>276123.11775143456</c:v>
                </c:pt>
                <c:pt idx="56">
                  <c:v>325330.49002868508</c:v>
                </c:pt>
                <c:pt idx="57">
                  <c:v>381108.44554214866</c:v>
                </c:pt>
                <c:pt idx="58">
                  <c:v>443316.93442008505</c:v>
                </c:pt>
                <c:pt idx="59">
                  <c:v>511241.23234102258</c:v>
                </c:pt>
                <c:pt idx="60">
                  <c:v>583325.91797499056</c:v>
                </c:pt>
                <c:pt idx="61">
                  <c:v>656852.6827353338</c:v>
                </c:pt>
                <c:pt idx="62">
                  <c:v>727585.5056897779</c:v>
                </c:pt>
                <c:pt idx="63">
                  <c:v>789440.54140579468</c:v>
                </c:pt>
                <c:pt idx="64">
                  <c:v>834291.34012398019</c:v>
                </c:pt>
                <c:pt idx="65">
                  <c:v>852089.17402146675</c:v>
                </c:pt>
                <c:pt idx="66">
                  <c:v>831554.56144488743</c:v>
                </c:pt>
                <c:pt idx="67">
                  <c:v>761741.08283859887</c:v>
                </c:pt>
                <c:pt idx="68">
                  <c:v>634719.42114029569</c:v>
                </c:pt>
                <c:pt idx="69">
                  <c:v>449367.79362725141</c:v>
                </c:pt>
                <c:pt idx="70">
                  <c:v>215675.91013783729</c:v>
                </c:pt>
                <c:pt idx="71">
                  <c:v>-41940.788439366035</c:v>
                </c:pt>
                <c:pt idx="72">
                  <c:v>-284786.00541704241</c:v>
                </c:pt>
                <c:pt idx="73">
                  <c:v>-466225.71765093785</c:v>
                </c:pt>
                <c:pt idx="74">
                  <c:v>-545399.98561667744</c:v>
                </c:pt>
                <c:pt idx="75">
                  <c:v>-505347.07236091653</c:v>
                </c:pt>
                <c:pt idx="76">
                  <c:v>-367195.97481732653</c:v>
                </c:pt>
                <c:pt idx="77">
                  <c:v>-189782.2977952091</c:v>
                </c:pt>
                <c:pt idx="78">
                  <c:v>-49874.028207222582</c:v>
                </c:pt>
                <c:pt idx="79">
                  <c:v>-11304.877205426048</c:v>
                </c:pt>
                <c:pt idx="80">
                  <c:v>-100952.96723645463</c:v>
                </c:pt>
                <c:pt idx="81">
                  <c:v>-304122.50984117773</c:v>
                </c:pt>
                <c:pt idx="82">
                  <c:v>-575946.62130294018</c:v>
                </c:pt>
                <c:pt idx="83">
                  <c:v>-855786.8282881059</c:v>
                </c:pt>
                <c:pt idx="84">
                  <c:v>-1079114.5590479025</c:v>
                </c:pt>
                <c:pt idx="85">
                  <c:v>-1192575.1403318963</c:v>
                </c:pt>
                <c:pt idx="86">
                  <c:v>-1167927.9490534624</c:v>
                </c:pt>
                <c:pt idx="87">
                  <c:v>-1014588.395368891</c:v>
                </c:pt>
                <c:pt idx="88">
                  <c:v>-779174.70170789969</c:v>
                </c:pt>
                <c:pt idx="89">
                  <c:v>-527008.81163974199</c:v>
                </c:pt>
                <c:pt idx="90">
                  <c:v>-313880.48242530425</c:v>
                </c:pt>
                <c:pt idx="91">
                  <c:v>-165898.10030251593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3-476B-BF5D-7A63DD07D917}"/>
            </c:ext>
          </c:extLst>
        </c:ser>
        <c:ser>
          <c:idx val="3"/>
          <c:order val="3"/>
          <c:tx>
            <c:strRef>
              <c:f>versie!$G$4</c:f>
              <c:strCache>
                <c:ptCount val="1"/>
                <c:pt idx="0">
                  <c:v>Alle besmet = (n-1)+nieuw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versie!$C$5:$C$96</c:f>
              <c:numCache>
                <c:formatCode>d\-mmm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xVal>
          <c:yVal>
            <c:numRef>
              <c:f>versie!$G$5:$G$96</c:f>
              <c:numCache>
                <c:formatCode>0</c:formatCode>
                <c:ptCount val="92"/>
                <c:pt idx="13">
                  <c:v>503</c:v>
                </c:pt>
                <c:pt idx="14">
                  <c:v>624</c:v>
                </c:pt>
                <c:pt idx="15">
                  <c:v>822</c:v>
                </c:pt>
                <c:pt idx="16">
                  <c:v>983</c:v>
                </c:pt>
                <c:pt idx="17">
                  <c:v>1173</c:v>
                </c:pt>
                <c:pt idx="18">
                  <c:v>1495</c:v>
                </c:pt>
                <c:pt idx="19">
                  <c:v>1833</c:v>
                </c:pt>
                <c:pt idx="20">
                  <c:v>2239</c:v>
                </c:pt>
                <c:pt idx="21">
                  <c:v>2725</c:v>
                </c:pt>
                <c:pt idx="22">
                  <c:v>3297.6</c:v>
                </c:pt>
                <c:pt idx="23">
                  <c:v>3983.6859999999997</c:v>
                </c:pt>
                <c:pt idx="24">
                  <c:v>4860.9111132852831</c:v>
                </c:pt>
                <c:pt idx="25">
                  <c:v>5886.8788942983119</c:v>
                </c:pt>
                <c:pt idx="26">
                  <c:v>7183.8749614653198</c:v>
                </c:pt>
                <c:pt idx="27">
                  <c:v>8678.202326039187</c:v>
                </c:pt>
                <c:pt idx="28">
                  <c:v>10474.590338305217</c:v>
                </c:pt>
                <c:pt idx="29">
                  <c:v>12712.910494529167</c:v>
                </c:pt>
                <c:pt idx="30">
                  <c:v>15376.417438940109</c:v>
                </c:pt>
                <c:pt idx="31">
                  <c:v>18591.236367740392</c:v>
                </c:pt>
                <c:pt idx="32">
                  <c:v>22470.477928826844</c:v>
                </c:pt>
                <c:pt idx="33">
                  <c:v>27184.581604001542</c:v>
                </c:pt>
                <c:pt idx="34">
                  <c:v>32886.479695732516</c:v>
                </c:pt>
                <c:pt idx="35">
                  <c:v>39782.379459077958</c:v>
                </c:pt>
                <c:pt idx="36">
                  <c:v>48121.642483201191</c:v>
                </c:pt>
                <c:pt idx="37">
                  <c:v>58204.969351481923</c:v>
                </c:pt>
                <c:pt idx="38">
                  <c:v>70395.555016067156</c:v>
                </c:pt>
                <c:pt idx="39">
                  <c:v>85131.249091287536</c:v>
                </c:pt>
                <c:pt idx="40">
                  <c:v>102939.23673772661</c:v>
                </c:pt>
                <c:pt idx="41">
                  <c:v>124454.70852930854</c:v>
                </c:pt>
                <c:pt idx="42">
                  <c:v>150441.42364568551</c:v>
                </c:pt>
                <c:pt idx="43">
                  <c:v>181816.75708544743</c:v>
                </c:pt>
                <c:pt idx="44">
                  <c:v>219680.49999764626</c:v>
                </c:pt>
                <c:pt idx="45">
                  <c:v>265348.98991446942</c:v>
                </c:pt>
                <c:pt idx="46">
                  <c:v>320393.71362510446</c:v>
                </c:pt>
                <c:pt idx="47">
                  <c:v>386685.49404454976</c:v>
                </c:pt>
                <c:pt idx="48">
                  <c:v>466443.08308292099</c:v>
                </c:pt>
                <c:pt idx="49">
                  <c:v>562286.67261110363</c:v>
                </c:pt>
                <c:pt idx="50">
                  <c:v>677292.83613875019</c:v>
                </c:pt>
                <c:pt idx="51">
                  <c:v>815048.64104248898</c:v>
                </c:pt>
                <c:pt idx="52">
                  <c:v>979700.42367638845</c:v>
                </c:pt>
                <c:pt idx="53">
                  <c:v>1175986.6490098408</c:v>
                </c:pt>
                <c:pt idx="54">
                  <c:v>1409243.9816697342</c:v>
                </c:pt>
                <c:pt idx="55">
                  <c:v>1685367.0994211687</c:v>
                </c:pt>
                <c:pt idx="56">
                  <c:v>2010697.5894498536</c:v>
                </c:pt>
                <c:pt idx="57">
                  <c:v>2391806.0349920024</c:v>
                </c:pt>
                <c:pt idx="58">
                  <c:v>2835122.9694120875</c:v>
                </c:pt>
                <c:pt idx="59">
                  <c:v>3346364.2017531102</c:v>
                </c:pt>
                <c:pt idx="60">
                  <c:v>3929690.1197281005</c:v>
                </c:pt>
                <c:pt idx="61">
                  <c:v>4586542.8024634346</c:v>
                </c:pt>
                <c:pt idx="62">
                  <c:v>5314128.3081532121</c:v>
                </c:pt>
                <c:pt idx="63">
                  <c:v>6103568.8495590072</c:v>
                </c:pt>
                <c:pt idx="64">
                  <c:v>6937860.1896829875</c:v>
                </c:pt>
                <c:pt idx="65">
                  <c:v>7789949.3637044542</c:v>
                </c:pt>
                <c:pt idx="66">
                  <c:v>8621503.925149342</c:v>
                </c:pt>
                <c:pt idx="67">
                  <c:v>9383245.0079879407</c:v>
                </c:pt>
                <c:pt idx="68">
                  <c:v>10017964.429128237</c:v>
                </c:pt>
                <c:pt idx="69">
                  <c:v>10467332.222755488</c:v>
                </c:pt>
                <c:pt idx="70">
                  <c:v>10683008.132893326</c:v>
                </c:pt>
                <c:pt idx="71">
                  <c:v>10683008.132893326</c:v>
                </c:pt>
                <c:pt idx="72">
                  <c:v>10683008.132893326</c:v>
                </c:pt>
                <c:pt idx="73">
                  <c:v>10683008.132893326</c:v>
                </c:pt>
                <c:pt idx="74">
                  <c:v>10683008.132893326</c:v>
                </c:pt>
                <c:pt idx="75">
                  <c:v>10683008.132893326</c:v>
                </c:pt>
                <c:pt idx="76">
                  <c:v>10683008.132893326</c:v>
                </c:pt>
                <c:pt idx="77">
                  <c:v>10683008.132893326</c:v>
                </c:pt>
                <c:pt idx="78">
                  <c:v>10683008.132893326</c:v>
                </c:pt>
                <c:pt idx="79">
                  <c:v>10683008.132893326</c:v>
                </c:pt>
                <c:pt idx="80">
                  <c:v>10683008.132893326</c:v>
                </c:pt>
                <c:pt idx="81">
                  <c:v>10683008.132893326</c:v>
                </c:pt>
                <c:pt idx="82">
                  <c:v>10683008.132893326</c:v>
                </c:pt>
                <c:pt idx="83">
                  <c:v>10683008.132893326</c:v>
                </c:pt>
                <c:pt idx="84">
                  <c:v>10683008.132893326</c:v>
                </c:pt>
                <c:pt idx="85">
                  <c:v>10683008.132893326</c:v>
                </c:pt>
                <c:pt idx="86">
                  <c:v>10683008.132893326</c:v>
                </c:pt>
                <c:pt idx="87">
                  <c:v>10683008.132893326</c:v>
                </c:pt>
                <c:pt idx="88">
                  <c:v>10683008.132893326</c:v>
                </c:pt>
                <c:pt idx="89">
                  <c:v>10683008.132893326</c:v>
                </c:pt>
                <c:pt idx="90">
                  <c:v>10683008.132893326</c:v>
                </c:pt>
                <c:pt idx="91">
                  <c:v>10683008.132893326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43-476B-BF5D-7A63DD07D917}"/>
            </c:ext>
          </c:extLst>
        </c:ser>
        <c:ser>
          <c:idx val="4"/>
          <c:order val="4"/>
          <c:tx>
            <c:strRef>
              <c:f>versie!$H$4</c:f>
              <c:strCache>
                <c:ptCount val="1"/>
                <c:pt idx="0">
                  <c:v>overleden voorspeld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versie!$C$5:$C$96</c:f>
              <c:numCache>
                <c:formatCode>d\-mmm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xVal>
          <c:yVal>
            <c:numRef>
              <c:f>versie!$H$5:$H$96</c:f>
              <c:numCache>
                <c:formatCode>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12</c:v>
                </c:pt>
                <c:pt idx="17">
                  <c:v>20</c:v>
                </c:pt>
                <c:pt idx="18">
                  <c:v>24</c:v>
                </c:pt>
                <c:pt idx="19">
                  <c:v>43</c:v>
                </c:pt>
                <c:pt idx="20">
                  <c:v>58</c:v>
                </c:pt>
                <c:pt idx="21">
                  <c:v>76</c:v>
                </c:pt>
                <c:pt idx="22">
                  <c:v>106</c:v>
                </c:pt>
                <c:pt idx="23">
                  <c:v>136</c:v>
                </c:pt>
                <c:pt idx="24">
                  <c:v>179</c:v>
                </c:pt>
                <c:pt idx="25">
                  <c:v>223.66470409062464</c:v>
                </c:pt>
                <c:pt idx="26">
                  <c:v>272.93260470801653</c:v>
                </c:pt>
                <c:pt idx="27">
                  <c:v>329.69194712354732</c:v>
                </c:pt>
                <c:pt idx="28">
                  <c:v>397.91826186915142</c:v>
                </c:pt>
                <c:pt idx="29">
                  <c:v>482.91947375220514</c:v>
                </c:pt>
                <c:pt idx="30">
                  <c:v>584.05352057157017</c:v>
                </c:pt>
                <c:pt idx="31">
                  <c:v>706.10101648859006</c:v>
                </c:pt>
                <c:pt idx="32">
                  <c:v>853.34353760069666</c:v>
                </c:pt>
                <c:pt idx="33">
                  <c:v>1032.2316287999572</c:v>
                </c:pt>
                <c:pt idx="34">
                  <c:v>1248.5410890353651</c:v>
                </c:pt>
                <c:pt idx="35">
                  <c:v>1510.0546853933349</c:v>
                </c:pt>
                <c:pt idx="36">
                  <c:v>1826.1705046819359</c:v>
                </c:pt>
                <c:pt idx="37">
                  <c:v>2208.201733460447</c:v>
                </c:pt>
                <c:pt idx="38">
                  <c:v>2669.7840544347659</c:v>
                </c:pt>
                <c:pt idx="39">
                  <c:v>3227.3138223928572</c:v>
                </c:pt>
                <c:pt idx="40">
                  <c:v>3900.4711868405152</c:v>
                </c:pt>
                <c:pt idx="41">
                  <c:v>4712.8788334930141</c:v>
                </c:pt>
                <c:pt idx="42">
                  <c:v>5692.810145884654</c:v>
                </c:pt>
                <c:pt idx="43">
                  <c:v>6874.0348870806938</c:v>
                </c:pt>
                <c:pt idx="44">
                  <c:v>8296.760682414917</c:v>
                </c:pt>
                <c:pt idx="45">
                  <c:v>10008.709760510113</c:v>
                </c:pt>
                <c:pt idx="46">
                  <c:v>12066.270625333456</c:v>
                </c:pt>
                <c:pt idx="47">
                  <c:v>14535.727474664622</c:v>
                </c:pt>
                <c:pt idx="48">
                  <c:v>17494.469822115338</c:v>
                </c:pt>
                <c:pt idx="49">
                  <c:v>21032.129239249629</c:v>
                </c:pt>
                <c:pt idx="50">
                  <c:v>25251.418329394404</c:v>
                </c:pt>
                <c:pt idx="51">
                  <c:v>30268.467349569069</c:v>
                </c:pt>
                <c:pt idx="52">
                  <c:v>36212.343596012732</c:v>
                </c:pt>
                <c:pt idx="53">
                  <c:v>43223.19838145106</c:v>
                </c:pt>
                <c:pt idx="54">
                  <c:v>51448.481021232095</c:v>
                </c:pt>
                <c:pt idx="55">
                  <c:v>61036.40150291007</c:v>
                </c:pt>
                <c:pt idx="56">
                  <c:v>72125.785673685605</c:v>
                </c:pt>
                <c:pt idx="57">
                  <c:v>84831.379331905802</c:v>
                </c:pt>
                <c:pt idx="58">
                  <c:v>99223.93162998966</c:v>
                </c:pt>
                <c:pt idx="59">
                  <c:v>115304.97139168024</c:v>
                </c:pt>
                <c:pt idx="60">
                  <c:v>132977.37985157396</c:v>
                </c:pt>
                <c:pt idx="61">
                  <c:v>152014.81779837966</c:v>
                </c:pt>
                <c:pt idx="62">
                  <c:v>172035.74193574701</c:v>
                </c:pt>
                <c:pt idx="63">
                  <c:v>192490.67812891715</c:v>
                </c:pt>
                <c:pt idx="64">
                  <c:v>212673.37707803675</c:v>
                </c:pt>
                <c:pt idx="65">
                  <c:v>231765.15819703808</c:v>
                </c:pt>
                <c:pt idx="66">
                  <c:v>248914.44687540561</c:v>
                </c:pt>
                <c:pt idx="67">
                  <c:v>263338.88890126231</c:v>
                </c:pt>
                <c:pt idx="68">
                  <c:v>274419.53045634273</c:v>
                </c:pt>
                <c:pt idx="69">
                  <c:v>281748.57802308293</c:v>
                </c:pt>
                <c:pt idx="70">
                  <c:v>285114.31317851291</c:v>
                </c:pt>
                <c:pt idx="71">
                  <c:v>285114.31317851291</c:v>
                </c:pt>
                <c:pt idx="72">
                  <c:v>285114.31317851291</c:v>
                </c:pt>
                <c:pt idx="73">
                  <c:v>285114.31317851291</c:v>
                </c:pt>
                <c:pt idx="74">
                  <c:v>285114.31317851291</c:v>
                </c:pt>
                <c:pt idx="75">
                  <c:v>285114.31317851291</c:v>
                </c:pt>
                <c:pt idx="76">
                  <c:v>285114.31317851291</c:v>
                </c:pt>
                <c:pt idx="77">
                  <c:v>285114.31317851291</c:v>
                </c:pt>
                <c:pt idx="78">
                  <c:v>285114.31317851291</c:v>
                </c:pt>
                <c:pt idx="79">
                  <c:v>285114.31317851291</c:v>
                </c:pt>
                <c:pt idx="80">
                  <c:v>285114.31317851291</c:v>
                </c:pt>
                <c:pt idx="81">
                  <c:v>285114.31317851291</c:v>
                </c:pt>
                <c:pt idx="82">
                  <c:v>285114.31317851291</c:v>
                </c:pt>
                <c:pt idx="83">
                  <c:v>285114.31317851291</c:v>
                </c:pt>
                <c:pt idx="84">
                  <c:v>285114.31317851291</c:v>
                </c:pt>
                <c:pt idx="85">
                  <c:v>285114.31317851291</c:v>
                </c:pt>
                <c:pt idx="86">
                  <c:v>285114.31317851291</c:v>
                </c:pt>
                <c:pt idx="87">
                  <c:v>285114.31317851291</c:v>
                </c:pt>
                <c:pt idx="88">
                  <c:v>285114.31317851291</c:v>
                </c:pt>
                <c:pt idx="89">
                  <c:v>285114.31317851291</c:v>
                </c:pt>
                <c:pt idx="90">
                  <c:v>285114.31317851291</c:v>
                </c:pt>
                <c:pt idx="91">
                  <c:v>285114.31317851291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43-476B-BF5D-7A63DD07D917}"/>
            </c:ext>
          </c:extLst>
        </c:ser>
        <c:ser>
          <c:idx val="5"/>
          <c:order val="5"/>
          <c:tx>
            <c:strRef>
              <c:f>versie!$I$4</c:f>
              <c:strCache>
                <c:ptCount val="1"/>
                <c:pt idx="0">
                  <c:v>nieuw overlijdensgevallen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versie!$C$5:$C$96</c:f>
              <c:numCache>
                <c:formatCode>d\-mmm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xVal>
          <c:yVal>
            <c:numRef>
              <c:f>versie!$I$5:$I$96</c:f>
              <c:numCache>
                <c:formatCode>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8</c:v>
                </c:pt>
                <c:pt idx="18">
                  <c:v>4</c:v>
                </c:pt>
                <c:pt idx="19">
                  <c:v>19</c:v>
                </c:pt>
                <c:pt idx="20">
                  <c:v>15</c:v>
                </c:pt>
                <c:pt idx="21">
                  <c:v>18</c:v>
                </c:pt>
                <c:pt idx="22">
                  <c:v>30</c:v>
                </c:pt>
                <c:pt idx="23">
                  <c:v>30</c:v>
                </c:pt>
                <c:pt idx="24">
                  <c:v>43</c:v>
                </c:pt>
                <c:pt idx="25">
                  <c:v>44.664704090624639</c:v>
                </c:pt>
                <c:pt idx="26">
                  <c:v>49.267900617391888</c:v>
                </c:pt>
                <c:pt idx="27">
                  <c:v>56.759342415530796</c:v>
                </c:pt>
                <c:pt idx="28">
                  <c:v>68.2263147456041</c:v>
                </c:pt>
                <c:pt idx="29">
                  <c:v>85.001211883053713</c:v>
                </c:pt>
                <c:pt idx="30">
                  <c:v>101.13404681936504</c:v>
                </c:pt>
                <c:pt idx="31">
                  <c:v>122.04749591701989</c:v>
                </c:pt>
                <c:pt idx="32">
                  <c:v>147.2425211121066</c:v>
                </c:pt>
                <c:pt idx="33">
                  <c:v>178.88809119926054</c:v>
                </c:pt>
                <c:pt idx="34">
                  <c:v>216.30946023540787</c:v>
                </c:pt>
                <c:pt idx="35">
                  <c:v>261.51359635796985</c:v>
                </c:pt>
                <c:pt idx="36">
                  <c:v>316.11581928860096</c:v>
                </c:pt>
                <c:pt idx="37">
                  <c:v>382.03122877851115</c:v>
                </c:pt>
                <c:pt idx="38">
                  <c:v>461.58232097431892</c:v>
                </c:pt>
                <c:pt idx="39">
                  <c:v>557.52976795809127</c:v>
                </c:pt>
                <c:pt idx="40">
                  <c:v>673.15736444765798</c:v>
                </c:pt>
                <c:pt idx="41">
                  <c:v>812.4076466524989</c:v>
                </c:pt>
                <c:pt idx="42">
                  <c:v>979.93131239163995</c:v>
                </c:pt>
                <c:pt idx="43">
                  <c:v>1181.2247411960398</c:v>
                </c:pt>
                <c:pt idx="44">
                  <c:v>1422.7257953342232</c:v>
                </c:pt>
                <c:pt idx="45">
                  <c:v>1711.9490780951965</c:v>
                </c:pt>
                <c:pt idx="46">
                  <c:v>2057.5608648233429</c:v>
                </c:pt>
                <c:pt idx="47">
                  <c:v>2469.4568493311654</c:v>
                </c:pt>
                <c:pt idx="48">
                  <c:v>2958.7423474507159</c:v>
                </c:pt>
                <c:pt idx="49">
                  <c:v>3537.6594171342913</c:v>
                </c:pt>
                <c:pt idx="50">
                  <c:v>4219.2890901447754</c:v>
                </c:pt>
                <c:pt idx="51">
                  <c:v>5017.0490201746652</c:v>
                </c:pt>
                <c:pt idx="52">
                  <c:v>5943.8762464436622</c:v>
                </c:pt>
                <c:pt idx="53">
                  <c:v>7010.8547854383287</c:v>
                </c:pt>
                <c:pt idx="54">
                  <c:v>8225.282639781035</c:v>
                </c:pt>
                <c:pt idx="55">
                  <c:v>9587.9204816779747</c:v>
                </c:pt>
                <c:pt idx="56">
                  <c:v>11089.384170775535</c:v>
                </c:pt>
                <c:pt idx="57">
                  <c:v>12705.593658220198</c:v>
                </c:pt>
                <c:pt idx="58">
                  <c:v>14392.552298083858</c:v>
                </c:pt>
                <c:pt idx="59">
                  <c:v>16081.039761690583</c:v>
                </c:pt>
                <c:pt idx="60">
                  <c:v>17672.408459893719</c:v>
                </c:pt>
                <c:pt idx="61">
                  <c:v>19037.437946805701</c:v>
                </c:pt>
                <c:pt idx="62">
                  <c:v>20020.924137367343</c:v>
                </c:pt>
                <c:pt idx="63">
                  <c:v>20454.936193170142</c:v>
                </c:pt>
                <c:pt idx="64">
                  <c:v>20182.6989491196</c:v>
                </c:pt>
                <c:pt idx="65">
                  <c:v>19091.781119001331</c:v>
                </c:pt>
                <c:pt idx="66">
                  <c:v>17149.288678367535</c:v>
                </c:pt>
                <c:pt idx="67">
                  <c:v>14424.442025856697</c:v>
                </c:pt>
                <c:pt idx="68">
                  <c:v>11080.641555080423</c:v>
                </c:pt>
                <c:pt idx="69">
                  <c:v>7329.0475667401915</c:v>
                </c:pt>
                <c:pt idx="70">
                  <c:v>3365.7351554299821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43-476B-BF5D-7A63DD07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40168"/>
        <c:axId val="490042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versie!$E$4</c15:sqref>
                        </c15:formulaRef>
                      </c:ext>
                    </c:extLst>
                    <c:strCache>
                      <c:ptCount val="1"/>
                      <c:pt idx="0">
                        <c:v>b. genezen en overleden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versie!$C$5:$C$96</c15:sqref>
                        </c15:formulaRef>
                      </c:ext>
                    </c:extLst>
                    <c:numCache>
                      <c:formatCode>d\-mmm</c:formatCode>
                      <c:ptCount val="92"/>
                      <c:pt idx="0">
                        <c:v>43888</c:v>
                      </c:pt>
                      <c:pt idx="1">
                        <c:v>43889</c:v>
                      </c:pt>
                      <c:pt idx="2">
                        <c:v>43890</c:v>
                      </c:pt>
                      <c:pt idx="3">
                        <c:v>43891</c:v>
                      </c:pt>
                      <c:pt idx="4">
                        <c:v>43892</c:v>
                      </c:pt>
                      <c:pt idx="5">
                        <c:v>43893</c:v>
                      </c:pt>
                      <c:pt idx="6">
                        <c:v>43894</c:v>
                      </c:pt>
                      <c:pt idx="7">
                        <c:v>43895</c:v>
                      </c:pt>
                      <c:pt idx="8">
                        <c:v>43896</c:v>
                      </c:pt>
                      <c:pt idx="9">
                        <c:v>43897</c:v>
                      </c:pt>
                      <c:pt idx="10">
                        <c:v>43898</c:v>
                      </c:pt>
                      <c:pt idx="11">
                        <c:v>43899</c:v>
                      </c:pt>
                      <c:pt idx="12">
                        <c:v>43900</c:v>
                      </c:pt>
                      <c:pt idx="13">
                        <c:v>43901</c:v>
                      </c:pt>
                      <c:pt idx="14">
                        <c:v>43902</c:v>
                      </c:pt>
                      <c:pt idx="15">
                        <c:v>43903</c:v>
                      </c:pt>
                      <c:pt idx="16">
                        <c:v>43904</c:v>
                      </c:pt>
                      <c:pt idx="17">
                        <c:v>43905</c:v>
                      </c:pt>
                      <c:pt idx="18">
                        <c:v>43906</c:v>
                      </c:pt>
                      <c:pt idx="19">
                        <c:v>43907</c:v>
                      </c:pt>
                      <c:pt idx="20">
                        <c:v>43908</c:v>
                      </c:pt>
                      <c:pt idx="21">
                        <c:v>43909</c:v>
                      </c:pt>
                      <c:pt idx="22">
                        <c:v>43910</c:v>
                      </c:pt>
                      <c:pt idx="23">
                        <c:v>43911</c:v>
                      </c:pt>
                      <c:pt idx="24">
                        <c:v>43912</c:v>
                      </c:pt>
                      <c:pt idx="25">
                        <c:v>43913</c:v>
                      </c:pt>
                      <c:pt idx="26">
                        <c:v>43914</c:v>
                      </c:pt>
                      <c:pt idx="27">
                        <c:v>43915</c:v>
                      </c:pt>
                      <c:pt idx="28">
                        <c:v>43916</c:v>
                      </c:pt>
                      <c:pt idx="29">
                        <c:v>43917</c:v>
                      </c:pt>
                      <c:pt idx="30">
                        <c:v>43918</c:v>
                      </c:pt>
                      <c:pt idx="31">
                        <c:v>43919</c:v>
                      </c:pt>
                      <c:pt idx="32">
                        <c:v>43920</c:v>
                      </c:pt>
                      <c:pt idx="33">
                        <c:v>43921</c:v>
                      </c:pt>
                      <c:pt idx="34">
                        <c:v>43922</c:v>
                      </c:pt>
                      <c:pt idx="35">
                        <c:v>43923</c:v>
                      </c:pt>
                      <c:pt idx="36">
                        <c:v>43924</c:v>
                      </c:pt>
                      <c:pt idx="37">
                        <c:v>43925</c:v>
                      </c:pt>
                      <c:pt idx="38">
                        <c:v>43926</c:v>
                      </c:pt>
                      <c:pt idx="39">
                        <c:v>43927</c:v>
                      </c:pt>
                      <c:pt idx="40">
                        <c:v>43928</c:v>
                      </c:pt>
                      <c:pt idx="41">
                        <c:v>43929</c:v>
                      </c:pt>
                      <c:pt idx="42">
                        <c:v>43930</c:v>
                      </c:pt>
                      <c:pt idx="43">
                        <c:v>43931</c:v>
                      </c:pt>
                      <c:pt idx="44">
                        <c:v>43932</c:v>
                      </c:pt>
                      <c:pt idx="45">
                        <c:v>43933</c:v>
                      </c:pt>
                      <c:pt idx="46">
                        <c:v>43934</c:v>
                      </c:pt>
                      <c:pt idx="47">
                        <c:v>43935</c:v>
                      </c:pt>
                      <c:pt idx="48">
                        <c:v>43936</c:v>
                      </c:pt>
                      <c:pt idx="49">
                        <c:v>43937</c:v>
                      </c:pt>
                      <c:pt idx="50">
                        <c:v>43938</c:v>
                      </c:pt>
                      <c:pt idx="51">
                        <c:v>43939</c:v>
                      </c:pt>
                      <c:pt idx="52">
                        <c:v>43940</c:v>
                      </c:pt>
                      <c:pt idx="53">
                        <c:v>43941</c:v>
                      </c:pt>
                      <c:pt idx="54">
                        <c:v>43942</c:v>
                      </c:pt>
                      <c:pt idx="55">
                        <c:v>43943</c:v>
                      </c:pt>
                      <c:pt idx="56">
                        <c:v>43944</c:v>
                      </c:pt>
                      <c:pt idx="57">
                        <c:v>43945</c:v>
                      </c:pt>
                      <c:pt idx="58">
                        <c:v>43946</c:v>
                      </c:pt>
                      <c:pt idx="59">
                        <c:v>43947</c:v>
                      </c:pt>
                      <c:pt idx="60">
                        <c:v>43948</c:v>
                      </c:pt>
                      <c:pt idx="61">
                        <c:v>43949</c:v>
                      </c:pt>
                      <c:pt idx="62">
                        <c:v>43950</c:v>
                      </c:pt>
                      <c:pt idx="63">
                        <c:v>43951</c:v>
                      </c:pt>
                      <c:pt idx="64">
                        <c:v>43952</c:v>
                      </c:pt>
                      <c:pt idx="65">
                        <c:v>43953</c:v>
                      </c:pt>
                      <c:pt idx="66">
                        <c:v>43954</c:v>
                      </c:pt>
                      <c:pt idx="67">
                        <c:v>43955</c:v>
                      </c:pt>
                      <c:pt idx="68">
                        <c:v>43956</c:v>
                      </c:pt>
                      <c:pt idx="69">
                        <c:v>43957</c:v>
                      </c:pt>
                      <c:pt idx="70">
                        <c:v>43958</c:v>
                      </c:pt>
                      <c:pt idx="71">
                        <c:v>43959</c:v>
                      </c:pt>
                      <c:pt idx="72">
                        <c:v>43960</c:v>
                      </c:pt>
                      <c:pt idx="73">
                        <c:v>43961</c:v>
                      </c:pt>
                      <c:pt idx="74">
                        <c:v>43962</c:v>
                      </c:pt>
                      <c:pt idx="75">
                        <c:v>43963</c:v>
                      </c:pt>
                      <c:pt idx="76">
                        <c:v>43964</c:v>
                      </c:pt>
                      <c:pt idx="77">
                        <c:v>43965</c:v>
                      </c:pt>
                      <c:pt idx="78">
                        <c:v>43966</c:v>
                      </c:pt>
                      <c:pt idx="79">
                        <c:v>43967</c:v>
                      </c:pt>
                      <c:pt idx="80">
                        <c:v>43968</c:v>
                      </c:pt>
                      <c:pt idx="81">
                        <c:v>43969</c:v>
                      </c:pt>
                      <c:pt idx="82">
                        <c:v>43970</c:v>
                      </c:pt>
                      <c:pt idx="83">
                        <c:v>43971</c:v>
                      </c:pt>
                      <c:pt idx="84">
                        <c:v>43972</c:v>
                      </c:pt>
                      <c:pt idx="85">
                        <c:v>43973</c:v>
                      </c:pt>
                      <c:pt idx="86">
                        <c:v>43974</c:v>
                      </c:pt>
                      <c:pt idx="87">
                        <c:v>43975</c:v>
                      </c:pt>
                      <c:pt idx="88">
                        <c:v>43976</c:v>
                      </c:pt>
                      <c:pt idx="89">
                        <c:v>43977</c:v>
                      </c:pt>
                      <c:pt idx="90">
                        <c:v>43978</c:v>
                      </c:pt>
                      <c:pt idx="91">
                        <c:v>43979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versie!$E$5:$E$96</c15:sqref>
                        </c15:formulaRef>
                      </c:ext>
                    </c:extLst>
                    <c:numCache>
                      <c:formatCode>0</c:formatCode>
                      <c:ptCount val="92"/>
                      <c:pt idx="14">
                        <c:v>10</c:v>
                      </c:pt>
                      <c:pt idx="15">
                        <c:v>18</c:v>
                      </c:pt>
                      <c:pt idx="16">
                        <c:v>24</c:v>
                      </c:pt>
                      <c:pt idx="17">
                        <c:v>38</c:v>
                      </c:pt>
                      <c:pt idx="18">
                        <c:v>82</c:v>
                      </c:pt>
                      <c:pt idx="19">
                        <c:v>128</c:v>
                      </c:pt>
                      <c:pt idx="20">
                        <c:v>188</c:v>
                      </c:pt>
                      <c:pt idx="21">
                        <c:v>265</c:v>
                      </c:pt>
                      <c:pt idx="22">
                        <c:v>321</c:v>
                      </c:pt>
                      <c:pt idx="23">
                        <c:v>382</c:v>
                      </c:pt>
                      <c:pt idx="24">
                        <c:v>503</c:v>
                      </c:pt>
                      <c:pt idx="25">
                        <c:v>614</c:v>
                      </c:pt>
                      <c:pt idx="26">
                        <c:v>804</c:v>
                      </c:pt>
                      <c:pt idx="27">
                        <c:v>959</c:v>
                      </c:pt>
                      <c:pt idx="28">
                        <c:v>1135</c:v>
                      </c:pt>
                      <c:pt idx="29">
                        <c:v>1413</c:v>
                      </c:pt>
                      <c:pt idx="30">
                        <c:v>1705</c:v>
                      </c:pt>
                      <c:pt idx="31">
                        <c:v>2051</c:v>
                      </c:pt>
                      <c:pt idx="32">
                        <c:v>2460</c:v>
                      </c:pt>
                      <c:pt idx="33">
                        <c:v>2976.6</c:v>
                      </c:pt>
                      <c:pt idx="34">
                        <c:v>3601.6859999999997</c:v>
                      </c:pt>
                      <c:pt idx="35">
                        <c:v>4357.9111132852831</c:v>
                      </c:pt>
                      <c:pt idx="36">
                        <c:v>5272.8788942983119</c:v>
                      </c:pt>
                      <c:pt idx="37">
                        <c:v>6379.8749614653198</c:v>
                      </c:pt>
                      <c:pt idx="38">
                        <c:v>7719.2023260391879</c:v>
                      </c:pt>
                      <c:pt idx="39">
                        <c:v>9339.5903383052173</c:v>
                      </c:pt>
                      <c:pt idx="40">
                        <c:v>11299.910494529167</c:v>
                      </c:pt>
                      <c:pt idx="41">
                        <c:v>13671.417438940109</c:v>
                      </c:pt>
                      <c:pt idx="42">
                        <c:v>16540.236367740392</c:v>
                      </c:pt>
                      <c:pt idx="43">
                        <c:v>20010.477928826844</c:v>
                      </c:pt>
                      <c:pt idx="44">
                        <c:v>24207.981604001543</c:v>
                      </c:pt>
                      <c:pt idx="45">
                        <c:v>29284.793695732518</c:v>
                      </c:pt>
                      <c:pt idx="46">
                        <c:v>35424.46834579268</c:v>
                      </c:pt>
                      <c:pt idx="47">
                        <c:v>42848.763588902882</c:v>
                      </c:pt>
                      <c:pt idx="48">
                        <c:v>51825.094390016602</c:v>
                      </c:pt>
                      <c:pt idx="49">
                        <c:v>62676.352690027961</c:v>
                      </c:pt>
                      <c:pt idx="50">
                        <c:v>75791.658752982315</c:v>
                      </c:pt>
                      <c:pt idx="51">
                        <c:v>91639.326243197444</c:v>
                      </c:pt>
                      <c:pt idx="52">
                        <c:v>110783.29109036844</c:v>
                      </c:pt>
                      <c:pt idx="53">
                        <c:v>133901.18727794514</c:v>
                      </c:pt>
                      <c:pt idx="54">
                        <c:v>161806.27915662061</c:v>
                      </c:pt>
                      <c:pt idx="55">
                        <c:v>195472.51839364474</c:v>
                      </c:pt>
                      <c:pt idx="56">
                        <c:v>236064.19621873696</c:v>
                      </c:pt>
                      <c:pt idx="57">
                        <c:v>284969.24527931184</c:v>
                      </c:pt>
                      <c:pt idx="58">
                        <c:v>343836.73045564693</c:v>
                      </c:pt>
                      <c:pt idx="59">
                        <c:v>414617.98869290442</c:v>
                      </c:pt>
                      <c:pt idx="60">
                        <c:v>499610.31992107572</c:v>
                      </c:pt>
                      <c:pt idx="61">
                        <c:v>601501.17738576792</c:v>
                      </c:pt>
                      <c:pt idx="62">
                        <c:v>723409.31479929155</c:v>
                      </c:pt>
                      <c:pt idx="63">
                        <c:v>868917.13258602004</c:v>
                      </c:pt>
                      <c:pt idx="64">
                        <c:v>1042085.4617318957</c:v>
                      </c:pt>
                      <c:pt idx="65">
                        <c:v>1247437.7025131136</c:v>
                      </c:pt>
                      <c:pt idx="66">
                        <c:v>1489894.5810275241</c:v>
                      </c:pt>
                      <c:pt idx="67">
                        <c:v>1774633.3932311169</c:v>
                      </c:pt>
                      <c:pt idx="68">
                        <c:v>2106836.7897126907</c:v>
                      </c:pt>
                      <c:pt idx="69">
                        <c:v>2491286.2389564407</c:v>
                      </c:pt>
                      <c:pt idx="70">
                        <c:v>2931746.2130602058</c:v>
                      </c:pt>
                      <c:pt idx="71">
                        <c:v>3430079.7998070251</c:v>
                      </c:pt>
                      <c:pt idx="72">
                        <c:v>3985041.6250776667</c:v>
                      </c:pt>
                      <c:pt idx="73">
                        <c:v>4590718.993353921</c:v>
                      </c:pt>
                      <c:pt idx="74">
                        <c:v>5234651.7169729872</c:v>
                      </c:pt>
                      <c:pt idx="75">
                        <c:v>5895774.7279510917</c:v>
                      </c:pt>
                      <c:pt idx="76">
                        <c:v>6542511.6611913405</c:v>
                      </c:pt>
                      <c:pt idx="77">
                        <c:v>7131609.3441218175</c:v>
                      </c:pt>
                      <c:pt idx="78">
                        <c:v>7608611.6147568235</c:v>
                      </c:pt>
                      <c:pt idx="79">
                        <c:v>7911127.6394155454</c:v>
                      </c:pt>
                      <c:pt idx="80">
                        <c:v>7976045.9837990468</c:v>
                      </c:pt>
                      <c:pt idx="81">
                        <c:v>7751261.919833119</c:v>
                      </c:pt>
                      <c:pt idx="82">
                        <c:v>7210987.5446469337</c:v>
                      </c:pt>
                      <c:pt idx="83">
                        <c:v>6371239.7139592497</c:v>
                      </c:pt>
                      <c:pt idx="84">
                        <c:v>5299336.6280320575</c:v>
                      </c:pt>
                      <c:pt idx="85">
                        <c:v>4110003.9187963139</c:v>
                      </c:pt>
                      <c:pt idx="86">
                        <c:v>2943533.8354572929</c:v>
                      </c:pt>
                      <c:pt idx="87">
                        <c:v>1929600.9273997175</c:v>
                      </c:pt>
                      <c:pt idx="88">
                        <c:v>1150720.9466740314</c:v>
                      </c:pt>
                      <c:pt idx="89">
                        <c:v>623844.64783180284</c:v>
                      </c:pt>
                      <c:pt idx="90">
                        <c:v>310023.74596765492</c:v>
                      </c:pt>
                      <c:pt idx="91">
                        <c:v>144152.43434769884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B43-476B-BF5D-7A63DD07D917}"/>
                  </c:ext>
                </c:extLst>
              </c15:ser>
            </c15:filteredScatterSeries>
          </c:ext>
        </c:extLst>
      </c:scatterChart>
      <c:valAx>
        <c:axId val="49004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042136"/>
        <c:crosses val="autoZero"/>
        <c:crossBetween val="midCat"/>
      </c:valAx>
      <c:valAx>
        <c:axId val="490042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04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48531</xdr:colOff>
      <xdr:row>70</xdr:row>
      <xdr:rowOff>81642</xdr:rowOff>
    </xdr:from>
    <xdr:to>
      <xdr:col>21</xdr:col>
      <xdr:colOff>471714</xdr:colOff>
      <xdr:row>92</xdr:row>
      <xdr:rowOff>127000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981817D-AC08-46CA-B3A3-C8DF4D645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70</xdr:row>
      <xdr:rowOff>109764</xdr:rowOff>
    </xdr:from>
    <xdr:ext cx="65" cy="172227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71EE9B3A-9F53-49E7-A01C-49BF6987423E}"/>
            </a:ext>
          </a:extLst>
        </xdr:cNvPr>
        <xdr:cNvSpPr txBox="1"/>
      </xdr:nvSpPr>
      <xdr:spPr>
        <a:xfrm>
          <a:off x="7429500" y="134193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twoCellAnchor>
    <xdr:from>
      <xdr:col>15</xdr:col>
      <xdr:colOff>358913</xdr:colOff>
      <xdr:row>7</xdr:row>
      <xdr:rowOff>82825</xdr:rowOff>
    </xdr:from>
    <xdr:to>
      <xdr:col>36</xdr:col>
      <xdr:colOff>174625</xdr:colOff>
      <xdr:row>36</xdr:row>
      <xdr:rowOff>127000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2788F50-FCFC-44D4-AE85-3194B2E65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ona%20Besmet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d"/>
      <sheetName val="Italie"/>
      <sheetName val="20mrt "/>
      <sheetName val="21mrt"/>
      <sheetName val="versie"/>
      <sheetName val="Verspreidingsmodel"/>
      <sheetName val="Formules en Achtergrond"/>
      <sheetName val="Bevolking__geslacht__leeftijd_e"/>
    </sheetNames>
    <sheetDataSet>
      <sheetData sheetId="0"/>
      <sheetData sheetId="1"/>
      <sheetData sheetId="2"/>
      <sheetData sheetId="3"/>
      <sheetData sheetId="4">
        <row r="4">
          <cell r="D4" t="str">
            <v>a. actief besmet voorspeld</v>
          </cell>
          <cell r="E4" t="str">
            <v>b. genezen en overleden</v>
          </cell>
          <cell r="F4" t="str">
            <v>nieuw =a+b n-(n-1)</v>
          </cell>
          <cell r="G4" t="str">
            <v>Alle besmet = (n-1)+nieuw</v>
          </cell>
          <cell r="H4" t="str">
            <v>overleden voorspeld</v>
          </cell>
          <cell r="I4" t="str">
            <v>nieuw overlijdensgevallen</v>
          </cell>
        </row>
        <row r="5">
          <cell r="C5">
            <v>43888</v>
          </cell>
          <cell r="D5">
            <v>1</v>
          </cell>
          <cell r="F5">
            <v>1</v>
          </cell>
          <cell r="H5">
            <v>0</v>
          </cell>
          <cell r="I5">
            <v>0</v>
          </cell>
        </row>
        <row r="6">
          <cell r="C6">
            <v>43889</v>
          </cell>
          <cell r="D6">
            <v>2</v>
          </cell>
          <cell r="H6">
            <v>0</v>
          </cell>
          <cell r="I6">
            <v>0</v>
          </cell>
        </row>
        <row r="7">
          <cell r="C7">
            <v>43890</v>
          </cell>
          <cell r="D7">
            <v>7</v>
          </cell>
          <cell r="H7">
            <v>0</v>
          </cell>
          <cell r="I7">
            <v>0</v>
          </cell>
        </row>
        <row r="8">
          <cell r="C8">
            <v>43891</v>
          </cell>
          <cell r="D8">
            <v>10</v>
          </cell>
          <cell r="H8">
            <v>0</v>
          </cell>
          <cell r="I8">
            <v>0</v>
          </cell>
        </row>
        <row r="9">
          <cell r="C9">
            <v>43892</v>
          </cell>
          <cell r="D9">
            <v>18</v>
          </cell>
          <cell r="H9">
            <v>0</v>
          </cell>
          <cell r="I9">
            <v>0</v>
          </cell>
        </row>
        <row r="10">
          <cell r="C10">
            <v>43893</v>
          </cell>
          <cell r="D10">
            <v>24</v>
          </cell>
          <cell r="H10">
            <v>0</v>
          </cell>
          <cell r="I10">
            <v>0</v>
          </cell>
        </row>
        <row r="11">
          <cell r="C11">
            <v>43894</v>
          </cell>
          <cell r="D11">
            <v>38</v>
          </cell>
          <cell r="H11">
            <v>0</v>
          </cell>
          <cell r="I11">
            <v>0</v>
          </cell>
        </row>
        <row r="12">
          <cell r="C12">
            <v>43895</v>
          </cell>
          <cell r="D12">
            <v>82</v>
          </cell>
          <cell r="H12">
            <v>0</v>
          </cell>
          <cell r="I12">
            <v>0</v>
          </cell>
        </row>
        <row r="13">
          <cell r="C13">
            <v>43896</v>
          </cell>
          <cell r="D13">
            <v>128</v>
          </cell>
          <cell r="H13">
            <v>1</v>
          </cell>
          <cell r="I13">
            <v>1</v>
          </cell>
        </row>
        <row r="14">
          <cell r="C14">
            <v>43897</v>
          </cell>
          <cell r="D14">
            <v>188</v>
          </cell>
          <cell r="H14">
            <v>1</v>
          </cell>
          <cell r="I14">
            <v>0</v>
          </cell>
        </row>
        <row r="15">
          <cell r="C15">
            <v>43898</v>
          </cell>
          <cell r="D15">
            <v>265</v>
          </cell>
          <cell r="H15">
            <v>3</v>
          </cell>
          <cell r="I15">
            <v>2</v>
          </cell>
        </row>
        <row r="16">
          <cell r="C16">
            <v>43899</v>
          </cell>
          <cell r="D16">
            <v>321</v>
          </cell>
          <cell r="H16">
            <v>3</v>
          </cell>
          <cell r="I16">
            <v>0</v>
          </cell>
        </row>
        <row r="17">
          <cell r="C17">
            <v>43900</v>
          </cell>
          <cell r="D17">
            <v>382</v>
          </cell>
          <cell r="H17">
            <v>4</v>
          </cell>
          <cell r="I17">
            <v>1</v>
          </cell>
        </row>
        <row r="18">
          <cell r="C18">
            <v>43901</v>
          </cell>
          <cell r="D18">
            <v>503</v>
          </cell>
          <cell r="G18">
            <v>503</v>
          </cell>
          <cell r="H18">
            <v>5</v>
          </cell>
          <cell r="I18">
            <v>1</v>
          </cell>
        </row>
        <row r="19">
          <cell r="C19">
            <v>43902</v>
          </cell>
          <cell r="D19">
            <v>614</v>
          </cell>
          <cell r="E19">
            <v>10</v>
          </cell>
          <cell r="F19">
            <v>121</v>
          </cell>
          <cell r="G19">
            <v>624</v>
          </cell>
          <cell r="H19">
            <v>5</v>
          </cell>
          <cell r="I19">
            <v>0</v>
          </cell>
        </row>
        <row r="20">
          <cell r="C20">
            <v>43903</v>
          </cell>
          <cell r="D20">
            <v>804</v>
          </cell>
          <cell r="E20">
            <v>18</v>
          </cell>
          <cell r="F20">
            <v>198</v>
          </cell>
          <cell r="G20">
            <v>822</v>
          </cell>
          <cell r="H20">
            <v>10</v>
          </cell>
          <cell r="I20">
            <v>5</v>
          </cell>
        </row>
        <row r="21">
          <cell r="C21">
            <v>43904</v>
          </cell>
          <cell r="D21">
            <v>959</v>
          </cell>
          <cell r="E21">
            <v>24</v>
          </cell>
          <cell r="F21">
            <v>161</v>
          </cell>
          <cell r="G21">
            <v>983</v>
          </cell>
          <cell r="H21">
            <v>12</v>
          </cell>
          <cell r="I21">
            <v>2</v>
          </cell>
        </row>
        <row r="22">
          <cell r="C22">
            <v>43905</v>
          </cell>
          <cell r="D22">
            <v>1135</v>
          </cell>
          <cell r="E22">
            <v>38</v>
          </cell>
          <cell r="F22">
            <v>190</v>
          </cell>
          <cell r="G22">
            <v>1173</v>
          </cell>
          <cell r="H22">
            <v>20</v>
          </cell>
          <cell r="I22">
            <v>8</v>
          </cell>
        </row>
        <row r="23">
          <cell r="C23">
            <v>43906</v>
          </cell>
          <cell r="D23">
            <v>1413</v>
          </cell>
          <cell r="E23">
            <v>82</v>
          </cell>
          <cell r="F23">
            <v>322</v>
          </cell>
          <cell r="G23">
            <v>1495</v>
          </cell>
          <cell r="H23">
            <v>24</v>
          </cell>
          <cell r="I23">
            <v>4</v>
          </cell>
        </row>
        <row r="24">
          <cell r="C24">
            <v>43907</v>
          </cell>
          <cell r="D24">
            <v>1705</v>
          </cell>
          <cell r="E24">
            <v>128</v>
          </cell>
          <cell r="F24">
            <v>338</v>
          </cell>
          <cell r="G24">
            <v>1833</v>
          </cell>
          <cell r="H24">
            <v>43</v>
          </cell>
          <cell r="I24">
            <v>19</v>
          </cell>
        </row>
        <row r="25">
          <cell r="C25">
            <v>43908</v>
          </cell>
          <cell r="D25">
            <v>2051</v>
          </cell>
          <cell r="E25">
            <v>188</v>
          </cell>
          <cell r="F25">
            <v>406</v>
          </cell>
          <cell r="G25">
            <v>2239</v>
          </cell>
          <cell r="H25">
            <v>58</v>
          </cell>
          <cell r="I25">
            <v>15</v>
          </cell>
        </row>
        <row r="26">
          <cell r="C26">
            <v>43909</v>
          </cell>
          <cell r="D26">
            <v>2460</v>
          </cell>
          <cell r="E26">
            <v>265</v>
          </cell>
          <cell r="F26">
            <v>486</v>
          </cell>
          <cell r="G26">
            <v>2725</v>
          </cell>
          <cell r="H26">
            <v>76</v>
          </cell>
          <cell r="I26">
            <v>18</v>
          </cell>
        </row>
        <row r="27">
          <cell r="C27">
            <v>43910</v>
          </cell>
          <cell r="D27">
            <v>2976.6</v>
          </cell>
          <cell r="E27">
            <v>321</v>
          </cell>
          <cell r="F27">
            <v>572.59999999999991</v>
          </cell>
          <cell r="G27">
            <v>3297.6</v>
          </cell>
          <cell r="H27">
            <v>106</v>
          </cell>
          <cell r="I27">
            <v>30</v>
          </cell>
        </row>
        <row r="28">
          <cell r="C28">
            <v>43911</v>
          </cell>
          <cell r="D28">
            <v>3601.6859999999997</v>
          </cell>
          <cell r="E28">
            <v>382</v>
          </cell>
          <cell r="F28">
            <v>686.08599999999979</v>
          </cell>
          <cell r="G28">
            <v>3983.6859999999997</v>
          </cell>
          <cell r="H28">
            <v>136</v>
          </cell>
          <cell r="I28">
            <v>30</v>
          </cell>
        </row>
        <row r="29">
          <cell r="C29">
            <v>43912</v>
          </cell>
          <cell r="D29">
            <v>4357.9111132852831</v>
          </cell>
          <cell r="E29">
            <v>503</v>
          </cell>
          <cell r="F29">
            <v>877.22511328528344</v>
          </cell>
          <cell r="G29">
            <v>4860.9111132852831</v>
          </cell>
          <cell r="H29">
            <v>179</v>
          </cell>
          <cell r="I29">
            <v>43</v>
          </cell>
        </row>
        <row r="30">
          <cell r="C30">
            <v>43913</v>
          </cell>
          <cell r="D30">
            <v>5272.8788942983119</v>
          </cell>
          <cell r="E30">
            <v>614</v>
          </cell>
          <cell r="F30">
            <v>1025.9677810130288</v>
          </cell>
          <cell r="G30">
            <v>5886.8788942983119</v>
          </cell>
          <cell r="H30">
            <v>223.66470409062464</v>
          </cell>
          <cell r="I30">
            <v>44.664704090624639</v>
          </cell>
        </row>
        <row r="31">
          <cell r="C31">
            <v>43914</v>
          </cell>
          <cell r="D31">
            <v>6379.8749614653198</v>
          </cell>
          <cell r="E31">
            <v>804</v>
          </cell>
          <cell r="F31">
            <v>1296.9960671670078</v>
          </cell>
          <cell r="G31">
            <v>7183.8749614653198</v>
          </cell>
          <cell r="H31">
            <v>272.93260470801653</v>
          </cell>
          <cell r="I31">
            <v>49.267900617391888</v>
          </cell>
        </row>
        <row r="32">
          <cell r="C32">
            <v>43915</v>
          </cell>
          <cell r="D32">
            <v>7719.2023260391879</v>
          </cell>
          <cell r="E32">
            <v>959</v>
          </cell>
          <cell r="F32">
            <v>1494.3273645738682</v>
          </cell>
          <cell r="G32">
            <v>8678.202326039187</v>
          </cell>
          <cell r="H32">
            <v>329.69194712354732</v>
          </cell>
          <cell r="I32">
            <v>56.759342415530796</v>
          </cell>
        </row>
        <row r="33">
          <cell r="C33">
            <v>43916</v>
          </cell>
          <cell r="D33">
            <v>9339.5903383052173</v>
          </cell>
          <cell r="E33">
            <v>1135</v>
          </cell>
          <cell r="F33">
            <v>1796.3880122660294</v>
          </cell>
          <cell r="G33">
            <v>10474.590338305217</v>
          </cell>
          <cell r="H33">
            <v>397.91826186915142</v>
          </cell>
          <cell r="I33">
            <v>68.2263147456041</v>
          </cell>
        </row>
        <row r="34">
          <cell r="C34">
            <v>43917</v>
          </cell>
          <cell r="D34">
            <v>11299.910494529167</v>
          </cell>
          <cell r="E34">
            <v>1413</v>
          </cell>
          <cell r="F34">
            <v>2238.3201562239501</v>
          </cell>
          <cell r="G34">
            <v>12712.910494529167</v>
          </cell>
          <cell r="H34">
            <v>482.91947375220514</v>
          </cell>
          <cell r="I34">
            <v>85.001211883053713</v>
          </cell>
        </row>
        <row r="35">
          <cell r="C35">
            <v>43918</v>
          </cell>
          <cell r="D35">
            <v>13671.417438940109</v>
          </cell>
          <cell r="E35">
            <v>1705</v>
          </cell>
          <cell r="F35">
            <v>2663.5069444109413</v>
          </cell>
          <cell r="G35">
            <v>15376.417438940109</v>
          </cell>
          <cell r="H35">
            <v>584.05352057157017</v>
          </cell>
          <cell r="I35">
            <v>101.13404681936504</v>
          </cell>
        </row>
        <row r="36">
          <cell r="C36">
            <v>43919</v>
          </cell>
          <cell r="D36">
            <v>16540.236367740392</v>
          </cell>
          <cell r="E36">
            <v>2051</v>
          </cell>
          <cell r="F36">
            <v>3214.8189288002832</v>
          </cell>
          <cell r="G36">
            <v>18591.236367740392</v>
          </cell>
          <cell r="H36">
            <v>706.10101648859006</v>
          </cell>
          <cell r="I36">
            <v>122.04749591701989</v>
          </cell>
        </row>
        <row r="37">
          <cell r="C37">
            <v>43920</v>
          </cell>
          <cell r="D37">
            <v>20010.477928826844</v>
          </cell>
          <cell r="E37">
            <v>2460</v>
          </cell>
          <cell r="F37">
            <v>3879.2415610864518</v>
          </cell>
          <cell r="G37">
            <v>22470.477928826844</v>
          </cell>
          <cell r="H37">
            <v>853.34353760069666</v>
          </cell>
          <cell r="I37">
            <v>147.2425211121066</v>
          </cell>
        </row>
        <row r="38">
          <cell r="C38">
            <v>43921</v>
          </cell>
          <cell r="D38">
            <v>24207.981604001543</v>
          </cell>
          <cell r="E38">
            <v>2976.6</v>
          </cell>
          <cell r="F38">
            <v>4714.1036751746997</v>
          </cell>
          <cell r="G38">
            <v>27184.581604001542</v>
          </cell>
          <cell r="H38">
            <v>1032.2316287999572</v>
          </cell>
          <cell r="I38">
            <v>178.88809119926054</v>
          </cell>
        </row>
        <row r="39">
          <cell r="C39">
            <v>43922</v>
          </cell>
          <cell r="D39">
            <v>29284.793695732518</v>
          </cell>
          <cell r="E39">
            <v>3601.6859999999997</v>
          </cell>
          <cell r="F39">
            <v>5701.8980917309746</v>
          </cell>
          <cell r="G39">
            <v>32886.479695732516</v>
          </cell>
          <cell r="H39">
            <v>1248.5410890353651</v>
          </cell>
          <cell r="I39">
            <v>216.30946023540787</v>
          </cell>
        </row>
        <row r="40">
          <cell r="C40">
            <v>43923</v>
          </cell>
          <cell r="D40">
            <v>35424.46834579268</v>
          </cell>
          <cell r="E40">
            <v>4357.9111132852831</v>
          </cell>
          <cell r="F40">
            <v>6895.8997633454455</v>
          </cell>
          <cell r="G40">
            <v>39782.379459077958</v>
          </cell>
          <cell r="H40">
            <v>1510.0546853933349</v>
          </cell>
          <cell r="I40">
            <v>261.51359635796985</v>
          </cell>
        </row>
        <row r="41">
          <cell r="C41">
            <v>43924</v>
          </cell>
          <cell r="D41">
            <v>42848.763588902882</v>
          </cell>
          <cell r="E41">
            <v>5272.8788942983119</v>
          </cell>
          <cell r="F41">
            <v>8339.2630241232309</v>
          </cell>
          <cell r="G41">
            <v>48121.642483201191</v>
          </cell>
          <cell r="H41">
            <v>1826.1705046819359</v>
          </cell>
          <cell r="I41">
            <v>316.11581928860096</v>
          </cell>
        </row>
        <row r="42">
          <cell r="C42">
            <v>43925</v>
          </cell>
          <cell r="D42">
            <v>51825.094390016602</v>
          </cell>
          <cell r="E42">
            <v>6379.8749614653198</v>
          </cell>
          <cell r="F42">
            <v>10083.326868280728</v>
          </cell>
          <cell r="G42">
            <v>58204.969351481923</v>
          </cell>
          <cell r="H42">
            <v>2208.201733460447</v>
          </cell>
          <cell r="I42">
            <v>382.03122877851115</v>
          </cell>
        </row>
        <row r="43">
          <cell r="C43">
            <v>43926</v>
          </cell>
          <cell r="D43">
            <v>62676.352690027961</v>
          </cell>
          <cell r="E43">
            <v>7719.2023260391879</v>
          </cell>
          <cell r="F43">
            <v>12190.585664585227</v>
          </cell>
          <cell r="G43">
            <v>70395.555016067156</v>
          </cell>
          <cell r="H43">
            <v>2669.7840544347659</v>
          </cell>
          <cell r="I43">
            <v>461.58232097431892</v>
          </cell>
        </row>
        <row r="44">
          <cell r="C44">
            <v>43927</v>
          </cell>
          <cell r="D44">
            <v>75791.658752982315</v>
          </cell>
          <cell r="E44">
            <v>9339.5903383052173</v>
          </cell>
          <cell r="F44">
            <v>14735.694075220385</v>
          </cell>
          <cell r="G44">
            <v>85131.249091287536</v>
          </cell>
          <cell r="H44">
            <v>3227.3138223928572</v>
          </cell>
          <cell r="I44">
            <v>557.52976795809127</v>
          </cell>
        </row>
        <row r="45">
          <cell r="C45">
            <v>43928</v>
          </cell>
          <cell r="D45">
            <v>91639.326243197444</v>
          </cell>
          <cell r="E45">
            <v>11299.910494529167</v>
          </cell>
          <cell r="F45">
            <v>17807.987646439076</v>
          </cell>
          <cell r="G45">
            <v>102939.23673772661</v>
          </cell>
          <cell r="H45">
            <v>3900.4711868405152</v>
          </cell>
          <cell r="I45">
            <v>673.15736444765798</v>
          </cell>
        </row>
        <row r="46">
          <cell r="C46">
            <v>43929</v>
          </cell>
          <cell r="D46">
            <v>110783.29109036844</v>
          </cell>
          <cell r="E46">
            <v>13671.417438940109</v>
          </cell>
          <cell r="F46">
            <v>21515.471791581935</v>
          </cell>
          <cell r="G46">
            <v>124454.70852930854</v>
          </cell>
          <cell r="H46">
            <v>4712.8788334930141</v>
          </cell>
          <cell r="I46">
            <v>812.4076466524989</v>
          </cell>
        </row>
        <row r="47">
          <cell r="C47">
            <v>43930</v>
          </cell>
          <cell r="D47">
            <v>133901.18727794514</v>
          </cell>
          <cell r="E47">
            <v>16540.236367740392</v>
          </cell>
          <cell r="F47">
            <v>25986.715116376981</v>
          </cell>
          <cell r="G47">
            <v>150441.42364568551</v>
          </cell>
          <cell r="H47">
            <v>5692.810145884654</v>
          </cell>
          <cell r="I47">
            <v>979.93131239163995</v>
          </cell>
        </row>
        <row r="48">
          <cell r="C48">
            <v>43931</v>
          </cell>
          <cell r="D48">
            <v>161806.27915662061</v>
          </cell>
          <cell r="E48">
            <v>20010.477928826844</v>
          </cell>
          <cell r="F48">
            <v>31375.333439761929</v>
          </cell>
          <cell r="G48">
            <v>181816.75708544743</v>
          </cell>
          <cell r="H48">
            <v>6874.0348870806938</v>
          </cell>
          <cell r="I48">
            <v>1181.2247411960398</v>
          </cell>
        </row>
        <row r="49">
          <cell r="C49">
            <v>43932</v>
          </cell>
          <cell r="D49">
            <v>195472.51839364474</v>
          </cell>
          <cell r="E49">
            <v>24207.981604001543</v>
          </cell>
          <cell r="F49">
            <v>37863.742912198824</v>
          </cell>
          <cell r="G49">
            <v>219680.49999764626</v>
          </cell>
          <cell r="H49">
            <v>8296.760682414917</v>
          </cell>
          <cell r="I49">
            <v>1422.7257953342232</v>
          </cell>
        </row>
        <row r="50">
          <cell r="C50">
            <v>43933</v>
          </cell>
          <cell r="D50">
            <v>236064.19621873696</v>
          </cell>
          <cell r="E50">
            <v>29284.793695732518</v>
          </cell>
          <cell r="F50">
            <v>45668.489916823193</v>
          </cell>
          <cell r="G50">
            <v>265348.98991446942</v>
          </cell>
          <cell r="H50">
            <v>10008.709760510113</v>
          </cell>
          <cell r="I50">
            <v>1711.9490780951965</v>
          </cell>
        </row>
        <row r="51">
          <cell r="C51">
            <v>43934</v>
          </cell>
          <cell r="D51">
            <v>284969.24527931184</v>
          </cell>
          <cell r="E51">
            <v>35424.46834579268</v>
          </cell>
          <cell r="F51">
            <v>55044.723710635037</v>
          </cell>
          <cell r="G51">
            <v>320393.71362510446</v>
          </cell>
          <cell r="H51">
            <v>12066.270625333456</v>
          </cell>
          <cell r="I51">
            <v>2057.5608648233429</v>
          </cell>
        </row>
        <row r="52">
          <cell r="C52">
            <v>43935</v>
          </cell>
          <cell r="D52">
            <v>343836.73045564693</v>
          </cell>
          <cell r="E52">
            <v>42848.763588902882</v>
          </cell>
          <cell r="F52">
            <v>66291.780419445291</v>
          </cell>
          <cell r="G52">
            <v>386685.49404454976</v>
          </cell>
          <cell r="H52">
            <v>14535.727474664622</v>
          </cell>
          <cell r="I52">
            <v>2469.4568493311654</v>
          </cell>
        </row>
        <row r="53">
          <cell r="C53">
            <v>43936</v>
          </cell>
          <cell r="D53">
            <v>414617.98869290442</v>
          </cell>
          <cell r="E53">
            <v>51825.094390016602</v>
          </cell>
          <cell r="F53">
            <v>79757.589038371196</v>
          </cell>
          <cell r="G53">
            <v>466443.08308292099</v>
          </cell>
          <cell r="H53">
            <v>17494.469822115338</v>
          </cell>
          <cell r="I53">
            <v>2958.7423474507159</v>
          </cell>
        </row>
        <row r="54">
          <cell r="C54">
            <v>43937</v>
          </cell>
          <cell r="D54">
            <v>499610.31992107572</v>
          </cell>
          <cell r="E54">
            <v>62676.352690027961</v>
          </cell>
          <cell r="F54">
            <v>95843.589528182667</v>
          </cell>
          <cell r="G54">
            <v>562286.67261110363</v>
          </cell>
          <cell r="H54">
            <v>21032.129239249629</v>
          </cell>
          <cell r="I54">
            <v>3537.6594171342913</v>
          </cell>
        </row>
        <row r="55">
          <cell r="C55">
            <v>43938</v>
          </cell>
          <cell r="D55">
            <v>601501.17738576792</v>
          </cell>
          <cell r="E55">
            <v>75791.658752982315</v>
          </cell>
          <cell r="F55">
            <v>115006.16352764657</v>
          </cell>
          <cell r="G55">
            <v>677292.83613875019</v>
          </cell>
          <cell r="H55">
            <v>25251.418329394404</v>
          </cell>
          <cell r="I55">
            <v>4219.2890901447754</v>
          </cell>
        </row>
        <row r="56">
          <cell r="C56">
            <v>43939</v>
          </cell>
          <cell r="D56">
            <v>723409.31479929155</v>
          </cell>
          <cell r="E56">
            <v>91639.326243197444</v>
          </cell>
          <cell r="F56">
            <v>137755.80490373875</v>
          </cell>
          <cell r="G56">
            <v>815048.64104248898</v>
          </cell>
          <cell r="H56">
            <v>30268.467349569069</v>
          </cell>
          <cell r="I56">
            <v>5017.0490201746652</v>
          </cell>
        </row>
        <row r="57">
          <cell r="C57">
            <v>43940</v>
          </cell>
          <cell r="D57">
            <v>868917.13258602004</v>
          </cell>
          <cell r="E57">
            <v>110783.29109036844</v>
          </cell>
          <cell r="F57">
            <v>164651.78263389948</v>
          </cell>
          <cell r="G57">
            <v>979700.42367638845</v>
          </cell>
          <cell r="H57">
            <v>36212.343596012732</v>
          </cell>
          <cell r="I57">
            <v>5943.8762464436622</v>
          </cell>
        </row>
        <row r="58">
          <cell r="C58">
            <v>43941</v>
          </cell>
          <cell r="D58">
            <v>1042085.4617318957</v>
          </cell>
          <cell r="E58">
            <v>133901.18727794514</v>
          </cell>
          <cell r="F58">
            <v>196286.22533345234</v>
          </cell>
          <cell r="G58">
            <v>1175986.6490098408</v>
          </cell>
          <cell r="H58">
            <v>43223.19838145106</v>
          </cell>
          <cell r="I58">
            <v>7010.8547854383287</v>
          </cell>
        </row>
        <row r="59">
          <cell r="C59">
            <v>43942</v>
          </cell>
          <cell r="D59">
            <v>1247437.7025131136</v>
          </cell>
          <cell r="E59">
            <v>161806.27915662061</v>
          </cell>
          <cell r="F59">
            <v>233257.33265989341</v>
          </cell>
          <cell r="G59">
            <v>1409243.9816697342</v>
          </cell>
          <cell r="H59">
            <v>51448.481021232095</v>
          </cell>
          <cell r="I59">
            <v>8225.282639781035</v>
          </cell>
        </row>
        <row r="60">
          <cell r="C60">
            <v>43943</v>
          </cell>
          <cell r="D60">
            <v>1489894.5810275241</v>
          </cell>
          <cell r="E60">
            <v>195472.51839364474</v>
          </cell>
          <cell r="F60">
            <v>276123.11775143456</v>
          </cell>
          <cell r="G60">
            <v>1685367.0994211687</v>
          </cell>
          <cell r="H60">
            <v>61036.40150291007</v>
          </cell>
          <cell r="I60">
            <v>9587.9204816779747</v>
          </cell>
        </row>
        <row r="61">
          <cell r="C61">
            <v>43944</v>
          </cell>
          <cell r="D61">
            <v>1774633.3932311169</v>
          </cell>
          <cell r="E61">
            <v>236064.19621873696</v>
          </cell>
          <cell r="F61">
            <v>325330.49002868508</v>
          </cell>
          <cell r="G61">
            <v>2010697.5894498536</v>
          </cell>
          <cell r="H61">
            <v>72125.785673685605</v>
          </cell>
          <cell r="I61">
            <v>11089.384170775535</v>
          </cell>
        </row>
        <row r="62">
          <cell r="C62">
            <v>43945</v>
          </cell>
          <cell r="D62">
            <v>2106836.7897126907</v>
          </cell>
          <cell r="E62">
            <v>284969.24527931184</v>
          </cell>
          <cell r="F62">
            <v>381108.44554214866</v>
          </cell>
          <cell r="G62">
            <v>2391806.0349920024</v>
          </cell>
          <cell r="H62">
            <v>84831.379331905802</v>
          </cell>
          <cell r="I62">
            <v>12705.593658220198</v>
          </cell>
        </row>
        <row r="63">
          <cell r="C63">
            <v>43946</v>
          </cell>
          <cell r="D63">
            <v>2491286.2389564407</v>
          </cell>
          <cell r="E63">
            <v>343836.73045564693</v>
          </cell>
          <cell r="F63">
            <v>443316.93442008505</v>
          </cell>
          <cell r="G63">
            <v>2835122.9694120875</v>
          </cell>
          <cell r="H63">
            <v>99223.93162998966</v>
          </cell>
          <cell r="I63">
            <v>14392.552298083858</v>
          </cell>
        </row>
        <row r="64">
          <cell r="C64">
            <v>43947</v>
          </cell>
          <cell r="D64">
            <v>2931746.2130602058</v>
          </cell>
          <cell r="E64">
            <v>414617.98869290442</v>
          </cell>
          <cell r="F64">
            <v>511241.23234102258</v>
          </cell>
          <cell r="G64">
            <v>3346364.2017531102</v>
          </cell>
          <cell r="H64">
            <v>115304.97139168024</v>
          </cell>
          <cell r="I64">
            <v>16081.039761690583</v>
          </cell>
        </row>
        <row r="65">
          <cell r="C65">
            <v>43948</v>
          </cell>
          <cell r="D65">
            <v>3430079.7998070251</v>
          </cell>
          <cell r="E65">
            <v>499610.31992107572</v>
          </cell>
          <cell r="F65">
            <v>583325.91797499056</v>
          </cell>
          <cell r="G65">
            <v>3929690.1197281005</v>
          </cell>
          <cell r="H65">
            <v>132977.37985157396</v>
          </cell>
          <cell r="I65">
            <v>17672.408459893719</v>
          </cell>
        </row>
        <row r="66">
          <cell r="C66">
            <v>43949</v>
          </cell>
          <cell r="D66">
            <v>3985041.6250776667</v>
          </cell>
          <cell r="E66">
            <v>601501.17738576792</v>
          </cell>
          <cell r="F66">
            <v>656852.6827353338</v>
          </cell>
          <cell r="G66">
            <v>4586542.8024634346</v>
          </cell>
          <cell r="H66">
            <v>152014.81779837966</v>
          </cell>
          <cell r="I66">
            <v>19037.437946805701</v>
          </cell>
        </row>
        <row r="67">
          <cell r="C67">
            <v>43950</v>
          </cell>
          <cell r="D67">
            <v>4590718.993353921</v>
          </cell>
          <cell r="E67">
            <v>723409.31479929155</v>
          </cell>
          <cell r="F67">
            <v>727585.5056897779</v>
          </cell>
          <cell r="G67">
            <v>5314128.3081532121</v>
          </cell>
          <cell r="H67">
            <v>172035.74193574701</v>
          </cell>
          <cell r="I67">
            <v>20020.924137367343</v>
          </cell>
        </row>
        <row r="68">
          <cell r="C68">
            <v>43951</v>
          </cell>
          <cell r="D68">
            <v>5234651.7169729872</v>
          </cell>
          <cell r="E68">
            <v>868917.13258602004</v>
          </cell>
          <cell r="F68">
            <v>789440.54140579468</v>
          </cell>
          <cell r="G68">
            <v>6103568.8495590072</v>
          </cell>
          <cell r="H68">
            <v>192490.67812891715</v>
          </cell>
          <cell r="I68">
            <v>20454.936193170142</v>
          </cell>
        </row>
        <row r="69">
          <cell r="C69">
            <v>43952</v>
          </cell>
          <cell r="D69">
            <v>5895774.7279510917</v>
          </cell>
          <cell r="E69">
            <v>1042085.4617318957</v>
          </cell>
          <cell r="F69">
            <v>834291.34012398019</v>
          </cell>
          <cell r="G69">
            <v>6937860.1896829875</v>
          </cell>
          <cell r="H69">
            <v>212673.37707803675</v>
          </cell>
          <cell r="I69">
            <v>20182.6989491196</v>
          </cell>
        </row>
        <row r="70">
          <cell r="C70">
            <v>43953</v>
          </cell>
          <cell r="D70">
            <v>6542511.6611913405</v>
          </cell>
          <cell r="E70">
            <v>1247437.7025131136</v>
          </cell>
          <cell r="F70">
            <v>852089.17402146675</v>
          </cell>
          <cell r="G70">
            <v>7789949.3637044542</v>
          </cell>
          <cell r="H70">
            <v>231765.15819703808</v>
          </cell>
          <cell r="I70">
            <v>19091.781119001331</v>
          </cell>
        </row>
        <row r="71">
          <cell r="C71">
            <v>43954</v>
          </cell>
          <cell r="D71">
            <v>7131609.3441218175</v>
          </cell>
          <cell r="E71">
            <v>1489894.5810275241</v>
          </cell>
          <cell r="F71">
            <v>831554.56144488743</v>
          </cell>
          <cell r="G71">
            <v>8621503.925149342</v>
          </cell>
          <cell r="H71">
            <v>248914.44687540561</v>
          </cell>
          <cell r="I71">
            <v>17149.288678367535</v>
          </cell>
        </row>
        <row r="72">
          <cell r="C72">
            <v>43955</v>
          </cell>
          <cell r="D72">
            <v>7608611.6147568235</v>
          </cell>
          <cell r="E72">
            <v>1774633.3932311169</v>
          </cell>
          <cell r="F72">
            <v>761741.08283859887</v>
          </cell>
          <cell r="G72">
            <v>9383245.0079879407</v>
          </cell>
          <cell r="H72">
            <v>263338.88890126231</v>
          </cell>
          <cell r="I72">
            <v>14424.442025856697</v>
          </cell>
        </row>
        <row r="73">
          <cell r="C73">
            <v>43956</v>
          </cell>
          <cell r="D73">
            <v>7911127.6394155454</v>
          </cell>
          <cell r="E73">
            <v>2106836.7897126907</v>
          </cell>
          <cell r="F73">
            <v>634719.42114029569</v>
          </cell>
          <cell r="G73">
            <v>10017964.429128237</v>
          </cell>
          <cell r="H73">
            <v>274419.53045634273</v>
          </cell>
          <cell r="I73">
            <v>11080.641555080423</v>
          </cell>
        </row>
        <row r="74">
          <cell r="C74">
            <v>43957</v>
          </cell>
          <cell r="D74">
            <v>7976045.9837990468</v>
          </cell>
          <cell r="E74">
            <v>2491286.2389564407</v>
          </cell>
          <cell r="F74">
            <v>449367.79362725141</v>
          </cell>
          <cell r="G74">
            <v>10467332.222755488</v>
          </cell>
          <cell r="H74">
            <v>281748.57802308293</v>
          </cell>
          <cell r="I74">
            <v>7329.0475667401915</v>
          </cell>
        </row>
        <row r="75">
          <cell r="C75">
            <v>43958</v>
          </cell>
          <cell r="D75">
            <v>7751261.919833119</v>
          </cell>
          <cell r="E75">
            <v>2931746.2130602058</v>
          </cell>
          <cell r="F75">
            <v>215675.91013783729</v>
          </cell>
          <cell r="G75">
            <v>10683008.132893326</v>
          </cell>
          <cell r="H75">
            <v>285114.31317851291</v>
          </cell>
          <cell r="I75">
            <v>3365.7351554299821</v>
          </cell>
        </row>
        <row r="76">
          <cell r="C76">
            <v>43959</v>
          </cell>
          <cell r="D76">
            <v>7210987.5446469337</v>
          </cell>
          <cell r="E76">
            <v>3430079.7998070251</v>
          </cell>
          <cell r="F76">
            <v>-41940.788439366035</v>
          </cell>
          <cell r="G76">
            <v>10683008.132893326</v>
          </cell>
          <cell r="H76">
            <v>285114.31317851291</v>
          </cell>
          <cell r="I76">
            <v>0</v>
          </cell>
        </row>
        <row r="77">
          <cell r="C77">
            <v>43960</v>
          </cell>
          <cell r="D77">
            <v>6371239.7139592497</v>
          </cell>
          <cell r="E77">
            <v>3985041.6250776667</v>
          </cell>
          <cell r="F77">
            <v>-284786.00541704241</v>
          </cell>
          <cell r="G77">
            <v>10683008.132893326</v>
          </cell>
          <cell r="H77">
            <v>285114.31317851291</v>
          </cell>
          <cell r="I77">
            <v>0</v>
          </cell>
        </row>
        <row r="78">
          <cell r="C78">
            <v>43961</v>
          </cell>
          <cell r="D78">
            <v>5299336.6280320575</v>
          </cell>
          <cell r="E78">
            <v>4590718.993353921</v>
          </cell>
          <cell r="F78">
            <v>-466225.71765093785</v>
          </cell>
          <cell r="G78">
            <v>10683008.132893326</v>
          </cell>
          <cell r="H78">
            <v>285114.31317851291</v>
          </cell>
          <cell r="I78">
            <v>0</v>
          </cell>
        </row>
        <row r="79">
          <cell r="C79">
            <v>43962</v>
          </cell>
          <cell r="D79">
            <v>4110003.9187963139</v>
          </cell>
          <cell r="E79">
            <v>5234651.7169729872</v>
          </cell>
          <cell r="F79">
            <v>-545399.98561667744</v>
          </cell>
          <cell r="G79">
            <v>10683008.132893326</v>
          </cell>
          <cell r="H79">
            <v>285114.31317851291</v>
          </cell>
          <cell r="I79">
            <v>0</v>
          </cell>
        </row>
        <row r="80">
          <cell r="C80">
            <v>43963</v>
          </cell>
          <cell r="D80">
            <v>2943533.8354572929</v>
          </cell>
          <cell r="E80">
            <v>5895774.7279510917</v>
          </cell>
          <cell r="F80">
            <v>-505347.07236091653</v>
          </cell>
          <cell r="G80">
            <v>10683008.132893326</v>
          </cell>
          <cell r="H80">
            <v>285114.31317851291</v>
          </cell>
          <cell r="I80">
            <v>0</v>
          </cell>
        </row>
        <row r="81">
          <cell r="C81">
            <v>43964</v>
          </cell>
          <cell r="D81">
            <v>1929600.9273997175</v>
          </cell>
          <cell r="E81">
            <v>6542511.6611913405</v>
          </cell>
          <cell r="F81">
            <v>-367195.97481732653</v>
          </cell>
          <cell r="G81">
            <v>10683008.132893326</v>
          </cell>
          <cell r="H81">
            <v>285114.31317851291</v>
          </cell>
          <cell r="I81">
            <v>0</v>
          </cell>
        </row>
        <row r="82">
          <cell r="C82">
            <v>43965</v>
          </cell>
          <cell r="D82">
            <v>1150720.9466740314</v>
          </cell>
          <cell r="E82">
            <v>7131609.3441218175</v>
          </cell>
          <cell r="F82">
            <v>-189782.2977952091</v>
          </cell>
          <cell r="G82">
            <v>10683008.132893326</v>
          </cell>
          <cell r="H82">
            <v>285114.31317851291</v>
          </cell>
          <cell r="I82">
            <v>0</v>
          </cell>
        </row>
        <row r="83">
          <cell r="C83">
            <v>43966</v>
          </cell>
          <cell r="D83">
            <v>623844.64783180284</v>
          </cell>
          <cell r="E83">
            <v>7608611.6147568235</v>
          </cell>
          <cell r="F83">
            <v>-49874.028207222582</v>
          </cell>
          <cell r="G83">
            <v>10683008.132893326</v>
          </cell>
          <cell r="H83">
            <v>285114.31317851291</v>
          </cell>
          <cell r="I83">
            <v>0</v>
          </cell>
        </row>
        <row r="84">
          <cell r="C84">
            <v>43967</v>
          </cell>
          <cell r="D84">
            <v>310023.74596765492</v>
          </cell>
          <cell r="E84">
            <v>7911127.6394155454</v>
          </cell>
          <cell r="F84">
            <v>-11304.877205426048</v>
          </cell>
          <cell r="G84">
            <v>10683008.132893326</v>
          </cell>
          <cell r="H84">
            <v>285114.31317851291</v>
          </cell>
          <cell r="I84">
            <v>0</v>
          </cell>
        </row>
        <row r="85">
          <cell r="C85">
            <v>43968</v>
          </cell>
          <cell r="D85">
            <v>144152.43434769884</v>
          </cell>
          <cell r="E85">
            <v>7976045.9837990468</v>
          </cell>
          <cell r="F85">
            <v>-100952.96723645463</v>
          </cell>
          <cell r="G85">
            <v>10683008.132893326</v>
          </cell>
          <cell r="H85">
            <v>285114.31317851291</v>
          </cell>
          <cell r="I85">
            <v>0</v>
          </cell>
        </row>
        <row r="86">
          <cell r="C86">
            <v>43969</v>
          </cell>
          <cell r="D86">
            <v>64813.988472448902</v>
          </cell>
          <cell r="E86">
            <v>7751261.919833119</v>
          </cell>
          <cell r="F86">
            <v>-304122.50984117773</v>
          </cell>
          <cell r="G86">
            <v>10683008.132893326</v>
          </cell>
          <cell r="H86">
            <v>285114.31317851291</v>
          </cell>
          <cell r="I86">
            <v>0</v>
          </cell>
        </row>
        <row r="87">
          <cell r="C87">
            <v>43970</v>
          </cell>
          <cell r="D87">
            <v>29141.742355694034</v>
          </cell>
          <cell r="E87">
            <v>7210987.5446469337</v>
          </cell>
          <cell r="F87">
            <v>-575946.62130294018</v>
          </cell>
          <cell r="G87">
            <v>10683008.132893326</v>
          </cell>
          <cell r="H87">
            <v>285114.31317851291</v>
          </cell>
          <cell r="I87">
            <v>0</v>
          </cell>
        </row>
        <row r="88">
          <cell r="C88">
            <v>43971</v>
          </cell>
          <cell r="D88">
            <v>13102.744755272184</v>
          </cell>
          <cell r="E88">
            <v>6371239.7139592497</v>
          </cell>
          <cell r="F88">
            <v>-855786.8282881059</v>
          </cell>
          <cell r="G88">
            <v>10683008.132893326</v>
          </cell>
          <cell r="H88">
            <v>285114.31317851291</v>
          </cell>
          <cell r="I88">
            <v>0</v>
          </cell>
        </row>
        <row r="89">
          <cell r="C89">
            <v>43972</v>
          </cell>
          <cell r="D89">
            <v>5891.2716345619474</v>
          </cell>
          <cell r="E89">
            <v>5299336.6280320575</v>
          </cell>
          <cell r="F89">
            <v>-1079114.5590479025</v>
          </cell>
          <cell r="G89">
            <v>10683008.132893326</v>
          </cell>
          <cell r="H89">
            <v>285114.31317851291</v>
          </cell>
          <cell r="I89">
            <v>0</v>
          </cell>
        </row>
        <row r="90">
          <cell r="C90">
            <v>43973</v>
          </cell>
          <cell r="D90">
            <v>2648.8405384092539</v>
          </cell>
          <cell r="E90">
            <v>4110003.9187963139</v>
          </cell>
          <cell r="F90">
            <v>-1192575.1403318963</v>
          </cell>
          <cell r="G90">
            <v>10683008.132893326</v>
          </cell>
          <cell r="H90">
            <v>285114.31317851291</v>
          </cell>
          <cell r="I90">
            <v>0</v>
          </cell>
        </row>
        <row r="91">
          <cell r="C91">
            <v>43974</v>
          </cell>
          <cell r="D91">
            <v>1190.9748239680237</v>
          </cell>
          <cell r="E91">
            <v>2943533.8354572929</v>
          </cell>
          <cell r="F91">
            <v>-1167927.9490534624</v>
          </cell>
          <cell r="G91">
            <v>10683008.132893326</v>
          </cell>
          <cell r="H91">
            <v>285114.31317851291</v>
          </cell>
          <cell r="I91">
            <v>0</v>
          </cell>
        </row>
        <row r="92">
          <cell r="C92">
            <v>43975</v>
          </cell>
          <cell r="D92">
            <v>535.48751265241867</v>
          </cell>
          <cell r="E92">
            <v>1929600.9273997175</v>
          </cell>
          <cell r="F92">
            <v>-1014588.395368891</v>
          </cell>
          <cell r="G92">
            <v>10683008.132893326</v>
          </cell>
          <cell r="H92">
            <v>285114.31317851291</v>
          </cell>
          <cell r="I92">
            <v>0</v>
          </cell>
        </row>
        <row r="93">
          <cell r="C93">
            <v>43976</v>
          </cell>
          <cell r="D93">
            <v>240.76653043874342</v>
          </cell>
          <cell r="E93">
            <v>1150720.9466740314</v>
          </cell>
          <cell r="F93">
            <v>-779174.70170789969</v>
          </cell>
          <cell r="G93">
            <v>10683008.132893326</v>
          </cell>
          <cell r="H93">
            <v>285114.31317851291</v>
          </cell>
          <cell r="I93">
            <v>0</v>
          </cell>
        </row>
        <row r="94">
          <cell r="C94">
            <v>43977</v>
          </cell>
          <cell r="D94">
            <v>108.25373292530416</v>
          </cell>
          <cell r="E94">
            <v>623844.64783180284</v>
          </cell>
          <cell r="F94">
            <v>-527008.81163974199</v>
          </cell>
          <cell r="G94">
            <v>10683008.132893326</v>
          </cell>
          <cell r="H94">
            <v>285114.31317851291</v>
          </cell>
          <cell r="I94">
            <v>0</v>
          </cell>
        </row>
        <row r="95">
          <cell r="C95">
            <v>43978</v>
          </cell>
          <cell r="D95">
            <v>48.673171768966597</v>
          </cell>
          <cell r="E95">
            <v>310023.74596765492</v>
          </cell>
          <cell r="F95">
            <v>-313880.48242530425</v>
          </cell>
          <cell r="G95">
            <v>10683008.132893326</v>
          </cell>
          <cell r="H95">
            <v>285114.31317851291</v>
          </cell>
          <cell r="I95">
            <v>0</v>
          </cell>
        </row>
        <row r="96">
          <cell r="C96">
            <v>43979</v>
          </cell>
          <cell r="D96">
            <v>21.884489209125075</v>
          </cell>
          <cell r="E96">
            <v>144152.43434769884</v>
          </cell>
          <cell r="F96">
            <v>-165898.10030251593</v>
          </cell>
          <cell r="G96">
            <v>10683008.132893326</v>
          </cell>
          <cell r="H96">
            <v>285114.31317851291</v>
          </cell>
          <cell r="I96">
            <v>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C2A7-8184-4F66-B67C-BCB31A8661D5}">
  <dimension ref="A1:S110"/>
  <sheetViews>
    <sheetView tabSelected="1" zoomScale="40" zoomScaleNormal="40" workbookViewId="0">
      <pane ySplit="4" topLeftCell="A5" activePane="bottomLeft" state="frozen"/>
      <selection pane="bottomLeft" activeCell="I28" sqref="I28"/>
    </sheetView>
  </sheetViews>
  <sheetFormatPr defaultRowHeight="14.5" x14ac:dyDescent="0.35"/>
  <cols>
    <col min="1" max="1" width="9.7265625" customWidth="1"/>
    <col min="4" max="4" width="14.26953125" customWidth="1"/>
    <col min="5" max="9" width="10.81640625" style="2" customWidth="1"/>
  </cols>
  <sheetData>
    <row r="1" spans="1:11" ht="18.5" x14ac:dyDescent="0.45">
      <c r="A1" s="1" t="s">
        <v>0</v>
      </c>
      <c r="J1" t="s">
        <v>1</v>
      </c>
    </row>
    <row r="2" spans="1:11" x14ac:dyDescent="0.35">
      <c r="D2" s="3" t="s">
        <v>2</v>
      </c>
      <c r="E2" s="4"/>
      <c r="F2" s="4"/>
      <c r="G2" s="4"/>
      <c r="H2" s="4" t="s">
        <v>3</v>
      </c>
      <c r="I2" s="4" t="s">
        <v>4</v>
      </c>
      <c r="J2" t="s">
        <v>5</v>
      </c>
    </row>
    <row r="3" spans="1:11" x14ac:dyDescent="0.35">
      <c r="D3" s="3">
        <v>1.21</v>
      </c>
      <c r="E3" s="4"/>
      <c r="F3" s="4"/>
      <c r="G3" s="4"/>
      <c r="H3" s="5">
        <v>3.7999999999999999E-2</v>
      </c>
      <c r="I3" s="6">
        <v>0.02</v>
      </c>
    </row>
    <row r="4" spans="1:11" s="7" customFormat="1" ht="43.5" customHeight="1" x14ac:dyDescent="0.35">
      <c r="B4" s="8" t="s">
        <v>6</v>
      </c>
      <c r="C4" s="8" t="s">
        <v>7</v>
      </c>
      <c r="D4" s="9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7" t="s">
        <v>14</v>
      </c>
    </row>
    <row r="5" spans="1:11" x14ac:dyDescent="0.35">
      <c r="B5">
        <v>1</v>
      </c>
      <c r="C5" s="11">
        <v>43888</v>
      </c>
      <c r="D5" s="2">
        <v>1</v>
      </c>
      <c r="F5" s="2">
        <v>1</v>
      </c>
      <c r="H5" s="2">
        <v>0</v>
      </c>
      <c r="I5" s="2">
        <v>0</v>
      </c>
      <c r="J5" t="s">
        <v>15</v>
      </c>
    </row>
    <row r="6" spans="1:11" x14ac:dyDescent="0.35">
      <c r="B6">
        <v>2</v>
      </c>
      <c r="C6" s="11">
        <v>43889</v>
      </c>
      <c r="D6" s="2">
        <v>2</v>
      </c>
      <c r="H6" s="2">
        <v>0</v>
      </c>
      <c r="I6" s="2">
        <v>0</v>
      </c>
      <c r="J6" t="s">
        <v>16</v>
      </c>
    </row>
    <row r="7" spans="1:11" x14ac:dyDescent="0.35">
      <c r="B7">
        <v>3</v>
      </c>
      <c r="C7" s="11">
        <v>43890</v>
      </c>
      <c r="D7" s="2">
        <v>7</v>
      </c>
      <c r="H7" s="2">
        <v>0</v>
      </c>
      <c r="I7" s="2">
        <v>0</v>
      </c>
    </row>
    <row r="8" spans="1:11" x14ac:dyDescent="0.35">
      <c r="B8">
        <v>4</v>
      </c>
      <c r="C8" s="11">
        <v>43891</v>
      </c>
      <c r="D8" s="2">
        <v>10</v>
      </c>
      <c r="H8" s="2">
        <v>0</v>
      </c>
      <c r="I8" s="2">
        <v>0</v>
      </c>
    </row>
    <row r="9" spans="1:11" x14ac:dyDescent="0.35">
      <c r="B9">
        <v>5</v>
      </c>
      <c r="C9" s="11">
        <v>43892</v>
      </c>
      <c r="D9" s="2">
        <v>18</v>
      </c>
      <c r="H9" s="2">
        <v>0</v>
      </c>
      <c r="I9" s="2">
        <v>0</v>
      </c>
    </row>
    <row r="10" spans="1:11" x14ac:dyDescent="0.35">
      <c r="B10">
        <v>6</v>
      </c>
      <c r="C10" s="11">
        <v>43893</v>
      </c>
      <c r="D10" s="2">
        <v>24</v>
      </c>
      <c r="H10" s="2">
        <v>0</v>
      </c>
      <c r="I10" s="2">
        <v>0</v>
      </c>
    </row>
    <row r="11" spans="1:11" x14ac:dyDescent="0.35">
      <c r="B11">
        <v>7</v>
      </c>
      <c r="C11" s="11">
        <v>43894</v>
      </c>
      <c r="D11" s="2">
        <v>38</v>
      </c>
      <c r="H11" s="2">
        <v>0</v>
      </c>
      <c r="I11" s="2">
        <v>0</v>
      </c>
    </row>
    <row r="12" spans="1:11" x14ac:dyDescent="0.35">
      <c r="B12">
        <v>8</v>
      </c>
      <c r="C12" s="11">
        <v>43895</v>
      </c>
      <c r="D12" s="2">
        <v>82</v>
      </c>
      <c r="H12" s="2">
        <v>0</v>
      </c>
      <c r="I12" s="2">
        <v>0</v>
      </c>
    </row>
    <row r="13" spans="1:11" x14ac:dyDescent="0.35">
      <c r="B13">
        <v>9</v>
      </c>
      <c r="C13" s="11">
        <v>43896</v>
      </c>
      <c r="D13" s="2">
        <v>128</v>
      </c>
      <c r="H13" s="2">
        <v>1</v>
      </c>
      <c r="I13" s="2">
        <v>1</v>
      </c>
      <c r="K13" t="s">
        <v>17</v>
      </c>
    </row>
    <row r="14" spans="1:11" x14ac:dyDescent="0.35">
      <c r="B14">
        <v>10</v>
      </c>
      <c r="C14" s="11">
        <v>43897</v>
      </c>
      <c r="D14" s="2">
        <v>188</v>
      </c>
      <c r="H14" s="2">
        <v>1</v>
      </c>
      <c r="I14" s="2">
        <v>0</v>
      </c>
      <c r="K14" t="s">
        <v>18</v>
      </c>
    </row>
    <row r="15" spans="1:11" x14ac:dyDescent="0.35">
      <c r="B15">
        <v>11</v>
      </c>
      <c r="C15" s="11">
        <v>43898</v>
      </c>
      <c r="D15" s="2">
        <v>265</v>
      </c>
      <c r="H15" s="2">
        <v>3</v>
      </c>
      <c r="I15" s="2">
        <v>2</v>
      </c>
      <c r="K15" t="s">
        <v>19</v>
      </c>
    </row>
    <row r="16" spans="1:11" x14ac:dyDescent="0.35">
      <c r="B16">
        <v>12</v>
      </c>
      <c r="C16" s="11">
        <v>43899</v>
      </c>
      <c r="D16" s="2">
        <v>321</v>
      </c>
      <c r="H16" s="2">
        <v>3</v>
      </c>
      <c r="I16" s="2">
        <v>0</v>
      </c>
      <c r="J16" t="s">
        <v>20</v>
      </c>
    </row>
    <row r="17" spans="1:19" x14ac:dyDescent="0.35">
      <c r="B17">
        <v>13</v>
      </c>
      <c r="C17" s="11">
        <v>43900</v>
      </c>
      <c r="D17" s="2">
        <v>382</v>
      </c>
      <c r="H17" s="2">
        <v>4</v>
      </c>
      <c r="I17" s="2">
        <v>1</v>
      </c>
    </row>
    <row r="18" spans="1:19" x14ac:dyDescent="0.35">
      <c r="B18">
        <v>14</v>
      </c>
      <c r="C18" s="11">
        <v>43901</v>
      </c>
      <c r="D18" s="2">
        <v>503</v>
      </c>
      <c r="G18" s="2">
        <v>503</v>
      </c>
      <c r="H18" s="2">
        <v>5</v>
      </c>
      <c r="I18" s="2">
        <v>1</v>
      </c>
    </row>
    <row r="19" spans="1:19" x14ac:dyDescent="0.35">
      <c r="B19">
        <v>15</v>
      </c>
      <c r="C19" s="11">
        <v>43902</v>
      </c>
      <c r="D19" s="2">
        <v>614</v>
      </c>
      <c r="E19" s="12">
        <f>D8</f>
        <v>10</v>
      </c>
      <c r="F19" s="2">
        <f t="shared" ref="F19:F26" si="0">(D19-D18)+(E19-E18)</f>
        <v>121</v>
      </c>
      <c r="G19" s="2">
        <f>IF(F19&gt;0, G18+F19, G18)</f>
        <v>624</v>
      </c>
      <c r="H19" s="2">
        <v>5</v>
      </c>
      <c r="I19" s="2">
        <v>0</v>
      </c>
      <c r="J19" t="s">
        <v>21</v>
      </c>
    </row>
    <row r="20" spans="1:19" x14ac:dyDescent="0.35">
      <c r="A20" t="s">
        <v>22</v>
      </c>
      <c r="B20">
        <v>16</v>
      </c>
      <c r="C20" s="11">
        <v>43903</v>
      </c>
      <c r="D20">
        <v>804</v>
      </c>
      <c r="E20" s="12">
        <f t="shared" ref="E20:E83" si="1">D9</f>
        <v>18</v>
      </c>
      <c r="F20" s="2">
        <f t="shared" si="0"/>
        <v>198</v>
      </c>
      <c r="G20" s="2">
        <f>IF(F20&gt;0, G19+F20, G19)</f>
        <v>822</v>
      </c>
      <c r="H20" s="2">
        <v>10</v>
      </c>
      <c r="I20" s="2">
        <v>5</v>
      </c>
    </row>
    <row r="21" spans="1:19" x14ac:dyDescent="0.35">
      <c r="B21">
        <v>17</v>
      </c>
      <c r="C21" s="11">
        <v>43904</v>
      </c>
      <c r="D21">
        <v>959</v>
      </c>
      <c r="E21" s="12">
        <f t="shared" si="1"/>
        <v>24</v>
      </c>
      <c r="F21" s="2">
        <f t="shared" si="0"/>
        <v>161</v>
      </c>
      <c r="G21" s="2">
        <f t="shared" ref="G21:G84" si="2">IF(F21&gt;0, G20+F21, G20)</f>
        <v>983</v>
      </c>
      <c r="H21" s="2">
        <v>12</v>
      </c>
      <c r="I21" s="2">
        <v>2</v>
      </c>
    </row>
    <row r="22" spans="1:19" x14ac:dyDescent="0.35">
      <c r="B22">
        <v>18</v>
      </c>
      <c r="C22" s="11">
        <v>43905</v>
      </c>
      <c r="D22">
        <v>1135</v>
      </c>
      <c r="E22" s="12">
        <f t="shared" si="1"/>
        <v>38</v>
      </c>
      <c r="F22" s="2">
        <f t="shared" si="0"/>
        <v>190</v>
      </c>
      <c r="G22" s="2">
        <f t="shared" si="2"/>
        <v>1173</v>
      </c>
      <c r="H22" s="2">
        <v>20</v>
      </c>
      <c r="I22" s="2">
        <v>8</v>
      </c>
      <c r="J22" t="s">
        <v>23</v>
      </c>
    </row>
    <row r="23" spans="1:19" x14ac:dyDescent="0.35">
      <c r="B23">
        <v>19</v>
      </c>
      <c r="C23" s="11">
        <v>43906</v>
      </c>
      <c r="D23">
        <v>1413</v>
      </c>
      <c r="E23" s="12">
        <f t="shared" si="1"/>
        <v>82</v>
      </c>
      <c r="F23" s="2">
        <f t="shared" si="0"/>
        <v>322</v>
      </c>
      <c r="G23" s="2">
        <f t="shared" si="2"/>
        <v>1495</v>
      </c>
      <c r="H23" s="2">
        <v>24</v>
      </c>
      <c r="I23" s="2">
        <v>4</v>
      </c>
      <c r="J23" t="s">
        <v>24</v>
      </c>
    </row>
    <row r="24" spans="1:19" x14ac:dyDescent="0.35">
      <c r="A24" t="s">
        <v>25</v>
      </c>
      <c r="B24">
        <v>20</v>
      </c>
      <c r="C24" s="11">
        <v>43907</v>
      </c>
      <c r="D24">
        <v>1705</v>
      </c>
      <c r="E24" s="12">
        <f t="shared" si="1"/>
        <v>128</v>
      </c>
      <c r="F24" s="2">
        <f t="shared" si="0"/>
        <v>338</v>
      </c>
      <c r="G24" s="2">
        <f t="shared" si="2"/>
        <v>1833</v>
      </c>
      <c r="H24" s="2">
        <v>43</v>
      </c>
      <c r="I24" s="2">
        <v>19</v>
      </c>
    </row>
    <row r="25" spans="1:19" x14ac:dyDescent="0.35">
      <c r="B25">
        <v>21</v>
      </c>
      <c r="C25" s="11">
        <v>43908</v>
      </c>
      <c r="D25">
        <v>2051</v>
      </c>
      <c r="E25" s="12">
        <f t="shared" si="1"/>
        <v>188</v>
      </c>
      <c r="F25" s="2">
        <f t="shared" si="0"/>
        <v>406</v>
      </c>
      <c r="G25" s="2">
        <f t="shared" si="2"/>
        <v>2239</v>
      </c>
      <c r="H25" s="2">
        <v>58</v>
      </c>
      <c r="I25" s="2">
        <v>15</v>
      </c>
    </row>
    <row r="26" spans="1:19" x14ac:dyDescent="0.35">
      <c r="B26">
        <v>22</v>
      </c>
      <c r="C26" s="11">
        <v>43909</v>
      </c>
      <c r="D26">
        <v>2460</v>
      </c>
      <c r="E26" s="12">
        <f t="shared" si="1"/>
        <v>265</v>
      </c>
      <c r="F26" s="2">
        <f t="shared" si="0"/>
        <v>486</v>
      </c>
      <c r="G26" s="2">
        <f t="shared" si="2"/>
        <v>2725</v>
      </c>
      <c r="H26" s="2">
        <v>76</v>
      </c>
      <c r="I26" s="2">
        <v>18</v>
      </c>
      <c r="J26" t="s">
        <v>26</v>
      </c>
    </row>
    <row r="27" spans="1:19" x14ac:dyDescent="0.35">
      <c r="B27">
        <v>23</v>
      </c>
      <c r="C27" s="11">
        <v>43910</v>
      </c>
      <c r="D27" s="12">
        <f>IF((1-(G16/17000000))*$D$3*D26 &gt;= 0, (1-(G16/17000000))*$D$3*D26, 0)</f>
        <v>2976.6</v>
      </c>
      <c r="E27" s="12">
        <f>D16</f>
        <v>321</v>
      </c>
      <c r="F27" s="2">
        <f>(D27-D26)+(E27-E26)</f>
        <v>572.59999999999991</v>
      </c>
      <c r="G27" s="2">
        <f t="shared" si="2"/>
        <v>3297.6</v>
      </c>
      <c r="H27" s="2">
        <v>106</v>
      </c>
      <c r="I27" s="2">
        <v>30</v>
      </c>
    </row>
    <row r="28" spans="1:19" x14ac:dyDescent="0.35">
      <c r="B28">
        <v>24</v>
      </c>
      <c r="C28" s="11">
        <v>43911</v>
      </c>
      <c r="D28" s="12">
        <f t="shared" ref="D28:D91" si="3">IF((1-(G17/17000000))*$D$3*D27 &gt;= 0, (1-(G17/17000000))*$D$3*D27, 0)</f>
        <v>3601.6859999999997</v>
      </c>
      <c r="E28" s="12">
        <f t="shared" si="1"/>
        <v>382</v>
      </c>
      <c r="F28" s="2">
        <f t="shared" ref="F28:F91" si="4">(D28-D27)+(E28-E27)</f>
        <v>686.08599999999979</v>
      </c>
      <c r="G28" s="2">
        <f t="shared" si="2"/>
        <v>3983.6859999999997</v>
      </c>
      <c r="H28" s="2">
        <v>136</v>
      </c>
      <c r="I28" s="2">
        <f>H28-H27</f>
        <v>30</v>
      </c>
    </row>
    <row r="29" spans="1:19" x14ac:dyDescent="0.35">
      <c r="B29">
        <v>25</v>
      </c>
      <c r="C29" s="11">
        <v>43912</v>
      </c>
      <c r="D29" s="12">
        <f t="shared" si="3"/>
        <v>4357.9111132852831</v>
      </c>
      <c r="E29" s="12">
        <f t="shared" si="1"/>
        <v>503</v>
      </c>
      <c r="F29" s="2">
        <f t="shared" si="4"/>
        <v>877.22511328528344</v>
      </c>
      <c r="G29" s="2">
        <f t="shared" si="2"/>
        <v>4860.9111132852831</v>
      </c>
      <c r="H29" s="2">
        <v>179</v>
      </c>
      <c r="I29" s="2">
        <f t="shared" ref="I29:I92" si="5">H29-H28</f>
        <v>43</v>
      </c>
    </row>
    <row r="30" spans="1:19" x14ac:dyDescent="0.35">
      <c r="B30">
        <v>26</v>
      </c>
      <c r="C30" s="11">
        <v>43913</v>
      </c>
      <c r="D30" s="12">
        <f>IF((1-(G19/17000000))*$D$3*D29 &gt;= 0, (1-(G19/17000000))*$D$3*D29, 0)</f>
        <v>5272.8788942983119</v>
      </c>
      <c r="E30" s="12">
        <f t="shared" si="1"/>
        <v>614</v>
      </c>
      <c r="F30" s="2">
        <f t="shared" si="4"/>
        <v>1025.9677810130288</v>
      </c>
      <c r="G30" s="2">
        <f t="shared" si="2"/>
        <v>5886.8788942983119</v>
      </c>
      <c r="H30" s="12">
        <f>($H$3-(($H$3-$I$3)*G30/17000000))*G30</f>
        <v>223.66470409062464</v>
      </c>
      <c r="I30" s="2">
        <f t="shared" si="5"/>
        <v>44.664704090624639</v>
      </c>
    </row>
    <row r="31" spans="1:19" x14ac:dyDescent="0.35">
      <c r="B31">
        <v>27</v>
      </c>
      <c r="C31" s="11">
        <v>43914</v>
      </c>
      <c r="D31" s="12">
        <f t="shared" si="3"/>
        <v>6379.8749614653198</v>
      </c>
      <c r="E31" s="12">
        <f t="shared" si="1"/>
        <v>804</v>
      </c>
      <c r="F31" s="2">
        <f t="shared" si="4"/>
        <v>1296.9960671670078</v>
      </c>
      <c r="G31" s="2">
        <f t="shared" si="2"/>
        <v>7183.8749614653198</v>
      </c>
      <c r="H31" s="12">
        <f t="shared" ref="H31:H94" si="6">($H$3-(($H$3-$I$3)*G31/17000000))*G31</f>
        <v>272.93260470801653</v>
      </c>
      <c r="I31" s="2">
        <f t="shared" si="5"/>
        <v>49.267900617391888</v>
      </c>
    </row>
    <row r="32" spans="1:19" x14ac:dyDescent="0.35">
      <c r="B32">
        <v>28</v>
      </c>
      <c r="C32" s="11">
        <v>43915</v>
      </c>
      <c r="D32" s="12">
        <f t="shared" si="3"/>
        <v>7719.2023260391879</v>
      </c>
      <c r="E32" s="12">
        <f t="shared" si="1"/>
        <v>959</v>
      </c>
      <c r="F32" s="2">
        <f t="shared" si="4"/>
        <v>1494.3273645738682</v>
      </c>
      <c r="G32" s="2">
        <f t="shared" si="2"/>
        <v>8678.202326039187</v>
      </c>
      <c r="H32" s="12">
        <f t="shared" si="6"/>
        <v>329.69194712354732</v>
      </c>
      <c r="I32" s="2">
        <f t="shared" si="5"/>
        <v>56.759342415530796</v>
      </c>
      <c r="S32" s="2"/>
    </row>
    <row r="33" spans="2:19" x14ac:dyDescent="0.35">
      <c r="B33">
        <v>29</v>
      </c>
      <c r="C33" s="11">
        <v>43916</v>
      </c>
      <c r="D33" s="12">
        <f t="shared" si="3"/>
        <v>9339.5903383052173</v>
      </c>
      <c r="E33" s="12">
        <f t="shared" si="1"/>
        <v>1135</v>
      </c>
      <c r="F33" s="2">
        <f t="shared" si="4"/>
        <v>1796.3880122660294</v>
      </c>
      <c r="G33" s="2">
        <f t="shared" si="2"/>
        <v>10474.590338305217</v>
      </c>
      <c r="H33" s="12">
        <f t="shared" si="6"/>
        <v>397.91826186915142</v>
      </c>
      <c r="I33" s="2">
        <f t="shared" si="5"/>
        <v>68.2263147456041</v>
      </c>
    </row>
    <row r="34" spans="2:19" x14ac:dyDescent="0.35">
      <c r="B34">
        <v>30</v>
      </c>
      <c r="C34" s="11">
        <v>43917</v>
      </c>
      <c r="D34" s="12">
        <f t="shared" si="3"/>
        <v>11299.910494529167</v>
      </c>
      <c r="E34" s="12">
        <f t="shared" si="1"/>
        <v>1413</v>
      </c>
      <c r="F34" s="2">
        <f t="shared" si="4"/>
        <v>2238.3201562239501</v>
      </c>
      <c r="G34" s="2">
        <f t="shared" si="2"/>
        <v>12712.910494529167</v>
      </c>
      <c r="H34" s="12">
        <f t="shared" si="6"/>
        <v>482.91947375220514</v>
      </c>
      <c r="I34" s="2">
        <f t="shared" si="5"/>
        <v>85.001211883053713</v>
      </c>
    </row>
    <row r="35" spans="2:19" x14ac:dyDescent="0.35">
      <c r="B35">
        <v>31</v>
      </c>
      <c r="C35" s="11">
        <v>43918</v>
      </c>
      <c r="D35" s="12">
        <f t="shared" si="3"/>
        <v>13671.417438940109</v>
      </c>
      <c r="E35" s="12">
        <f t="shared" si="1"/>
        <v>1705</v>
      </c>
      <c r="F35" s="2">
        <f t="shared" si="4"/>
        <v>2663.5069444109413</v>
      </c>
      <c r="G35" s="2">
        <f t="shared" si="2"/>
        <v>15376.417438940109</v>
      </c>
      <c r="H35" s="12">
        <f t="shared" si="6"/>
        <v>584.05352057157017</v>
      </c>
      <c r="I35" s="2">
        <f t="shared" si="5"/>
        <v>101.13404681936504</v>
      </c>
    </row>
    <row r="36" spans="2:19" x14ac:dyDescent="0.35">
      <c r="B36">
        <v>32</v>
      </c>
      <c r="C36" s="11">
        <v>43919</v>
      </c>
      <c r="D36" s="12">
        <f t="shared" si="3"/>
        <v>16540.236367740392</v>
      </c>
      <c r="E36" s="12">
        <f t="shared" si="1"/>
        <v>2051</v>
      </c>
      <c r="F36" s="2">
        <f t="shared" si="4"/>
        <v>3214.8189288002832</v>
      </c>
      <c r="G36" s="2">
        <f t="shared" si="2"/>
        <v>18591.236367740392</v>
      </c>
      <c r="H36" s="12">
        <f t="shared" si="6"/>
        <v>706.10101648859006</v>
      </c>
      <c r="I36" s="2">
        <f t="shared" si="5"/>
        <v>122.04749591701989</v>
      </c>
    </row>
    <row r="37" spans="2:19" x14ac:dyDescent="0.35">
      <c r="B37">
        <v>33</v>
      </c>
      <c r="C37" s="11">
        <v>43920</v>
      </c>
      <c r="D37" s="12">
        <f t="shared" si="3"/>
        <v>20010.477928826844</v>
      </c>
      <c r="E37" s="12">
        <f t="shared" si="1"/>
        <v>2460</v>
      </c>
      <c r="F37" s="2">
        <f t="shared" si="4"/>
        <v>3879.2415610864518</v>
      </c>
      <c r="G37" s="2">
        <f t="shared" si="2"/>
        <v>22470.477928826844</v>
      </c>
      <c r="H37" s="12">
        <f t="shared" si="6"/>
        <v>853.34353760069666</v>
      </c>
      <c r="I37" s="2">
        <f t="shared" si="5"/>
        <v>147.2425211121066</v>
      </c>
    </row>
    <row r="38" spans="2:19" x14ac:dyDescent="0.35">
      <c r="B38">
        <v>34</v>
      </c>
      <c r="C38" s="11">
        <v>43921</v>
      </c>
      <c r="D38" s="12">
        <f t="shared" si="3"/>
        <v>24207.981604001543</v>
      </c>
      <c r="E38" s="12">
        <f t="shared" si="1"/>
        <v>2976.6</v>
      </c>
      <c r="F38" s="2">
        <f t="shared" si="4"/>
        <v>4714.1036751746997</v>
      </c>
      <c r="G38" s="2">
        <f t="shared" si="2"/>
        <v>27184.581604001542</v>
      </c>
      <c r="H38" s="12">
        <f t="shared" si="6"/>
        <v>1032.2316287999572</v>
      </c>
      <c r="I38" s="2">
        <f t="shared" si="5"/>
        <v>178.88809119926054</v>
      </c>
    </row>
    <row r="39" spans="2:19" x14ac:dyDescent="0.35">
      <c r="B39">
        <v>35</v>
      </c>
      <c r="C39" s="11">
        <v>43922</v>
      </c>
      <c r="D39" s="12">
        <f t="shared" si="3"/>
        <v>29284.793695732518</v>
      </c>
      <c r="E39" s="12">
        <f t="shared" si="1"/>
        <v>3601.6859999999997</v>
      </c>
      <c r="F39" s="2">
        <f t="shared" si="4"/>
        <v>5701.8980917309746</v>
      </c>
      <c r="G39" s="2">
        <f t="shared" si="2"/>
        <v>32886.479695732516</v>
      </c>
      <c r="H39" s="12">
        <f t="shared" si="6"/>
        <v>1248.5410890353651</v>
      </c>
      <c r="I39" s="2">
        <f t="shared" si="5"/>
        <v>216.30946023540787</v>
      </c>
    </row>
    <row r="40" spans="2:19" x14ac:dyDescent="0.35">
      <c r="B40">
        <v>36</v>
      </c>
      <c r="C40" s="11">
        <v>43923</v>
      </c>
      <c r="D40" s="12">
        <f t="shared" si="3"/>
        <v>35424.46834579268</v>
      </c>
      <c r="E40" s="12">
        <f t="shared" si="1"/>
        <v>4357.9111132852831</v>
      </c>
      <c r="F40" s="2">
        <f t="shared" si="4"/>
        <v>6895.8997633454455</v>
      </c>
      <c r="G40" s="2">
        <f t="shared" si="2"/>
        <v>39782.379459077958</v>
      </c>
      <c r="H40" s="12">
        <f t="shared" si="6"/>
        <v>1510.0546853933349</v>
      </c>
      <c r="I40" s="2">
        <f t="shared" si="5"/>
        <v>261.51359635796985</v>
      </c>
      <c r="S40" s="12"/>
    </row>
    <row r="41" spans="2:19" x14ac:dyDescent="0.35">
      <c r="B41">
        <v>37</v>
      </c>
      <c r="C41" s="11">
        <v>43924</v>
      </c>
      <c r="D41" s="12">
        <f t="shared" si="3"/>
        <v>42848.763588902882</v>
      </c>
      <c r="E41" s="12">
        <f t="shared" si="1"/>
        <v>5272.8788942983119</v>
      </c>
      <c r="F41" s="2">
        <f t="shared" si="4"/>
        <v>8339.2630241232309</v>
      </c>
      <c r="G41" s="2">
        <f t="shared" si="2"/>
        <v>48121.642483201191</v>
      </c>
      <c r="H41" s="12">
        <f t="shared" si="6"/>
        <v>1826.1705046819359</v>
      </c>
      <c r="I41" s="2">
        <f t="shared" si="5"/>
        <v>316.11581928860096</v>
      </c>
      <c r="S41" s="12"/>
    </row>
    <row r="42" spans="2:19" x14ac:dyDescent="0.35">
      <c r="B42">
        <v>38</v>
      </c>
      <c r="C42" s="11">
        <v>43925</v>
      </c>
      <c r="D42" s="12">
        <f t="shared" si="3"/>
        <v>51825.094390016602</v>
      </c>
      <c r="E42" s="12">
        <f t="shared" si="1"/>
        <v>6379.8749614653198</v>
      </c>
      <c r="F42" s="2">
        <f t="shared" si="4"/>
        <v>10083.326868280728</v>
      </c>
      <c r="G42" s="2">
        <f t="shared" si="2"/>
        <v>58204.969351481923</v>
      </c>
      <c r="H42" s="12">
        <f t="shared" si="6"/>
        <v>2208.201733460447</v>
      </c>
      <c r="I42" s="2">
        <f t="shared" si="5"/>
        <v>382.03122877851115</v>
      </c>
      <c r="L42" s="11"/>
      <c r="S42" s="12"/>
    </row>
    <row r="43" spans="2:19" x14ac:dyDescent="0.35">
      <c r="B43">
        <v>39</v>
      </c>
      <c r="C43" s="11">
        <v>43926</v>
      </c>
      <c r="D43" s="12">
        <f t="shared" si="3"/>
        <v>62676.352690027961</v>
      </c>
      <c r="E43" s="12">
        <f t="shared" si="1"/>
        <v>7719.2023260391879</v>
      </c>
      <c r="F43" s="2">
        <f t="shared" si="4"/>
        <v>12190.585664585227</v>
      </c>
      <c r="G43" s="2">
        <f t="shared" si="2"/>
        <v>70395.555016067156</v>
      </c>
      <c r="H43" s="12">
        <f t="shared" si="6"/>
        <v>2669.7840544347659</v>
      </c>
      <c r="I43" s="2">
        <f t="shared" si="5"/>
        <v>461.58232097431892</v>
      </c>
      <c r="L43" s="11"/>
      <c r="S43" s="12"/>
    </row>
    <row r="44" spans="2:19" x14ac:dyDescent="0.35">
      <c r="B44">
        <v>40</v>
      </c>
      <c r="C44" s="11">
        <v>43927</v>
      </c>
      <c r="D44" s="12">
        <f t="shared" si="3"/>
        <v>75791.658752982315</v>
      </c>
      <c r="E44" s="12">
        <f t="shared" si="1"/>
        <v>9339.5903383052173</v>
      </c>
      <c r="F44" s="2">
        <f t="shared" si="4"/>
        <v>14735.694075220385</v>
      </c>
      <c r="G44" s="2">
        <f t="shared" si="2"/>
        <v>85131.249091287536</v>
      </c>
      <c r="H44" s="12">
        <f t="shared" si="6"/>
        <v>3227.3138223928572</v>
      </c>
      <c r="I44" s="2">
        <f t="shared" si="5"/>
        <v>557.52976795809127</v>
      </c>
      <c r="L44" s="11"/>
      <c r="S44" s="12"/>
    </row>
    <row r="45" spans="2:19" x14ac:dyDescent="0.35">
      <c r="B45">
        <v>41</v>
      </c>
      <c r="C45" s="11">
        <v>43928</v>
      </c>
      <c r="D45" s="12">
        <f t="shared" si="3"/>
        <v>91639.326243197444</v>
      </c>
      <c r="E45" s="12">
        <f t="shared" si="1"/>
        <v>11299.910494529167</v>
      </c>
      <c r="F45" s="2">
        <f t="shared" si="4"/>
        <v>17807.987646439076</v>
      </c>
      <c r="G45" s="2">
        <f t="shared" si="2"/>
        <v>102939.23673772661</v>
      </c>
      <c r="H45" s="12">
        <f t="shared" si="6"/>
        <v>3900.4711868405152</v>
      </c>
      <c r="I45" s="2">
        <f t="shared" si="5"/>
        <v>673.15736444765798</v>
      </c>
      <c r="L45" s="11"/>
      <c r="S45" s="12"/>
    </row>
    <row r="46" spans="2:19" x14ac:dyDescent="0.35">
      <c r="B46">
        <v>42</v>
      </c>
      <c r="C46" s="11">
        <v>43929</v>
      </c>
      <c r="D46" s="12">
        <f t="shared" si="3"/>
        <v>110783.29109036844</v>
      </c>
      <c r="E46" s="12">
        <f t="shared" si="1"/>
        <v>13671.417438940109</v>
      </c>
      <c r="F46" s="2">
        <f t="shared" si="4"/>
        <v>21515.471791581935</v>
      </c>
      <c r="G46" s="2">
        <f t="shared" si="2"/>
        <v>124454.70852930854</v>
      </c>
      <c r="H46" s="12">
        <f t="shared" si="6"/>
        <v>4712.8788334930141</v>
      </c>
      <c r="I46" s="2">
        <f t="shared" si="5"/>
        <v>812.4076466524989</v>
      </c>
      <c r="L46" s="11"/>
      <c r="S46" s="12"/>
    </row>
    <row r="47" spans="2:19" x14ac:dyDescent="0.35">
      <c r="B47">
        <v>43</v>
      </c>
      <c r="C47" s="11">
        <v>43930</v>
      </c>
      <c r="D47" s="12">
        <f t="shared" si="3"/>
        <v>133901.18727794514</v>
      </c>
      <c r="E47" s="12">
        <f t="shared" si="1"/>
        <v>16540.236367740392</v>
      </c>
      <c r="F47" s="2">
        <f t="shared" si="4"/>
        <v>25986.715116376981</v>
      </c>
      <c r="G47" s="2">
        <f t="shared" si="2"/>
        <v>150441.42364568551</v>
      </c>
      <c r="H47" s="12">
        <f t="shared" si="6"/>
        <v>5692.810145884654</v>
      </c>
      <c r="I47" s="2">
        <f t="shared" si="5"/>
        <v>979.93131239163995</v>
      </c>
      <c r="L47" s="11"/>
    </row>
    <row r="48" spans="2:19" x14ac:dyDescent="0.35">
      <c r="B48">
        <v>44</v>
      </c>
      <c r="C48" s="11">
        <v>43931</v>
      </c>
      <c r="D48" s="12">
        <f t="shared" si="3"/>
        <v>161806.27915662061</v>
      </c>
      <c r="E48" s="12">
        <f t="shared" si="1"/>
        <v>20010.477928826844</v>
      </c>
      <c r="F48" s="2">
        <f t="shared" si="4"/>
        <v>31375.333439761929</v>
      </c>
      <c r="G48" s="2">
        <f t="shared" si="2"/>
        <v>181816.75708544743</v>
      </c>
      <c r="H48" s="12">
        <f t="shared" si="6"/>
        <v>6874.0348870806938</v>
      </c>
      <c r="I48" s="2">
        <f t="shared" si="5"/>
        <v>1181.2247411960398</v>
      </c>
      <c r="L48" s="11"/>
    </row>
    <row r="49" spans="2:12" x14ac:dyDescent="0.35">
      <c r="B49">
        <v>45</v>
      </c>
      <c r="C49" s="11">
        <v>43932</v>
      </c>
      <c r="D49" s="12">
        <f t="shared" si="3"/>
        <v>195472.51839364474</v>
      </c>
      <c r="E49" s="12">
        <f t="shared" si="1"/>
        <v>24207.981604001543</v>
      </c>
      <c r="F49" s="2">
        <f t="shared" si="4"/>
        <v>37863.742912198824</v>
      </c>
      <c r="G49" s="2">
        <f t="shared" si="2"/>
        <v>219680.49999764626</v>
      </c>
      <c r="H49" s="12">
        <f t="shared" si="6"/>
        <v>8296.760682414917</v>
      </c>
      <c r="I49" s="2">
        <f t="shared" si="5"/>
        <v>1422.7257953342232</v>
      </c>
      <c r="L49" s="11"/>
    </row>
    <row r="50" spans="2:12" x14ac:dyDescent="0.35">
      <c r="B50">
        <v>46</v>
      </c>
      <c r="C50" s="11">
        <v>43933</v>
      </c>
      <c r="D50" s="12">
        <f t="shared" si="3"/>
        <v>236064.19621873696</v>
      </c>
      <c r="E50" s="12">
        <f t="shared" si="1"/>
        <v>29284.793695732518</v>
      </c>
      <c r="F50" s="2">
        <f t="shared" si="4"/>
        <v>45668.489916823193</v>
      </c>
      <c r="G50" s="2">
        <f t="shared" si="2"/>
        <v>265348.98991446942</v>
      </c>
      <c r="H50" s="12">
        <f t="shared" si="6"/>
        <v>10008.709760510113</v>
      </c>
      <c r="I50" s="2">
        <f t="shared" si="5"/>
        <v>1711.9490780951965</v>
      </c>
      <c r="L50" s="11"/>
    </row>
    <row r="51" spans="2:12" x14ac:dyDescent="0.35">
      <c r="B51">
        <v>47</v>
      </c>
      <c r="C51" s="11">
        <v>43934</v>
      </c>
      <c r="D51" s="12">
        <f t="shared" si="3"/>
        <v>284969.24527931184</v>
      </c>
      <c r="E51" s="12">
        <f t="shared" si="1"/>
        <v>35424.46834579268</v>
      </c>
      <c r="F51" s="2">
        <f t="shared" si="4"/>
        <v>55044.723710635037</v>
      </c>
      <c r="G51" s="2">
        <f t="shared" si="2"/>
        <v>320393.71362510446</v>
      </c>
      <c r="H51" s="12">
        <f t="shared" si="6"/>
        <v>12066.270625333456</v>
      </c>
      <c r="I51" s="2">
        <f t="shared" si="5"/>
        <v>2057.5608648233429</v>
      </c>
      <c r="L51" s="11"/>
    </row>
    <row r="52" spans="2:12" x14ac:dyDescent="0.35">
      <c r="B52">
        <v>48</v>
      </c>
      <c r="C52" s="11">
        <v>43935</v>
      </c>
      <c r="D52" s="12">
        <f t="shared" si="3"/>
        <v>343836.73045564693</v>
      </c>
      <c r="E52" s="12">
        <f t="shared" si="1"/>
        <v>42848.763588902882</v>
      </c>
      <c r="F52" s="2">
        <f t="shared" si="4"/>
        <v>66291.780419445291</v>
      </c>
      <c r="G52" s="2">
        <f t="shared" si="2"/>
        <v>386685.49404454976</v>
      </c>
      <c r="H52" s="12">
        <f t="shared" si="6"/>
        <v>14535.727474664622</v>
      </c>
      <c r="I52" s="2">
        <f t="shared" si="5"/>
        <v>2469.4568493311654</v>
      </c>
      <c r="L52" s="11"/>
    </row>
    <row r="53" spans="2:12" x14ac:dyDescent="0.35">
      <c r="B53">
        <v>49</v>
      </c>
      <c r="C53" s="11">
        <v>43936</v>
      </c>
      <c r="D53" s="12">
        <f t="shared" si="3"/>
        <v>414617.98869290442</v>
      </c>
      <c r="E53" s="12">
        <f t="shared" si="1"/>
        <v>51825.094390016602</v>
      </c>
      <c r="F53" s="2">
        <f t="shared" si="4"/>
        <v>79757.589038371196</v>
      </c>
      <c r="G53" s="2">
        <f t="shared" si="2"/>
        <v>466443.08308292099</v>
      </c>
      <c r="H53" s="12">
        <f t="shared" si="6"/>
        <v>17494.469822115338</v>
      </c>
      <c r="I53" s="2">
        <f t="shared" si="5"/>
        <v>2958.7423474507159</v>
      </c>
      <c r="L53" s="11"/>
    </row>
    <row r="54" spans="2:12" x14ac:dyDescent="0.35">
      <c r="B54">
        <v>50</v>
      </c>
      <c r="C54" s="11">
        <v>43937</v>
      </c>
      <c r="D54" s="12">
        <f t="shared" si="3"/>
        <v>499610.31992107572</v>
      </c>
      <c r="E54" s="12">
        <f t="shared" si="1"/>
        <v>62676.352690027961</v>
      </c>
      <c r="F54" s="2">
        <f t="shared" si="4"/>
        <v>95843.589528182667</v>
      </c>
      <c r="G54" s="2">
        <f t="shared" si="2"/>
        <v>562286.67261110363</v>
      </c>
      <c r="H54" s="12">
        <f t="shared" si="6"/>
        <v>21032.129239249629</v>
      </c>
      <c r="I54" s="2">
        <f t="shared" si="5"/>
        <v>3537.6594171342913</v>
      </c>
      <c r="L54" s="11"/>
    </row>
    <row r="55" spans="2:12" x14ac:dyDescent="0.35">
      <c r="B55">
        <v>51</v>
      </c>
      <c r="C55" s="11">
        <v>43938</v>
      </c>
      <c r="D55" s="12">
        <f t="shared" si="3"/>
        <v>601501.17738576792</v>
      </c>
      <c r="E55" s="12">
        <f t="shared" si="1"/>
        <v>75791.658752982315</v>
      </c>
      <c r="F55" s="2">
        <f t="shared" si="4"/>
        <v>115006.16352764657</v>
      </c>
      <c r="G55" s="2">
        <f t="shared" si="2"/>
        <v>677292.83613875019</v>
      </c>
      <c r="H55" s="12">
        <f t="shared" si="6"/>
        <v>25251.418329394404</v>
      </c>
      <c r="I55" s="2">
        <f t="shared" si="5"/>
        <v>4219.2890901447754</v>
      </c>
      <c r="L55" s="11"/>
    </row>
    <row r="56" spans="2:12" x14ac:dyDescent="0.35">
      <c r="B56">
        <v>52</v>
      </c>
      <c r="C56" s="11">
        <v>43939</v>
      </c>
      <c r="D56" s="12">
        <f t="shared" si="3"/>
        <v>723409.31479929155</v>
      </c>
      <c r="E56" s="12">
        <f t="shared" si="1"/>
        <v>91639.326243197444</v>
      </c>
      <c r="F56" s="2">
        <f t="shared" si="4"/>
        <v>137755.80490373875</v>
      </c>
      <c r="G56" s="2">
        <f t="shared" si="2"/>
        <v>815048.64104248898</v>
      </c>
      <c r="H56" s="12">
        <f t="shared" si="6"/>
        <v>30268.467349569069</v>
      </c>
      <c r="I56" s="2">
        <f t="shared" si="5"/>
        <v>5017.0490201746652</v>
      </c>
      <c r="L56" s="11"/>
    </row>
    <row r="57" spans="2:12" x14ac:dyDescent="0.35">
      <c r="B57">
        <v>53</v>
      </c>
      <c r="C57" s="11">
        <v>43940</v>
      </c>
      <c r="D57" s="12">
        <f t="shared" si="3"/>
        <v>868917.13258602004</v>
      </c>
      <c r="E57" s="12">
        <f t="shared" si="1"/>
        <v>110783.29109036844</v>
      </c>
      <c r="F57" s="2">
        <f t="shared" si="4"/>
        <v>164651.78263389948</v>
      </c>
      <c r="G57" s="2">
        <f t="shared" si="2"/>
        <v>979700.42367638845</v>
      </c>
      <c r="H57" s="12">
        <f t="shared" si="6"/>
        <v>36212.343596012732</v>
      </c>
      <c r="I57" s="2">
        <f t="shared" si="5"/>
        <v>5943.8762464436622</v>
      </c>
      <c r="L57" s="11"/>
    </row>
    <row r="58" spans="2:12" x14ac:dyDescent="0.35">
      <c r="B58">
        <v>54</v>
      </c>
      <c r="C58" s="11">
        <v>43941</v>
      </c>
      <c r="D58" s="12">
        <f t="shared" si="3"/>
        <v>1042085.4617318957</v>
      </c>
      <c r="E58" s="12">
        <f t="shared" si="1"/>
        <v>133901.18727794514</v>
      </c>
      <c r="F58" s="2">
        <f t="shared" si="4"/>
        <v>196286.22533345234</v>
      </c>
      <c r="G58" s="2">
        <f t="shared" si="2"/>
        <v>1175986.6490098408</v>
      </c>
      <c r="H58" s="12">
        <f t="shared" si="6"/>
        <v>43223.19838145106</v>
      </c>
      <c r="I58" s="2">
        <f t="shared" si="5"/>
        <v>7010.8547854383287</v>
      </c>
      <c r="L58" s="11"/>
    </row>
    <row r="59" spans="2:12" x14ac:dyDescent="0.35">
      <c r="B59">
        <v>55</v>
      </c>
      <c r="C59" s="11">
        <v>43942</v>
      </c>
      <c r="D59" s="12">
        <f t="shared" si="3"/>
        <v>1247437.7025131136</v>
      </c>
      <c r="E59" s="12">
        <f t="shared" si="1"/>
        <v>161806.27915662061</v>
      </c>
      <c r="F59" s="2">
        <f t="shared" si="4"/>
        <v>233257.33265989341</v>
      </c>
      <c r="G59" s="2">
        <f t="shared" si="2"/>
        <v>1409243.9816697342</v>
      </c>
      <c r="H59" s="12">
        <f t="shared" si="6"/>
        <v>51448.481021232095</v>
      </c>
      <c r="I59" s="2">
        <f t="shared" si="5"/>
        <v>8225.282639781035</v>
      </c>
      <c r="L59" s="11"/>
    </row>
    <row r="60" spans="2:12" x14ac:dyDescent="0.35">
      <c r="B60">
        <v>56</v>
      </c>
      <c r="C60" s="11">
        <v>43943</v>
      </c>
      <c r="D60" s="12">
        <f t="shared" si="3"/>
        <v>1489894.5810275241</v>
      </c>
      <c r="E60" s="12">
        <f t="shared" si="1"/>
        <v>195472.51839364474</v>
      </c>
      <c r="F60" s="2">
        <f t="shared" si="4"/>
        <v>276123.11775143456</v>
      </c>
      <c r="G60" s="2">
        <f t="shared" si="2"/>
        <v>1685367.0994211687</v>
      </c>
      <c r="H60" s="12">
        <f t="shared" si="6"/>
        <v>61036.40150291007</v>
      </c>
      <c r="I60" s="2">
        <f t="shared" si="5"/>
        <v>9587.9204816779747</v>
      </c>
      <c r="L60" s="11"/>
    </row>
    <row r="61" spans="2:12" x14ac:dyDescent="0.35">
      <c r="B61">
        <v>57</v>
      </c>
      <c r="C61" s="11">
        <v>43944</v>
      </c>
      <c r="D61" s="12">
        <f t="shared" si="3"/>
        <v>1774633.3932311169</v>
      </c>
      <c r="E61" s="12">
        <f t="shared" si="1"/>
        <v>236064.19621873696</v>
      </c>
      <c r="F61" s="2">
        <f t="shared" si="4"/>
        <v>325330.49002868508</v>
      </c>
      <c r="G61" s="2">
        <f t="shared" si="2"/>
        <v>2010697.5894498536</v>
      </c>
      <c r="H61" s="12">
        <f t="shared" si="6"/>
        <v>72125.785673685605</v>
      </c>
      <c r="I61" s="2">
        <f t="shared" si="5"/>
        <v>11089.384170775535</v>
      </c>
      <c r="L61" s="11"/>
    </row>
    <row r="62" spans="2:12" x14ac:dyDescent="0.35">
      <c r="B62">
        <v>58</v>
      </c>
      <c r="C62" s="11">
        <v>43945</v>
      </c>
      <c r="D62" s="12">
        <f t="shared" si="3"/>
        <v>2106836.7897126907</v>
      </c>
      <c r="E62" s="12">
        <f t="shared" si="1"/>
        <v>284969.24527931184</v>
      </c>
      <c r="F62" s="2">
        <f t="shared" si="4"/>
        <v>381108.44554214866</v>
      </c>
      <c r="G62" s="2">
        <f t="shared" si="2"/>
        <v>2391806.0349920024</v>
      </c>
      <c r="H62" s="12">
        <f t="shared" si="6"/>
        <v>84831.379331905802</v>
      </c>
      <c r="I62" s="2">
        <f t="shared" si="5"/>
        <v>12705.593658220198</v>
      </c>
      <c r="L62" s="11"/>
    </row>
    <row r="63" spans="2:12" x14ac:dyDescent="0.35">
      <c r="B63">
        <v>59</v>
      </c>
      <c r="C63" s="11">
        <v>43946</v>
      </c>
      <c r="D63" s="12">
        <f t="shared" si="3"/>
        <v>2491286.2389564407</v>
      </c>
      <c r="E63" s="12">
        <f t="shared" si="1"/>
        <v>343836.73045564693</v>
      </c>
      <c r="F63" s="2">
        <f t="shared" si="4"/>
        <v>443316.93442008505</v>
      </c>
      <c r="G63" s="2">
        <f t="shared" si="2"/>
        <v>2835122.9694120875</v>
      </c>
      <c r="H63" s="12">
        <f t="shared" si="6"/>
        <v>99223.93162998966</v>
      </c>
      <c r="I63" s="2">
        <f t="shared" si="5"/>
        <v>14392.552298083858</v>
      </c>
      <c r="L63" s="11"/>
    </row>
    <row r="64" spans="2:12" x14ac:dyDescent="0.35">
      <c r="B64">
        <v>60</v>
      </c>
      <c r="C64" s="11">
        <v>43947</v>
      </c>
      <c r="D64" s="12">
        <f t="shared" si="3"/>
        <v>2931746.2130602058</v>
      </c>
      <c r="E64" s="12">
        <f t="shared" si="1"/>
        <v>414617.98869290442</v>
      </c>
      <c r="F64" s="2">
        <f t="shared" si="4"/>
        <v>511241.23234102258</v>
      </c>
      <c r="G64" s="2">
        <f t="shared" si="2"/>
        <v>3346364.2017531102</v>
      </c>
      <c r="H64" s="12">
        <f t="shared" si="6"/>
        <v>115304.97139168024</v>
      </c>
      <c r="I64" s="2">
        <f t="shared" si="5"/>
        <v>16081.039761690583</v>
      </c>
    </row>
    <row r="65" spans="2:9" x14ac:dyDescent="0.35">
      <c r="B65">
        <v>61</v>
      </c>
      <c r="C65" s="11">
        <v>43948</v>
      </c>
      <c r="D65" s="12">
        <f t="shared" si="3"/>
        <v>3430079.7998070251</v>
      </c>
      <c r="E65" s="12">
        <f t="shared" si="1"/>
        <v>499610.31992107572</v>
      </c>
      <c r="F65" s="2">
        <f t="shared" si="4"/>
        <v>583325.91797499056</v>
      </c>
      <c r="G65" s="2">
        <f t="shared" si="2"/>
        <v>3929690.1197281005</v>
      </c>
      <c r="H65" s="12">
        <f t="shared" si="6"/>
        <v>132977.37985157396</v>
      </c>
      <c r="I65" s="2">
        <f t="shared" si="5"/>
        <v>17672.408459893719</v>
      </c>
    </row>
    <row r="66" spans="2:9" x14ac:dyDescent="0.35">
      <c r="B66">
        <v>62</v>
      </c>
      <c r="C66" s="11">
        <v>43949</v>
      </c>
      <c r="D66" s="12">
        <f t="shared" si="3"/>
        <v>3985041.6250776667</v>
      </c>
      <c r="E66" s="12">
        <f t="shared" si="1"/>
        <v>601501.17738576792</v>
      </c>
      <c r="F66" s="2">
        <f t="shared" si="4"/>
        <v>656852.6827353338</v>
      </c>
      <c r="G66" s="2">
        <f t="shared" si="2"/>
        <v>4586542.8024634346</v>
      </c>
      <c r="H66" s="12">
        <f t="shared" si="6"/>
        <v>152014.81779837966</v>
      </c>
      <c r="I66" s="2">
        <f t="shared" si="5"/>
        <v>19037.437946805701</v>
      </c>
    </row>
    <row r="67" spans="2:9" x14ac:dyDescent="0.35">
      <c r="B67">
        <v>63</v>
      </c>
      <c r="C67" s="11">
        <v>43950</v>
      </c>
      <c r="D67" s="12">
        <f t="shared" si="3"/>
        <v>4590718.993353921</v>
      </c>
      <c r="E67" s="12">
        <f t="shared" si="1"/>
        <v>723409.31479929155</v>
      </c>
      <c r="F67" s="2">
        <f t="shared" si="4"/>
        <v>727585.5056897779</v>
      </c>
      <c r="G67" s="2">
        <f t="shared" si="2"/>
        <v>5314128.3081532121</v>
      </c>
      <c r="H67" s="12">
        <f t="shared" si="6"/>
        <v>172035.74193574701</v>
      </c>
      <c r="I67" s="2">
        <f t="shared" si="5"/>
        <v>20020.924137367343</v>
      </c>
    </row>
    <row r="68" spans="2:9" x14ac:dyDescent="0.35">
      <c r="B68">
        <v>64</v>
      </c>
      <c r="C68" s="11">
        <v>43951</v>
      </c>
      <c r="D68" s="12">
        <f t="shared" si="3"/>
        <v>5234651.7169729872</v>
      </c>
      <c r="E68" s="12">
        <f t="shared" si="1"/>
        <v>868917.13258602004</v>
      </c>
      <c r="F68" s="2">
        <f t="shared" si="4"/>
        <v>789440.54140579468</v>
      </c>
      <c r="G68" s="2">
        <f t="shared" si="2"/>
        <v>6103568.8495590072</v>
      </c>
      <c r="H68" s="12">
        <f t="shared" si="6"/>
        <v>192490.67812891715</v>
      </c>
      <c r="I68" s="2">
        <f t="shared" si="5"/>
        <v>20454.936193170142</v>
      </c>
    </row>
    <row r="69" spans="2:9" x14ac:dyDescent="0.35">
      <c r="B69">
        <v>65</v>
      </c>
      <c r="C69" s="11">
        <v>43952</v>
      </c>
      <c r="D69" s="12">
        <f t="shared" si="3"/>
        <v>5895774.7279510917</v>
      </c>
      <c r="E69" s="12">
        <f t="shared" si="1"/>
        <v>1042085.4617318957</v>
      </c>
      <c r="F69" s="2">
        <f t="shared" si="4"/>
        <v>834291.34012398019</v>
      </c>
      <c r="G69" s="2">
        <f t="shared" si="2"/>
        <v>6937860.1896829875</v>
      </c>
      <c r="H69" s="12">
        <f t="shared" si="6"/>
        <v>212673.37707803675</v>
      </c>
      <c r="I69" s="2">
        <f t="shared" si="5"/>
        <v>20182.6989491196</v>
      </c>
    </row>
    <row r="70" spans="2:9" x14ac:dyDescent="0.35">
      <c r="B70">
        <v>66</v>
      </c>
      <c r="C70" s="11">
        <v>43953</v>
      </c>
      <c r="D70" s="12">
        <f t="shared" si="3"/>
        <v>6542511.6611913405</v>
      </c>
      <c r="E70" s="12">
        <f t="shared" si="1"/>
        <v>1247437.7025131136</v>
      </c>
      <c r="F70" s="2">
        <f t="shared" si="4"/>
        <v>852089.17402146675</v>
      </c>
      <c r="G70" s="2">
        <f t="shared" si="2"/>
        <v>7789949.3637044542</v>
      </c>
      <c r="H70" s="12">
        <f t="shared" si="6"/>
        <v>231765.15819703808</v>
      </c>
      <c r="I70" s="2">
        <f t="shared" si="5"/>
        <v>19091.781119001331</v>
      </c>
    </row>
    <row r="71" spans="2:9" x14ac:dyDescent="0.35">
      <c r="B71">
        <v>67</v>
      </c>
      <c r="C71" s="11">
        <v>43954</v>
      </c>
      <c r="D71" s="12">
        <f t="shared" si="3"/>
        <v>7131609.3441218175</v>
      </c>
      <c r="E71" s="12">
        <f t="shared" si="1"/>
        <v>1489894.5810275241</v>
      </c>
      <c r="F71" s="2">
        <f t="shared" si="4"/>
        <v>831554.56144488743</v>
      </c>
      <c r="G71" s="2">
        <f t="shared" si="2"/>
        <v>8621503.925149342</v>
      </c>
      <c r="H71" s="12">
        <f t="shared" si="6"/>
        <v>248914.44687540561</v>
      </c>
      <c r="I71" s="2">
        <f t="shared" si="5"/>
        <v>17149.288678367535</v>
      </c>
    </row>
    <row r="72" spans="2:9" x14ac:dyDescent="0.35">
      <c r="B72">
        <v>68</v>
      </c>
      <c r="C72" s="11">
        <v>43955</v>
      </c>
      <c r="D72" s="12">
        <f t="shared" si="3"/>
        <v>7608611.6147568235</v>
      </c>
      <c r="E72" s="12">
        <f t="shared" si="1"/>
        <v>1774633.3932311169</v>
      </c>
      <c r="F72" s="2">
        <f t="shared" si="4"/>
        <v>761741.08283859887</v>
      </c>
      <c r="G72" s="2">
        <f t="shared" si="2"/>
        <v>9383245.0079879407</v>
      </c>
      <c r="H72" s="12">
        <f t="shared" si="6"/>
        <v>263338.88890126231</v>
      </c>
      <c r="I72" s="2">
        <f t="shared" si="5"/>
        <v>14424.442025856697</v>
      </c>
    </row>
    <row r="73" spans="2:9" x14ac:dyDescent="0.35">
      <c r="B73">
        <v>69</v>
      </c>
      <c r="C73" s="11">
        <v>43956</v>
      </c>
      <c r="D73" s="12">
        <f t="shared" si="3"/>
        <v>7911127.6394155454</v>
      </c>
      <c r="E73" s="12">
        <f t="shared" si="1"/>
        <v>2106836.7897126907</v>
      </c>
      <c r="F73" s="2">
        <f t="shared" si="4"/>
        <v>634719.42114029569</v>
      </c>
      <c r="G73" s="2">
        <f t="shared" si="2"/>
        <v>10017964.429128237</v>
      </c>
      <c r="H73" s="12">
        <f t="shared" si="6"/>
        <v>274419.53045634273</v>
      </c>
      <c r="I73" s="2">
        <f t="shared" si="5"/>
        <v>11080.641555080423</v>
      </c>
    </row>
    <row r="74" spans="2:9" x14ac:dyDescent="0.35">
      <c r="B74">
        <v>70</v>
      </c>
      <c r="C74" s="11">
        <v>43957</v>
      </c>
      <c r="D74" s="12">
        <f t="shared" si="3"/>
        <v>7976045.9837990468</v>
      </c>
      <c r="E74" s="12">
        <f t="shared" si="1"/>
        <v>2491286.2389564407</v>
      </c>
      <c r="F74" s="2">
        <f t="shared" si="4"/>
        <v>449367.79362725141</v>
      </c>
      <c r="G74" s="2">
        <f t="shared" si="2"/>
        <v>10467332.222755488</v>
      </c>
      <c r="H74" s="12">
        <f t="shared" si="6"/>
        <v>281748.57802308293</v>
      </c>
      <c r="I74" s="2">
        <f t="shared" si="5"/>
        <v>7329.0475667401915</v>
      </c>
    </row>
    <row r="75" spans="2:9" x14ac:dyDescent="0.35">
      <c r="B75">
        <v>71</v>
      </c>
      <c r="C75" s="11">
        <v>43958</v>
      </c>
      <c r="D75" s="12">
        <f t="shared" si="3"/>
        <v>7751261.919833119</v>
      </c>
      <c r="E75" s="12">
        <f t="shared" si="1"/>
        <v>2931746.2130602058</v>
      </c>
      <c r="F75" s="2">
        <f t="shared" si="4"/>
        <v>215675.91013783729</v>
      </c>
      <c r="G75" s="2">
        <f t="shared" si="2"/>
        <v>10683008.132893326</v>
      </c>
      <c r="H75" s="12">
        <f t="shared" si="6"/>
        <v>285114.31317851291</v>
      </c>
      <c r="I75" s="2">
        <f t="shared" si="5"/>
        <v>3365.7351554299821</v>
      </c>
    </row>
    <row r="76" spans="2:9" x14ac:dyDescent="0.35">
      <c r="B76">
        <v>72</v>
      </c>
      <c r="C76" s="11">
        <v>43959</v>
      </c>
      <c r="D76" s="12">
        <f t="shared" si="3"/>
        <v>7210987.5446469337</v>
      </c>
      <c r="E76" s="12">
        <f t="shared" si="1"/>
        <v>3430079.7998070251</v>
      </c>
      <c r="F76" s="2">
        <f t="shared" si="4"/>
        <v>-41940.788439366035</v>
      </c>
      <c r="G76" s="2">
        <f t="shared" si="2"/>
        <v>10683008.132893326</v>
      </c>
      <c r="H76" s="12">
        <f t="shared" si="6"/>
        <v>285114.31317851291</v>
      </c>
      <c r="I76" s="2">
        <f t="shared" si="5"/>
        <v>0</v>
      </c>
    </row>
    <row r="77" spans="2:9" x14ac:dyDescent="0.35">
      <c r="B77">
        <v>73</v>
      </c>
      <c r="C77" s="11">
        <v>43960</v>
      </c>
      <c r="D77" s="12">
        <f t="shared" si="3"/>
        <v>6371239.7139592497</v>
      </c>
      <c r="E77" s="12">
        <f t="shared" si="1"/>
        <v>3985041.6250776667</v>
      </c>
      <c r="F77" s="2">
        <f t="shared" si="4"/>
        <v>-284786.00541704241</v>
      </c>
      <c r="G77" s="2">
        <f t="shared" si="2"/>
        <v>10683008.132893326</v>
      </c>
      <c r="H77" s="12">
        <f t="shared" si="6"/>
        <v>285114.31317851291</v>
      </c>
      <c r="I77" s="2">
        <f t="shared" si="5"/>
        <v>0</v>
      </c>
    </row>
    <row r="78" spans="2:9" x14ac:dyDescent="0.35">
      <c r="B78">
        <v>74</v>
      </c>
      <c r="C78" s="11">
        <v>43961</v>
      </c>
      <c r="D78" s="12">
        <f t="shared" si="3"/>
        <v>5299336.6280320575</v>
      </c>
      <c r="E78" s="12">
        <f t="shared" si="1"/>
        <v>4590718.993353921</v>
      </c>
      <c r="F78" s="2">
        <f t="shared" si="4"/>
        <v>-466225.71765093785</v>
      </c>
      <c r="G78" s="2">
        <f t="shared" si="2"/>
        <v>10683008.132893326</v>
      </c>
      <c r="H78" s="12">
        <f t="shared" si="6"/>
        <v>285114.31317851291</v>
      </c>
      <c r="I78" s="2">
        <f t="shared" si="5"/>
        <v>0</v>
      </c>
    </row>
    <row r="79" spans="2:9" x14ac:dyDescent="0.35">
      <c r="B79">
        <v>75</v>
      </c>
      <c r="C79" s="11">
        <v>43962</v>
      </c>
      <c r="D79" s="12">
        <f t="shared" si="3"/>
        <v>4110003.9187963139</v>
      </c>
      <c r="E79" s="12">
        <f t="shared" si="1"/>
        <v>5234651.7169729872</v>
      </c>
      <c r="F79" s="2">
        <f t="shared" si="4"/>
        <v>-545399.98561667744</v>
      </c>
      <c r="G79" s="2">
        <f t="shared" si="2"/>
        <v>10683008.132893326</v>
      </c>
      <c r="H79" s="12">
        <f t="shared" si="6"/>
        <v>285114.31317851291</v>
      </c>
      <c r="I79" s="2">
        <f t="shared" si="5"/>
        <v>0</v>
      </c>
    </row>
    <row r="80" spans="2:9" x14ac:dyDescent="0.35">
      <c r="B80">
        <v>76</v>
      </c>
      <c r="C80" s="11">
        <v>43963</v>
      </c>
      <c r="D80" s="12">
        <f t="shared" si="3"/>
        <v>2943533.8354572929</v>
      </c>
      <c r="E80" s="12">
        <f t="shared" si="1"/>
        <v>5895774.7279510917</v>
      </c>
      <c r="F80" s="2">
        <f t="shared" si="4"/>
        <v>-505347.07236091653</v>
      </c>
      <c r="G80" s="2">
        <f t="shared" si="2"/>
        <v>10683008.132893326</v>
      </c>
      <c r="H80" s="12">
        <f t="shared" si="6"/>
        <v>285114.31317851291</v>
      </c>
      <c r="I80" s="2">
        <f t="shared" si="5"/>
        <v>0</v>
      </c>
    </row>
    <row r="81" spans="2:9" x14ac:dyDescent="0.35">
      <c r="B81">
        <v>77</v>
      </c>
      <c r="C81" s="11">
        <v>43964</v>
      </c>
      <c r="D81" s="12">
        <f t="shared" si="3"/>
        <v>1929600.9273997175</v>
      </c>
      <c r="E81" s="12">
        <f t="shared" si="1"/>
        <v>6542511.6611913405</v>
      </c>
      <c r="F81" s="2">
        <f t="shared" si="4"/>
        <v>-367195.97481732653</v>
      </c>
      <c r="G81" s="2">
        <f t="shared" si="2"/>
        <v>10683008.132893326</v>
      </c>
      <c r="H81" s="12">
        <f t="shared" si="6"/>
        <v>285114.31317851291</v>
      </c>
      <c r="I81" s="2">
        <f t="shared" si="5"/>
        <v>0</v>
      </c>
    </row>
    <row r="82" spans="2:9" x14ac:dyDescent="0.35">
      <c r="B82">
        <v>78</v>
      </c>
      <c r="C82" s="11">
        <v>43965</v>
      </c>
      <c r="D82" s="12">
        <f t="shared" si="3"/>
        <v>1150720.9466740314</v>
      </c>
      <c r="E82" s="12">
        <f t="shared" si="1"/>
        <v>7131609.3441218175</v>
      </c>
      <c r="F82" s="2">
        <f t="shared" si="4"/>
        <v>-189782.2977952091</v>
      </c>
      <c r="G82" s="2">
        <f t="shared" si="2"/>
        <v>10683008.132893326</v>
      </c>
      <c r="H82" s="12">
        <f t="shared" si="6"/>
        <v>285114.31317851291</v>
      </c>
      <c r="I82" s="2">
        <f t="shared" si="5"/>
        <v>0</v>
      </c>
    </row>
    <row r="83" spans="2:9" x14ac:dyDescent="0.35">
      <c r="B83">
        <v>79</v>
      </c>
      <c r="C83" s="11">
        <v>43966</v>
      </c>
      <c r="D83" s="12">
        <f t="shared" si="3"/>
        <v>623844.64783180284</v>
      </c>
      <c r="E83" s="12">
        <f t="shared" si="1"/>
        <v>7608611.6147568235</v>
      </c>
      <c r="F83" s="2">
        <f t="shared" si="4"/>
        <v>-49874.028207222582</v>
      </c>
      <c r="G83" s="2">
        <f t="shared" si="2"/>
        <v>10683008.132893326</v>
      </c>
      <c r="H83" s="12">
        <f t="shared" si="6"/>
        <v>285114.31317851291</v>
      </c>
      <c r="I83" s="2">
        <f t="shared" si="5"/>
        <v>0</v>
      </c>
    </row>
    <row r="84" spans="2:9" x14ac:dyDescent="0.35">
      <c r="B84">
        <v>80</v>
      </c>
      <c r="C84" s="11">
        <v>43967</v>
      </c>
      <c r="D84" s="12">
        <f t="shared" si="3"/>
        <v>310023.74596765492</v>
      </c>
      <c r="E84" s="12">
        <f t="shared" ref="E84:E110" si="7">D73</f>
        <v>7911127.6394155454</v>
      </c>
      <c r="F84" s="2">
        <f t="shared" si="4"/>
        <v>-11304.877205426048</v>
      </c>
      <c r="G84" s="2">
        <f t="shared" si="2"/>
        <v>10683008.132893326</v>
      </c>
      <c r="H84" s="12">
        <f t="shared" si="6"/>
        <v>285114.31317851291</v>
      </c>
      <c r="I84" s="2">
        <f t="shared" si="5"/>
        <v>0</v>
      </c>
    </row>
    <row r="85" spans="2:9" x14ac:dyDescent="0.35">
      <c r="B85">
        <v>81</v>
      </c>
      <c r="C85" s="11">
        <v>43968</v>
      </c>
      <c r="D85" s="12">
        <f t="shared" si="3"/>
        <v>144152.43434769884</v>
      </c>
      <c r="E85" s="12">
        <f t="shared" si="7"/>
        <v>7976045.9837990468</v>
      </c>
      <c r="F85" s="2">
        <f t="shared" si="4"/>
        <v>-100952.96723645463</v>
      </c>
      <c r="G85" s="2">
        <f t="shared" ref="G85:G110" si="8">IF(F85&gt;0, G84+F85, G84)</f>
        <v>10683008.132893326</v>
      </c>
      <c r="H85" s="12">
        <f t="shared" si="6"/>
        <v>285114.31317851291</v>
      </c>
      <c r="I85" s="2">
        <f t="shared" si="5"/>
        <v>0</v>
      </c>
    </row>
    <row r="86" spans="2:9" x14ac:dyDescent="0.35">
      <c r="B86">
        <v>82</v>
      </c>
      <c r="C86" s="11">
        <v>43969</v>
      </c>
      <c r="D86" s="12">
        <f t="shared" si="3"/>
        <v>64813.988472448902</v>
      </c>
      <c r="E86" s="12">
        <f t="shared" si="7"/>
        <v>7751261.919833119</v>
      </c>
      <c r="F86" s="2">
        <f t="shared" si="4"/>
        <v>-304122.50984117773</v>
      </c>
      <c r="G86" s="2">
        <f t="shared" si="8"/>
        <v>10683008.132893326</v>
      </c>
      <c r="H86" s="12">
        <f t="shared" si="6"/>
        <v>285114.31317851291</v>
      </c>
      <c r="I86" s="2">
        <f t="shared" si="5"/>
        <v>0</v>
      </c>
    </row>
    <row r="87" spans="2:9" x14ac:dyDescent="0.35">
      <c r="B87">
        <v>83</v>
      </c>
      <c r="C87" s="11">
        <v>43970</v>
      </c>
      <c r="D87" s="12">
        <f t="shared" si="3"/>
        <v>29141.742355694034</v>
      </c>
      <c r="E87" s="12">
        <f t="shared" si="7"/>
        <v>7210987.5446469337</v>
      </c>
      <c r="F87" s="2">
        <f t="shared" si="4"/>
        <v>-575946.62130294018</v>
      </c>
      <c r="G87" s="2">
        <f t="shared" si="8"/>
        <v>10683008.132893326</v>
      </c>
      <c r="H87" s="12">
        <f t="shared" si="6"/>
        <v>285114.31317851291</v>
      </c>
      <c r="I87" s="2">
        <f t="shared" si="5"/>
        <v>0</v>
      </c>
    </row>
    <row r="88" spans="2:9" x14ac:dyDescent="0.35">
      <c r="B88">
        <v>84</v>
      </c>
      <c r="C88" s="11">
        <v>43971</v>
      </c>
      <c r="D88" s="12">
        <f t="shared" si="3"/>
        <v>13102.744755272184</v>
      </c>
      <c r="E88" s="12">
        <f t="shared" si="7"/>
        <v>6371239.7139592497</v>
      </c>
      <c r="F88" s="2">
        <f t="shared" si="4"/>
        <v>-855786.8282881059</v>
      </c>
      <c r="G88" s="2">
        <f t="shared" si="8"/>
        <v>10683008.132893326</v>
      </c>
      <c r="H88" s="12">
        <f t="shared" si="6"/>
        <v>285114.31317851291</v>
      </c>
      <c r="I88" s="2">
        <f t="shared" si="5"/>
        <v>0</v>
      </c>
    </row>
    <row r="89" spans="2:9" x14ac:dyDescent="0.35">
      <c r="B89">
        <v>85</v>
      </c>
      <c r="C89" s="11">
        <v>43972</v>
      </c>
      <c r="D89" s="12">
        <f t="shared" si="3"/>
        <v>5891.2716345619474</v>
      </c>
      <c r="E89" s="12">
        <f t="shared" si="7"/>
        <v>5299336.6280320575</v>
      </c>
      <c r="F89" s="2">
        <f t="shared" si="4"/>
        <v>-1079114.5590479025</v>
      </c>
      <c r="G89" s="2">
        <f t="shared" si="8"/>
        <v>10683008.132893326</v>
      </c>
      <c r="H89" s="12">
        <f t="shared" si="6"/>
        <v>285114.31317851291</v>
      </c>
      <c r="I89" s="2">
        <f t="shared" si="5"/>
        <v>0</v>
      </c>
    </row>
    <row r="90" spans="2:9" x14ac:dyDescent="0.35">
      <c r="B90">
        <v>86</v>
      </c>
      <c r="C90" s="11">
        <v>43973</v>
      </c>
      <c r="D90" s="12">
        <f t="shared" si="3"/>
        <v>2648.8405384092539</v>
      </c>
      <c r="E90" s="12">
        <f t="shared" si="7"/>
        <v>4110003.9187963139</v>
      </c>
      <c r="F90" s="2">
        <f t="shared" si="4"/>
        <v>-1192575.1403318963</v>
      </c>
      <c r="G90" s="2">
        <f t="shared" si="8"/>
        <v>10683008.132893326</v>
      </c>
      <c r="H90" s="12">
        <f t="shared" si="6"/>
        <v>285114.31317851291</v>
      </c>
      <c r="I90" s="2">
        <f t="shared" si="5"/>
        <v>0</v>
      </c>
    </row>
    <row r="91" spans="2:9" x14ac:dyDescent="0.35">
      <c r="B91">
        <v>87</v>
      </c>
      <c r="C91" s="11">
        <v>43974</v>
      </c>
      <c r="D91" s="12">
        <f t="shared" si="3"/>
        <v>1190.9748239680237</v>
      </c>
      <c r="E91" s="12">
        <f t="shared" si="7"/>
        <v>2943533.8354572929</v>
      </c>
      <c r="F91" s="2">
        <f t="shared" si="4"/>
        <v>-1167927.9490534624</v>
      </c>
      <c r="G91" s="2">
        <f t="shared" si="8"/>
        <v>10683008.132893326</v>
      </c>
      <c r="H91" s="12">
        <f t="shared" si="6"/>
        <v>285114.31317851291</v>
      </c>
      <c r="I91" s="2">
        <f t="shared" si="5"/>
        <v>0</v>
      </c>
    </row>
    <row r="92" spans="2:9" x14ac:dyDescent="0.35">
      <c r="B92">
        <v>88</v>
      </c>
      <c r="C92" s="11">
        <v>43975</v>
      </c>
      <c r="D92" s="12">
        <f t="shared" ref="D92:D110" si="9">IF((1-(G81/17000000))*$D$3*D91 &gt;= 0, (1-(G81/17000000))*$D$3*D91, 0)</f>
        <v>535.48751265241867</v>
      </c>
      <c r="E92" s="12">
        <f t="shared" si="7"/>
        <v>1929600.9273997175</v>
      </c>
      <c r="F92" s="2">
        <f t="shared" ref="F92:F110" si="10">(D92-D91)+(E92-E91)</f>
        <v>-1014588.395368891</v>
      </c>
      <c r="G92" s="2">
        <f t="shared" si="8"/>
        <v>10683008.132893326</v>
      </c>
      <c r="H92" s="12">
        <f t="shared" si="6"/>
        <v>285114.31317851291</v>
      </c>
      <c r="I92" s="2">
        <f t="shared" si="5"/>
        <v>0</v>
      </c>
    </row>
    <row r="93" spans="2:9" x14ac:dyDescent="0.35">
      <c r="B93">
        <v>89</v>
      </c>
      <c r="C93" s="11">
        <v>43976</v>
      </c>
      <c r="D93" s="12">
        <f t="shared" si="9"/>
        <v>240.76653043874342</v>
      </c>
      <c r="E93" s="12">
        <f t="shared" si="7"/>
        <v>1150720.9466740314</v>
      </c>
      <c r="F93" s="2">
        <f t="shared" si="10"/>
        <v>-779174.70170789969</v>
      </c>
      <c r="G93" s="2">
        <f t="shared" si="8"/>
        <v>10683008.132893326</v>
      </c>
      <c r="H93" s="12">
        <f t="shared" si="6"/>
        <v>285114.31317851291</v>
      </c>
      <c r="I93" s="2">
        <f t="shared" ref="I93:I110" si="11">H93-H92</f>
        <v>0</v>
      </c>
    </row>
    <row r="94" spans="2:9" x14ac:dyDescent="0.35">
      <c r="B94">
        <v>90</v>
      </c>
      <c r="C94" s="11">
        <v>43977</v>
      </c>
      <c r="D94" s="12">
        <f t="shared" si="9"/>
        <v>108.25373292530416</v>
      </c>
      <c r="E94" s="12">
        <f t="shared" si="7"/>
        <v>623844.64783180284</v>
      </c>
      <c r="F94" s="2">
        <f t="shared" si="10"/>
        <v>-527008.81163974199</v>
      </c>
      <c r="G94" s="2">
        <f t="shared" si="8"/>
        <v>10683008.132893326</v>
      </c>
      <c r="H94" s="12">
        <f t="shared" si="6"/>
        <v>285114.31317851291</v>
      </c>
      <c r="I94" s="2">
        <f t="shared" si="11"/>
        <v>0</v>
      </c>
    </row>
    <row r="95" spans="2:9" x14ac:dyDescent="0.35">
      <c r="B95">
        <v>91</v>
      </c>
      <c r="C95" s="11">
        <v>43978</v>
      </c>
      <c r="D95" s="12">
        <f t="shared" si="9"/>
        <v>48.673171768966597</v>
      </c>
      <c r="E95" s="12">
        <f t="shared" si="7"/>
        <v>310023.74596765492</v>
      </c>
      <c r="F95" s="2">
        <f t="shared" si="10"/>
        <v>-313880.48242530425</v>
      </c>
      <c r="G95" s="2">
        <f t="shared" si="8"/>
        <v>10683008.132893326</v>
      </c>
      <c r="H95" s="12">
        <f t="shared" ref="H95:H110" si="12">($H$3-(($H$3-$I$3)*G95/17000000))*G95</f>
        <v>285114.31317851291</v>
      </c>
      <c r="I95" s="2">
        <f t="shared" si="11"/>
        <v>0</v>
      </c>
    </row>
    <row r="96" spans="2:9" x14ac:dyDescent="0.35">
      <c r="B96">
        <v>92</v>
      </c>
      <c r="C96" s="11">
        <v>43979</v>
      </c>
      <c r="D96" s="12">
        <f t="shared" si="9"/>
        <v>21.884489209125075</v>
      </c>
      <c r="E96" s="12">
        <f t="shared" si="7"/>
        <v>144152.43434769884</v>
      </c>
      <c r="F96" s="2">
        <f t="shared" si="10"/>
        <v>-165898.10030251593</v>
      </c>
      <c r="G96" s="2">
        <f t="shared" si="8"/>
        <v>10683008.132893326</v>
      </c>
      <c r="H96" s="12">
        <f t="shared" si="12"/>
        <v>285114.31317851291</v>
      </c>
      <c r="I96" s="2">
        <f t="shared" si="11"/>
        <v>0</v>
      </c>
    </row>
    <row r="97" spans="2:9" x14ac:dyDescent="0.35">
      <c r="B97">
        <v>93</v>
      </c>
      <c r="C97" s="11">
        <v>43980</v>
      </c>
      <c r="D97" s="12">
        <f t="shared" si="9"/>
        <v>9.8397299896053241</v>
      </c>
      <c r="E97" s="12">
        <f t="shared" si="7"/>
        <v>64813.988472448902</v>
      </c>
      <c r="F97" s="2">
        <f t="shared" si="10"/>
        <v>-79350.490634469475</v>
      </c>
      <c r="G97" s="2">
        <f t="shared" si="8"/>
        <v>10683008.132893326</v>
      </c>
      <c r="H97" s="12">
        <f t="shared" si="12"/>
        <v>285114.31317851291</v>
      </c>
      <c r="I97" s="2">
        <f t="shared" si="11"/>
        <v>0</v>
      </c>
    </row>
    <row r="98" spans="2:9" x14ac:dyDescent="0.35">
      <c r="B98">
        <v>94</v>
      </c>
      <c r="C98" s="11">
        <v>43981</v>
      </c>
      <c r="D98" s="12">
        <f t="shared" si="9"/>
        <v>4.4241510662249173</v>
      </c>
      <c r="E98" s="12">
        <f t="shared" si="7"/>
        <v>29141.742355694034</v>
      </c>
      <c r="F98" s="2">
        <f t="shared" si="10"/>
        <v>-35677.661695678245</v>
      </c>
      <c r="G98" s="2">
        <f t="shared" si="8"/>
        <v>10683008.132893326</v>
      </c>
      <c r="H98" s="12">
        <f t="shared" si="12"/>
        <v>285114.31317851291</v>
      </c>
      <c r="I98" s="2">
        <f t="shared" si="11"/>
        <v>0</v>
      </c>
    </row>
    <row r="99" spans="2:9" x14ac:dyDescent="0.35">
      <c r="B99">
        <v>95</v>
      </c>
      <c r="C99" s="11">
        <v>43982</v>
      </c>
      <c r="D99" s="12">
        <f t="shared" si="9"/>
        <v>1.9891920487102877</v>
      </c>
      <c r="E99" s="12">
        <f t="shared" si="7"/>
        <v>13102.744755272184</v>
      </c>
      <c r="F99" s="2">
        <f t="shared" si="10"/>
        <v>-16041.432559439365</v>
      </c>
      <c r="G99" s="2">
        <f t="shared" si="8"/>
        <v>10683008.132893326</v>
      </c>
      <c r="H99" s="12">
        <f t="shared" si="12"/>
        <v>285114.31317851291</v>
      </c>
      <c r="I99" s="2">
        <f t="shared" si="11"/>
        <v>0</v>
      </c>
    </row>
    <row r="100" spans="2:9" x14ac:dyDescent="0.35">
      <c r="B100">
        <v>96</v>
      </c>
      <c r="C100" s="11">
        <v>43983</v>
      </c>
      <c r="D100" s="12">
        <f t="shared" si="9"/>
        <v>0.89438288779514952</v>
      </c>
      <c r="E100" s="12">
        <f t="shared" si="7"/>
        <v>5891.2716345619474</v>
      </c>
      <c r="F100" s="2">
        <f t="shared" si="10"/>
        <v>-7212.567929871152</v>
      </c>
      <c r="G100" s="2">
        <f t="shared" si="8"/>
        <v>10683008.132893326</v>
      </c>
      <c r="H100" s="12">
        <f t="shared" si="12"/>
        <v>285114.31317851291</v>
      </c>
      <c r="I100" s="2">
        <f t="shared" si="11"/>
        <v>0</v>
      </c>
    </row>
    <row r="101" spans="2:9" x14ac:dyDescent="0.35">
      <c r="B101">
        <v>97</v>
      </c>
      <c r="C101" s="11">
        <v>43984</v>
      </c>
      <c r="D101" s="12">
        <f t="shared" si="9"/>
        <v>0.40213349460120129</v>
      </c>
      <c r="E101" s="12">
        <f t="shared" si="7"/>
        <v>2648.8405384092539</v>
      </c>
      <c r="F101" s="2">
        <f t="shared" si="10"/>
        <v>-3242.9233455458875</v>
      </c>
      <c r="G101" s="2">
        <f t="shared" si="8"/>
        <v>10683008.132893326</v>
      </c>
      <c r="H101" s="12">
        <f t="shared" si="12"/>
        <v>285114.31317851291</v>
      </c>
      <c r="I101" s="2">
        <f t="shared" si="11"/>
        <v>0</v>
      </c>
    </row>
    <row r="102" spans="2:9" x14ac:dyDescent="0.35">
      <c r="B102">
        <v>98</v>
      </c>
      <c r="C102" s="11">
        <v>43985</v>
      </c>
      <c r="D102" s="12">
        <f t="shared" si="9"/>
        <v>0.18080773870666111</v>
      </c>
      <c r="E102" s="12">
        <f t="shared" si="7"/>
        <v>1190.9748239680237</v>
      </c>
      <c r="F102" s="2">
        <f t="shared" si="10"/>
        <v>-1458.0870401971247</v>
      </c>
      <c r="G102" s="2">
        <f t="shared" si="8"/>
        <v>10683008.132893326</v>
      </c>
      <c r="H102" s="12">
        <f t="shared" si="12"/>
        <v>285114.31317851291</v>
      </c>
      <c r="I102" s="2">
        <f t="shared" si="11"/>
        <v>0</v>
      </c>
    </row>
    <row r="103" spans="2:9" x14ac:dyDescent="0.35">
      <c r="B103">
        <v>99</v>
      </c>
      <c r="C103" s="11">
        <v>43986</v>
      </c>
      <c r="D103" s="12">
        <f t="shared" si="9"/>
        <v>8.1294989885477148E-2</v>
      </c>
      <c r="E103" s="12">
        <f t="shared" si="7"/>
        <v>535.48751265241867</v>
      </c>
      <c r="F103" s="2">
        <f t="shared" si="10"/>
        <v>-655.5868240644262</v>
      </c>
      <c r="G103" s="2">
        <f t="shared" si="8"/>
        <v>10683008.132893326</v>
      </c>
      <c r="H103" s="12">
        <f t="shared" si="12"/>
        <v>285114.31317851291</v>
      </c>
      <c r="I103" s="2">
        <f t="shared" si="11"/>
        <v>0</v>
      </c>
    </row>
    <row r="104" spans="2:9" x14ac:dyDescent="0.35">
      <c r="B104">
        <v>100</v>
      </c>
      <c r="C104" s="11">
        <v>43987</v>
      </c>
      <c r="D104" s="12">
        <f t="shared" si="9"/>
        <v>3.6551949754772058E-2</v>
      </c>
      <c r="E104" s="12">
        <f t="shared" si="7"/>
        <v>240.76653043874342</v>
      </c>
      <c r="F104" s="2">
        <f t="shared" si="10"/>
        <v>-294.76572525380595</v>
      </c>
      <c r="G104" s="2">
        <f t="shared" si="8"/>
        <v>10683008.132893326</v>
      </c>
      <c r="H104" s="12">
        <f t="shared" si="12"/>
        <v>285114.31317851291</v>
      </c>
      <c r="I104" s="2">
        <f t="shared" si="11"/>
        <v>0</v>
      </c>
    </row>
    <row r="105" spans="2:9" x14ac:dyDescent="0.35">
      <c r="B105">
        <v>101</v>
      </c>
      <c r="C105" s="11">
        <v>43988</v>
      </c>
      <c r="D105" s="12">
        <f t="shared" si="9"/>
        <v>1.6434530993330712E-2</v>
      </c>
      <c r="E105" s="12">
        <f t="shared" si="7"/>
        <v>108.25373292530416</v>
      </c>
      <c r="F105" s="2">
        <f t="shared" si="10"/>
        <v>-132.53291493220067</v>
      </c>
      <c r="G105" s="2">
        <f t="shared" si="8"/>
        <v>10683008.132893326</v>
      </c>
      <c r="H105" s="12">
        <f t="shared" si="12"/>
        <v>285114.31317851291</v>
      </c>
      <c r="I105" s="2">
        <f t="shared" si="11"/>
        <v>0</v>
      </c>
    </row>
    <row r="106" spans="2:9" x14ac:dyDescent="0.35">
      <c r="B106">
        <v>102</v>
      </c>
      <c r="C106" s="11">
        <v>43989</v>
      </c>
      <c r="D106" s="12">
        <f t="shared" si="9"/>
        <v>7.3893133138673555E-3</v>
      </c>
      <c r="E106" s="12">
        <f t="shared" si="7"/>
        <v>48.673171768966597</v>
      </c>
      <c r="F106" s="2">
        <f t="shared" si="10"/>
        <v>-59.589606374017031</v>
      </c>
      <c r="G106" s="2">
        <f t="shared" si="8"/>
        <v>10683008.132893326</v>
      </c>
      <c r="H106" s="12">
        <f t="shared" si="12"/>
        <v>285114.31317851291</v>
      </c>
      <c r="I106" s="2">
        <f t="shared" si="11"/>
        <v>0</v>
      </c>
    </row>
    <row r="107" spans="2:9" x14ac:dyDescent="0.35">
      <c r="B107">
        <v>103</v>
      </c>
      <c r="C107" s="11">
        <v>43990</v>
      </c>
      <c r="D107" s="12">
        <f t="shared" si="9"/>
        <v>3.3223918146891656E-3</v>
      </c>
      <c r="E107" s="12">
        <f t="shared" si="7"/>
        <v>21.884489209125075</v>
      </c>
      <c r="F107" s="2">
        <f t="shared" si="10"/>
        <v>-26.792749481340699</v>
      </c>
      <c r="G107" s="2">
        <f t="shared" si="8"/>
        <v>10683008.132893326</v>
      </c>
      <c r="H107" s="12">
        <f t="shared" si="12"/>
        <v>285114.31317851291</v>
      </c>
      <c r="I107" s="2">
        <f t="shared" si="11"/>
        <v>0</v>
      </c>
    </row>
    <row r="108" spans="2:9" x14ac:dyDescent="0.35">
      <c r="B108">
        <v>104</v>
      </c>
      <c r="C108" s="11">
        <v>43991</v>
      </c>
      <c r="D108" s="12">
        <f t="shared" si="9"/>
        <v>1.4938177475298368E-3</v>
      </c>
      <c r="E108" s="12">
        <f t="shared" si="7"/>
        <v>9.8397299896053241</v>
      </c>
      <c r="F108" s="2">
        <f t="shared" si="10"/>
        <v>-12.046587793586911</v>
      </c>
      <c r="G108" s="2">
        <f t="shared" si="8"/>
        <v>10683008.132893326</v>
      </c>
      <c r="H108" s="12">
        <f t="shared" si="12"/>
        <v>285114.31317851291</v>
      </c>
      <c r="I108" s="2">
        <f t="shared" si="11"/>
        <v>0</v>
      </c>
    </row>
    <row r="109" spans="2:9" x14ac:dyDescent="0.35">
      <c r="B109">
        <v>105</v>
      </c>
      <c r="C109" s="11">
        <v>43992</v>
      </c>
      <c r="D109" s="12">
        <f t="shared" si="9"/>
        <v>6.7165210706609201E-4</v>
      </c>
      <c r="E109" s="12">
        <f t="shared" si="7"/>
        <v>4.4241510662249173</v>
      </c>
      <c r="F109" s="2">
        <f t="shared" si="10"/>
        <v>-5.4164010890208703</v>
      </c>
      <c r="G109" s="2">
        <f t="shared" si="8"/>
        <v>10683008.132893326</v>
      </c>
      <c r="H109" s="12">
        <f t="shared" si="12"/>
        <v>285114.31317851291</v>
      </c>
      <c r="I109" s="2">
        <f t="shared" si="11"/>
        <v>0</v>
      </c>
    </row>
    <row r="110" spans="2:9" x14ac:dyDescent="0.35">
      <c r="B110">
        <v>106</v>
      </c>
      <c r="C110" s="11">
        <v>43993</v>
      </c>
      <c r="D110" s="12">
        <f t="shared" si="9"/>
        <v>3.0198901684779368E-4</v>
      </c>
      <c r="E110" s="12">
        <f t="shared" si="7"/>
        <v>1.9891920487102877</v>
      </c>
      <c r="F110" s="2">
        <f t="shared" si="10"/>
        <v>-2.4353286806048482</v>
      </c>
      <c r="G110" s="2">
        <f t="shared" si="8"/>
        <v>10683008.132893326</v>
      </c>
      <c r="H110" s="12">
        <f t="shared" si="12"/>
        <v>285114.31317851291</v>
      </c>
      <c r="I110" s="2">
        <f t="shared" si="1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6E19-5D4D-40A3-87E4-A04EFE740CC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versie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Overmars</dc:creator>
  <cp:lastModifiedBy>Bas Overmars</cp:lastModifiedBy>
  <dcterms:created xsi:type="dcterms:W3CDTF">2020-03-22T19:49:21Z</dcterms:created>
  <dcterms:modified xsi:type="dcterms:W3CDTF">2020-03-22T19:53:32Z</dcterms:modified>
</cp:coreProperties>
</file>