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Simulation/Sizing/"/>
    </mc:Choice>
  </mc:AlternateContent>
  <xr:revisionPtr revIDLastSave="17" documentId="13_ncr:1_{0C7E0C37-E2DC-4653-AF10-F3E013ED94F8}" xr6:coauthVersionLast="46" xr6:coauthVersionMax="46" xr10:uidLastSave="{1E4C2001-6480-4C46-9730-3ABD1A84B147}"/>
  <bookViews>
    <workbookView xWindow="-120" yWindow="-120" windowWidth="38640" windowHeight="21240" xr2:uid="{0626AE80-454B-4539-8E37-8436CB968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T2" i="1" s="1"/>
  <c r="I2" i="1"/>
  <c r="N2" i="1"/>
  <c r="M2" i="1"/>
  <c r="L3" i="1"/>
  <c r="L4" i="1"/>
  <c r="L5" i="1"/>
  <c r="L6" i="1"/>
  <c r="L7" i="1"/>
  <c r="L8" i="1"/>
  <c r="L9" i="1"/>
  <c r="L10" i="1"/>
  <c r="L14" i="1"/>
  <c r="L15" i="1"/>
  <c r="L2" i="1"/>
  <c r="K3" i="1"/>
  <c r="K4" i="1"/>
  <c r="K5" i="1"/>
  <c r="K6" i="1"/>
  <c r="K7" i="1"/>
  <c r="K8" i="1"/>
  <c r="K9" i="1"/>
  <c r="K10" i="1"/>
  <c r="K13" i="1"/>
  <c r="K2" i="1"/>
  <c r="O2" i="1" s="1"/>
  <c r="P2" i="1" s="1"/>
  <c r="S2" i="1" s="1"/>
  <c r="J12" i="1"/>
  <c r="L12" i="1" s="1"/>
  <c r="J13" i="1"/>
  <c r="L13" i="1" s="1"/>
  <c r="J14" i="1"/>
  <c r="K14" i="1" s="1"/>
  <c r="J15" i="1"/>
  <c r="K15" i="1" s="1"/>
  <c r="J11" i="1"/>
  <c r="K11" i="1" s="1"/>
  <c r="G6" i="1"/>
  <c r="M6" i="1" s="1"/>
  <c r="G10" i="1"/>
  <c r="M10" i="1" s="1"/>
  <c r="G14" i="1"/>
  <c r="M14" i="1" s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G15" i="1" s="1"/>
  <c r="I5" i="1" l="1"/>
  <c r="Q15" i="1"/>
  <c r="T15" i="1" s="1"/>
  <c r="M15" i="1"/>
  <c r="O15" i="1" s="1"/>
  <c r="P15" i="1" s="1"/>
  <c r="S15" i="1" s="1"/>
  <c r="I15" i="1"/>
  <c r="H15" i="1"/>
  <c r="N15" i="1" s="1"/>
  <c r="L11" i="1"/>
  <c r="G9" i="1"/>
  <c r="K12" i="1"/>
  <c r="I10" i="1"/>
  <c r="G12" i="1"/>
  <c r="G8" i="1"/>
  <c r="G4" i="1"/>
  <c r="I9" i="1"/>
  <c r="Q14" i="1"/>
  <c r="T14" i="1" s="1"/>
  <c r="Q10" i="1"/>
  <c r="T10" i="1" s="1"/>
  <c r="Q6" i="1"/>
  <c r="T6" i="1" s="1"/>
  <c r="G13" i="1"/>
  <c r="G5" i="1"/>
  <c r="H6" i="1" s="1"/>
  <c r="N6" i="1" s="1"/>
  <c r="O6" i="1" s="1"/>
  <c r="P6" i="1" s="1"/>
  <c r="S6" i="1" s="1"/>
  <c r="I14" i="1"/>
  <c r="I6" i="1"/>
  <c r="G11" i="1"/>
  <c r="G7" i="1"/>
  <c r="G3" i="1"/>
  <c r="I3" i="1"/>
  <c r="I4" i="1"/>
  <c r="I12" i="1" l="1"/>
  <c r="H12" i="1"/>
  <c r="N12" i="1" s="1"/>
  <c r="M12" i="1"/>
  <c r="Q12" i="1"/>
  <c r="T12" i="1" s="1"/>
  <c r="Q9" i="1"/>
  <c r="T9" i="1" s="1"/>
  <c r="H9" i="1"/>
  <c r="N9" i="1" s="1"/>
  <c r="M9" i="1"/>
  <c r="O9" i="1" s="1"/>
  <c r="P9" i="1" s="1"/>
  <c r="S9" i="1" s="1"/>
  <c r="H10" i="1"/>
  <c r="N10" i="1" s="1"/>
  <c r="O10" i="1" s="1"/>
  <c r="P10" i="1" s="1"/>
  <c r="S10" i="1" s="1"/>
  <c r="H4" i="1"/>
  <c r="N4" i="1" s="1"/>
  <c r="M4" i="1"/>
  <c r="O4" i="1" s="1"/>
  <c r="P4" i="1" s="1"/>
  <c r="S4" i="1" s="1"/>
  <c r="Q4" i="1"/>
  <c r="T4" i="1" s="1"/>
  <c r="Q13" i="1"/>
  <c r="T13" i="1" s="1"/>
  <c r="M13" i="1"/>
  <c r="H13" i="1"/>
  <c r="N13" i="1" s="1"/>
  <c r="O12" i="1"/>
  <c r="P12" i="1" s="1"/>
  <c r="S12" i="1" s="1"/>
  <c r="H3" i="1"/>
  <c r="N3" i="1" s="1"/>
  <c r="Q3" i="1"/>
  <c r="T3" i="1" s="1"/>
  <c r="M3" i="1"/>
  <c r="O3" i="1" s="1"/>
  <c r="P3" i="1" s="1"/>
  <c r="S3" i="1" s="1"/>
  <c r="I13" i="1"/>
  <c r="M7" i="1"/>
  <c r="Q7" i="1"/>
  <c r="T7" i="1" s="1"/>
  <c r="I7" i="1"/>
  <c r="H7" i="1"/>
  <c r="N7" i="1" s="1"/>
  <c r="Q11" i="1"/>
  <c r="T11" i="1" s="1"/>
  <c r="I11" i="1"/>
  <c r="H11" i="1"/>
  <c r="N11" i="1" s="1"/>
  <c r="M11" i="1"/>
  <c r="O11" i="1" s="1"/>
  <c r="P11" i="1" s="1"/>
  <c r="S11" i="1" s="1"/>
  <c r="Q5" i="1"/>
  <c r="T5" i="1" s="1"/>
  <c r="M5" i="1"/>
  <c r="H5" i="1"/>
  <c r="N5" i="1" s="1"/>
  <c r="I8" i="1"/>
  <c r="H8" i="1"/>
  <c r="N8" i="1" s="1"/>
  <c r="Q8" i="1"/>
  <c r="T8" i="1" s="1"/>
  <c r="M8" i="1"/>
  <c r="O8" i="1" s="1"/>
  <c r="P8" i="1" s="1"/>
  <c r="S8" i="1" s="1"/>
  <c r="H14" i="1"/>
  <c r="N14" i="1" s="1"/>
  <c r="O14" i="1" s="1"/>
  <c r="P14" i="1" s="1"/>
  <c r="S14" i="1" s="1"/>
  <c r="O5" i="1" l="1"/>
  <c r="P5" i="1" s="1"/>
  <c r="S5" i="1" s="1"/>
  <c r="O13" i="1"/>
  <c r="P13" i="1" s="1"/>
  <c r="S13" i="1" s="1"/>
  <c r="O7" i="1"/>
  <c r="P7" i="1" s="1"/>
  <c r="S7" i="1" s="1"/>
</calcChain>
</file>

<file path=xl/sharedStrings.xml><?xml version="1.0" encoding="utf-8"?>
<sst xmlns="http://schemas.openxmlformats.org/spreadsheetml/2006/main" count="48" uniqueCount="46">
  <si>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</si>
  <si>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</si>
  <si>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</si>
  <si>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</si>
  <si>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</si>
  <si>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</si>
  <si>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</si>
  <si>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</si>
  <si>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</si>
  <si>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</si>
  <si>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</si>
  <si>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</si>
  <si>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Calculated Parameters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</si>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</sst>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T27"/>
  <sheetViews>
    <sheetView tabSelected="1" workbookViewId="0">
      <selection activeCell="A28" sqref="A28"/>
    </sheetView>
  </sheetViews>
  <sheetFormatPr defaultRowHeight="15" x14ac:dyDescent="0.25"/>
  <cols>
    <col min="1" max="1" width="34.28515625" customWidth="1"/>
    <col min="4" max="8" width="11.5703125" customWidth="1"/>
    <col min="18" max="18" width="6" customWidth="1"/>
  </cols>
  <sheetData>
    <row r="1" spans="1:20" ht="60" x14ac:dyDescent="0.25">
      <c r="A1" t="s">
        <v>13</v>
      </c>
      <c r="B1" t="s">
        <v>0</v>
      </c>
      <c r="C1" t="s">
        <v>1</v>
      </c>
      <c r="D1" s="2" t="s">
        <v>12</v>
      </c>
      <c r="E1" s="2" t="s">
        <v>23</v>
      </c>
      <c r="F1" s="2" t="s">
        <v>24</v>
      </c>
      <c r="G1" s="2" t="s">
        <v>39</v>
      </c>
      <c r="H1" s="2" t="s">
        <v>31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32</v>
      </c>
      <c r="P1" s="2" t="s">
        <v>33</v>
      </c>
      <c r="Q1" s="2" t="s">
        <v>37</v>
      </c>
      <c r="R1" s="2" t="s">
        <v>34</v>
      </c>
      <c r="S1" s="2" t="s">
        <v>36</v>
      </c>
      <c r="T1" s="2" t="s">
        <v>38</v>
      </c>
    </row>
    <row r="2" spans="1:20" x14ac:dyDescent="0.25">
      <c r="A2" t="s">
        <v>3</v>
      </c>
      <c r="B2">
        <v>1741</v>
      </c>
      <c r="C2" t="s">
        <v>2</v>
      </c>
      <c r="E2">
        <v>0</v>
      </c>
      <c r="F2">
        <v>0</v>
      </c>
      <c r="G2">
        <f>IF(F2&gt;$B$13,$B$13,F2)</f>
        <v>0</v>
      </c>
      <c r="H2">
        <v>0</v>
      </c>
      <c r="I2" s="1">
        <f>$B$2*$B$3*$B$8</f>
        <v>17079.21</v>
      </c>
      <c r="J2">
        <v>0</v>
      </c>
      <c r="K2" s="1">
        <f>$B$2*$B$3*SIN(J2)</f>
        <v>0</v>
      </c>
      <c r="L2" s="1">
        <f>$B$2*$B$3*$B$7*COS(J2)</f>
        <v>1707.921</v>
      </c>
      <c r="M2" s="1">
        <f>0.5*$B$5*$B$6*$B$4*G2^2</f>
        <v>0</v>
      </c>
      <c r="N2" s="1">
        <f>$B$2*H2</f>
        <v>0</v>
      </c>
      <c r="O2">
        <f>SUM(K2,L2,M2,N2)</f>
        <v>1707.921</v>
      </c>
      <c r="P2">
        <f>O2*$B$9</f>
        <v>580.69314000000008</v>
      </c>
      <c r="Q2">
        <f>G2*60/2/PI()/$B$9</f>
        <v>0</v>
      </c>
      <c r="R2">
        <v>10</v>
      </c>
      <c r="S2">
        <f t="shared" ref="S2:S15" si="0">P2/$R$2/$B$14</f>
        <v>29.034657000000003</v>
      </c>
      <c r="T2">
        <f>Q2*R2</f>
        <v>0</v>
      </c>
    </row>
    <row r="3" spans="1:20" x14ac:dyDescent="0.25">
      <c r="A3" t="s">
        <v>4</v>
      </c>
      <c r="B3">
        <v>9.81</v>
      </c>
      <c r="C3" t="s">
        <v>5</v>
      </c>
      <c r="E3">
        <v>2</v>
      </c>
      <c r="F3">
        <f>F2+$B$12*2</f>
        <v>5.2</v>
      </c>
      <c r="G3">
        <f t="shared" ref="G3:G15" si="1">IF(F3&gt;$B$13,$B$13,F3)</f>
        <v>5.2</v>
      </c>
      <c r="H3">
        <f>(G3-G2)/(E3-E2)</f>
        <v>2.6</v>
      </c>
      <c r="I3">
        <f>$I$2/G3</f>
        <v>3284.4634615384612</v>
      </c>
      <c r="J3">
        <v>0</v>
      </c>
      <c r="K3" s="1">
        <f t="shared" ref="K3:K15" si="2">$B$2*$B$3*SIN(J3)</f>
        <v>0</v>
      </c>
      <c r="L3" s="1">
        <f t="shared" ref="L3:L15" si="3">$B$2*$B$3*$B$7*COS(J3)</f>
        <v>1707.921</v>
      </c>
      <c r="M3" s="1">
        <f t="shared" ref="M3:M15" si="4">0.5*$B$5*$B$6*$B$4*G3^2</f>
        <v>14.157906047999999</v>
      </c>
      <c r="N3" s="1">
        <f t="shared" ref="N3:N15" si="5">$B$2*H3</f>
        <v>4526.6000000000004</v>
      </c>
      <c r="O3">
        <f t="shared" ref="O3:O15" si="6">SUM(K3,L3,M3,N3)</f>
        <v>6248.6789060480005</v>
      </c>
      <c r="P3">
        <f t="shared" ref="P3:P15" si="7">O3*$B$9</f>
        <v>2124.5508280563204</v>
      </c>
      <c r="Q3">
        <f t="shared" ref="Q3:Q15" si="8">G3*60/2/PI()/$B$9</f>
        <v>146.04806542550395</v>
      </c>
      <c r="R3">
        <v>10</v>
      </c>
      <c r="S3">
        <f t="shared" si="0"/>
        <v>106.22754140281602</v>
      </c>
      <c r="T3">
        <f t="shared" ref="T3:T15" si="9">Q3*R3</f>
        <v>1460.4806542550396</v>
      </c>
    </row>
    <row r="4" spans="1:20" x14ac:dyDescent="0.25">
      <c r="A4" t="s">
        <v>15</v>
      </c>
      <c r="B4">
        <v>2.42</v>
      </c>
      <c r="C4" t="s">
        <v>16</v>
      </c>
      <c r="E4">
        <v>4</v>
      </c>
      <c r="F4">
        <f t="shared" ref="F4:F15" si="10">F3+$B$12*2</f>
        <v>10.4</v>
      </c>
      <c r="G4">
        <f t="shared" si="1"/>
        <v>10.4</v>
      </c>
      <c r="H4">
        <f t="shared" ref="H4:H15" si="11">(G4-G3)/(E4-E3)</f>
        <v>2.6</v>
      </c>
      <c r="I4">
        <f>$I$2/G4</f>
        <v>1642.2317307692306</v>
      </c>
      <c r="J4">
        <v>0</v>
      </c>
      <c r="K4" s="1">
        <f t="shared" si="2"/>
        <v>0</v>
      </c>
      <c r="L4" s="1">
        <f t="shared" si="3"/>
        <v>1707.921</v>
      </c>
      <c r="M4" s="1">
        <f t="shared" si="4"/>
        <v>56.631624191999997</v>
      </c>
      <c r="N4" s="1">
        <f t="shared" si="5"/>
        <v>4526.6000000000004</v>
      </c>
      <c r="O4">
        <f t="shared" si="6"/>
        <v>6291.1526241920001</v>
      </c>
      <c r="P4">
        <f t="shared" si="7"/>
        <v>2138.99189222528</v>
      </c>
      <c r="Q4">
        <f t="shared" si="8"/>
        <v>292.0961308510079</v>
      </c>
      <c r="R4">
        <v>10</v>
      </c>
      <c r="S4">
        <f t="shared" si="0"/>
        <v>106.949594611264</v>
      </c>
      <c r="T4">
        <f t="shared" si="9"/>
        <v>2920.9613085100791</v>
      </c>
    </row>
    <row r="5" spans="1:20" x14ac:dyDescent="0.25">
      <c r="A5" t="s">
        <v>6</v>
      </c>
      <c r="B5">
        <v>1.202</v>
      </c>
      <c r="C5" t="s">
        <v>7</v>
      </c>
      <c r="E5">
        <v>6</v>
      </c>
      <c r="F5">
        <f t="shared" si="10"/>
        <v>15.600000000000001</v>
      </c>
      <c r="G5">
        <f t="shared" si="1"/>
        <v>15.600000000000001</v>
      </c>
      <c r="H5">
        <f t="shared" si="11"/>
        <v>2.6000000000000005</v>
      </c>
      <c r="I5">
        <f t="shared" ref="I5:I15" si="12">$I$2/G5</f>
        <v>1094.8211538461537</v>
      </c>
      <c r="J5">
        <v>0</v>
      </c>
      <c r="K5" s="1">
        <f t="shared" si="2"/>
        <v>0</v>
      </c>
      <c r="L5" s="1">
        <f t="shared" si="3"/>
        <v>1707.921</v>
      </c>
      <c r="M5" s="1">
        <f t="shared" si="4"/>
        <v>127.42115443200001</v>
      </c>
      <c r="N5" s="1">
        <f t="shared" si="5"/>
        <v>4526.6000000000013</v>
      </c>
      <c r="O5">
        <f t="shared" si="6"/>
        <v>6361.9421544320012</v>
      </c>
      <c r="P5">
        <f t="shared" si="7"/>
        <v>2163.0603325068805</v>
      </c>
      <c r="Q5">
        <f t="shared" si="8"/>
        <v>438.14419627651188</v>
      </c>
      <c r="R5">
        <v>10</v>
      </c>
      <c r="S5">
        <f t="shared" si="0"/>
        <v>108.15301662534402</v>
      </c>
      <c r="T5">
        <f t="shared" si="9"/>
        <v>4381.4419627651187</v>
      </c>
    </row>
    <row r="6" spans="1:20" x14ac:dyDescent="0.25">
      <c r="A6" t="s">
        <v>17</v>
      </c>
      <c r="B6">
        <v>0.36</v>
      </c>
      <c r="E6">
        <v>8</v>
      </c>
      <c r="F6">
        <f t="shared" si="10"/>
        <v>20.8</v>
      </c>
      <c r="G6">
        <f t="shared" si="1"/>
        <v>20.8</v>
      </c>
      <c r="H6">
        <f t="shared" si="11"/>
        <v>2.5999999999999996</v>
      </c>
      <c r="I6">
        <f t="shared" si="12"/>
        <v>821.11586538461529</v>
      </c>
      <c r="J6">
        <v>0</v>
      </c>
      <c r="K6" s="1">
        <f t="shared" si="2"/>
        <v>0</v>
      </c>
      <c r="L6" s="1">
        <f t="shared" si="3"/>
        <v>1707.921</v>
      </c>
      <c r="M6" s="1">
        <f t="shared" si="4"/>
        <v>226.52649676799999</v>
      </c>
      <c r="N6" s="1">
        <f t="shared" si="5"/>
        <v>4526.5999999999995</v>
      </c>
      <c r="O6">
        <f t="shared" si="6"/>
        <v>6461.0474967679993</v>
      </c>
      <c r="P6">
        <f t="shared" si="7"/>
        <v>2196.75614890112</v>
      </c>
      <c r="Q6">
        <f t="shared" si="8"/>
        <v>584.1922617020158</v>
      </c>
      <c r="R6">
        <v>10</v>
      </c>
      <c r="S6">
        <f t="shared" si="0"/>
        <v>109.837807445056</v>
      </c>
      <c r="T6">
        <f t="shared" si="9"/>
        <v>5841.9226170201582</v>
      </c>
    </row>
    <row r="7" spans="1:20" x14ac:dyDescent="0.25">
      <c r="A7" t="s">
        <v>8</v>
      </c>
      <c r="B7">
        <v>0.1</v>
      </c>
      <c r="E7">
        <v>10</v>
      </c>
      <c r="F7">
        <f t="shared" si="10"/>
        <v>26</v>
      </c>
      <c r="G7">
        <f t="shared" si="1"/>
        <v>26</v>
      </c>
      <c r="H7">
        <f t="shared" si="11"/>
        <v>2.5999999999999996</v>
      </c>
      <c r="I7">
        <f t="shared" si="12"/>
        <v>656.8926923076923</v>
      </c>
      <c r="J7">
        <v>0</v>
      </c>
      <c r="K7" s="1">
        <f t="shared" si="2"/>
        <v>0</v>
      </c>
      <c r="L7" s="1">
        <f t="shared" si="3"/>
        <v>1707.921</v>
      </c>
      <c r="M7" s="1">
        <f t="shared" si="4"/>
        <v>353.94765119999994</v>
      </c>
      <c r="N7" s="1">
        <f t="shared" si="5"/>
        <v>4526.5999999999995</v>
      </c>
      <c r="O7">
        <f t="shared" si="6"/>
        <v>6588.4686511999989</v>
      </c>
      <c r="P7">
        <f t="shared" si="7"/>
        <v>2240.0793414079999</v>
      </c>
      <c r="Q7">
        <f t="shared" si="8"/>
        <v>730.24032712751978</v>
      </c>
      <c r="R7">
        <v>10</v>
      </c>
      <c r="S7">
        <f t="shared" si="0"/>
        <v>112.00396707039999</v>
      </c>
      <c r="T7">
        <f t="shared" si="9"/>
        <v>7302.4032712751978</v>
      </c>
    </row>
    <row r="8" spans="1:20" x14ac:dyDescent="0.25">
      <c r="A8" t="s">
        <v>9</v>
      </c>
      <c r="B8">
        <v>1</v>
      </c>
      <c r="E8">
        <v>12</v>
      </c>
      <c r="F8">
        <f t="shared" si="10"/>
        <v>31.2</v>
      </c>
      <c r="G8">
        <f t="shared" si="1"/>
        <v>27</v>
      </c>
      <c r="H8">
        <f t="shared" si="11"/>
        <v>0.5</v>
      </c>
      <c r="I8">
        <f t="shared" si="12"/>
        <v>632.56333333333328</v>
      </c>
      <c r="J8">
        <v>0</v>
      </c>
      <c r="K8" s="1">
        <f t="shared" si="2"/>
        <v>0</v>
      </c>
      <c r="L8" s="1">
        <f t="shared" si="3"/>
        <v>1707.921</v>
      </c>
      <c r="M8" s="1">
        <f t="shared" si="4"/>
        <v>381.69798479999997</v>
      </c>
      <c r="N8" s="1">
        <f t="shared" si="5"/>
        <v>870.5</v>
      </c>
      <c r="O8">
        <f t="shared" si="6"/>
        <v>2960.1189847999999</v>
      </c>
      <c r="P8">
        <f t="shared" si="7"/>
        <v>1006.440454832</v>
      </c>
      <c r="Q8">
        <f t="shared" si="8"/>
        <v>758.32649355550132</v>
      </c>
      <c r="R8">
        <v>10</v>
      </c>
      <c r="S8">
        <f t="shared" si="0"/>
        <v>50.322022741600001</v>
      </c>
      <c r="T8">
        <f t="shared" si="9"/>
        <v>7583.2649355550129</v>
      </c>
    </row>
    <row r="9" spans="1:20" x14ac:dyDescent="0.25">
      <c r="A9" t="s">
        <v>10</v>
      </c>
      <c r="B9">
        <v>0.34</v>
      </c>
      <c r="C9" t="s">
        <v>11</v>
      </c>
      <c r="E9">
        <v>14</v>
      </c>
      <c r="F9">
        <f t="shared" si="10"/>
        <v>36.4</v>
      </c>
      <c r="G9">
        <f t="shared" si="1"/>
        <v>27</v>
      </c>
      <c r="H9">
        <f t="shared" si="11"/>
        <v>0</v>
      </c>
      <c r="I9">
        <f t="shared" si="12"/>
        <v>632.56333333333328</v>
      </c>
      <c r="J9">
        <v>0</v>
      </c>
      <c r="K9" s="1">
        <f t="shared" si="2"/>
        <v>0</v>
      </c>
      <c r="L9" s="1">
        <f t="shared" si="3"/>
        <v>1707.921</v>
      </c>
      <c r="M9" s="1">
        <f t="shared" si="4"/>
        <v>381.69798479999997</v>
      </c>
      <c r="N9" s="1">
        <f t="shared" si="5"/>
        <v>0</v>
      </c>
      <c r="O9">
        <f t="shared" si="6"/>
        <v>2089.6189847999999</v>
      </c>
      <c r="P9">
        <f t="shared" si="7"/>
        <v>710.47045483199997</v>
      </c>
      <c r="Q9">
        <f t="shared" si="8"/>
        <v>758.32649355550132</v>
      </c>
      <c r="R9">
        <v>10</v>
      </c>
      <c r="S9">
        <f t="shared" si="0"/>
        <v>35.523522741599997</v>
      </c>
      <c r="T9">
        <f t="shared" si="9"/>
        <v>7583.2649355550129</v>
      </c>
    </row>
    <row r="10" spans="1:20" x14ac:dyDescent="0.25">
      <c r="A10" t="s">
        <v>14</v>
      </c>
      <c r="B10">
        <v>0.7</v>
      </c>
      <c r="E10">
        <v>16</v>
      </c>
      <c r="F10">
        <f t="shared" si="10"/>
        <v>41.6</v>
      </c>
      <c r="G10">
        <f t="shared" si="1"/>
        <v>27</v>
      </c>
      <c r="H10">
        <f t="shared" si="11"/>
        <v>0</v>
      </c>
      <c r="I10">
        <f t="shared" si="12"/>
        <v>632.56333333333328</v>
      </c>
      <c r="J10">
        <v>0</v>
      </c>
      <c r="K10" s="1">
        <f t="shared" si="2"/>
        <v>0</v>
      </c>
      <c r="L10" s="1">
        <f t="shared" si="3"/>
        <v>1707.921</v>
      </c>
      <c r="M10" s="1">
        <f t="shared" si="4"/>
        <v>381.69798479999997</v>
      </c>
      <c r="N10" s="1">
        <f t="shared" si="5"/>
        <v>0</v>
      </c>
      <c r="O10">
        <f t="shared" si="6"/>
        <v>2089.6189847999999</v>
      </c>
      <c r="P10">
        <f t="shared" si="7"/>
        <v>710.47045483199997</v>
      </c>
      <c r="Q10">
        <f t="shared" si="8"/>
        <v>758.32649355550132</v>
      </c>
      <c r="R10">
        <v>10</v>
      </c>
      <c r="S10">
        <f t="shared" si="0"/>
        <v>35.523522741599997</v>
      </c>
      <c r="T10">
        <f t="shared" si="9"/>
        <v>7583.2649355550129</v>
      </c>
    </row>
    <row r="11" spans="1:20" x14ac:dyDescent="0.25">
      <c r="A11" t="s">
        <v>18</v>
      </c>
      <c r="B11">
        <v>30</v>
      </c>
      <c r="C11" t="s">
        <v>19</v>
      </c>
      <c r="E11">
        <v>18</v>
      </c>
      <c r="F11">
        <f t="shared" si="10"/>
        <v>46.800000000000004</v>
      </c>
      <c r="G11">
        <f t="shared" si="1"/>
        <v>27</v>
      </c>
      <c r="H11">
        <f t="shared" si="11"/>
        <v>0</v>
      </c>
      <c r="I11">
        <f t="shared" si="12"/>
        <v>632.56333333333328</v>
      </c>
      <c r="J11" s="1">
        <f>ATAN2(100, $B$11)</f>
        <v>0.2914567944778671</v>
      </c>
      <c r="K11" s="1">
        <f t="shared" si="2"/>
        <v>4907.6748806435826</v>
      </c>
      <c r="L11" s="1">
        <f t="shared" si="3"/>
        <v>1635.8916268811943</v>
      </c>
      <c r="M11" s="1">
        <f t="shared" si="4"/>
        <v>381.69798479999997</v>
      </c>
      <c r="N11" s="1">
        <f t="shared" si="5"/>
        <v>0</v>
      </c>
      <c r="O11">
        <f t="shared" si="6"/>
        <v>6925.2644923247772</v>
      </c>
      <c r="P11">
        <f t="shared" si="7"/>
        <v>2354.5899273904242</v>
      </c>
      <c r="Q11">
        <f t="shared" si="8"/>
        <v>758.32649355550132</v>
      </c>
      <c r="R11">
        <v>10</v>
      </c>
      <c r="S11">
        <f t="shared" si="0"/>
        <v>117.72949636952121</v>
      </c>
      <c r="T11">
        <f t="shared" si="9"/>
        <v>7583.2649355550129</v>
      </c>
    </row>
    <row r="12" spans="1:20" x14ac:dyDescent="0.25">
      <c r="A12" t="s">
        <v>20</v>
      </c>
      <c r="B12">
        <v>2.6</v>
      </c>
      <c r="C12" t="s">
        <v>5</v>
      </c>
      <c r="E12">
        <v>20</v>
      </c>
      <c r="F12">
        <f t="shared" si="10"/>
        <v>52.000000000000007</v>
      </c>
      <c r="G12">
        <f t="shared" si="1"/>
        <v>27</v>
      </c>
      <c r="H12">
        <f t="shared" si="11"/>
        <v>0</v>
      </c>
      <c r="I12">
        <f t="shared" si="12"/>
        <v>632.56333333333328</v>
      </c>
      <c r="J12" s="1">
        <f t="shared" ref="J12:J15" si="13">ATAN2(100, $B$11)</f>
        <v>0.2914567944778671</v>
      </c>
      <c r="K12" s="1">
        <f t="shared" si="2"/>
        <v>4907.6748806435826</v>
      </c>
      <c r="L12" s="1">
        <f t="shared" si="3"/>
        <v>1635.8916268811943</v>
      </c>
      <c r="M12" s="1">
        <f t="shared" si="4"/>
        <v>381.69798479999997</v>
      </c>
      <c r="N12" s="1">
        <f t="shared" si="5"/>
        <v>0</v>
      </c>
      <c r="O12">
        <f t="shared" si="6"/>
        <v>6925.2644923247772</v>
      </c>
      <c r="P12">
        <f t="shared" si="7"/>
        <v>2354.5899273904242</v>
      </c>
      <c r="Q12">
        <f t="shared" si="8"/>
        <v>758.32649355550132</v>
      </c>
      <c r="R12">
        <v>10</v>
      </c>
      <c r="S12">
        <f t="shared" si="0"/>
        <v>117.72949636952121</v>
      </c>
      <c r="T12">
        <f t="shared" si="9"/>
        <v>7583.2649355550129</v>
      </c>
    </row>
    <row r="13" spans="1:20" x14ac:dyDescent="0.25">
      <c r="A13" t="s">
        <v>21</v>
      </c>
      <c r="B13">
        <v>27</v>
      </c>
      <c r="C13" t="s">
        <v>22</v>
      </c>
      <c r="E13">
        <v>22</v>
      </c>
      <c r="F13">
        <f t="shared" si="10"/>
        <v>57.20000000000001</v>
      </c>
      <c r="G13">
        <f t="shared" si="1"/>
        <v>27</v>
      </c>
      <c r="H13">
        <f t="shared" si="11"/>
        <v>0</v>
      </c>
      <c r="I13">
        <f t="shared" si="12"/>
        <v>632.56333333333328</v>
      </c>
      <c r="J13" s="1">
        <f t="shared" si="13"/>
        <v>0.2914567944778671</v>
      </c>
      <c r="K13" s="1">
        <f t="shared" si="2"/>
        <v>4907.6748806435826</v>
      </c>
      <c r="L13" s="1">
        <f t="shared" si="3"/>
        <v>1635.8916268811943</v>
      </c>
      <c r="M13" s="1">
        <f t="shared" si="4"/>
        <v>381.69798479999997</v>
      </c>
      <c r="N13" s="1">
        <f t="shared" si="5"/>
        <v>0</v>
      </c>
      <c r="O13">
        <f t="shared" si="6"/>
        <v>6925.2644923247772</v>
      </c>
      <c r="P13">
        <f t="shared" si="7"/>
        <v>2354.5899273904242</v>
      </c>
      <c r="Q13">
        <f t="shared" si="8"/>
        <v>758.32649355550132</v>
      </c>
      <c r="R13">
        <v>10</v>
      </c>
      <c r="S13">
        <f t="shared" si="0"/>
        <v>117.72949636952121</v>
      </c>
      <c r="T13">
        <f t="shared" si="9"/>
        <v>7583.2649355550129</v>
      </c>
    </row>
    <row r="14" spans="1:20" x14ac:dyDescent="0.25">
      <c r="A14" t="s">
        <v>35</v>
      </c>
      <c r="B14">
        <v>2</v>
      </c>
      <c r="E14">
        <v>24</v>
      </c>
      <c r="F14">
        <f t="shared" si="10"/>
        <v>62.400000000000013</v>
      </c>
      <c r="G14">
        <f t="shared" si="1"/>
        <v>27</v>
      </c>
      <c r="H14">
        <f t="shared" si="11"/>
        <v>0</v>
      </c>
      <c r="I14">
        <f t="shared" si="12"/>
        <v>632.56333333333328</v>
      </c>
      <c r="J14" s="1">
        <f t="shared" si="13"/>
        <v>0.2914567944778671</v>
      </c>
      <c r="K14" s="1">
        <f t="shared" si="2"/>
        <v>4907.6748806435826</v>
      </c>
      <c r="L14" s="1">
        <f t="shared" si="3"/>
        <v>1635.8916268811943</v>
      </c>
      <c r="M14" s="1">
        <f t="shared" si="4"/>
        <v>381.69798479999997</v>
      </c>
      <c r="N14" s="1">
        <f t="shared" si="5"/>
        <v>0</v>
      </c>
      <c r="O14">
        <f t="shared" si="6"/>
        <v>6925.2644923247772</v>
      </c>
      <c r="P14">
        <f t="shared" si="7"/>
        <v>2354.5899273904242</v>
      </c>
      <c r="Q14">
        <f t="shared" si="8"/>
        <v>758.32649355550132</v>
      </c>
      <c r="R14">
        <v>10</v>
      </c>
      <c r="S14">
        <f t="shared" si="0"/>
        <v>117.72949636952121</v>
      </c>
      <c r="T14">
        <f t="shared" si="9"/>
        <v>7583.2649355550129</v>
      </c>
    </row>
    <row r="15" spans="1:20" x14ac:dyDescent="0.25">
      <c r="E15">
        <v>26</v>
      </c>
      <c r="F15">
        <f t="shared" si="10"/>
        <v>67.600000000000009</v>
      </c>
      <c r="G15">
        <f t="shared" si="1"/>
        <v>27</v>
      </c>
      <c r="H15">
        <f t="shared" si="11"/>
        <v>0</v>
      </c>
      <c r="I15">
        <f t="shared" si="12"/>
        <v>632.56333333333328</v>
      </c>
      <c r="J15" s="1">
        <f t="shared" si="13"/>
        <v>0.2914567944778671</v>
      </c>
      <c r="K15" s="1">
        <f t="shared" si="2"/>
        <v>4907.6748806435826</v>
      </c>
      <c r="L15" s="1">
        <f t="shared" si="3"/>
        <v>1635.8916268811943</v>
      </c>
      <c r="M15" s="1">
        <f t="shared" si="4"/>
        <v>381.69798479999997</v>
      </c>
      <c r="N15" s="1">
        <f t="shared" si="5"/>
        <v>0</v>
      </c>
      <c r="O15">
        <f t="shared" si="6"/>
        <v>6925.2644923247772</v>
      </c>
      <c r="P15">
        <f t="shared" si="7"/>
        <v>2354.5899273904242</v>
      </c>
      <c r="Q15">
        <f t="shared" si="8"/>
        <v>758.32649355550132</v>
      </c>
      <c r="R15">
        <v>10</v>
      </c>
      <c r="S15">
        <f t="shared" si="0"/>
        <v>117.72949636952121</v>
      </c>
      <c r="T15">
        <f t="shared" si="9"/>
        <v>7583.2649355550129</v>
      </c>
    </row>
    <row r="16" spans="1:20" x14ac:dyDescent="0.25">
      <c r="I16" s="1"/>
    </row>
    <row r="17" spans="1:9" x14ac:dyDescent="0.25">
      <c r="I17" s="1"/>
    </row>
    <row r="21" spans="1:9" x14ac:dyDescent="0.25">
      <c r="A21" t="s">
        <v>40</v>
      </c>
    </row>
    <row r="22" spans="1:9" x14ac:dyDescent="0.25">
      <c r="A22" s="3" t="s">
        <v>41</v>
      </c>
    </row>
    <row r="23" spans="1:9" x14ac:dyDescent="0.25">
      <c r="A23" s="3" t="s">
        <v>2</v>
      </c>
    </row>
    <row r="24" spans="1:9" x14ac:dyDescent="0.25">
      <c r="A24" t="s">
        <v>42</v>
      </c>
    </row>
    <row r="25" spans="1:9" x14ac:dyDescent="0.25">
      <c r="A25" t="s">
        <v>43</v>
      </c>
    </row>
    <row r="26" spans="1:9" x14ac:dyDescent="0.25">
      <c r="A26" t="s">
        <v>44</v>
      </c>
    </row>
    <row r="27" spans="1:9" x14ac:dyDescent="0.25">
      <c r="A27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470758-3E41-49AE-BF09-F8ECFDDA61D6}"/>
</file>

<file path=customXml/itemProps2.xml><?xml version="1.0" encoding="utf-8"?>
<ds:datastoreItem xmlns:ds="http://schemas.openxmlformats.org/officeDocument/2006/customXml" ds:itemID="{31769C09-66BF-4C90-9A3A-4FD4D5E2DB91}"/>
</file>

<file path=customXml/itemProps3.xml><?xml version="1.0" encoding="utf-8"?>
<ds:datastoreItem xmlns:ds="http://schemas.openxmlformats.org/officeDocument/2006/customXml" ds:itemID="{F324A3B8-30FC-4358-B87B-0224BB51D4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2021-02-04T14:37:49Z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