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re\Desktop\"/>
    </mc:Choice>
  </mc:AlternateContent>
  <xr:revisionPtr revIDLastSave="0" documentId="13_ncr:1_{7F644AF4-1C96-4352-9BF9-C83E3506648E}" xr6:coauthVersionLast="47" xr6:coauthVersionMax="47" xr10:uidLastSave="{00000000-0000-0000-0000-000000000000}"/>
  <bookViews>
    <workbookView xWindow="-120" yWindow="-120" windowWidth="29040" windowHeight="15840" activeTab="1" xr2:uid="{67F36F9F-3229-4829-8096-375C59E86BF9}"/>
  </bookViews>
  <sheets>
    <sheet name="red" sheetId="1" r:id="rId1"/>
    <sheet name="template-start" sheetId="4" r:id="rId2"/>
    <sheet name="template-format" sheetId="2" r:id="rId3"/>
    <sheet name="template-formulas" sheetId="5" r:id="rId4"/>
    <sheet name="template-data" sheetId="6" r:id="rId5"/>
    <sheet name="template-inte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7" l="1"/>
  <c r="N61" i="7"/>
  <c r="N60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4" i="7"/>
  <c r="J8" i="7"/>
  <c r="J14" i="7"/>
  <c r="J20" i="7"/>
  <c r="J26" i="7"/>
  <c r="J32" i="7"/>
  <c r="J38" i="7"/>
  <c r="J44" i="7"/>
  <c r="J56" i="7"/>
  <c r="H4" i="7"/>
  <c r="I4" i="7" s="1"/>
  <c r="H5" i="7"/>
  <c r="I5" i="7" s="1"/>
  <c r="H6" i="7"/>
  <c r="J6" i="7" s="1"/>
  <c r="H7" i="7"/>
  <c r="I7" i="7" s="1"/>
  <c r="H8" i="7"/>
  <c r="I8" i="7" s="1"/>
  <c r="H9" i="7"/>
  <c r="J9" i="7" s="1"/>
  <c r="H12" i="7"/>
  <c r="J12" i="7" s="1"/>
  <c r="I12" i="7"/>
  <c r="H13" i="7"/>
  <c r="J13" i="7" s="1"/>
  <c r="H14" i="7"/>
  <c r="I14" i="7" s="1"/>
  <c r="H16" i="7"/>
  <c r="I16" i="7" s="1"/>
  <c r="H18" i="7"/>
  <c r="J18" i="7" s="1"/>
  <c r="H19" i="7"/>
  <c r="J19" i="7" s="1"/>
  <c r="I19" i="7"/>
  <c r="H20" i="7"/>
  <c r="I20" i="7" s="1"/>
  <c r="H23" i="7"/>
  <c r="I23" i="7" s="1"/>
  <c r="H24" i="7"/>
  <c r="J24" i="7" s="1"/>
  <c r="H25" i="7"/>
  <c r="I25" i="7" s="1"/>
  <c r="H26" i="7"/>
  <c r="I26" i="7" s="1"/>
  <c r="H27" i="7"/>
  <c r="J27" i="7" s="1"/>
  <c r="H30" i="7"/>
  <c r="J30" i="7" s="1"/>
  <c r="I30" i="7"/>
  <c r="H31" i="7"/>
  <c r="J31" i="7" s="1"/>
  <c r="H32" i="7"/>
  <c r="I32" i="7" s="1"/>
  <c r="H34" i="7"/>
  <c r="I34" i="7" s="1"/>
  <c r="H36" i="7"/>
  <c r="J36" i="7" s="1"/>
  <c r="H37" i="7"/>
  <c r="J37" i="7" s="1"/>
  <c r="I37" i="7"/>
  <c r="H38" i="7"/>
  <c r="I38" i="7" s="1"/>
  <c r="H41" i="7"/>
  <c r="I41" i="7" s="1"/>
  <c r="H42" i="7"/>
  <c r="J42" i="7" s="1"/>
  <c r="H43" i="7"/>
  <c r="I43" i="7" s="1"/>
  <c r="H44" i="7"/>
  <c r="I44" i="7" s="1"/>
  <c r="H45" i="7"/>
  <c r="J45" i="7" s="1"/>
  <c r="H48" i="7"/>
  <c r="J48" i="7" s="1"/>
  <c r="I48" i="7"/>
  <c r="H49" i="7"/>
  <c r="J49" i="7" s="1"/>
  <c r="H50" i="7"/>
  <c r="I50" i="7" s="1"/>
  <c r="H52" i="7"/>
  <c r="I52" i="7" s="1"/>
  <c r="H54" i="7"/>
  <c r="J54" i="7" s="1"/>
  <c r="H55" i="7"/>
  <c r="J55" i="7" s="1"/>
  <c r="I55" i="7"/>
  <c r="H56" i="7"/>
  <c r="I56" i="7" s="1"/>
  <c r="H59" i="7"/>
  <c r="I59" i="7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2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2" i="7"/>
  <c r="E59" i="7"/>
  <c r="E58" i="7"/>
  <c r="L58" i="7" s="1"/>
  <c r="M58" i="7" s="1"/>
  <c r="E57" i="7"/>
  <c r="L57" i="7" s="1"/>
  <c r="M57" i="7" s="1"/>
  <c r="E56" i="7"/>
  <c r="E55" i="7"/>
  <c r="L55" i="7" s="1"/>
  <c r="M55" i="7" s="1"/>
  <c r="E54" i="7"/>
  <c r="E53" i="7"/>
  <c r="E52" i="7"/>
  <c r="L52" i="7" s="1"/>
  <c r="M52" i="7" s="1"/>
  <c r="E51" i="7"/>
  <c r="L51" i="7" s="1"/>
  <c r="M51" i="7" s="1"/>
  <c r="E50" i="7"/>
  <c r="E49" i="7"/>
  <c r="L49" i="7" s="1"/>
  <c r="M49" i="7" s="1"/>
  <c r="E48" i="7"/>
  <c r="E47" i="7"/>
  <c r="E46" i="7"/>
  <c r="L46" i="7" s="1"/>
  <c r="M46" i="7" s="1"/>
  <c r="E45" i="7"/>
  <c r="L45" i="7" s="1"/>
  <c r="M45" i="7" s="1"/>
  <c r="E44" i="7"/>
  <c r="E43" i="7"/>
  <c r="L43" i="7" s="1"/>
  <c r="M43" i="7" s="1"/>
  <c r="E42" i="7"/>
  <c r="E41" i="7"/>
  <c r="E40" i="7"/>
  <c r="L40" i="7" s="1"/>
  <c r="M40" i="7" s="1"/>
  <c r="E39" i="7"/>
  <c r="L39" i="7" s="1"/>
  <c r="M39" i="7" s="1"/>
  <c r="E38" i="7"/>
  <c r="E37" i="7"/>
  <c r="L37" i="7" s="1"/>
  <c r="M37" i="7" s="1"/>
  <c r="E36" i="7"/>
  <c r="E35" i="7"/>
  <c r="E34" i="7"/>
  <c r="L34" i="7" s="1"/>
  <c r="M34" i="7" s="1"/>
  <c r="E33" i="7"/>
  <c r="L33" i="7" s="1"/>
  <c r="M33" i="7" s="1"/>
  <c r="E32" i="7"/>
  <c r="E31" i="7"/>
  <c r="L31" i="7" s="1"/>
  <c r="M31" i="7" s="1"/>
  <c r="E30" i="7"/>
  <c r="L30" i="7" s="1"/>
  <c r="M30" i="7" s="1"/>
  <c r="E29" i="7"/>
  <c r="E28" i="7"/>
  <c r="L28" i="7" s="1"/>
  <c r="M28" i="7" s="1"/>
  <c r="E27" i="7"/>
  <c r="L27" i="7" s="1"/>
  <c r="M27" i="7" s="1"/>
  <c r="E26" i="7"/>
  <c r="E25" i="7"/>
  <c r="L25" i="7" s="1"/>
  <c r="M25" i="7" s="1"/>
  <c r="E24" i="7"/>
  <c r="L24" i="7" s="1"/>
  <c r="M24" i="7" s="1"/>
  <c r="E23" i="7"/>
  <c r="E22" i="7"/>
  <c r="L22" i="7" s="1"/>
  <c r="M22" i="7" s="1"/>
  <c r="E21" i="7"/>
  <c r="L21" i="7" s="1"/>
  <c r="M21" i="7" s="1"/>
  <c r="E20" i="7"/>
  <c r="E19" i="7"/>
  <c r="L19" i="7" s="1"/>
  <c r="M19" i="7" s="1"/>
  <c r="E18" i="7"/>
  <c r="L18" i="7" s="1"/>
  <c r="M18" i="7" s="1"/>
  <c r="E17" i="7"/>
  <c r="E16" i="7"/>
  <c r="L16" i="7" s="1"/>
  <c r="M16" i="7" s="1"/>
  <c r="E15" i="7"/>
  <c r="L15" i="7" s="1"/>
  <c r="M15" i="7" s="1"/>
  <c r="E14" i="7"/>
  <c r="E13" i="7"/>
  <c r="L13" i="7" s="1"/>
  <c r="M13" i="7" s="1"/>
  <c r="E12" i="7"/>
  <c r="L12" i="7" s="1"/>
  <c r="M12" i="7" s="1"/>
  <c r="E11" i="7"/>
  <c r="E10" i="7"/>
  <c r="L10" i="7" s="1"/>
  <c r="M10" i="7" s="1"/>
  <c r="E9" i="7"/>
  <c r="L9" i="7" s="1"/>
  <c r="M9" i="7" s="1"/>
  <c r="E8" i="7"/>
  <c r="E7" i="7"/>
  <c r="L7" i="7" s="1"/>
  <c r="M7" i="7" s="1"/>
  <c r="E6" i="7"/>
  <c r="L6" i="7" s="1"/>
  <c r="M6" i="7" s="1"/>
  <c r="E5" i="7"/>
  <c r="E4" i="7"/>
  <c r="L11" i="7" s="1"/>
  <c r="M11" i="7" s="1"/>
  <c r="C3" i="7"/>
  <c r="B3" i="7"/>
  <c r="E2" i="7"/>
  <c r="H11" i="7" s="1"/>
  <c r="C3" i="6"/>
  <c r="B3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F2" i="5"/>
  <c r="E2" i="5"/>
  <c r="E22" i="1"/>
  <c r="E20" i="1"/>
  <c r="E18" i="1"/>
  <c r="E16" i="1"/>
  <c r="F22" i="1"/>
  <c r="F20" i="1"/>
  <c r="F18" i="1"/>
  <c r="F16" i="1"/>
  <c r="F14" i="1"/>
  <c r="E14" i="1"/>
  <c r="F12" i="1"/>
  <c r="E12" i="1"/>
  <c r="F10" i="1"/>
  <c r="E10" i="1"/>
  <c r="F8" i="1"/>
  <c r="F6" i="1"/>
  <c r="E8" i="1"/>
  <c r="E6" i="1"/>
  <c r="I11" i="7" l="1"/>
  <c r="J11" i="7"/>
  <c r="J3" i="7"/>
  <c r="J41" i="7"/>
  <c r="J5" i="7"/>
  <c r="L50" i="7"/>
  <c r="M50" i="7" s="1"/>
  <c r="L14" i="7"/>
  <c r="M14" i="7" s="1"/>
  <c r="H3" i="7"/>
  <c r="I3" i="7" s="1"/>
  <c r="H57" i="7"/>
  <c r="H53" i="7"/>
  <c r="I49" i="7"/>
  <c r="H46" i="7"/>
  <c r="I42" i="7"/>
  <c r="H39" i="7"/>
  <c r="H35" i="7"/>
  <c r="I31" i="7"/>
  <c r="H28" i="7"/>
  <c r="I24" i="7"/>
  <c r="H21" i="7"/>
  <c r="H17" i="7"/>
  <c r="I13" i="7"/>
  <c r="H10" i="7"/>
  <c r="I6" i="7"/>
  <c r="J52" i="7"/>
  <c r="J34" i="7"/>
  <c r="J16" i="7"/>
  <c r="J4" i="7"/>
  <c r="J59" i="7"/>
  <c r="J23" i="7"/>
  <c r="L56" i="7"/>
  <c r="M56" i="7" s="1"/>
  <c r="L44" i="7"/>
  <c r="M44" i="7" s="1"/>
  <c r="L38" i="7"/>
  <c r="M38" i="7" s="1"/>
  <c r="L32" i="7"/>
  <c r="M32" i="7" s="1"/>
  <c r="L26" i="7"/>
  <c r="M26" i="7" s="1"/>
  <c r="L20" i="7"/>
  <c r="M20" i="7" s="1"/>
  <c r="L8" i="7"/>
  <c r="M8" i="7" s="1"/>
  <c r="E3" i="7"/>
  <c r="F3" i="7"/>
  <c r="I45" i="7"/>
  <c r="I27" i="7"/>
  <c r="I9" i="7"/>
  <c r="L4" i="7"/>
  <c r="M4" i="7" s="1"/>
  <c r="L54" i="7"/>
  <c r="M54" i="7" s="1"/>
  <c r="L48" i="7"/>
  <c r="M48" i="7" s="1"/>
  <c r="L42" i="7"/>
  <c r="M42" i="7" s="1"/>
  <c r="L36" i="7"/>
  <c r="M36" i="7" s="1"/>
  <c r="J50" i="7"/>
  <c r="L59" i="7"/>
  <c r="M59" i="7" s="1"/>
  <c r="L53" i="7"/>
  <c r="M53" i="7" s="1"/>
  <c r="L47" i="7"/>
  <c r="M47" i="7" s="1"/>
  <c r="L35" i="7"/>
  <c r="M35" i="7" s="1"/>
  <c r="L23" i="7"/>
  <c r="M23" i="7" s="1"/>
  <c r="L5" i="7"/>
  <c r="M5" i="7" s="1"/>
  <c r="J43" i="7"/>
  <c r="J25" i="7"/>
  <c r="J7" i="7"/>
  <c r="L41" i="7"/>
  <c r="M41" i="7" s="1"/>
  <c r="L29" i="7"/>
  <c r="M29" i="7" s="1"/>
  <c r="L17" i="7"/>
  <c r="M17" i="7" s="1"/>
  <c r="H58" i="7"/>
  <c r="I54" i="7"/>
  <c r="H51" i="7"/>
  <c r="H47" i="7"/>
  <c r="H40" i="7"/>
  <c r="I36" i="7"/>
  <c r="H33" i="7"/>
  <c r="H29" i="7"/>
  <c r="H22" i="7"/>
  <c r="I18" i="7"/>
  <c r="H15" i="7"/>
  <c r="E3" i="6"/>
  <c r="I47" i="7" l="1"/>
  <c r="J47" i="7"/>
  <c r="I17" i="7"/>
  <c r="J17" i="7"/>
  <c r="J39" i="7"/>
  <c r="I39" i="7"/>
  <c r="I28" i="7"/>
  <c r="J28" i="7"/>
  <c r="I35" i="7"/>
  <c r="J35" i="7"/>
  <c r="I22" i="7"/>
  <c r="J22" i="7"/>
  <c r="I51" i="7"/>
  <c r="J51" i="7"/>
  <c r="I29" i="7"/>
  <c r="J29" i="7"/>
  <c r="I33" i="7"/>
  <c r="J33" i="7"/>
  <c r="I58" i="7"/>
  <c r="J58" i="7"/>
  <c r="I46" i="7"/>
  <c r="J46" i="7"/>
  <c r="I15" i="7"/>
  <c r="J15" i="7"/>
  <c r="I40" i="7"/>
  <c r="J40" i="7"/>
  <c r="I10" i="7"/>
  <c r="J10" i="7"/>
  <c r="I53" i="7"/>
  <c r="J53" i="7"/>
  <c r="J57" i="7"/>
  <c r="I57" i="7"/>
  <c r="J21" i="7"/>
  <c r="I21" i="7"/>
</calcChain>
</file>

<file path=xl/sharedStrings.xml><?xml version="1.0" encoding="utf-8"?>
<sst xmlns="http://schemas.openxmlformats.org/spreadsheetml/2006/main" count="356" uniqueCount="80">
  <si>
    <t>World</t>
  </si>
  <si>
    <t>U.S.A.</t>
  </si>
  <si>
    <t>Land Area (km^2)</t>
  </si>
  <si>
    <t>GDP-2024-B.USD</t>
  </si>
  <si>
    <t xml:space="preserve">  per</t>
  </si>
  <si>
    <t>Population-2024</t>
  </si>
  <si>
    <t>Mississippi</t>
  </si>
  <si>
    <t>West Virginia</t>
  </si>
  <si>
    <t>Montana</t>
  </si>
  <si>
    <t>Alaska</t>
  </si>
  <si>
    <t>Idaho</t>
  </si>
  <si>
    <t>Wyoming</t>
  </si>
  <si>
    <t>North Dakota</t>
  </si>
  <si>
    <t>South Dakota</t>
  </si>
  <si>
    <t>United States of America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</si>
  <si>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</si>
  <si>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</si>
  <si>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</si>
  <si>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</si>
  <si>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</si>
  <si>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</si>
  <si>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</si>
  <si>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</si>
  <si>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</si>
  <si>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</si>
  <si>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</si>
  <si>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</si>
  <si>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</si>
  <si>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</si>
  <si>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</si>
  <si>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</si>
  <si>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</si>
  <si>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</si>
  <si>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</si>
  <si>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</si>
  <si>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</si>
  <si>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</si>
  <si>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</si>
  <si>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Nebraska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</si>
  <si>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</si>
  <si>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</si>
  <si>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</si>
  <si>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</si>
  <si>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</si>
  <si>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</si>
  <si>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</si>
  <si>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</si>
  <si>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</si>
  <si>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</si>
  <si>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</si>
  <si>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</si>
  <si>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</si>
  <si>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</si>
  <si>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</si>
  <si>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</si>
  <si>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</si>
  <si>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Wisconsin</t>
  </si>
  <si>
    <t>Puerto Rico</t>
  </si>
  <si>
    <t>Guam</t>
  </si>
  <si>
    <t>U.S. Virgin Islands</t>
  </si>
  <si>
    <t>Northern Mariana Islands</t>
  </si>
  <si>
    <t>American Samoa</t>
  </si>
  <si>
    <t>Region</t>
  </si>
  <si>
    <t>Planet Earth</t>
  </si>
  <si>
    <t>Population_Density</t>
  </si>
  <si>
    <t>$Per_Capita</t>
  </si>
  <si>
    <t>Land_Area(km^2)</t>
  </si>
  <si>
    <t>GDP_Nominal(2024USD)</t>
  </si>
  <si>
    <t>Nevada</t>
  </si>
  <si>
    <t>Population(7/2024)</t>
  </si>
  <si>
    <t>NA</t>
  </si>
  <si>
    <t>Capacity(Global)</t>
  </si>
  <si>
    <t>Proposed_Change</t>
  </si>
  <si>
    <t>%Full</t>
  </si>
  <si>
    <t>Density_Rank</t>
  </si>
  <si>
    <t>Low5</t>
  </si>
  <si>
    <t>Low5_Change</t>
  </si>
  <si>
    <t>Total</t>
  </si>
  <si>
    <t>New Density</t>
  </si>
  <si>
    <t>%Increase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</si>
</sst>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2" applyNumberFormat="1" applyFont="1"/>
    <xf numFmtId="0" fontId="0" fillId="0" borderId="1" xfId="0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7" fontId="0" fillId="0" borderId="1" xfId="2" applyNumberFormat="1" applyFont="1" applyBorder="1"/>
    <xf numFmtId="0" fontId="0" fillId="0" borderId="1" xfId="0" applyNumberFormat="1" applyBorder="1"/>
    <xf numFmtId="0" fontId="0" fillId="0" borderId="1" xfId="1" applyNumberFormat="1" applyFont="1" applyBorder="1"/>
    <xf numFmtId="0" fontId="0" fillId="0" borderId="1" xfId="2" applyNumberFormat="1" applyFont="1" applyBorder="1"/>
    <xf numFmtId="0" fontId="0" fillId="0" borderId="0" xfId="0" applyNumberFormat="1"/>
    <xf numFmtId="0" fontId="0" fillId="0" borderId="0" xfId="1" applyNumberFormat="1" applyFont="1"/>
    <xf numFmtId="0" fontId="0" fillId="0" borderId="0" xfId="2" applyNumberFormat="1" applyFont="1"/>
    <xf numFmtId="165" fontId="0" fillId="0" borderId="0" xfId="0" applyNumberFormat="1"/>
    <xf numFmtId="10" fontId="0" fillId="0" borderId="1" xfId="3" applyNumberFormat="1" applyFont="1" applyBorder="1"/>
    <xf numFmtId="10" fontId="0" fillId="0" borderId="0" xfId="3" applyNumberFormat="1" applyFont="1"/>
    <xf numFmtId="0" fontId="0" fillId="0" borderId="1" xfId="0" applyFill="1" applyBorder="1"/>
    <xf numFmtId="165" fontId="0" fillId="0" borderId="2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86C3-5935-4E05-A2C2-B46870F39750}">
  <dimension ref="C4:F22"/>
  <sheetViews>
    <sheetView workbookViewId="0"/>
  </sheetViews>
  <sheetFormatPr defaultRowHeight="15" x14ac:dyDescent="0.25"/>
  <cols>
    <col min="3" max="3" width="13.7109375" customWidth="1"/>
    <col min="4" max="4" width="15.5703125" bestFit="1" customWidth="1"/>
    <col min="5" max="5" width="17.42578125" customWidth="1"/>
    <col min="6" max="6" width="23.7109375" bestFit="1" customWidth="1"/>
  </cols>
  <sheetData>
    <row r="4" spans="3:6" x14ac:dyDescent="0.25">
      <c r="D4" s="5" t="s">
        <v>5</v>
      </c>
      <c r="E4" s="5" t="s">
        <v>2</v>
      </c>
      <c r="F4" s="5" t="s">
        <v>3</v>
      </c>
    </row>
    <row r="5" spans="3:6" x14ac:dyDescent="0.25">
      <c r="C5" t="s">
        <v>0</v>
      </c>
      <c r="D5" s="3">
        <v>8000000000</v>
      </c>
      <c r="E5" s="3">
        <v>148940000</v>
      </c>
      <c r="F5" s="4">
        <v>110549440000000</v>
      </c>
    </row>
    <row r="6" spans="3:6" x14ac:dyDescent="0.25">
      <c r="C6" t="s">
        <v>4</v>
      </c>
      <c r="D6" s="3"/>
      <c r="E6" s="2">
        <f>D5/E5</f>
        <v>53.712904525312204</v>
      </c>
      <c r="F6" s="4">
        <f>F5/D5</f>
        <v>13818.68</v>
      </c>
    </row>
    <row r="7" spans="3:6" x14ac:dyDescent="0.25">
      <c r="C7" t="s">
        <v>1</v>
      </c>
      <c r="D7" s="3">
        <v>400000000</v>
      </c>
      <c r="E7" s="3">
        <v>9833520</v>
      </c>
      <c r="F7" s="4">
        <v>29180000000000</v>
      </c>
    </row>
    <row r="8" spans="3:6" x14ac:dyDescent="0.25">
      <c r="C8" t="s">
        <v>4</v>
      </c>
      <c r="E8" s="2">
        <f>D7/E7</f>
        <v>40.677193924454315</v>
      </c>
      <c r="F8" s="4">
        <f>F7/D7</f>
        <v>72950</v>
      </c>
    </row>
    <row r="9" spans="3:6" x14ac:dyDescent="0.25">
      <c r="C9" t="s">
        <v>6</v>
      </c>
      <c r="D9" s="3">
        <v>2943000</v>
      </c>
      <c r="E9" s="3">
        <v>121607</v>
      </c>
      <c r="F9" s="4">
        <v>122400000000</v>
      </c>
    </row>
    <row r="10" spans="3:6" x14ac:dyDescent="0.25">
      <c r="C10" t="s">
        <v>4</v>
      </c>
      <c r="E10" s="2">
        <f>D9/E9</f>
        <v>24.200909487118341</v>
      </c>
      <c r="F10" s="4">
        <f>F9/D9</f>
        <v>41590.214067278284</v>
      </c>
    </row>
    <row r="11" spans="3:6" x14ac:dyDescent="0.25">
      <c r="C11" t="s">
        <v>7</v>
      </c>
      <c r="D11" s="3">
        <v>1770000</v>
      </c>
      <c r="E11" s="3">
        <v>62259</v>
      </c>
      <c r="F11" s="4">
        <v>83700000000</v>
      </c>
    </row>
    <row r="12" spans="3:6" x14ac:dyDescent="0.25">
      <c r="C12" t="s">
        <v>4</v>
      </c>
      <c r="E12" s="2">
        <f>D11/E11</f>
        <v>28.429624632583241</v>
      </c>
      <c r="F12" s="4">
        <f>F11/D11</f>
        <v>47288.135593220337</v>
      </c>
    </row>
    <row r="13" spans="3:6" x14ac:dyDescent="0.25">
      <c r="C13" t="s">
        <v>8</v>
      </c>
      <c r="D13" s="3">
        <v>1137233</v>
      </c>
      <c r="E13" s="3">
        <v>380831</v>
      </c>
      <c r="F13" s="4">
        <v>75999000000</v>
      </c>
    </row>
    <row r="14" spans="3:6" x14ac:dyDescent="0.25">
      <c r="C14" t="s">
        <v>4</v>
      </c>
      <c r="E14" s="2">
        <f>D13/E13</f>
        <v>2.986188099183102</v>
      </c>
      <c r="F14" s="4">
        <f>F13/D13</f>
        <v>66827.993911537924</v>
      </c>
    </row>
    <row r="15" spans="3:6" x14ac:dyDescent="0.25">
      <c r="C15" t="s">
        <v>9</v>
      </c>
      <c r="D15" s="3">
        <v>740133</v>
      </c>
      <c r="E15" s="3">
        <v>1723337</v>
      </c>
      <c r="F15" s="4">
        <v>69969000000</v>
      </c>
    </row>
    <row r="16" spans="3:6" x14ac:dyDescent="0.25">
      <c r="C16" t="s">
        <v>4</v>
      </c>
      <c r="E16" s="2">
        <f>D15/E15</f>
        <v>0.42947664908256483</v>
      </c>
      <c r="F16" s="4">
        <f>F15/D15</f>
        <v>94535.711824766637</v>
      </c>
    </row>
    <row r="17" spans="3:6" x14ac:dyDescent="0.25">
      <c r="C17" t="s">
        <v>11</v>
      </c>
      <c r="D17" s="3">
        <v>587618</v>
      </c>
      <c r="E17" s="3">
        <v>253335</v>
      </c>
      <c r="F17" s="4">
        <v>52946000000</v>
      </c>
    </row>
    <row r="18" spans="3:6" x14ac:dyDescent="0.25">
      <c r="C18" t="s">
        <v>4</v>
      </c>
      <c r="E18" s="2">
        <f>D17/E17</f>
        <v>2.3195294767797581</v>
      </c>
      <c r="F18" s="4">
        <f>F17/D17</f>
        <v>90102.753829869063</v>
      </c>
    </row>
    <row r="19" spans="3:6" x14ac:dyDescent="0.25">
      <c r="C19" t="s">
        <v>12</v>
      </c>
      <c r="D19" s="3">
        <v>796568</v>
      </c>
      <c r="E19" s="3">
        <v>183108</v>
      </c>
      <c r="F19" s="4">
        <v>75399000000</v>
      </c>
    </row>
    <row r="20" spans="3:6" x14ac:dyDescent="0.25">
      <c r="C20" t="s">
        <v>4</v>
      </c>
      <c r="E20" s="2">
        <f>D19/E19</f>
        <v>4.3502632326277384</v>
      </c>
      <c r="F20" s="4">
        <f>F19/D19</f>
        <v>94654.819174257558</v>
      </c>
    </row>
    <row r="21" spans="3:6" x14ac:dyDescent="0.25">
      <c r="C21" t="s">
        <v>13</v>
      </c>
      <c r="D21" s="3">
        <v>924669</v>
      </c>
      <c r="E21" s="3">
        <v>199729</v>
      </c>
      <c r="F21" s="4">
        <v>75179000000</v>
      </c>
    </row>
    <row r="22" spans="3:6" x14ac:dyDescent="0.25">
      <c r="C22" t="s">
        <v>4</v>
      </c>
      <c r="E22" s="2">
        <f>D21/E21</f>
        <v>4.6296181325696315</v>
      </c>
      <c r="F22" s="4">
        <f>F21/D21</f>
        <v>81303.688130563474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BCD3-B35A-4338-BC0A-1F4396BB45ED}">
  <dimension ref="A1:F58"/>
  <sheetViews>
    <sheetView tabSelected="1" workbookViewId="0"/>
  </sheetViews>
  <sheetFormatPr defaultRowHeight="15" x14ac:dyDescent="0.25"/>
  <cols>
    <col min="1" max="1" width="22.85546875" style="12" customWidth="1"/>
    <col min="2" max="3" width="18.140625" style="13" bestFit="1" customWidth="1"/>
    <col min="4" max="4" width="24.140625" style="14" bestFit="1" customWidth="1"/>
    <col min="5" max="5" width="19.7109375" style="13" bestFit="1" customWidth="1"/>
    <col min="6" max="6" width="12.85546875" style="14" bestFit="1" customWidth="1"/>
    <col min="7" max="7" width="3.5703125" style="12" customWidth="1"/>
    <col min="8" max="16384" width="9.140625" style="12"/>
  </cols>
  <sheetData>
    <row r="1" spans="1:6" x14ac:dyDescent="0.25">
      <c r="A1" s="9" t="s">
        <v>62</v>
      </c>
      <c r="B1" s="10" t="s">
        <v>69</v>
      </c>
      <c r="C1" s="10" t="s">
        <v>66</v>
      </c>
      <c r="D1" s="11" t="s">
        <v>67</v>
      </c>
      <c r="E1" s="10" t="s">
        <v>64</v>
      </c>
      <c r="F1" s="11" t="s">
        <v>65</v>
      </c>
    </row>
    <row r="2" spans="1:6" x14ac:dyDescent="0.25">
      <c r="A2" s="12" t="s">
        <v>63</v>
      </c>
    </row>
    <row r="3" spans="1:6" x14ac:dyDescent="0.25">
      <c r="A3" s="12" t="s">
        <v>14</v>
      </c>
    </row>
    <row r="4" spans="1:6" x14ac:dyDescent="0.25">
      <c r="A4" s="12" t="s">
        <v>15</v>
      </c>
    </row>
    <row r="5" spans="1:6" x14ac:dyDescent="0.25">
      <c r="A5" s="12" t="s">
        <v>9</v>
      </c>
    </row>
    <row r="6" spans="1:6" x14ac:dyDescent="0.25">
      <c r="A6" s="12" t="s">
        <v>16</v>
      </c>
    </row>
    <row r="7" spans="1:6" x14ac:dyDescent="0.25">
      <c r="A7" s="12" t="s">
        <v>17</v>
      </c>
    </row>
    <row r="8" spans="1:6" x14ac:dyDescent="0.25">
      <c r="A8" s="12" t="s">
        <v>18</v>
      </c>
    </row>
    <row r="9" spans="1:6" x14ac:dyDescent="0.25">
      <c r="A9" s="12" t="s">
        <v>19</v>
      </c>
    </row>
    <row r="10" spans="1:6" x14ac:dyDescent="0.25">
      <c r="A10" s="12" t="s">
        <v>20</v>
      </c>
    </row>
    <row r="11" spans="1:6" x14ac:dyDescent="0.25">
      <c r="A11" s="12" t="s">
        <v>21</v>
      </c>
    </row>
    <row r="12" spans="1:6" x14ac:dyDescent="0.25">
      <c r="A12" s="12" t="s">
        <v>22</v>
      </c>
    </row>
    <row r="13" spans="1:6" x14ac:dyDescent="0.25">
      <c r="A13" s="12" t="s">
        <v>23</v>
      </c>
    </row>
    <row r="14" spans="1:6" x14ac:dyDescent="0.25">
      <c r="A14" s="12" t="s">
        <v>24</v>
      </c>
    </row>
    <row r="15" spans="1:6" x14ac:dyDescent="0.25">
      <c r="A15" s="12" t="s">
        <v>25</v>
      </c>
    </row>
    <row r="16" spans="1:6" x14ac:dyDescent="0.25">
      <c r="A16" s="12" t="s">
        <v>10</v>
      </c>
    </row>
    <row r="17" spans="1:1" x14ac:dyDescent="0.25">
      <c r="A17" s="12" t="s">
        <v>26</v>
      </c>
    </row>
    <row r="18" spans="1:1" x14ac:dyDescent="0.25">
      <c r="A18" s="12" t="s">
        <v>27</v>
      </c>
    </row>
    <row r="19" spans="1:1" x14ac:dyDescent="0.25">
      <c r="A19" s="12" t="s">
        <v>28</v>
      </c>
    </row>
    <row r="20" spans="1:1" x14ac:dyDescent="0.25">
      <c r="A20" s="12" t="s">
        <v>29</v>
      </c>
    </row>
    <row r="21" spans="1:1" x14ac:dyDescent="0.25">
      <c r="A21" s="12" t="s">
        <v>30</v>
      </c>
    </row>
    <row r="22" spans="1:1" x14ac:dyDescent="0.25">
      <c r="A22" s="12" t="s">
        <v>31</v>
      </c>
    </row>
    <row r="23" spans="1:1" x14ac:dyDescent="0.25">
      <c r="A23" s="12" t="s">
        <v>32</v>
      </c>
    </row>
    <row r="24" spans="1:1" x14ac:dyDescent="0.25">
      <c r="A24" s="12" t="s">
        <v>33</v>
      </c>
    </row>
    <row r="25" spans="1:1" x14ac:dyDescent="0.25">
      <c r="A25" s="12" t="s">
        <v>34</v>
      </c>
    </row>
    <row r="26" spans="1:1" x14ac:dyDescent="0.25">
      <c r="A26" s="12" t="s">
        <v>35</v>
      </c>
    </row>
    <row r="27" spans="1:1" x14ac:dyDescent="0.25">
      <c r="A27" s="12" t="s">
        <v>36</v>
      </c>
    </row>
    <row r="28" spans="1:1" x14ac:dyDescent="0.25">
      <c r="A28" s="12" t="s">
        <v>6</v>
      </c>
    </row>
    <row r="29" spans="1:1" x14ac:dyDescent="0.25">
      <c r="A29" s="12" t="s">
        <v>37</v>
      </c>
    </row>
    <row r="30" spans="1:1" x14ac:dyDescent="0.25">
      <c r="A30" s="12" t="s">
        <v>8</v>
      </c>
    </row>
    <row r="31" spans="1:1" x14ac:dyDescent="0.25">
      <c r="A31" s="12" t="s">
        <v>38</v>
      </c>
    </row>
    <row r="32" spans="1:1" x14ac:dyDescent="0.25">
      <c r="A32" s="12" t="s">
        <v>39</v>
      </c>
    </row>
    <row r="33" spans="1:1" x14ac:dyDescent="0.25">
      <c r="A33" s="12" t="s">
        <v>40</v>
      </c>
    </row>
    <row r="34" spans="1:1" x14ac:dyDescent="0.25">
      <c r="A34" s="12" t="s">
        <v>41</v>
      </c>
    </row>
    <row r="35" spans="1:1" x14ac:dyDescent="0.25">
      <c r="A35" s="12" t="s">
        <v>42</v>
      </c>
    </row>
    <row r="36" spans="1:1" x14ac:dyDescent="0.25">
      <c r="A36" s="12" t="s">
        <v>43</v>
      </c>
    </row>
    <row r="37" spans="1:1" x14ac:dyDescent="0.25">
      <c r="A37" s="12" t="s">
        <v>12</v>
      </c>
    </row>
    <row r="38" spans="1:1" x14ac:dyDescent="0.25">
      <c r="A38" s="12" t="s">
        <v>44</v>
      </c>
    </row>
    <row r="39" spans="1:1" x14ac:dyDescent="0.25">
      <c r="A39" s="12" t="s">
        <v>45</v>
      </c>
    </row>
    <row r="40" spans="1:1" x14ac:dyDescent="0.25">
      <c r="A40" s="12" t="s">
        <v>46</v>
      </c>
    </row>
    <row r="41" spans="1:1" x14ac:dyDescent="0.25">
      <c r="A41" s="12" t="s">
        <v>47</v>
      </c>
    </row>
    <row r="42" spans="1:1" x14ac:dyDescent="0.25">
      <c r="A42" s="12" t="s">
        <v>48</v>
      </c>
    </row>
    <row r="43" spans="1:1" x14ac:dyDescent="0.25">
      <c r="A43" s="12" t="s">
        <v>49</v>
      </c>
    </row>
    <row r="44" spans="1:1" x14ac:dyDescent="0.25">
      <c r="A44" s="12" t="s">
        <v>13</v>
      </c>
    </row>
    <row r="45" spans="1:1" x14ac:dyDescent="0.25">
      <c r="A45" s="12" t="s">
        <v>50</v>
      </c>
    </row>
    <row r="46" spans="1:1" x14ac:dyDescent="0.25">
      <c r="A46" s="12" t="s">
        <v>51</v>
      </c>
    </row>
    <row r="47" spans="1:1" x14ac:dyDescent="0.25">
      <c r="A47" s="12" t="s">
        <v>52</v>
      </c>
    </row>
    <row r="48" spans="1:1" x14ac:dyDescent="0.25">
      <c r="A48" s="12" t="s">
        <v>53</v>
      </c>
    </row>
    <row r="49" spans="1:1" x14ac:dyDescent="0.25">
      <c r="A49" s="12" t="s">
        <v>54</v>
      </c>
    </row>
    <row r="50" spans="1:1" x14ac:dyDescent="0.25">
      <c r="A50" s="12" t="s">
        <v>55</v>
      </c>
    </row>
    <row r="51" spans="1:1" x14ac:dyDescent="0.25">
      <c r="A51" s="12" t="s">
        <v>7</v>
      </c>
    </row>
    <row r="52" spans="1:1" x14ac:dyDescent="0.25">
      <c r="A52" s="12" t="s">
        <v>56</v>
      </c>
    </row>
    <row r="53" spans="1:1" x14ac:dyDescent="0.25">
      <c r="A53" s="12" t="s">
        <v>11</v>
      </c>
    </row>
    <row r="54" spans="1:1" x14ac:dyDescent="0.25">
      <c r="A54" s="12" t="s">
        <v>57</v>
      </c>
    </row>
    <row r="55" spans="1:1" x14ac:dyDescent="0.25">
      <c r="A55" s="12" t="s">
        <v>58</v>
      </c>
    </row>
    <row r="56" spans="1:1" x14ac:dyDescent="0.25">
      <c r="A56" s="12" t="s">
        <v>59</v>
      </c>
    </row>
    <row r="57" spans="1:1" x14ac:dyDescent="0.25">
      <c r="A57" s="12" t="s">
        <v>60</v>
      </c>
    </row>
    <row r="58" spans="1:1" x14ac:dyDescent="0.25">
      <c r="A58" s="1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C782-F9DE-4EBF-A403-9E3BE67834BE}">
  <dimension ref="A1:F58"/>
  <sheetViews>
    <sheetView workbookViewId="0"/>
  </sheetViews>
  <sheetFormatPr defaultRowHeight="15" x14ac:dyDescent="0.25"/>
  <cols>
    <col min="1" max="1" width="22.85546875" customWidth="1"/>
    <col min="2" max="2" width="19.5703125" style="3" bestFit="1" customWidth="1"/>
    <col min="3" max="3" width="18.140625" style="3" bestFit="1" customWidth="1"/>
    <col min="4" max="4" width="24.140625" style="4" bestFit="1" customWidth="1"/>
    <col min="5" max="5" width="19.7109375" style="2" bestFit="1" customWidth="1"/>
    <col min="6" max="6" width="12.85546875" style="4" bestFit="1" customWidth="1"/>
    <col min="7" max="7" width="3.5703125" customWidth="1"/>
  </cols>
  <sheetData>
    <row r="1" spans="1:6" x14ac:dyDescent="0.25">
      <c r="A1" s="5" t="s">
        <v>62</v>
      </c>
      <c r="B1" s="7" t="s">
        <v>69</v>
      </c>
      <c r="C1" s="7" t="s">
        <v>66</v>
      </c>
      <c r="D1" s="8" t="s">
        <v>67</v>
      </c>
      <c r="E1" s="6" t="s">
        <v>64</v>
      </c>
      <c r="F1" s="8" t="s">
        <v>65</v>
      </c>
    </row>
    <row r="2" spans="1:6" x14ac:dyDescent="0.25">
      <c r="A2" t="s">
        <v>63</v>
      </c>
    </row>
    <row r="3" spans="1:6" x14ac:dyDescent="0.25">
      <c r="A3" t="s">
        <v>14</v>
      </c>
    </row>
    <row r="4" spans="1:6" x14ac:dyDescent="0.25">
      <c r="A4" t="s">
        <v>15</v>
      </c>
    </row>
    <row r="5" spans="1:6" x14ac:dyDescent="0.25">
      <c r="A5" t="s">
        <v>9</v>
      </c>
    </row>
    <row r="6" spans="1:6" x14ac:dyDescent="0.25">
      <c r="A6" t="s">
        <v>16</v>
      </c>
    </row>
    <row r="7" spans="1:6" x14ac:dyDescent="0.25">
      <c r="A7" t="s">
        <v>17</v>
      </c>
    </row>
    <row r="8" spans="1:6" x14ac:dyDescent="0.25">
      <c r="A8" t="s">
        <v>18</v>
      </c>
    </row>
    <row r="9" spans="1:6" x14ac:dyDescent="0.25">
      <c r="A9" t="s">
        <v>19</v>
      </c>
    </row>
    <row r="10" spans="1:6" x14ac:dyDescent="0.25">
      <c r="A10" t="s">
        <v>20</v>
      </c>
    </row>
    <row r="11" spans="1:6" x14ac:dyDescent="0.25">
      <c r="A11" t="s">
        <v>21</v>
      </c>
    </row>
    <row r="12" spans="1:6" x14ac:dyDescent="0.25">
      <c r="A12" t="s">
        <v>22</v>
      </c>
    </row>
    <row r="13" spans="1:6" x14ac:dyDescent="0.25">
      <c r="A13" t="s">
        <v>23</v>
      </c>
    </row>
    <row r="14" spans="1:6" x14ac:dyDescent="0.25">
      <c r="A14" t="s">
        <v>24</v>
      </c>
    </row>
    <row r="15" spans="1:6" x14ac:dyDescent="0.25">
      <c r="A15" t="s">
        <v>25</v>
      </c>
    </row>
    <row r="16" spans="1:6" x14ac:dyDescent="0.25">
      <c r="A16" t="s">
        <v>10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6</v>
      </c>
    </row>
    <row r="29" spans="1:1" x14ac:dyDescent="0.25">
      <c r="A29" t="s">
        <v>37</v>
      </c>
    </row>
    <row r="30" spans="1:1" x14ac:dyDescent="0.25">
      <c r="A30" t="s">
        <v>8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12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13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7</v>
      </c>
    </row>
    <row r="52" spans="1:1" x14ac:dyDescent="0.25">
      <c r="A52" t="s">
        <v>56</v>
      </c>
    </row>
    <row r="53" spans="1:1" x14ac:dyDescent="0.25">
      <c r="A53" t="s">
        <v>11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8" spans="1:1" x14ac:dyDescent="0.25">
      <c r="A58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5547-7207-4267-8F47-F2F9A433B851}">
  <dimension ref="A1:F58"/>
  <sheetViews>
    <sheetView workbookViewId="0"/>
  </sheetViews>
  <sheetFormatPr defaultRowHeight="15" x14ac:dyDescent="0.25"/>
  <cols>
    <col min="1" max="1" width="22.85546875" customWidth="1"/>
    <col min="2" max="2" width="19.5703125" style="3" bestFit="1" customWidth="1"/>
    <col min="3" max="3" width="18.140625" style="3" bestFit="1" customWidth="1"/>
    <col min="4" max="4" width="24.140625" style="4" bestFit="1" customWidth="1"/>
    <col min="5" max="5" width="19.7109375" style="2" bestFit="1" customWidth="1"/>
    <col min="6" max="6" width="12.85546875" style="4" bestFit="1" customWidth="1"/>
    <col min="7" max="7" width="3.5703125" customWidth="1"/>
  </cols>
  <sheetData>
    <row r="1" spans="1:6" x14ac:dyDescent="0.25">
      <c r="A1" s="5" t="s">
        <v>62</v>
      </c>
      <c r="B1" s="7" t="s">
        <v>69</v>
      </c>
      <c r="C1" s="7" t="s">
        <v>66</v>
      </c>
      <c r="D1" s="8" t="s">
        <v>67</v>
      </c>
      <c r="E1" s="6" t="s">
        <v>64</v>
      </c>
      <c r="F1" s="8" t="s">
        <v>65</v>
      </c>
    </row>
    <row r="2" spans="1:6" x14ac:dyDescent="0.25">
      <c r="A2" t="s">
        <v>63</v>
      </c>
      <c r="E2" s="2" t="e">
        <f>B2/C2</f>
        <v>#DIV/0!</v>
      </c>
      <c r="F2" s="4" t="e">
        <f>D2/B2</f>
        <v>#DIV/0!</v>
      </c>
    </row>
    <row r="3" spans="1:6" x14ac:dyDescent="0.25">
      <c r="A3" t="s">
        <v>14</v>
      </c>
      <c r="E3" s="2" t="e">
        <f t="shared" ref="E3:E58" si="0">B3/C3</f>
        <v>#DIV/0!</v>
      </c>
      <c r="F3" s="4" t="e">
        <f t="shared" ref="F3:F58" si="1">D3/B3</f>
        <v>#DIV/0!</v>
      </c>
    </row>
    <row r="4" spans="1:6" x14ac:dyDescent="0.25">
      <c r="A4" t="s">
        <v>15</v>
      </c>
      <c r="E4" s="2" t="e">
        <f t="shared" si="0"/>
        <v>#DIV/0!</v>
      </c>
      <c r="F4" s="4" t="e">
        <f t="shared" si="1"/>
        <v>#DIV/0!</v>
      </c>
    </row>
    <row r="5" spans="1:6" x14ac:dyDescent="0.25">
      <c r="A5" t="s">
        <v>9</v>
      </c>
      <c r="E5" s="2" t="e">
        <f t="shared" si="0"/>
        <v>#DIV/0!</v>
      </c>
      <c r="F5" s="4" t="e">
        <f t="shared" si="1"/>
        <v>#DIV/0!</v>
      </c>
    </row>
    <row r="6" spans="1:6" x14ac:dyDescent="0.25">
      <c r="A6" t="s">
        <v>16</v>
      </c>
      <c r="E6" s="2" t="e">
        <f t="shared" si="0"/>
        <v>#DIV/0!</v>
      </c>
      <c r="F6" s="4" t="e">
        <f t="shared" si="1"/>
        <v>#DIV/0!</v>
      </c>
    </row>
    <row r="7" spans="1:6" x14ac:dyDescent="0.25">
      <c r="A7" t="s">
        <v>17</v>
      </c>
      <c r="E7" s="2" t="e">
        <f t="shared" si="0"/>
        <v>#DIV/0!</v>
      </c>
      <c r="F7" s="4" t="e">
        <f t="shared" si="1"/>
        <v>#DIV/0!</v>
      </c>
    </row>
    <row r="8" spans="1:6" x14ac:dyDescent="0.25">
      <c r="A8" t="s">
        <v>18</v>
      </c>
      <c r="E8" s="2" t="e">
        <f t="shared" si="0"/>
        <v>#DIV/0!</v>
      </c>
      <c r="F8" s="4" t="e">
        <f t="shared" si="1"/>
        <v>#DIV/0!</v>
      </c>
    </row>
    <row r="9" spans="1:6" x14ac:dyDescent="0.25">
      <c r="A9" t="s">
        <v>19</v>
      </c>
      <c r="E9" s="2" t="e">
        <f t="shared" si="0"/>
        <v>#DIV/0!</v>
      </c>
      <c r="F9" s="4" t="e">
        <f t="shared" si="1"/>
        <v>#DIV/0!</v>
      </c>
    </row>
    <row r="10" spans="1:6" x14ac:dyDescent="0.25">
      <c r="A10" t="s">
        <v>20</v>
      </c>
      <c r="E10" s="2" t="e">
        <f t="shared" si="0"/>
        <v>#DIV/0!</v>
      </c>
      <c r="F10" s="4" t="e">
        <f t="shared" si="1"/>
        <v>#DIV/0!</v>
      </c>
    </row>
    <row r="11" spans="1:6" x14ac:dyDescent="0.25">
      <c r="A11" t="s">
        <v>21</v>
      </c>
      <c r="E11" s="2" t="e">
        <f t="shared" si="0"/>
        <v>#DIV/0!</v>
      </c>
      <c r="F11" s="4" t="e">
        <f t="shared" si="1"/>
        <v>#DIV/0!</v>
      </c>
    </row>
    <row r="12" spans="1:6" x14ac:dyDescent="0.25">
      <c r="A12" t="s">
        <v>22</v>
      </c>
      <c r="E12" s="2" t="e">
        <f t="shared" si="0"/>
        <v>#DIV/0!</v>
      </c>
      <c r="F12" s="4" t="e">
        <f t="shared" si="1"/>
        <v>#DIV/0!</v>
      </c>
    </row>
    <row r="13" spans="1:6" x14ac:dyDescent="0.25">
      <c r="A13" t="s">
        <v>23</v>
      </c>
      <c r="E13" s="2" t="e">
        <f t="shared" si="0"/>
        <v>#DIV/0!</v>
      </c>
      <c r="F13" s="4" t="e">
        <f t="shared" si="1"/>
        <v>#DIV/0!</v>
      </c>
    </row>
    <row r="14" spans="1:6" x14ac:dyDescent="0.25">
      <c r="A14" t="s">
        <v>24</v>
      </c>
      <c r="E14" s="2" t="e">
        <f t="shared" si="0"/>
        <v>#DIV/0!</v>
      </c>
      <c r="F14" s="4" t="e">
        <f t="shared" si="1"/>
        <v>#DIV/0!</v>
      </c>
    </row>
    <row r="15" spans="1:6" x14ac:dyDescent="0.25">
      <c r="A15" t="s">
        <v>25</v>
      </c>
      <c r="E15" s="2" t="e">
        <f t="shared" si="0"/>
        <v>#DIV/0!</v>
      </c>
      <c r="F15" s="4" t="e">
        <f t="shared" si="1"/>
        <v>#DIV/0!</v>
      </c>
    </row>
    <row r="16" spans="1:6" x14ac:dyDescent="0.25">
      <c r="A16" t="s">
        <v>10</v>
      </c>
      <c r="E16" s="2" t="e">
        <f t="shared" si="0"/>
        <v>#DIV/0!</v>
      </c>
      <c r="F16" s="4" t="e">
        <f t="shared" si="1"/>
        <v>#DIV/0!</v>
      </c>
    </row>
    <row r="17" spans="1:6" x14ac:dyDescent="0.25">
      <c r="A17" t="s">
        <v>26</v>
      </c>
      <c r="E17" s="2" t="e">
        <f t="shared" si="0"/>
        <v>#DIV/0!</v>
      </c>
      <c r="F17" s="4" t="e">
        <f t="shared" si="1"/>
        <v>#DIV/0!</v>
      </c>
    </row>
    <row r="18" spans="1:6" x14ac:dyDescent="0.25">
      <c r="A18" t="s">
        <v>27</v>
      </c>
      <c r="E18" s="2" t="e">
        <f t="shared" si="0"/>
        <v>#DIV/0!</v>
      </c>
      <c r="F18" s="4" t="e">
        <f t="shared" si="1"/>
        <v>#DIV/0!</v>
      </c>
    </row>
    <row r="19" spans="1:6" x14ac:dyDescent="0.25">
      <c r="A19" t="s">
        <v>28</v>
      </c>
      <c r="E19" s="2" t="e">
        <f t="shared" si="0"/>
        <v>#DIV/0!</v>
      </c>
      <c r="F19" s="4" t="e">
        <f t="shared" si="1"/>
        <v>#DIV/0!</v>
      </c>
    </row>
    <row r="20" spans="1:6" x14ac:dyDescent="0.25">
      <c r="A20" t="s">
        <v>29</v>
      </c>
      <c r="E20" s="2" t="e">
        <f t="shared" si="0"/>
        <v>#DIV/0!</v>
      </c>
      <c r="F20" s="4" t="e">
        <f t="shared" si="1"/>
        <v>#DIV/0!</v>
      </c>
    </row>
    <row r="21" spans="1:6" x14ac:dyDescent="0.25">
      <c r="A21" t="s">
        <v>30</v>
      </c>
      <c r="E21" s="2" t="e">
        <f t="shared" si="0"/>
        <v>#DIV/0!</v>
      </c>
      <c r="F21" s="4" t="e">
        <f t="shared" si="1"/>
        <v>#DIV/0!</v>
      </c>
    </row>
    <row r="22" spans="1:6" x14ac:dyDescent="0.25">
      <c r="A22" t="s">
        <v>31</v>
      </c>
      <c r="E22" s="2" t="e">
        <f t="shared" si="0"/>
        <v>#DIV/0!</v>
      </c>
      <c r="F22" s="4" t="e">
        <f t="shared" si="1"/>
        <v>#DIV/0!</v>
      </c>
    </row>
    <row r="23" spans="1:6" x14ac:dyDescent="0.25">
      <c r="A23" t="s">
        <v>32</v>
      </c>
      <c r="E23" s="2" t="e">
        <f t="shared" si="0"/>
        <v>#DIV/0!</v>
      </c>
      <c r="F23" s="4" t="e">
        <f t="shared" si="1"/>
        <v>#DIV/0!</v>
      </c>
    </row>
    <row r="24" spans="1:6" x14ac:dyDescent="0.25">
      <c r="A24" t="s">
        <v>33</v>
      </c>
      <c r="E24" s="2" t="e">
        <f t="shared" si="0"/>
        <v>#DIV/0!</v>
      </c>
      <c r="F24" s="4" t="e">
        <f t="shared" si="1"/>
        <v>#DIV/0!</v>
      </c>
    </row>
    <row r="25" spans="1:6" x14ac:dyDescent="0.25">
      <c r="A25" t="s">
        <v>34</v>
      </c>
      <c r="E25" s="2" t="e">
        <f t="shared" si="0"/>
        <v>#DIV/0!</v>
      </c>
      <c r="F25" s="4" t="e">
        <f t="shared" si="1"/>
        <v>#DIV/0!</v>
      </c>
    </row>
    <row r="26" spans="1:6" x14ac:dyDescent="0.25">
      <c r="A26" t="s">
        <v>35</v>
      </c>
      <c r="E26" s="2" t="e">
        <f t="shared" si="0"/>
        <v>#DIV/0!</v>
      </c>
      <c r="F26" s="4" t="e">
        <f t="shared" si="1"/>
        <v>#DIV/0!</v>
      </c>
    </row>
    <row r="27" spans="1:6" x14ac:dyDescent="0.25">
      <c r="A27" t="s">
        <v>36</v>
      </c>
      <c r="E27" s="2" t="e">
        <f t="shared" si="0"/>
        <v>#DIV/0!</v>
      </c>
      <c r="F27" s="4" t="e">
        <f t="shared" si="1"/>
        <v>#DIV/0!</v>
      </c>
    </row>
    <row r="28" spans="1:6" x14ac:dyDescent="0.25">
      <c r="A28" t="s">
        <v>6</v>
      </c>
      <c r="E28" s="2" t="e">
        <f t="shared" si="0"/>
        <v>#DIV/0!</v>
      </c>
      <c r="F28" s="4" t="e">
        <f t="shared" si="1"/>
        <v>#DIV/0!</v>
      </c>
    </row>
    <row r="29" spans="1:6" x14ac:dyDescent="0.25">
      <c r="A29" t="s">
        <v>37</v>
      </c>
      <c r="E29" s="2" t="e">
        <f t="shared" si="0"/>
        <v>#DIV/0!</v>
      </c>
      <c r="F29" s="4" t="e">
        <f t="shared" si="1"/>
        <v>#DIV/0!</v>
      </c>
    </row>
    <row r="30" spans="1:6" x14ac:dyDescent="0.25">
      <c r="A30" t="s">
        <v>8</v>
      </c>
      <c r="E30" s="2" t="e">
        <f t="shared" si="0"/>
        <v>#DIV/0!</v>
      </c>
      <c r="F30" s="4" t="e">
        <f t="shared" si="1"/>
        <v>#DIV/0!</v>
      </c>
    </row>
    <row r="31" spans="1:6" x14ac:dyDescent="0.25">
      <c r="A31" t="s">
        <v>38</v>
      </c>
      <c r="E31" s="2" t="e">
        <f t="shared" si="0"/>
        <v>#DIV/0!</v>
      </c>
      <c r="F31" s="4" t="e">
        <f t="shared" si="1"/>
        <v>#DIV/0!</v>
      </c>
    </row>
    <row r="32" spans="1:6" x14ac:dyDescent="0.25">
      <c r="A32" t="s">
        <v>39</v>
      </c>
      <c r="E32" s="2" t="e">
        <f t="shared" si="0"/>
        <v>#DIV/0!</v>
      </c>
      <c r="F32" s="4" t="e">
        <f t="shared" si="1"/>
        <v>#DIV/0!</v>
      </c>
    </row>
    <row r="33" spans="1:6" x14ac:dyDescent="0.25">
      <c r="A33" t="s">
        <v>40</v>
      </c>
      <c r="E33" s="2" t="e">
        <f t="shared" si="0"/>
        <v>#DIV/0!</v>
      </c>
      <c r="F33" s="4" t="e">
        <f t="shared" si="1"/>
        <v>#DIV/0!</v>
      </c>
    </row>
    <row r="34" spans="1:6" x14ac:dyDescent="0.25">
      <c r="A34" t="s">
        <v>41</v>
      </c>
      <c r="E34" s="2" t="e">
        <f t="shared" si="0"/>
        <v>#DIV/0!</v>
      </c>
      <c r="F34" s="4" t="e">
        <f t="shared" si="1"/>
        <v>#DIV/0!</v>
      </c>
    </row>
    <row r="35" spans="1:6" x14ac:dyDescent="0.25">
      <c r="A35" t="s">
        <v>42</v>
      </c>
      <c r="E35" s="2" t="e">
        <f t="shared" si="0"/>
        <v>#DIV/0!</v>
      </c>
      <c r="F35" s="4" t="e">
        <f t="shared" si="1"/>
        <v>#DIV/0!</v>
      </c>
    </row>
    <row r="36" spans="1:6" x14ac:dyDescent="0.25">
      <c r="A36" t="s">
        <v>43</v>
      </c>
      <c r="E36" s="2" t="e">
        <f t="shared" si="0"/>
        <v>#DIV/0!</v>
      </c>
      <c r="F36" s="4" t="e">
        <f t="shared" si="1"/>
        <v>#DIV/0!</v>
      </c>
    </row>
    <row r="37" spans="1:6" x14ac:dyDescent="0.25">
      <c r="A37" t="s">
        <v>12</v>
      </c>
      <c r="E37" s="2" t="e">
        <f t="shared" si="0"/>
        <v>#DIV/0!</v>
      </c>
      <c r="F37" s="4" t="e">
        <f t="shared" si="1"/>
        <v>#DIV/0!</v>
      </c>
    </row>
    <row r="38" spans="1:6" x14ac:dyDescent="0.25">
      <c r="A38" t="s">
        <v>44</v>
      </c>
      <c r="E38" s="2" t="e">
        <f t="shared" si="0"/>
        <v>#DIV/0!</v>
      </c>
      <c r="F38" s="4" t="e">
        <f t="shared" si="1"/>
        <v>#DIV/0!</v>
      </c>
    </row>
    <row r="39" spans="1:6" x14ac:dyDescent="0.25">
      <c r="A39" t="s">
        <v>45</v>
      </c>
      <c r="E39" s="2" t="e">
        <f t="shared" si="0"/>
        <v>#DIV/0!</v>
      </c>
      <c r="F39" s="4" t="e">
        <f t="shared" si="1"/>
        <v>#DIV/0!</v>
      </c>
    </row>
    <row r="40" spans="1:6" x14ac:dyDescent="0.25">
      <c r="A40" t="s">
        <v>46</v>
      </c>
      <c r="E40" s="2" t="e">
        <f t="shared" si="0"/>
        <v>#DIV/0!</v>
      </c>
      <c r="F40" s="4" t="e">
        <f t="shared" si="1"/>
        <v>#DIV/0!</v>
      </c>
    </row>
    <row r="41" spans="1:6" x14ac:dyDescent="0.25">
      <c r="A41" t="s">
        <v>47</v>
      </c>
      <c r="E41" s="2" t="e">
        <f t="shared" si="0"/>
        <v>#DIV/0!</v>
      </c>
      <c r="F41" s="4" t="e">
        <f t="shared" si="1"/>
        <v>#DIV/0!</v>
      </c>
    </row>
    <row r="42" spans="1:6" x14ac:dyDescent="0.25">
      <c r="A42" t="s">
        <v>48</v>
      </c>
      <c r="E42" s="2" t="e">
        <f t="shared" si="0"/>
        <v>#DIV/0!</v>
      </c>
      <c r="F42" s="4" t="e">
        <f t="shared" si="1"/>
        <v>#DIV/0!</v>
      </c>
    </row>
    <row r="43" spans="1:6" x14ac:dyDescent="0.25">
      <c r="A43" t="s">
        <v>49</v>
      </c>
      <c r="E43" s="2" t="e">
        <f t="shared" si="0"/>
        <v>#DIV/0!</v>
      </c>
      <c r="F43" s="4" t="e">
        <f t="shared" si="1"/>
        <v>#DIV/0!</v>
      </c>
    </row>
    <row r="44" spans="1:6" x14ac:dyDescent="0.25">
      <c r="A44" t="s">
        <v>13</v>
      </c>
      <c r="E44" s="2" t="e">
        <f t="shared" si="0"/>
        <v>#DIV/0!</v>
      </c>
      <c r="F44" s="4" t="e">
        <f t="shared" si="1"/>
        <v>#DIV/0!</v>
      </c>
    </row>
    <row r="45" spans="1:6" x14ac:dyDescent="0.25">
      <c r="A45" t="s">
        <v>50</v>
      </c>
      <c r="E45" s="2" t="e">
        <f t="shared" si="0"/>
        <v>#DIV/0!</v>
      </c>
      <c r="F45" s="4" t="e">
        <f t="shared" si="1"/>
        <v>#DIV/0!</v>
      </c>
    </row>
    <row r="46" spans="1:6" x14ac:dyDescent="0.25">
      <c r="A46" t="s">
        <v>51</v>
      </c>
      <c r="E46" s="2" t="e">
        <f t="shared" si="0"/>
        <v>#DIV/0!</v>
      </c>
      <c r="F46" s="4" t="e">
        <f t="shared" si="1"/>
        <v>#DIV/0!</v>
      </c>
    </row>
    <row r="47" spans="1:6" x14ac:dyDescent="0.25">
      <c r="A47" t="s">
        <v>52</v>
      </c>
      <c r="E47" s="2" t="e">
        <f t="shared" si="0"/>
        <v>#DIV/0!</v>
      </c>
      <c r="F47" s="4" t="e">
        <f t="shared" si="1"/>
        <v>#DIV/0!</v>
      </c>
    </row>
    <row r="48" spans="1:6" x14ac:dyDescent="0.25">
      <c r="A48" t="s">
        <v>53</v>
      </c>
      <c r="E48" s="2" t="e">
        <f t="shared" si="0"/>
        <v>#DIV/0!</v>
      </c>
      <c r="F48" s="4" t="e">
        <f t="shared" si="1"/>
        <v>#DIV/0!</v>
      </c>
    </row>
    <row r="49" spans="1:6" x14ac:dyDescent="0.25">
      <c r="A49" t="s">
        <v>54</v>
      </c>
      <c r="E49" s="2" t="e">
        <f t="shared" si="0"/>
        <v>#DIV/0!</v>
      </c>
      <c r="F49" s="4" t="e">
        <f t="shared" si="1"/>
        <v>#DIV/0!</v>
      </c>
    </row>
    <row r="50" spans="1:6" x14ac:dyDescent="0.25">
      <c r="A50" t="s">
        <v>55</v>
      </c>
      <c r="E50" s="2" t="e">
        <f t="shared" si="0"/>
        <v>#DIV/0!</v>
      </c>
      <c r="F50" s="4" t="e">
        <f t="shared" si="1"/>
        <v>#DIV/0!</v>
      </c>
    </row>
    <row r="51" spans="1:6" x14ac:dyDescent="0.25">
      <c r="A51" t="s">
        <v>7</v>
      </c>
      <c r="E51" s="2" t="e">
        <f t="shared" si="0"/>
        <v>#DIV/0!</v>
      </c>
      <c r="F51" s="4" t="e">
        <f t="shared" si="1"/>
        <v>#DIV/0!</v>
      </c>
    </row>
    <row r="52" spans="1:6" x14ac:dyDescent="0.25">
      <c r="A52" t="s">
        <v>56</v>
      </c>
      <c r="E52" s="2" t="e">
        <f t="shared" si="0"/>
        <v>#DIV/0!</v>
      </c>
      <c r="F52" s="4" t="e">
        <f t="shared" si="1"/>
        <v>#DIV/0!</v>
      </c>
    </row>
    <row r="53" spans="1:6" x14ac:dyDescent="0.25">
      <c r="A53" t="s">
        <v>11</v>
      </c>
      <c r="E53" s="2" t="e">
        <f t="shared" si="0"/>
        <v>#DIV/0!</v>
      </c>
      <c r="F53" s="4" t="e">
        <f t="shared" si="1"/>
        <v>#DIV/0!</v>
      </c>
    </row>
    <row r="54" spans="1:6" x14ac:dyDescent="0.25">
      <c r="A54" t="s">
        <v>57</v>
      </c>
      <c r="E54" s="2" t="e">
        <f t="shared" si="0"/>
        <v>#DIV/0!</v>
      </c>
      <c r="F54" s="4" t="e">
        <f t="shared" si="1"/>
        <v>#DIV/0!</v>
      </c>
    </row>
    <row r="55" spans="1:6" x14ac:dyDescent="0.25">
      <c r="A55" t="s">
        <v>58</v>
      </c>
      <c r="E55" s="2" t="e">
        <f t="shared" si="0"/>
        <v>#DIV/0!</v>
      </c>
      <c r="F55" s="4" t="e">
        <f t="shared" si="1"/>
        <v>#DIV/0!</v>
      </c>
    </row>
    <row r="56" spans="1:6" x14ac:dyDescent="0.25">
      <c r="A56" t="s">
        <v>59</v>
      </c>
      <c r="E56" s="2" t="e">
        <f t="shared" si="0"/>
        <v>#DIV/0!</v>
      </c>
      <c r="F56" s="4" t="e">
        <f t="shared" si="1"/>
        <v>#DIV/0!</v>
      </c>
    </row>
    <row r="57" spans="1:6" x14ac:dyDescent="0.25">
      <c r="A57" t="s">
        <v>60</v>
      </c>
      <c r="E57" s="2" t="e">
        <f t="shared" si="0"/>
        <v>#DIV/0!</v>
      </c>
      <c r="F57" s="4" t="e">
        <f t="shared" si="1"/>
        <v>#DIV/0!</v>
      </c>
    </row>
    <row r="58" spans="1:6" x14ac:dyDescent="0.25">
      <c r="A58" t="s">
        <v>61</v>
      </c>
      <c r="E58" s="2" t="e">
        <f t="shared" si="0"/>
        <v>#DIV/0!</v>
      </c>
      <c r="F58" s="4" t="e">
        <f t="shared" si="1"/>
        <v>#DIV/0!</v>
      </c>
    </row>
  </sheetData>
  <pageMargins left="0.7" right="0.7" top="0.75" bottom="0.75" header="0.3" footer="0.3"/>
  <ignoredErrors>
    <ignoredError sqref="E2:F58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FC3C-17E3-4DE7-955E-F0D3757946DA}">
  <dimension ref="A1:F59"/>
  <sheetViews>
    <sheetView workbookViewId="0"/>
  </sheetViews>
  <sheetFormatPr defaultRowHeight="15" x14ac:dyDescent="0.25"/>
  <cols>
    <col min="1" max="1" width="22.85546875" customWidth="1"/>
    <col min="2" max="2" width="19.5703125" style="3" bestFit="1" customWidth="1"/>
    <col min="3" max="3" width="18.140625" style="3" bestFit="1" customWidth="1"/>
    <col min="4" max="4" width="24.140625" style="4" bestFit="1" customWidth="1"/>
    <col min="5" max="5" width="19.7109375" style="2" bestFit="1" customWidth="1"/>
    <col min="6" max="6" width="12.85546875" style="4" bestFit="1" customWidth="1"/>
    <col min="7" max="7" width="3.5703125" customWidth="1"/>
  </cols>
  <sheetData>
    <row r="1" spans="1:6" x14ac:dyDescent="0.25">
      <c r="A1" s="5" t="s">
        <v>62</v>
      </c>
      <c r="B1" s="7" t="s">
        <v>69</v>
      </c>
      <c r="C1" s="7" t="s">
        <v>66</v>
      </c>
      <c r="D1" s="8" t="s">
        <v>67</v>
      </c>
      <c r="E1" s="6" t="s">
        <v>64</v>
      </c>
      <c r="F1" s="8" t="s">
        <v>65</v>
      </c>
    </row>
    <row r="2" spans="1:6" x14ac:dyDescent="0.25">
      <c r="A2" t="s">
        <v>63</v>
      </c>
      <c r="B2" s="3">
        <v>8200000000</v>
      </c>
      <c r="C2" s="3">
        <v>148940000</v>
      </c>
      <c r="D2" s="4">
        <v>110550000000000</v>
      </c>
      <c r="E2" s="2">
        <f>B2/C2</f>
        <v>55.055727138445015</v>
      </c>
      <c r="F2" s="4">
        <f>D2/B2</f>
        <v>13481.707317073171</v>
      </c>
    </row>
    <row r="3" spans="1:6" x14ac:dyDescent="0.25">
      <c r="A3" t="s">
        <v>14</v>
      </c>
      <c r="B3" s="3">
        <f>SUM(B4:B59)</f>
        <v>343684996</v>
      </c>
      <c r="C3" s="3">
        <f>SUM(C4:C59)</f>
        <v>9158023</v>
      </c>
      <c r="D3" s="4">
        <v>29184890000000</v>
      </c>
      <c r="E3" s="2">
        <f t="shared" ref="E3:E58" si="0">B3/C3</f>
        <v>37.52829579047792</v>
      </c>
      <c r="F3" s="4">
        <f t="shared" ref="F3:F59" si="1">D3/B3</f>
        <v>84917.556307869774</v>
      </c>
    </row>
    <row r="4" spans="1:6" x14ac:dyDescent="0.25">
      <c r="A4" t="s">
        <v>15</v>
      </c>
      <c r="B4" s="3">
        <v>5157699</v>
      </c>
      <c r="C4" s="3">
        <v>131171</v>
      </c>
      <c r="D4" s="4">
        <v>321238000000</v>
      </c>
      <c r="E4" s="2">
        <f t="shared" si="0"/>
        <v>39.320421434615881</v>
      </c>
      <c r="F4" s="4">
        <f t="shared" si="1"/>
        <v>62283.200318591684</v>
      </c>
    </row>
    <row r="5" spans="1:6" x14ac:dyDescent="0.25">
      <c r="A5" t="s">
        <v>9</v>
      </c>
      <c r="B5" s="3">
        <v>740133</v>
      </c>
      <c r="C5" s="3">
        <v>1477953</v>
      </c>
      <c r="D5" s="4">
        <v>69969000000</v>
      </c>
      <c r="E5" s="2">
        <f t="shared" si="0"/>
        <v>0.50078250120267698</v>
      </c>
      <c r="F5" s="4">
        <f t="shared" si="1"/>
        <v>94535.711824766637</v>
      </c>
    </row>
    <row r="6" spans="1:6" x14ac:dyDescent="0.25">
      <c r="A6" t="s">
        <v>16</v>
      </c>
      <c r="B6" s="3">
        <v>7582384</v>
      </c>
      <c r="C6" s="3">
        <v>294207</v>
      </c>
      <c r="D6" s="4">
        <v>552167000000</v>
      </c>
      <c r="E6" s="2">
        <f t="shared" si="0"/>
        <v>25.772275982556501</v>
      </c>
      <c r="F6" s="4">
        <f t="shared" si="1"/>
        <v>72822.347166801366</v>
      </c>
    </row>
    <row r="7" spans="1:6" x14ac:dyDescent="0.25">
      <c r="A7" t="s">
        <v>17</v>
      </c>
      <c r="B7" s="3">
        <v>3088354</v>
      </c>
      <c r="C7" s="3">
        <v>134771</v>
      </c>
      <c r="D7" s="4">
        <v>188723000000</v>
      </c>
      <c r="E7" s="2">
        <f t="shared" si="0"/>
        <v>22.915567889234332</v>
      </c>
      <c r="F7" s="4">
        <f t="shared" si="1"/>
        <v>61107.955888476514</v>
      </c>
    </row>
    <row r="8" spans="1:6" x14ac:dyDescent="0.25">
      <c r="A8" t="s">
        <v>18</v>
      </c>
      <c r="B8" s="3">
        <v>39431263</v>
      </c>
      <c r="C8" s="3">
        <v>403466</v>
      </c>
      <c r="D8" s="4">
        <v>4103124000000</v>
      </c>
      <c r="E8" s="2">
        <f t="shared" si="0"/>
        <v>97.731315649893673</v>
      </c>
      <c r="F8" s="4">
        <f t="shared" si="1"/>
        <v>104057.63568871735</v>
      </c>
    </row>
    <row r="9" spans="1:6" x14ac:dyDescent="0.25">
      <c r="A9" t="s">
        <v>19</v>
      </c>
      <c r="B9" s="3">
        <v>5957493</v>
      </c>
      <c r="C9" s="3">
        <v>268431</v>
      </c>
      <c r="D9" s="4">
        <v>553323000000</v>
      </c>
      <c r="E9" s="2">
        <f t="shared" si="0"/>
        <v>22.193759290096896</v>
      </c>
      <c r="F9" s="4">
        <f t="shared" si="1"/>
        <v>92878.497717076636</v>
      </c>
    </row>
    <row r="10" spans="1:6" x14ac:dyDescent="0.25">
      <c r="A10" t="s">
        <v>20</v>
      </c>
      <c r="B10" s="3">
        <v>3675069</v>
      </c>
      <c r="C10" s="3">
        <v>12542</v>
      </c>
      <c r="D10" s="4">
        <v>365723000000</v>
      </c>
      <c r="E10" s="2">
        <f t="shared" si="0"/>
        <v>293.02096954233775</v>
      </c>
      <c r="F10" s="4">
        <f t="shared" si="1"/>
        <v>99514.594147756143</v>
      </c>
    </row>
    <row r="11" spans="1:6" x14ac:dyDescent="0.25">
      <c r="A11" t="s">
        <v>21</v>
      </c>
      <c r="B11" s="3">
        <v>1051917</v>
      </c>
      <c r="C11" s="3">
        <v>5047</v>
      </c>
      <c r="D11" s="4">
        <v>103253000000</v>
      </c>
      <c r="E11" s="2">
        <f t="shared" si="0"/>
        <v>208.42421240340798</v>
      </c>
      <c r="F11" s="4">
        <f t="shared" si="1"/>
        <v>98156.983868499126</v>
      </c>
    </row>
    <row r="12" spans="1:6" x14ac:dyDescent="0.25">
      <c r="A12" t="s">
        <v>22</v>
      </c>
      <c r="B12" s="3">
        <v>702250</v>
      </c>
      <c r="C12" s="3">
        <v>158</v>
      </c>
      <c r="D12" s="4">
        <v>184916000000</v>
      </c>
      <c r="E12" s="2">
        <f t="shared" si="0"/>
        <v>4444.6202531645567</v>
      </c>
      <c r="F12" s="4">
        <f t="shared" si="1"/>
        <v>263319.33072267711</v>
      </c>
    </row>
    <row r="13" spans="1:6" x14ac:dyDescent="0.25">
      <c r="A13" t="s">
        <v>23</v>
      </c>
      <c r="B13" s="3">
        <v>23372215</v>
      </c>
      <c r="C13" s="3">
        <v>138887</v>
      </c>
      <c r="D13" s="4">
        <v>1705565000000</v>
      </c>
      <c r="E13" s="2">
        <f t="shared" si="0"/>
        <v>168.28223663841828</v>
      </c>
      <c r="F13" s="4">
        <f t="shared" si="1"/>
        <v>72974.042040944769</v>
      </c>
    </row>
    <row r="14" spans="1:6" x14ac:dyDescent="0.25">
      <c r="A14" t="s">
        <v>24</v>
      </c>
      <c r="B14" s="3">
        <v>11180878</v>
      </c>
      <c r="C14" s="3">
        <v>148959</v>
      </c>
      <c r="D14" s="4">
        <v>882535000000</v>
      </c>
      <c r="E14" s="2">
        <f t="shared" si="0"/>
        <v>75.06010378694809</v>
      </c>
      <c r="F14" s="4">
        <f t="shared" si="1"/>
        <v>78932.53105883098</v>
      </c>
    </row>
    <row r="15" spans="1:6" x14ac:dyDescent="0.25">
      <c r="A15" t="s">
        <v>25</v>
      </c>
      <c r="B15" s="3">
        <v>1446146</v>
      </c>
      <c r="C15" s="3">
        <v>16635</v>
      </c>
      <c r="D15" s="4">
        <v>115627000000</v>
      </c>
      <c r="E15" s="2">
        <f t="shared" si="0"/>
        <v>86.933934475503463</v>
      </c>
      <c r="F15" s="4">
        <f t="shared" si="1"/>
        <v>79955.274225423986</v>
      </c>
    </row>
    <row r="16" spans="1:6" x14ac:dyDescent="0.25">
      <c r="A16" t="s">
        <v>10</v>
      </c>
      <c r="B16" s="3">
        <v>2001619</v>
      </c>
      <c r="C16" s="3">
        <v>214045</v>
      </c>
      <c r="D16" s="4">
        <v>128132000000</v>
      </c>
      <c r="E16" s="2">
        <f t="shared" si="0"/>
        <v>9.3513933985844098</v>
      </c>
      <c r="F16" s="4">
        <f t="shared" si="1"/>
        <v>64014.180520868358</v>
      </c>
    </row>
    <row r="17" spans="1:6" x14ac:dyDescent="0.25">
      <c r="A17" t="s">
        <v>26</v>
      </c>
      <c r="B17" s="3">
        <v>12710158</v>
      </c>
      <c r="C17" s="3">
        <v>143793</v>
      </c>
      <c r="D17" s="4">
        <v>1137244000000</v>
      </c>
      <c r="E17" s="2">
        <f t="shared" si="0"/>
        <v>88.392049682529745</v>
      </c>
      <c r="F17" s="4">
        <f t="shared" si="1"/>
        <v>89475.205579663132</v>
      </c>
    </row>
    <row r="18" spans="1:6" x14ac:dyDescent="0.25">
      <c r="A18" t="s">
        <v>27</v>
      </c>
      <c r="B18" s="3">
        <v>6924275</v>
      </c>
      <c r="C18" s="3">
        <v>92789</v>
      </c>
      <c r="D18" s="4">
        <v>527381000000</v>
      </c>
      <c r="E18" s="2">
        <f t="shared" si="0"/>
        <v>74.623877830346274</v>
      </c>
      <c r="F18" s="4">
        <f t="shared" si="1"/>
        <v>76164.074939253565</v>
      </c>
    </row>
    <row r="19" spans="1:6" x14ac:dyDescent="0.25">
      <c r="A19" t="s">
        <v>28</v>
      </c>
      <c r="B19" s="3">
        <v>3241488</v>
      </c>
      <c r="C19" s="3">
        <v>144669</v>
      </c>
      <c r="D19" s="4">
        <v>257021000000</v>
      </c>
      <c r="E19" s="2">
        <f t="shared" si="0"/>
        <v>22.40623768741057</v>
      </c>
      <c r="F19" s="4">
        <f t="shared" si="1"/>
        <v>79291.053985083388</v>
      </c>
    </row>
    <row r="20" spans="1:6" x14ac:dyDescent="0.25">
      <c r="A20" t="s">
        <v>29</v>
      </c>
      <c r="B20" s="3">
        <v>2970606</v>
      </c>
      <c r="C20" s="3">
        <v>211754</v>
      </c>
      <c r="D20" s="4">
        <v>234673000000</v>
      </c>
      <c r="E20" s="2">
        <f t="shared" si="0"/>
        <v>14.028570888861603</v>
      </c>
      <c r="F20" s="4">
        <f t="shared" si="1"/>
        <v>78998.35925733672</v>
      </c>
    </row>
    <row r="21" spans="1:6" x14ac:dyDescent="0.25">
      <c r="A21" t="s">
        <v>30</v>
      </c>
      <c r="B21" s="3">
        <v>4588372</v>
      </c>
      <c r="C21" s="3">
        <v>102269</v>
      </c>
      <c r="D21" s="4">
        <v>293021000000</v>
      </c>
      <c r="E21" s="2">
        <f t="shared" si="0"/>
        <v>44.865716883904213</v>
      </c>
      <c r="F21" s="4">
        <f t="shared" si="1"/>
        <v>63861.648532420651</v>
      </c>
    </row>
    <row r="22" spans="1:6" x14ac:dyDescent="0.25">
      <c r="A22" t="s">
        <v>31</v>
      </c>
      <c r="B22" s="3">
        <v>4597740</v>
      </c>
      <c r="C22" s="3">
        <v>111898</v>
      </c>
      <c r="D22" s="4">
        <v>327782000000</v>
      </c>
      <c r="E22" s="2">
        <f t="shared" si="0"/>
        <v>41.088670038785324</v>
      </c>
      <c r="F22" s="4">
        <f t="shared" si="1"/>
        <v>71291.98258274718</v>
      </c>
    </row>
    <row r="23" spans="1:6" x14ac:dyDescent="0.25">
      <c r="A23" t="s">
        <v>32</v>
      </c>
      <c r="B23" s="3">
        <v>1405012</v>
      </c>
      <c r="C23" s="3">
        <v>79883</v>
      </c>
      <c r="D23" s="4">
        <v>98606000000</v>
      </c>
      <c r="E23" s="2">
        <f t="shared" si="0"/>
        <v>17.588372995505928</v>
      </c>
      <c r="F23" s="4">
        <f t="shared" si="1"/>
        <v>70181.606989833541</v>
      </c>
    </row>
    <row r="24" spans="1:6" x14ac:dyDescent="0.25">
      <c r="A24" t="s">
        <v>33</v>
      </c>
      <c r="B24" s="3">
        <v>6263220</v>
      </c>
      <c r="C24" s="3">
        <v>25142</v>
      </c>
      <c r="D24" s="4">
        <v>542766000000</v>
      </c>
      <c r="E24" s="2">
        <f t="shared" si="0"/>
        <v>249.11383342613954</v>
      </c>
      <c r="F24" s="4">
        <f t="shared" si="1"/>
        <v>86659.25833676607</v>
      </c>
    </row>
    <row r="25" spans="1:6" x14ac:dyDescent="0.25">
      <c r="A25" t="s">
        <v>34</v>
      </c>
      <c r="B25" s="3">
        <v>7136171</v>
      </c>
      <c r="C25" s="3">
        <v>20202</v>
      </c>
      <c r="D25" s="4">
        <v>780666000000</v>
      </c>
      <c r="E25" s="2">
        <f t="shared" si="0"/>
        <v>353.24081774081776</v>
      </c>
      <c r="F25" s="4">
        <f t="shared" si="1"/>
        <v>109395.64088360551</v>
      </c>
    </row>
    <row r="26" spans="1:6" x14ac:dyDescent="0.25">
      <c r="A26" t="s">
        <v>35</v>
      </c>
      <c r="B26" s="3">
        <v>10140459</v>
      </c>
      <c r="C26" s="3">
        <v>146435</v>
      </c>
      <c r="D26" s="4">
        <v>719392000000</v>
      </c>
      <c r="E26" s="2">
        <f t="shared" si="0"/>
        <v>69.248874927442216</v>
      </c>
      <c r="F26" s="4">
        <f t="shared" si="1"/>
        <v>70942.745293876738</v>
      </c>
    </row>
    <row r="27" spans="1:6" x14ac:dyDescent="0.25">
      <c r="A27" t="s">
        <v>36</v>
      </c>
      <c r="B27" s="3">
        <v>5793151</v>
      </c>
      <c r="C27" s="3">
        <v>206232</v>
      </c>
      <c r="D27" s="4">
        <v>500851000000</v>
      </c>
      <c r="E27" s="2">
        <f t="shared" si="0"/>
        <v>28.090456379223397</v>
      </c>
      <c r="F27" s="4">
        <f t="shared" si="1"/>
        <v>86455.712961737052</v>
      </c>
    </row>
    <row r="28" spans="1:6" x14ac:dyDescent="0.25">
      <c r="A28" t="s">
        <v>6</v>
      </c>
      <c r="B28" s="3">
        <v>2943045</v>
      </c>
      <c r="C28" s="3">
        <v>121531</v>
      </c>
      <c r="D28" s="4">
        <v>157491000000</v>
      </c>
      <c r="E28" s="2">
        <f t="shared" si="0"/>
        <v>24.216413919082374</v>
      </c>
      <c r="F28" s="4">
        <f t="shared" si="1"/>
        <v>53512.94322716778</v>
      </c>
    </row>
    <row r="29" spans="1:6" x14ac:dyDescent="0.25">
      <c r="A29" t="s">
        <v>37</v>
      </c>
      <c r="B29" s="3">
        <v>6245466</v>
      </c>
      <c r="C29" s="3">
        <v>178040</v>
      </c>
      <c r="D29" s="4">
        <v>451201000000</v>
      </c>
      <c r="E29" s="2">
        <f t="shared" si="0"/>
        <v>35.079004718040892</v>
      </c>
      <c r="F29" s="4">
        <f t="shared" si="1"/>
        <v>72244.569100208057</v>
      </c>
    </row>
    <row r="30" spans="1:6" x14ac:dyDescent="0.25">
      <c r="A30" t="s">
        <v>8</v>
      </c>
      <c r="B30" s="3">
        <v>1137233</v>
      </c>
      <c r="C30" s="3">
        <v>376962</v>
      </c>
      <c r="D30" s="4">
        <v>75999000000</v>
      </c>
      <c r="E30" s="2">
        <f t="shared" si="0"/>
        <v>3.0168372408890023</v>
      </c>
      <c r="F30" s="4">
        <f t="shared" si="1"/>
        <v>66827.993911537924</v>
      </c>
    </row>
    <row r="31" spans="1:6" x14ac:dyDescent="0.25">
      <c r="A31" t="s">
        <v>38</v>
      </c>
      <c r="B31" s="3">
        <v>2005465</v>
      </c>
      <c r="C31" s="3">
        <v>198974</v>
      </c>
      <c r="D31" s="4">
        <v>185411000000</v>
      </c>
      <c r="E31" s="2">
        <f t="shared" si="0"/>
        <v>10.07903042608582</v>
      </c>
      <c r="F31" s="4">
        <f t="shared" si="1"/>
        <v>92452.872525823186</v>
      </c>
    </row>
    <row r="32" spans="1:6" x14ac:dyDescent="0.25">
      <c r="A32" t="s">
        <v>68</v>
      </c>
      <c r="B32" s="3">
        <v>3267467</v>
      </c>
      <c r="C32" s="3">
        <v>284332</v>
      </c>
      <c r="D32" s="4">
        <v>260728000000</v>
      </c>
      <c r="E32" s="2">
        <f t="shared" si="0"/>
        <v>11.491731496982402</v>
      </c>
      <c r="F32" s="4">
        <f t="shared" si="1"/>
        <v>79795.144067254543</v>
      </c>
    </row>
    <row r="33" spans="1:6" x14ac:dyDescent="0.25">
      <c r="A33" t="s">
        <v>39</v>
      </c>
      <c r="B33" s="3">
        <v>1409032</v>
      </c>
      <c r="C33" s="3">
        <v>23187</v>
      </c>
      <c r="D33" s="4">
        <v>121189000000</v>
      </c>
      <c r="E33" s="2">
        <f t="shared" si="0"/>
        <v>60.768189071462459</v>
      </c>
      <c r="F33" s="4">
        <f t="shared" si="1"/>
        <v>86008.692492434522</v>
      </c>
    </row>
    <row r="34" spans="1:6" x14ac:dyDescent="0.25">
      <c r="A34" t="s">
        <v>40</v>
      </c>
      <c r="B34" s="3">
        <v>9500851</v>
      </c>
      <c r="C34" s="3">
        <v>19047</v>
      </c>
      <c r="D34" s="4">
        <v>846587000000</v>
      </c>
      <c r="E34" s="2">
        <f t="shared" si="0"/>
        <v>498.81088885388777</v>
      </c>
      <c r="F34" s="4">
        <f t="shared" si="1"/>
        <v>89106.438991622956</v>
      </c>
    </row>
    <row r="35" spans="1:6" x14ac:dyDescent="0.25">
      <c r="A35" t="s">
        <v>41</v>
      </c>
      <c r="B35" s="3">
        <v>2130256</v>
      </c>
      <c r="C35" s="3">
        <v>314161</v>
      </c>
      <c r="D35" s="4">
        <v>140542000000</v>
      </c>
      <c r="E35" s="2">
        <f t="shared" si="0"/>
        <v>6.7807780087280092</v>
      </c>
      <c r="F35" s="4">
        <f t="shared" si="1"/>
        <v>65974.23032724706</v>
      </c>
    </row>
    <row r="36" spans="1:6" x14ac:dyDescent="0.25">
      <c r="A36" t="s">
        <v>42</v>
      </c>
      <c r="B36" s="3">
        <v>19867248</v>
      </c>
      <c r="C36" s="3">
        <v>122057</v>
      </c>
      <c r="D36" s="4">
        <v>2297028000000</v>
      </c>
      <c r="E36" s="2">
        <f t="shared" si="0"/>
        <v>162.77024668802281</v>
      </c>
      <c r="F36" s="4">
        <f t="shared" si="1"/>
        <v>115618.83155633835</v>
      </c>
    </row>
    <row r="37" spans="1:6" x14ac:dyDescent="0.25">
      <c r="A37" t="s">
        <v>43</v>
      </c>
      <c r="B37" s="3">
        <v>11046204</v>
      </c>
      <c r="C37" s="3">
        <v>125920</v>
      </c>
      <c r="D37" s="4">
        <v>839122000000</v>
      </c>
      <c r="E37" s="2">
        <f t="shared" si="0"/>
        <v>87.723983481575601</v>
      </c>
      <c r="F37" s="4">
        <f t="shared" si="1"/>
        <v>75964.738655921974</v>
      </c>
    </row>
    <row r="38" spans="1:6" x14ac:dyDescent="0.25">
      <c r="A38" t="s">
        <v>12</v>
      </c>
      <c r="B38" s="3">
        <v>796568</v>
      </c>
      <c r="C38" s="3">
        <v>178711</v>
      </c>
      <c r="D38" s="4">
        <v>75399000000</v>
      </c>
      <c r="E38" s="2">
        <f t="shared" si="0"/>
        <v>4.4572969766830246</v>
      </c>
      <c r="F38" s="4">
        <f t="shared" si="1"/>
        <v>94654.819174257558</v>
      </c>
    </row>
    <row r="39" spans="1:6" x14ac:dyDescent="0.25">
      <c r="A39" t="s">
        <v>44</v>
      </c>
      <c r="B39" s="3">
        <v>11883304</v>
      </c>
      <c r="C39" s="3">
        <v>105829</v>
      </c>
      <c r="D39" s="4">
        <v>927740000000</v>
      </c>
      <c r="E39" s="2">
        <f t="shared" si="0"/>
        <v>112.28778501166977</v>
      </c>
      <c r="F39" s="4">
        <f t="shared" si="1"/>
        <v>78070.879950559203</v>
      </c>
    </row>
    <row r="40" spans="1:6" x14ac:dyDescent="0.25">
      <c r="A40" t="s">
        <v>45</v>
      </c>
      <c r="B40" s="3">
        <v>4095393</v>
      </c>
      <c r="C40" s="3">
        <v>177660</v>
      </c>
      <c r="D40" s="4">
        <v>265779000000</v>
      </c>
      <c r="E40" s="2">
        <f t="shared" si="0"/>
        <v>23.051857480580885</v>
      </c>
      <c r="F40" s="4">
        <f t="shared" si="1"/>
        <v>64897.0684864676</v>
      </c>
    </row>
    <row r="41" spans="1:6" x14ac:dyDescent="0.25">
      <c r="A41" t="s">
        <v>46</v>
      </c>
      <c r="B41" s="3">
        <v>4272371</v>
      </c>
      <c r="C41" s="3">
        <v>248608</v>
      </c>
      <c r="D41" s="4">
        <v>331029000000</v>
      </c>
      <c r="E41" s="2">
        <f t="shared" si="0"/>
        <v>17.185171032307892</v>
      </c>
      <c r="F41" s="4">
        <f t="shared" si="1"/>
        <v>77481.332964763598</v>
      </c>
    </row>
    <row r="42" spans="1:6" x14ac:dyDescent="0.25">
      <c r="A42" t="s">
        <v>47</v>
      </c>
      <c r="B42" s="3">
        <v>13078751</v>
      </c>
      <c r="C42" s="3">
        <v>115883</v>
      </c>
      <c r="D42" s="4">
        <v>1024206000000</v>
      </c>
      <c r="E42" s="2">
        <f t="shared" si="0"/>
        <v>112.86168808194472</v>
      </c>
      <c r="F42" s="4">
        <f t="shared" si="1"/>
        <v>78310.688841770898</v>
      </c>
    </row>
    <row r="43" spans="1:6" x14ac:dyDescent="0.25">
      <c r="A43" t="s">
        <v>48</v>
      </c>
      <c r="B43" s="3">
        <v>1112308</v>
      </c>
      <c r="C43" s="3">
        <v>2678</v>
      </c>
      <c r="D43" s="4">
        <v>82493000000</v>
      </c>
      <c r="E43" s="2">
        <f t="shared" si="0"/>
        <v>415.35026138909632</v>
      </c>
      <c r="F43" s="4">
        <f t="shared" si="1"/>
        <v>74163.810743067574</v>
      </c>
    </row>
    <row r="44" spans="1:6" x14ac:dyDescent="0.25">
      <c r="A44" t="s">
        <v>49</v>
      </c>
      <c r="B44" s="3">
        <v>5478831</v>
      </c>
      <c r="C44" s="3">
        <v>77857</v>
      </c>
      <c r="D44" s="4">
        <v>349965000000</v>
      </c>
      <c r="E44" s="2">
        <f t="shared" si="0"/>
        <v>70.37043554208357</v>
      </c>
      <c r="F44" s="4">
        <f t="shared" si="1"/>
        <v>63875.852348794841</v>
      </c>
    </row>
    <row r="45" spans="1:6" x14ac:dyDescent="0.25">
      <c r="A45" t="s">
        <v>13</v>
      </c>
      <c r="B45" s="3">
        <v>924669</v>
      </c>
      <c r="C45" s="3">
        <v>196350</v>
      </c>
      <c r="D45" s="4">
        <v>75179000000</v>
      </c>
      <c r="E45" s="2">
        <f t="shared" si="0"/>
        <v>4.7092895339954159</v>
      </c>
      <c r="F45" s="4">
        <f t="shared" si="1"/>
        <v>81303.688130563474</v>
      </c>
    </row>
    <row r="46" spans="1:6" x14ac:dyDescent="0.25">
      <c r="A46" t="s">
        <v>50</v>
      </c>
      <c r="B46" s="3">
        <v>7227750</v>
      </c>
      <c r="C46" s="3">
        <v>106798</v>
      </c>
      <c r="D46" s="4">
        <v>549709000000</v>
      </c>
      <c r="E46" s="2">
        <f t="shared" si="0"/>
        <v>67.676829154104013</v>
      </c>
      <c r="F46" s="4">
        <f t="shared" si="1"/>
        <v>76055.342257272321</v>
      </c>
    </row>
    <row r="47" spans="1:6" x14ac:dyDescent="0.25">
      <c r="A47" t="s">
        <v>51</v>
      </c>
      <c r="B47" s="3">
        <v>31290831</v>
      </c>
      <c r="C47" s="3">
        <v>676587</v>
      </c>
      <c r="D47" s="4">
        <v>2709393000000</v>
      </c>
      <c r="E47" s="2">
        <f t="shared" si="0"/>
        <v>46.248052356903102</v>
      </c>
      <c r="F47" s="4">
        <f t="shared" si="1"/>
        <v>86587.441541581298</v>
      </c>
    </row>
    <row r="48" spans="1:6" x14ac:dyDescent="0.25">
      <c r="A48" t="s">
        <v>52</v>
      </c>
      <c r="B48" s="3">
        <v>3503613</v>
      </c>
      <c r="C48" s="3">
        <v>212818</v>
      </c>
      <c r="D48" s="4">
        <v>300904000000</v>
      </c>
      <c r="E48" s="2">
        <f t="shared" si="0"/>
        <v>16.462954261387665</v>
      </c>
      <c r="F48" s="4">
        <f t="shared" si="1"/>
        <v>85883.914690349644</v>
      </c>
    </row>
    <row r="49" spans="1:6" x14ac:dyDescent="0.25">
      <c r="A49" t="s">
        <v>53</v>
      </c>
      <c r="B49" s="3">
        <v>648493</v>
      </c>
      <c r="C49" s="3">
        <v>23871</v>
      </c>
      <c r="D49" s="4">
        <v>45707000000</v>
      </c>
      <c r="E49" s="2">
        <f t="shared" si="0"/>
        <v>27.166561937078463</v>
      </c>
      <c r="F49" s="4">
        <f t="shared" si="1"/>
        <v>70481.871045639666</v>
      </c>
    </row>
    <row r="50" spans="1:6" x14ac:dyDescent="0.25">
      <c r="A50" t="s">
        <v>54</v>
      </c>
      <c r="B50" s="3">
        <v>8811195</v>
      </c>
      <c r="C50" s="3">
        <v>102279</v>
      </c>
      <c r="D50" s="4">
        <v>764475000000</v>
      </c>
      <c r="E50" s="2">
        <f t="shared" si="0"/>
        <v>86.14862288446308</v>
      </c>
      <c r="F50" s="4">
        <f t="shared" si="1"/>
        <v>86761.784298270548</v>
      </c>
    </row>
    <row r="51" spans="1:6" x14ac:dyDescent="0.25">
      <c r="A51" t="s">
        <v>55</v>
      </c>
      <c r="B51" s="3">
        <v>7958180</v>
      </c>
      <c r="C51" s="3">
        <v>172119</v>
      </c>
      <c r="D51" s="4">
        <v>854683000000</v>
      </c>
      <c r="E51" s="2">
        <f t="shared" si="0"/>
        <v>46.236499166274498</v>
      </c>
      <c r="F51" s="4">
        <f t="shared" si="1"/>
        <v>107396.79172876211</v>
      </c>
    </row>
    <row r="52" spans="1:6" x14ac:dyDescent="0.25">
      <c r="A52" t="s">
        <v>7</v>
      </c>
      <c r="B52" s="3">
        <v>1769979</v>
      </c>
      <c r="C52" s="3">
        <v>62259</v>
      </c>
      <c r="D52" s="4">
        <v>107660000000</v>
      </c>
      <c r="E52" s="2">
        <f t="shared" si="0"/>
        <v>28.429287331952008</v>
      </c>
      <c r="F52" s="4">
        <f t="shared" si="1"/>
        <v>60825.580416490819</v>
      </c>
    </row>
    <row r="53" spans="1:6" x14ac:dyDescent="0.25">
      <c r="A53" t="s">
        <v>56</v>
      </c>
      <c r="B53" s="3">
        <v>5960975</v>
      </c>
      <c r="C53" s="3">
        <v>140268</v>
      </c>
      <c r="D53" s="4">
        <v>451285000000</v>
      </c>
      <c r="E53" s="2">
        <f t="shared" si="0"/>
        <v>42.49704137793367</v>
      </c>
      <c r="F53" s="4">
        <f t="shared" si="1"/>
        <v>75706.574847235563</v>
      </c>
    </row>
    <row r="54" spans="1:6" x14ac:dyDescent="0.25">
      <c r="A54" t="s">
        <v>11</v>
      </c>
      <c r="B54" s="3">
        <v>587618</v>
      </c>
      <c r="C54" s="3">
        <v>251470</v>
      </c>
      <c r="D54" s="4">
        <v>52946000000</v>
      </c>
      <c r="E54" s="2">
        <f t="shared" si="0"/>
        <v>2.3367320157474052</v>
      </c>
      <c r="F54" s="4">
        <f t="shared" si="1"/>
        <v>90102.753829869063</v>
      </c>
    </row>
    <row r="55" spans="1:6" x14ac:dyDescent="0.25">
      <c r="A55" t="s">
        <v>57</v>
      </c>
      <c r="B55" s="3">
        <v>3203295</v>
      </c>
      <c r="C55" s="3">
        <v>8868</v>
      </c>
      <c r="D55" s="4">
        <v>115799000000</v>
      </c>
      <c r="E55" s="2">
        <f t="shared" si="0"/>
        <v>361.21955345060894</v>
      </c>
      <c r="F55" s="4">
        <f t="shared" si="1"/>
        <v>36149.964333600248</v>
      </c>
    </row>
    <row r="56" spans="1:6" x14ac:dyDescent="0.25">
      <c r="A56" t="s">
        <v>58</v>
      </c>
      <c r="B56" s="3">
        <v>172952</v>
      </c>
      <c r="C56" s="3">
        <v>543</v>
      </c>
      <c r="D56" s="4">
        <v>6910000000</v>
      </c>
      <c r="E56" s="2">
        <f t="shared" si="0"/>
        <v>318.51197053406997</v>
      </c>
      <c r="F56" s="4">
        <f t="shared" si="1"/>
        <v>39953.281835422546</v>
      </c>
    </row>
    <row r="57" spans="1:6" x14ac:dyDescent="0.25">
      <c r="A57" t="s">
        <v>59</v>
      </c>
      <c r="B57" s="3">
        <v>104917</v>
      </c>
      <c r="C57" s="3">
        <v>348</v>
      </c>
      <c r="D57" s="4">
        <v>4672000000</v>
      </c>
      <c r="E57" s="2">
        <f t="shared" si="0"/>
        <v>301.48563218390802</v>
      </c>
      <c r="F57" s="4">
        <f t="shared" si="1"/>
        <v>44530.438346502473</v>
      </c>
    </row>
    <row r="58" spans="1:6" x14ac:dyDescent="0.25">
      <c r="A58" t="s">
        <v>60</v>
      </c>
      <c r="B58" s="3">
        <v>45143</v>
      </c>
      <c r="C58" s="3">
        <v>472</v>
      </c>
      <c r="D58" s="4">
        <v>1096000000</v>
      </c>
      <c r="E58" s="2">
        <f t="shared" si="0"/>
        <v>95.641949152542367</v>
      </c>
      <c r="F58" s="4">
        <f t="shared" si="1"/>
        <v>24278.404182265247</v>
      </c>
    </row>
    <row r="59" spans="1:6" x14ac:dyDescent="0.25">
      <c r="A59" t="s">
        <v>61</v>
      </c>
      <c r="B59" s="3">
        <v>47521</v>
      </c>
      <c r="C59" s="3">
        <v>198</v>
      </c>
      <c r="D59" s="4">
        <v>871000000</v>
      </c>
      <c r="E59" s="2">
        <f t="shared" ref="E59" si="2">B59/C59</f>
        <v>240.00505050505049</v>
      </c>
      <c r="F59" s="4">
        <f t="shared" si="1"/>
        <v>18328.738873340208</v>
      </c>
    </row>
  </sheetData>
  <pageMargins left="0.7" right="0.7" top="0.75" bottom="0.75" header="0.3" footer="0.3"/>
  <ignoredErrors>
    <ignoredError sqref="E2:E58 E59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059-AB07-48AB-A552-40B36C2BF726}">
  <dimension ref="A1:O62"/>
  <sheetViews>
    <sheetView workbookViewId="0"/>
  </sheetViews>
  <sheetFormatPr defaultRowHeight="15" x14ac:dyDescent="0.25"/>
  <cols>
    <col min="1" max="1" width="22.85546875" customWidth="1"/>
    <col min="2" max="2" width="19.5703125" style="3" bestFit="1" customWidth="1"/>
    <col min="3" max="3" width="18.140625" style="3" bestFit="1" customWidth="1"/>
    <col min="4" max="4" width="24.140625" style="4" bestFit="1" customWidth="1"/>
    <col min="5" max="5" width="19.7109375" style="2" bestFit="1" customWidth="1"/>
    <col min="6" max="6" width="12.85546875" style="4" bestFit="1" customWidth="1"/>
    <col min="7" max="7" width="3.5703125" customWidth="1"/>
    <col min="8" max="8" width="17.28515625" style="3" customWidth="1"/>
    <col min="9" max="9" width="17" bestFit="1" customWidth="1"/>
    <col min="10" max="10" width="9.140625" style="17"/>
    <col min="11" max="11" width="3.5703125" customWidth="1"/>
    <col min="12" max="12" width="13.28515625" customWidth="1"/>
    <col min="13" max="13" width="6.7109375" customWidth="1"/>
    <col min="14" max="14" width="12.85546875" bestFit="1" customWidth="1"/>
    <col min="15" max="15" width="11.7109375" bestFit="1" customWidth="1"/>
  </cols>
  <sheetData>
    <row r="1" spans="1:14" x14ac:dyDescent="0.25">
      <c r="A1" s="5" t="s">
        <v>62</v>
      </c>
      <c r="B1" s="7" t="s">
        <v>69</v>
      </c>
      <c r="C1" s="7" t="s">
        <v>66</v>
      </c>
      <c r="D1" s="8" t="s">
        <v>67</v>
      </c>
      <c r="E1" s="6" t="s">
        <v>64</v>
      </c>
      <c r="F1" s="8" t="s">
        <v>65</v>
      </c>
      <c r="H1" s="7" t="s">
        <v>71</v>
      </c>
      <c r="I1" s="5" t="s">
        <v>72</v>
      </c>
      <c r="J1" s="16" t="s">
        <v>73</v>
      </c>
      <c r="L1" s="5" t="s">
        <v>74</v>
      </c>
      <c r="M1" s="18" t="s">
        <v>75</v>
      </c>
      <c r="N1" s="18" t="s">
        <v>76</v>
      </c>
    </row>
    <row r="2" spans="1:14" x14ac:dyDescent="0.25">
      <c r="A2" t="s">
        <v>63</v>
      </c>
      <c r="B2" s="3">
        <v>8200000000</v>
      </c>
      <c r="C2" s="3">
        <v>148940000</v>
      </c>
      <c r="D2" s="4">
        <v>110550000000000</v>
      </c>
      <c r="E2" s="2">
        <f>B2/C2</f>
        <v>55.055727138445015</v>
      </c>
      <c r="F2" s="4">
        <f>D2/B2</f>
        <v>13481.707317073171</v>
      </c>
      <c r="H2" s="3" t="s">
        <v>70</v>
      </c>
      <c r="I2" t="s">
        <v>70</v>
      </c>
      <c r="J2" s="17" t="s">
        <v>70</v>
      </c>
      <c r="L2" t="s">
        <v>70</v>
      </c>
      <c r="M2" t="s">
        <v>70</v>
      </c>
      <c r="N2" t="s">
        <v>70</v>
      </c>
    </row>
    <row r="3" spans="1:14" x14ac:dyDescent="0.25">
      <c r="A3" t="s">
        <v>14</v>
      </c>
      <c r="B3" s="3">
        <f>SUM(B4:B59)</f>
        <v>343684996</v>
      </c>
      <c r="C3" s="3">
        <f>SUM(C4:C59)</f>
        <v>9158023</v>
      </c>
      <c r="D3" s="4">
        <v>29184890000000</v>
      </c>
      <c r="E3" s="2">
        <f t="shared" ref="E3:E59" si="0">B3/C3</f>
        <v>37.52829579047792</v>
      </c>
      <c r="F3" s="4">
        <f t="shared" ref="F3:F59" si="1">D3/B3</f>
        <v>84917.556307869774</v>
      </c>
      <c r="H3" s="3">
        <f>$E$2*C3</f>
        <v>504201615.41560364</v>
      </c>
      <c r="I3" s="15">
        <f>H3-B3</f>
        <v>160516619.41560364</v>
      </c>
      <c r="J3" s="17">
        <f>B3/H3</f>
        <v>0.68164199695533922</v>
      </c>
      <c r="L3" t="s">
        <v>70</v>
      </c>
      <c r="M3" t="s">
        <v>70</v>
      </c>
      <c r="N3" t="s">
        <v>70</v>
      </c>
    </row>
    <row r="4" spans="1:14" x14ac:dyDescent="0.25">
      <c r="A4" t="s">
        <v>15</v>
      </c>
      <c r="B4" s="3">
        <v>5157699</v>
      </c>
      <c r="C4" s="3">
        <v>131171</v>
      </c>
      <c r="D4" s="4">
        <v>321238000000</v>
      </c>
      <c r="E4" s="2">
        <f t="shared" si="0"/>
        <v>39.320421434615881</v>
      </c>
      <c r="F4" s="4">
        <f t="shared" si="1"/>
        <v>62283.200318591684</v>
      </c>
      <c r="H4" s="3">
        <f t="shared" ref="H4:H59" si="2">$E$2*C4</f>
        <v>7221714.7844769713</v>
      </c>
      <c r="I4" s="15">
        <f t="shared" ref="I4:I59" si="3">H4-B4</f>
        <v>2064015.7844769713</v>
      </c>
      <c r="J4" s="17">
        <f t="shared" ref="J4:J59" si="4">B4/H4</f>
        <v>0.71419311810630359</v>
      </c>
      <c r="L4">
        <f>RANK(E4,$E$4:$E$59,1)</f>
        <v>24</v>
      </c>
      <c r="M4" t="str">
        <f>IF(L4&lt;=5,"Yes","No")</f>
        <v>No</v>
      </c>
      <c r="N4" s="3">
        <f>IF(M4="Yes",($E$2*C4)-B4,0)</f>
        <v>0</v>
      </c>
    </row>
    <row r="5" spans="1:14" x14ac:dyDescent="0.25">
      <c r="A5" t="s">
        <v>9</v>
      </c>
      <c r="B5" s="3">
        <v>740133</v>
      </c>
      <c r="C5" s="3">
        <v>1477953</v>
      </c>
      <c r="D5" s="4">
        <v>69969000000</v>
      </c>
      <c r="E5" s="2">
        <f t="shared" si="0"/>
        <v>0.50078250120267698</v>
      </c>
      <c r="F5" s="4">
        <f t="shared" si="1"/>
        <v>94535.711824766637</v>
      </c>
      <c r="H5" s="3">
        <f t="shared" si="2"/>
        <v>81369777.091446221</v>
      </c>
      <c r="I5" s="15">
        <f t="shared" si="3"/>
        <v>80629644.091446221</v>
      </c>
      <c r="J5" s="17">
        <f t="shared" si="4"/>
        <v>9.0959202108691108E-3</v>
      </c>
      <c r="L5">
        <f t="shared" ref="L5:L59" si="5">RANK(E5,$E$4:$E$59,1)</f>
        <v>1</v>
      </c>
      <c r="M5" t="str">
        <f t="shared" ref="M5:M59" si="6">IF(L5&lt;=5,"Yes","No")</f>
        <v>Yes</v>
      </c>
      <c r="N5" s="3">
        <f t="shared" ref="N5:N59" si="7">IF(M5="Yes",($E$2*C5)-B5,0)</f>
        <v>80629644.091446221</v>
      </c>
    </row>
    <row r="6" spans="1:14" x14ac:dyDescent="0.25">
      <c r="A6" t="s">
        <v>16</v>
      </c>
      <c r="B6" s="3">
        <v>7582384</v>
      </c>
      <c r="C6" s="3">
        <v>294207</v>
      </c>
      <c r="D6" s="4">
        <v>552167000000</v>
      </c>
      <c r="E6" s="2">
        <f t="shared" si="0"/>
        <v>25.772275982556501</v>
      </c>
      <c r="F6" s="4">
        <f t="shared" si="1"/>
        <v>72822.347166801366</v>
      </c>
      <c r="H6" s="3">
        <f t="shared" si="2"/>
        <v>16197780.314220492</v>
      </c>
      <c r="I6" s="15">
        <f t="shared" si="3"/>
        <v>8615396.3142204918</v>
      </c>
      <c r="J6" s="17">
        <f t="shared" si="4"/>
        <v>0.46811253473682501</v>
      </c>
      <c r="L6">
        <f t="shared" si="5"/>
        <v>19</v>
      </c>
      <c r="M6" t="str">
        <f t="shared" si="6"/>
        <v>No</v>
      </c>
      <c r="N6" s="3">
        <f t="shared" si="7"/>
        <v>0</v>
      </c>
    </row>
    <row r="7" spans="1:14" x14ac:dyDescent="0.25">
      <c r="A7" t="s">
        <v>17</v>
      </c>
      <c r="B7" s="3">
        <v>3088354</v>
      </c>
      <c r="C7" s="3">
        <v>134771</v>
      </c>
      <c r="D7" s="4">
        <v>188723000000</v>
      </c>
      <c r="E7" s="2">
        <f t="shared" si="0"/>
        <v>22.915567889234332</v>
      </c>
      <c r="F7" s="4">
        <f t="shared" si="1"/>
        <v>61107.955888476514</v>
      </c>
      <c r="H7" s="3">
        <f t="shared" si="2"/>
        <v>7419915.4021753734</v>
      </c>
      <c r="I7" s="15">
        <f t="shared" si="3"/>
        <v>4331561.4021753734</v>
      </c>
      <c r="J7" s="17">
        <f t="shared" si="4"/>
        <v>0.4162249611490928</v>
      </c>
      <c r="L7">
        <f t="shared" si="5"/>
        <v>16</v>
      </c>
      <c r="M7" t="str">
        <f t="shared" si="6"/>
        <v>No</v>
      </c>
      <c r="N7" s="3">
        <f t="shared" si="7"/>
        <v>0</v>
      </c>
    </row>
    <row r="8" spans="1:14" x14ac:dyDescent="0.25">
      <c r="A8" t="s">
        <v>18</v>
      </c>
      <c r="B8" s="3">
        <v>39431263</v>
      </c>
      <c r="C8" s="3">
        <v>403466</v>
      </c>
      <c r="D8" s="4">
        <v>4103124000000</v>
      </c>
      <c r="E8" s="2">
        <f t="shared" si="0"/>
        <v>97.731315649893673</v>
      </c>
      <c r="F8" s="4">
        <f t="shared" si="1"/>
        <v>104057.63568871735</v>
      </c>
      <c r="H8" s="3">
        <f t="shared" si="2"/>
        <v>22213114.005639855</v>
      </c>
      <c r="I8" s="15">
        <f t="shared" si="3"/>
        <v>-17218148.994360145</v>
      </c>
      <c r="J8" s="17">
        <f t="shared" si="4"/>
        <v>1.7751344088896541</v>
      </c>
      <c r="L8">
        <f t="shared" si="5"/>
        <v>41</v>
      </c>
      <c r="M8" t="str">
        <f t="shared" si="6"/>
        <v>No</v>
      </c>
      <c r="N8" s="3">
        <f t="shared" si="7"/>
        <v>0</v>
      </c>
    </row>
    <row r="9" spans="1:14" x14ac:dyDescent="0.25">
      <c r="A9" t="s">
        <v>19</v>
      </c>
      <c r="B9" s="3">
        <v>5957493</v>
      </c>
      <c r="C9" s="3">
        <v>268431</v>
      </c>
      <c r="D9" s="4">
        <v>553323000000</v>
      </c>
      <c r="E9" s="2">
        <f t="shared" si="0"/>
        <v>22.193759290096896</v>
      </c>
      <c r="F9" s="4">
        <f t="shared" si="1"/>
        <v>92878.497717076636</v>
      </c>
      <c r="H9" s="3">
        <f t="shared" si="2"/>
        <v>14778663.891499933</v>
      </c>
      <c r="I9" s="15">
        <f t="shared" si="3"/>
        <v>8821170.8914999329</v>
      </c>
      <c r="J9" s="17">
        <f t="shared" si="4"/>
        <v>0.40311445227646731</v>
      </c>
      <c r="L9">
        <f t="shared" si="5"/>
        <v>14</v>
      </c>
      <c r="M9" t="str">
        <f t="shared" si="6"/>
        <v>No</v>
      </c>
      <c r="N9" s="3">
        <f t="shared" si="7"/>
        <v>0</v>
      </c>
    </row>
    <row r="10" spans="1:14" x14ac:dyDescent="0.25">
      <c r="A10" t="s">
        <v>20</v>
      </c>
      <c r="B10" s="3">
        <v>3675069</v>
      </c>
      <c r="C10" s="3">
        <v>12542</v>
      </c>
      <c r="D10" s="4">
        <v>365723000000</v>
      </c>
      <c r="E10" s="2">
        <f t="shared" si="0"/>
        <v>293.02096954233775</v>
      </c>
      <c r="F10" s="4">
        <f t="shared" si="1"/>
        <v>99514.594147756143</v>
      </c>
      <c r="H10" s="3">
        <f t="shared" si="2"/>
        <v>690508.92977037735</v>
      </c>
      <c r="I10" s="15">
        <f t="shared" si="3"/>
        <v>-2984560.0702296225</v>
      </c>
      <c r="J10" s="17">
        <f t="shared" si="4"/>
        <v>5.322261366297047</v>
      </c>
      <c r="L10">
        <f t="shared" si="5"/>
        <v>49</v>
      </c>
      <c r="M10" t="str">
        <f t="shared" si="6"/>
        <v>No</v>
      </c>
      <c r="N10" s="3">
        <f t="shared" si="7"/>
        <v>0</v>
      </c>
    </row>
    <row r="11" spans="1:14" x14ac:dyDescent="0.25">
      <c r="A11" t="s">
        <v>21</v>
      </c>
      <c r="B11" s="3">
        <v>1051917</v>
      </c>
      <c r="C11" s="3">
        <v>5047</v>
      </c>
      <c r="D11" s="4">
        <v>103253000000</v>
      </c>
      <c r="E11" s="2">
        <f t="shared" si="0"/>
        <v>208.42421240340798</v>
      </c>
      <c r="F11" s="4">
        <f t="shared" si="1"/>
        <v>98156.983868499126</v>
      </c>
      <c r="H11" s="3">
        <f t="shared" si="2"/>
        <v>277866.254867732</v>
      </c>
      <c r="I11" s="15">
        <f t="shared" si="3"/>
        <v>-774050.74513226794</v>
      </c>
      <c r="J11" s="17">
        <f t="shared" si="4"/>
        <v>3.7856953896784851</v>
      </c>
      <c r="L11">
        <f t="shared" si="5"/>
        <v>46</v>
      </c>
      <c r="M11" t="str">
        <f t="shared" si="6"/>
        <v>No</v>
      </c>
      <c r="N11" s="3">
        <f t="shared" si="7"/>
        <v>0</v>
      </c>
    </row>
    <row r="12" spans="1:14" x14ac:dyDescent="0.25">
      <c r="A12" t="s">
        <v>22</v>
      </c>
      <c r="B12" s="3">
        <v>702250</v>
      </c>
      <c r="C12" s="3">
        <v>158</v>
      </c>
      <c r="D12" s="4">
        <v>184916000000</v>
      </c>
      <c r="E12" s="2">
        <f t="shared" si="0"/>
        <v>4444.6202531645567</v>
      </c>
      <c r="F12" s="4">
        <f t="shared" si="1"/>
        <v>263319.33072267711</v>
      </c>
      <c r="H12" s="3">
        <f t="shared" si="2"/>
        <v>8698.804887874312</v>
      </c>
      <c r="I12" s="15">
        <f t="shared" si="3"/>
        <v>-693551.19511212572</v>
      </c>
      <c r="J12" s="17">
        <f t="shared" si="4"/>
        <v>80.729480549552335</v>
      </c>
      <c r="L12">
        <f t="shared" si="5"/>
        <v>56</v>
      </c>
      <c r="M12" t="str">
        <f t="shared" si="6"/>
        <v>No</v>
      </c>
      <c r="N12" s="3">
        <f t="shared" si="7"/>
        <v>0</v>
      </c>
    </row>
    <row r="13" spans="1:14" x14ac:dyDescent="0.25">
      <c r="A13" t="s">
        <v>23</v>
      </c>
      <c r="B13" s="3">
        <v>23372215</v>
      </c>
      <c r="C13" s="3">
        <v>138887</v>
      </c>
      <c r="D13" s="4">
        <v>1705565000000</v>
      </c>
      <c r="E13" s="2">
        <f t="shared" si="0"/>
        <v>168.28223663841828</v>
      </c>
      <c r="F13" s="4">
        <f t="shared" si="1"/>
        <v>72974.042040944769</v>
      </c>
      <c r="H13" s="3">
        <f t="shared" si="2"/>
        <v>7646524.7750772126</v>
      </c>
      <c r="I13" s="15">
        <f t="shared" si="3"/>
        <v>-15725690.224922787</v>
      </c>
      <c r="J13" s="17">
        <f t="shared" si="4"/>
        <v>3.0565800396251244</v>
      </c>
      <c r="L13">
        <f t="shared" si="5"/>
        <v>45</v>
      </c>
      <c r="M13" t="str">
        <f t="shared" si="6"/>
        <v>No</v>
      </c>
      <c r="N13" s="3">
        <f t="shared" si="7"/>
        <v>0</v>
      </c>
    </row>
    <row r="14" spans="1:14" x14ac:dyDescent="0.25">
      <c r="A14" t="s">
        <v>24</v>
      </c>
      <c r="B14" s="3">
        <v>11180878</v>
      </c>
      <c r="C14" s="3">
        <v>148959</v>
      </c>
      <c r="D14" s="4">
        <v>882535000000</v>
      </c>
      <c r="E14" s="2">
        <f t="shared" si="0"/>
        <v>75.06010378694809</v>
      </c>
      <c r="F14" s="4">
        <f t="shared" si="1"/>
        <v>78932.53105883098</v>
      </c>
      <c r="H14" s="3">
        <f t="shared" si="2"/>
        <v>8201046.0588156311</v>
      </c>
      <c r="I14" s="15">
        <f t="shared" si="3"/>
        <v>-2979831.9411843689</v>
      </c>
      <c r="J14" s="17">
        <f t="shared" si="4"/>
        <v>1.363347787564396</v>
      </c>
      <c r="L14">
        <f t="shared" si="5"/>
        <v>35</v>
      </c>
      <c r="M14" t="str">
        <f t="shared" si="6"/>
        <v>No</v>
      </c>
      <c r="N14" s="3">
        <f t="shared" si="7"/>
        <v>0</v>
      </c>
    </row>
    <row r="15" spans="1:14" x14ac:dyDescent="0.25">
      <c r="A15" t="s">
        <v>25</v>
      </c>
      <c r="B15" s="3">
        <v>1446146</v>
      </c>
      <c r="C15" s="3">
        <v>16635</v>
      </c>
      <c r="D15" s="4">
        <v>115627000000</v>
      </c>
      <c r="E15" s="2">
        <f t="shared" si="0"/>
        <v>86.933934475503463</v>
      </c>
      <c r="F15" s="4">
        <f t="shared" si="1"/>
        <v>79955.274225423986</v>
      </c>
      <c r="H15" s="3">
        <f t="shared" si="2"/>
        <v>915852.02094803285</v>
      </c>
      <c r="I15" s="15">
        <f t="shared" si="3"/>
        <v>-530293.97905196715</v>
      </c>
      <c r="J15" s="17">
        <f t="shared" si="4"/>
        <v>1.5790170976562785</v>
      </c>
      <c r="L15">
        <f t="shared" si="5"/>
        <v>37</v>
      </c>
      <c r="M15" t="str">
        <f t="shared" si="6"/>
        <v>No</v>
      </c>
      <c r="N15" s="3">
        <f t="shared" si="7"/>
        <v>0</v>
      </c>
    </row>
    <row r="16" spans="1:14" x14ac:dyDescent="0.25">
      <c r="A16" t="s">
        <v>10</v>
      </c>
      <c r="B16" s="3">
        <v>2001619</v>
      </c>
      <c r="C16" s="3">
        <v>214045</v>
      </c>
      <c r="D16" s="4">
        <v>128132000000</v>
      </c>
      <c r="E16" s="2">
        <f t="shared" si="0"/>
        <v>9.3513933985844098</v>
      </c>
      <c r="F16" s="4">
        <f t="shared" si="1"/>
        <v>64014.180520868358</v>
      </c>
      <c r="H16" s="3">
        <f t="shared" si="2"/>
        <v>11784403.115348464</v>
      </c>
      <c r="I16" s="15">
        <f t="shared" si="3"/>
        <v>9782784.1153484639</v>
      </c>
      <c r="J16" s="17">
        <f t="shared" si="4"/>
        <v>0.16985323570550753</v>
      </c>
      <c r="L16">
        <f t="shared" si="5"/>
        <v>7</v>
      </c>
      <c r="M16" t="str">
        <f t="shared" si="6"/>
        <v>No</v>
      </c>
      <c r="N16" s="3">
        <f t="shared" si="7"/>
        <v>0</v>
      </c>
    </row>
    <row r="17" spans="1:14" x14ac:dyDescent="0.25">
      <c r="A17" t="s">
        <v>26</v>
      </c>
      <c r="B17" s="3">
        <v>12710158</v>
      </c>
      <c r="C17" s="3">
        <v>143793</v>
      </c>
      <c r="D17" s="4">
        <v>1137244000000</v>
      </c>
      <c r="E17" s="2">
        <f t="shared" si="0"/>
        <v>88.392049682529745</v>
      </c>
      <c r="F17" s="4">
        <f t="shared" si="1"/>
        <v>89475.205579663132</v>
      </c>
      <c r="H17" s="3">
        <f t="shared" si="2"/>
        <v>7916628.1724184239</v>
      </c>
      <c r="I17" s="15">
        <f t="shared" si="3"/>
        <v>-4793529.8275815761</v>
      </c>
      <c r="J17" s="17">
        <f t="shared" si="4"/>
        <v>1.6055014487458512</v>
      </c>
      <c r="L17">
        <f t="shared" si="5"/>
        <v>39</v>
      </c>
      <c r="M17" t="str">
        <f t="shared" si="6"/>
        <v>No</v>
      </c>
      <c r="N17" s="3">
        <f t="shared" si="7"/>
        <v>0</v>
      </c>
    </row>
    <row r="18" spans="1:14" x14ac:dyDescent="0.25">
      <c r="A18" t="s">
        <v>27</v>
      </c>
      <c r="B18" s="3">
        <v>6924275</v>
      </c>
      <c r="C18" s="3">
        <v>92789</v>
      </c>
      <c r="D18" s="4">
        <v>527381000000</v>
      </c>
      <c r="E18" s="2">
        <f t="shared" si="0"/>
        <v>74.623877830346274</v>
      </c>
      <c r="F18" s="4">
        <f t="shared" si="1"/>
        <v>76164.074939253565</v>
      </c>
      <c r="H18" s="3">
        <f t="shared" si="2"/>
        <v>5108565.8654491743</v>
      </c>
      <c r="I18" s="15">
        <f t="shared" si="3"/>
        <v>-1815709.1345508257</v>
      </c>
      <c r="J18" s="17">
        <f t="shared" si="4"/>
        <v>1.35542443464046</v>
      </c>
      <c r="L18">
        <f t="shared" si="5"/>
        <v>34</v>
      </c>
      <c r="M18" t="str">
        <f t="shared" si="6"/>
        <v>No</v>
      </c>
      <c r="N18" s="3">
        <f t="shared" si="7"/>
        <v>0</v>
      </c>
    </row>
    <row r="19" spans="1:14" x14ac:dyDescent="0.25">
      <c r="A19" t="s">
        <v>28</v>
      </c>
      <c r="B19" s="3">
        <v>3241488</v>
      </c>
      <c r="C19" s="3">
        <v>144669</v>
      </c>
      <c r="D19" s="4">
        <v>257021000000</v>
      </c>
      <c r="E19" s="2">
        <f t="shared" si="0"/>
        <v>22.40623768741057</v>
      </c>
      <c r="F19" s="4">
        <f t="shared" si="1"/>
        <v>79291.053985083388</v>
      </c>
      <c r="H19" s="3">
        <f t="shared" si="2"/>
        <v>7964856.9893917022</v>
      </c>
      <c r="I19" s="15">
        <f t="shared" si="3"/>
        <v>4723368.9893917022</v>
      </c>
      <c r="J19" s="17">
        <f t="shared" si="4"/>
        <v>0.40697378550767443</v>
      </c>
      <c r="L19">
        <f t="shared" si="5"/>
        <v>15</v>
      </c>
      <c r="M19" t="str">
        <f t="shared" si="6"/>
        <v>No</v>
      </c>
      <c r="N19" s="3">
        <f t="shared" si="7"/>
        <v>0</v>
      </c>
    </row>
    <row r="20" spans="1:14" x14ac:dyDescent="0.25">
      <c r="A20" t="s">
        <v>29</v>
      </c>
      <c r="B20" s="3">
        <v>2970606</v>
      </c>
      <c r="C20" s="3">
        <v>211754</v>
      </c>
      <c r="D20" s="4">
        <v>234673000000</v>
      </c>
      <c r="E20" s="2">
        <f t="shared" si="0"/>
        <v>14.028570888861603</v>
      </c>
      <c r="F20" s="4">
        <f t="shared" si="1"/>
        <v>78998.35925733672</v>
      </c>
      <c r="H20" s="3">
        <f t="shared" si="2"/>
        <v>11658270.444474285</v>
      </c>
      <c r="I20" s="15">
        <f t="shared" si="3"/>
        <v>8687664.4444742855</v>
      </c>
      <c r="J20" s="17">
        <f t="shared" si="4"/>
        <v>0.25480674977890821</v>
      </c>
      <c r="L20">
        <f t="shared" si="5"/>
        <v>10</v>
      </c>
      <c r="M20" t="str">
        <f t="shared" si="6"/>
        <v>No</v>
      </c>
      <c r="N20" s="3">
        <f t="shared" si="7"/>
        <v>0</v>
      </c>
    </row>
    <row r="21" spans="1:14" x14ac:dyDescent="0.25">
      <c r="A21" t="s">
        <v>30</v>
      </c>
      <c r="B21" s="3">
        <v>4588372</v>
      </c>
      <c r="C21" s="3">
        <v>102269</v>
      </c>
      <c r="D21" s="4">
        <v>293021000000</v>
      </c>
      <c r="E21" s="2">
        <f t="shared" si="0"/>
        <v>44.865716883904213</v>
      </c>
      <c r="F21" s="4">
        <f t="shared" si="1"/>
        <v>63861.648532420651</v>
      </c>
      <c r="H21" s="3">
        <f t="shared" si="2"/>
        <v>5630494.1587216333</v>
      </c>
      <c r="I21" s="15">
        <f t="shared" si="3"/>
        <v>1042122.1587216333</v>
      </c>
      <c r="J21" s="17">
        <f t="shared" si="4"/>
        <v>0.81491461862057235</v>
      </c>
      <c r="L21">
        <f t="shared" si="5"/>
        <v>27</v>
      </c>
      <c r="M21" t="str">
        <f t="shared" si="6"/>
        <v>No</v>
      </c>
      <c r="N21" s="3">
        <f t="shared" si="7"/>
        <v>0</v>
      </c>
    </row>
    <row r="22" spans="1:14" x14ac:dyDescent="0.25">
      <c r="A22" t="s">
        <v>31</v>
      </c>
      <c r="B22" s="3">
        <v>4597740</v>
      </c>
      <c r="C22" s="3">
        <v>111898</v>
      </c>
      <c r="D22" s="4">
        <v>327782000000</v>
      </c>
      <c r="E22" s="2">
        <f t="shared" si="0"/>
        <v>41.088670038785324</v>
      </c>
      <c r="F22" s="4">
        <f t="shared" si="1"/>
        <v>71291.98258274718</v>
      </c>
      <c r="H22" s="3">
        <f t="shared" si="2"/>
        <v>6160625.7553377198</v>
      </c>
      <c r="I22" s="15">
        <f t="shared" si="3"/>
        <v>1562885.7553377198</v>
      </c>
      <c r="J22" s="17">
        <f t="shared" si="4"/>
        <v>0.74631055068008367</v>
      </c>
      <c r="L22">
        <f t="shared" si="5"/>
        <v>25</v>
      </c>
      <c r="M22" t="str">
        <f t="shared" si="6"/>
        <v>No</v>
      </c>
      <c r="N22" s="3">
        <f t="shared" si="7"/>
        <v>0</v>
      </c>
    </row>
    <row r="23" spans="1:14" x14ac:dyDescent="0.25">
      <c r="A23" t="s">
        <v>32</v>
      </c>
      <c r="B23" s="3">
        <v>1405012</v>
      </c>
      <c r="C23" s="3">
        <v>79883</v>
      </c>
      <c r="D23" s="4">
        <v>98606000000</v>
      </c>
      <c r="E23" s="2">
        <f t="shared" si="0"/>
        <v>17.588372995505928</v>
      </c>
      <c r="F23" s="4">
        <f t="shared" si="1"/>
        <v>70181.606989833541</v>
      </c>
      <c r="H23" s="3">
        <f t="shared" si="2"/>
        <v>4398016.6510004029</v>
      </c>
      <c r="I23" s="15">
        <f t="shared" si="3"/>
        <v>2993004.6510004029</v>
      </c>
      <c r="J23" s="17">
        <f t="shared" si="4"/>
        <v>0.31946491145739669</v>
      </c>
      <c r="L23">
        <f t="shared" si="5"/>
        <v>13</v>
      </c>
      <c r="M23" t="str">
        <f t="shared" si="6"/>
        <v>No</v>
      </c>
      <c r="N23" s="3">
        <f t="shared" si="7"/>
        <v>0</v>
      </c>
    </row>
    <row r="24" spans="1:14" x14ac:dyDescent="0.25">
      <c r="A24" t="s">
        <v>33</v>
      </c>
      <c r="B24" s="3">
        <v>6263220</v>
      </c>
      <c r="C24" s="3">
        <v>25142</v>
      </c>
      <c r="D24" s="4">
        <v>542766000000</v>
      </c>
      <c r="E24" s="2">
        <f t="shared" si="0"/>
        <v>249.11383342613954</v>
      </c>
      <c r="F24" s="4">
        <f t="shared" si="1"/>
        <v>86659.25833676607</v>
      </c>
      <c r="H24" s="3">
        <f t="shared" si="2"/>
        <v>1384211.0917147845</v>
      </c>
      <c r="I24" s="15">
        <f t="shared" si="3"/>
        <v>-4879008.9082852155</v>
      </c>
      <c r="J24" s="17">
        <f t="shared" si="4"/>
        <v>4.5247578476206369</v>
      </c>
      <c r="L24">
        <f t="shared" si="5"/>
        <v>48</v>
      </c>
      <c r="M24" t="str">
        <f t="shared" si="6"/>
        <v>No</v>
      </c>
      <c r="N24" s="3">
        <f t="shared" si="7"/>
        <v>0</v>
      </c>
    </row>
    <row r="25" spans="1:14" x14ac:dyDescent="0.25">
      <c r="A25" t="s">
        <v>34</v>
      </c>
      <c r="B25" s="3">
        <v>7136171</v>
      </c>
      <c r="C25" s="3">
        <v>20202</v>
      </c>
      <c r="D25" s="4">
        <v>780666000000</v>
      </c>
      <c r="E25" s="2">
        <f t="shared" si="0"/>
        <v>353.24081774081776</v>
      </c>
      <c r="F25" s="4">
        <f t="shared" si="1"/>
        <v>109395.64088360551</v>
      </c>
      <c r="H25" s="3">
        <f t="shared" si="2"/>
        <v>1112235.7996508661</v>
      </c>
      <c r="I25" s="15">
        <f t="shared" si="3"/>
        <v>-6023935.2003491335</v>
      </c>
      <c r="J25" s="17">
        <f t="shared" si="4"/>
        <v>6.4160594383313896</v>
      </c>
      <c r="L25">
        <f t="shared" si="5"/>
        <v>52</v>
      </c>
      <c r="M25" t="str">
        <f t="shared" si="6"/>
        <v>No</v>
      </c>
      <c r="N25" s="3">
        <f t="shared" si="7"/>
        <v>0</v>
      </c>
    </row>
    <row r="26" spans="1:14" x14ac:dyDescent="0.25">
      <c r="A26" t="s">
        <v>35</v>
      </c>
      <c r="B26" s="3">
        <v>10140459</v>
      </c>
      <c r="C26" s="3">
        <v>146435</v>
      </c>
      <c r="D26" s="4">
        <v>719392000000</v>
      </c>
      <c r="E26" s="2">
        <f t="shared" si="0"/>
        <v>69.248874927442216</v>
      </c>
      <c r="F26" s="4">
        <f t="shared" si="1"/>
        <v>70942.745293876738</v>
      </c>
      <c r="H26" s="3">
        <f t="shared" si="2"/>
        <v>8062085.4035181953</v>
      </c>
      <c r="I26" s="15">
        <f t="shared" si="3"/>
        <v>-2078373.5964818047</v>
      </c>
      <c r="J26" s="17">
        <f t="shared" si="4"/>
        <v>1.2577960282552736</v>
      </c>
      <c r="L26">
        <f t="shared" si="5"/>
        <v>32</v>
      </c>
      <c r="M26" t="str">
        <f t="shared" si="6"/>
        <v>No</v>
      </c>
      <c r="N26" s="3">
        <f t="shared" si="7"/>
        <v>0</v>
      </c>
    </row>
    <row r="27" spans="1:14" x14ac:dyDescent="0.25">
      <c r="A27" t="s">
        <v>36</v>
      </c>
      <c r="B27" s="3">
        <v>5793151</v>
      </c>
      <c r="C27" s="3">
        <v>206232</v>
      </c>
      <c r="D27" s="4">
        <v>500851000000</v>
      </c>
      <c r="E27" s="2">
        <f t="shared" si="0"/>
        <v>28.090456379223397</v>
      </c>
      <c r="F27" s="4">
        <f t="shared" si="1"/>
        <v>86455.712961737052</v>
      </c>
      <c r="H27" s="3">
        <f t="shared" si="2"/>
        <v>11354252.719215792</v>
      </c>
      <c r="I27" s="15">
        <f t="shared" si="3"/>
        <v>5561101.7192157917</v>
      </c>
      <c r="J27" s="17">
        <f t="shared" si="4"/>
        <v>0.51021860647823569</v>
      </c>
      <c r="L27">
        <f t="shared" si="5"/>
        <v>21</v>
      </c>
      <c r="M27" t="str">
        <f t="shared" si="6"/>
        <v>No</v>
      </c>
      <c r="N27" s="3">
        <f t="shared" si="7"/>
        <v>0</v>
      </c>
    </row>
    <row r="28" spans="1:14" x14ac:dyDescent="0.25">
      <c r="A28" t="s">
        <v>6</v>
      </c>
      <c r="B28" s="3">
        <v>2943045</v>
      </c>
      <c r="C28" s="3">
        <v>121531</v>
      </c>
      <c r="D28" s="4">
        <v>157491000000</v>
      </c>
      <c r="E28" s="2">
        <f t="shared" si="0"/>
        <v>24.216413919082374</v>
      </c>
      <c r="F28" s="4">
        <f t="shared" si="1"/>
        <v>53512.94322716778</v>
      </c>
      <c r="H28" s="3">
        <f t="shared" si="2"/>
        <v>6690977.574862361</v>
      </c>
      <c r="I28" s="15">
        <f t="shared" si="3"/>
        <v>3747932.574862361</v>
      </c>
      <c r="J28" s="17">
        <f t="shared" si="4"/>
        <v>0.43985276696440595</v>
      </c>
      <c r="L28">
        <f t="shared" si="5"/>
        <v>18</v>
      </c>
      <c r="M28" t="str">
        <f t="shared" si="6"/>
        <v>No</v>
      </c>
      <c r="N28" s="3">
        <f t="shared" si="7"/>
        <v>0</v>
      </c>
    </row>
    <row r="29" spans="1:14" x14ac:dyDescent="0.25">
      <c r="A29" t="s">
        <v>37</v>
      </c>
      <c r="B29" s="3">
        <v>6245466</v>
      </c>
      <c r="C29" s="3">
        <v>178040</v>
      </c>
      <c r="D29" s="4">
        <v>451201000000</v>
      </c>
      <c r="E29" s="2">
        <f t="shared" si="0"/>
        <v>35.079004718040892</v>
      </c>
      <c r="F29" s="4">
        <f t="shared" si="1"/>
        <v>72244.569100208057</v>
      </c>
      <c r="H29" s="3">
        <f t="shared" si="2"/>
        <v>9802121.6597287506</v>
      </c>
      <c r="I29" s="15">
        <f t="shared" si="3"/>
        <v>3556655.6597287506</v>
      </c>
      <c r="J29" s="17">
        <f t="shared" si="4"/>
        <v>0.63715450764695236</v>
      </c>
      <c r="L29">
        <f t="shared" si="5"/>
        <v>23</v>
      </c>
      <c r="M29" t="str">
        <f t="shared" si="6"/>
        <v>No</v>
      </c>
      <c r="N29" s="3">
        <f t="shared" si="7"/>
        <v>0</v>
      </c>
    </row>
    <row r="30" spans="1:14" x14ac:dyDescent="0.25">
      <c r="A30" t="s">
        <v>8</v>
      </c>
      <c r="B30" s="3">
        <v>1137233</v>
      </c>
      <c r="C30" s="3">
        <v>376962</v>
      </c>
      <c r="D30" s="4">
        <v>75999000000</v>
      </c>
      <c r="E30" s="2">
        <f t="shared" si="0"/>
        <v>3.0168372408890023</v>
      </c>
      <c r="F30" s="4">
        <f t="shared" si="1"/>
        <v>66827.993911537924</v>
      </c>
      <c r="H30" s="3">
        <f t="shared" si="2"/>
        <v>20753917.013562508</v>
      </c>
      <c r="I30" s="15">
        <f t="shared" si="3"/>
        <v>19616684.013562508</v>
      </c>
      <c r="J30" s="17">
        <f t="shared" si="4"/>
        <v>5.4796065690000971E-2</v>
      </c>
      <c r="L30">
        <f t="shared" si="5"/>
        <v>3</v>
      </c>
      <c r="M30" t="str">
        <f t="shared" si="6"/>
        <v>Yes</v>
      </c>
      <c r="N30" s="3">
        <f t="shared" si="7"/>
        <v>19616684.013562508</v>
      </c>
    </row>
    <row r="31" spans="1:14" x14ac:dyDescent="0.25">
      <c r="A31" t="s">
        <v>38</v>
      </c>
      <c r="B31" s="3">
        <v>2005465</v>
      </c>
      <c r="C31" s="3">
        <v>198974</v>
      </c>
      <c r="D31" s="4">
        <v>185411000000</v>
      </c>
      <c r="E31" s="2">
        <f t="shared" si="0"/>
        <v>10.07903042608582</v>
      </c>
      <c r="F31" s="4">
        <f t="shared" si="1"/>
        <v>92452.872525823186</v>
      </c>
      <c r="H31" s="3">
        <f t="shared" si="2"/>
        <v>10954658.251644958</v>
      </c>
      <c r="I31" s="15">
        <f t="shared" si="3"/>
        <v>8949193.2516449578</v>
      </c>
      <c r="J31" s="17">
        <f t="shared" si="4"/>
        <v>0.18306960873917341</v>
      </c>
      <c r="L31">
        <f t="shared" si="5"/>
        <v>8</v>
      </c>
      <c r="M31" t="str">
        <f t="shared" si="6"/>
        <v>No</v>
      </c>
      <c r="N31" s="3">
        <f t="shared" si="7"/>
        <v>0</v>
      </c>
    </row>
    <row r="32" spans="1:14" x14ac:dyDescent="0.25">
      <c r="A32" t="s">
        <v>68</v>
      </c>
      <c r="B32" s="3">
        <v>3267467</v>
      </c>
      <c r="C32" s="3">
        <v>284332</v>
      </c>
      <c r="D32" s="4">
        <v>260728000000</v>
      </c>
      <c r="E32" s="2">
        <f t="shared" si="0"/>
        <v>11.491731496982402</v>
      </c>
      <c r="F32" s="4">
        <f t="shared" si="1"/>
        <v>79795.144067254543</v>
      </c>
      <c r="H32" s="3">
        <f t="shared" si="2"/>
        <v>15654105.008728348</v>
      </c>
      <c r="I32" s="15">
        <f t="shared" si="3"/>
        <v>12386638.008728348</v>
      </c>
      <c r="J32" s="17">
        <f t="shared" si="4"/>
        <v>0.20872908404397059</v>
      </c>
      <c r="L32">
        <f t="shared" si="5"/>
        <v>9</v>
      </c>
      <c r="M32" t="str">
        <f t="shared" si="6"/>
        <v>No</v>
      </c>
      <c r="N32" s="3">
        <f t="shared" si="7"/>
        <v>0</v>
      </c>
    </row>
    <row r="33" spans="1:14" x14ac:dyDescent="0.25">
      <c r="A33" t="s">
        <v>39</v>
      </c>
      <c r="B33" s="3">
        <v>1409032</v>
      </c>
      <c r="C33" s="3">
        <v>23187</v>
      </c>
      <c r="D33" s="4">
        <v>121189000000</v>
      </c>
      <c r="E33" s="2">
        <f t="shared" si="0"/>
        <v>60.768189071462459</v>
      </c>
      <c r="F33" s="4">
        <f t="shared" si="1"/>
        <v>86008.692492434522</v>
      </c>
      <c r="H33" s="3">
        <f t="shared" si="2"/>
        <v>1276577.1451591246</v>
      </c>
      <c r="I33" s="15">
        <f t="shared" si="3"/>
        <v>-132454.85484087537</v>
      </c>
      <c r="J33" s="17">
        <f t="shared" si="4"/>
        <v>1.1037578146711728</v>
      </c>
      <c r="L33">
        <f t="shared" si="5"/>
        <v>30</v>
      </c>
      <c r="M33" t="str">
        <f t="shared" si="6"/>
        <v>No</v>
      </c>
      <c r="N33" s="3">
        <f t="shared" si="7"/>
        <v>0</v>
      </c>
    </row>
    <row r="34" spans="1:14" x14ac:dyDescent="0.25">
      <c r="A34" t="s">
        <v>40</v>
      </c>
      <c r="B34" s="3">
        <v>9500851</v>
      </c>
      <c r="C34" s="3">
        <v>19047</v>
      </c>
      <c r="D34" s="4">
        <v>846587000000</v>
      </c>
      <c r="E34" s="2">
        <f t="shared" si="0"/>
        <v>498.81088885388777</v>
      </c>
      <c r="F34" s="4">
        <f t="shared" si="1"/>
        <v>89106.438991622956</v>
      </c>
      <c r="H34" s="3">
        <f t="shared" si="2"/>
        <v>1048646.4348059623</v>
      </c>
      <c r="I34" s="15">
        <f t="shared" si="3"/>
        <v>-8452204.5651940368</v>
      </c>
      <c r="J34" s="17">
        <f t="shared" si="4"/>
        <v>9.0601089982802474</v>
      </c>
      <c r="L34">
        <f t="shared" si="5"/>
        <v>55</v>
      </c>
      <c r="M34" t="str">
        <f t="shared" si="6"/>
        <v>No</v>
      </c>
      <c r="N34" s="3">
        <f t="shared" si="7"/>
        <v>0</v>
      </c>
    </row>
    <row r="35" spans="1:14" x14ac:dyDescent="0.25">
      <c r="A35" t="s">
        <v>41</v>
      </c>
      <c r="B35" s="3">
        <v>2130256</v>
      </c>
      <c r="C35" s="3">
        <v>314161</v>
      </c>
      <c r="D35" s="4">
        <v>140542000000</v>
      </c>
      <c r="E35" s="2">
        <f t="shared" si="0"/>
        <v>6.7807780087280092</v>
      </c>
      <c r="F35" s="4">
        <f t="shared" si="1"/>
        <v>65974.23032724706</v>
      </c>
      <c r="H35" s="3">
        <f t="shared" si="2"/>
        <v>17296362.293541025</v>
      </c>
      <c r="I35" s="15">
        <f t="shared" si="3"/>
        <v>15166106.293541025</v>
      </c>
      <c r="J35" s="17">
        <f t="shared" si="4"/>
        <v>0.12316208251462799</v>
      </c>
      <c r="L35">
        <f t="shared" si="5"/>
        <v>6</v>
      </c>
      <c r="M35" t="str">
        <f t="shared" si="6"/>
        <v>No</v>
      </c>
      <c r="N35" s="3">
        <f t="shared" si="7"/>
        <v>0</v>
      </c>
    </row>
    <row r="36" spans="1:14" x14ac:dyDescent="0.25">
      <c r="A36" t="s">
        <v>42</v>
      </c>
      <c r="B36" s="3">
        <v>19867248</v>
      </c>
      <c r="C36" s="3">
        <v>122057</v>
      </c>
      <c r="D36" s="4">
        <v>2297028000000</v>
      </c>
      <c r="E36" s="2">
        <f t="shared" si="0"/>
        <v>162.77024668802281</v>
      </c>
      <c r="F36" s="4">
        <f t="shared" si="1"/>
        <v>115618.83155633835</v>
      </c>
      <c r="H36" s="3">
        <f t="shared" si="2"/>
        <v>6719936.8873371836</v>
      </c>
      <c r="I36" s="15">
        <f t="shared" si="3"/>
        <v>-13147311.112662816</v>
      </c>
      <c r="J36" s="17">
        <f t="shared" si="4"/>
        <v>2.9564634806968431</v>
      </c>
      <c r="L36">
        <f t="shared" si="5"/>
        <v>44</v>
      </c>
      <c r="M36" t="str">
        <f t="shared" si="6"/>
        <v>No</v>
      </c>
      <c r="N36" s="3">
        <f t="shared" si="7"/>
        <v>0</v>
      </c>
    </row>
    <row r="37" spans="1:14" x14ac:dyDescent="0.25">
      <c r="A37" t="s">
        <v>43</v>
      </c>
      <c r="B37" s="3">
        <v>11046204</v>
      </c>
      <c r="C37" s="3">
        <v>125920</v>
      </c>
      <c r="D37" s="4">
        <v>839122000000</v>
      </c>
      <c r="E37" s="2">
        <f t="shared" si="0"/>
        <v>87.723983481575601</v>
      </c>
      <c r="F37" s="4">
        <f t="shared" si="1"/>
        <v>75964.738655921974</v>
      </c>
      <c r="H37" s="3">
        <f t="shared" si="2"/>
        <v>6932617.1612729961</v>
      </c>
      <c r="I37" s="15">
        <f t="shared" si="3"/>
        <v>-4113586.8387270039</v>
      </c>
      <c r="J37" s="17">
        <f t="shared" si="4"/>
        <v>1.5933670853348623</v>
      </c>
      <c r="L37">
        <f t="shared" si="5"/>
        <v>38</v>
      </c>
      <c r="M37" t="str">
        <f t="shared" si="6"/>
        <v>No</v>
      </c>
      <c r="N37" s="3">
        <f t="shared" si="7"/>
        <v>0</v>
      </c>
    </row>
    <row r="38" spans="1:14" x14ac:dyDescent="0.25">
      <c r="A38" t="s">
        <v>12</v>
      </c>
      <c r="B38" s="3">
        <v>796568</v>
      </c>
      <c r="C38" s="3">
        <v>178711</v>
      </c>
      <c r="D38" s="4">
        <v>75399000000</v>
      </c>
      <c r="E38" s="2">
        <f t="shared" si="0"/>
        <v>4.4572969766830246</v>
      </c>
      <c r="F38" s="4">
        <f t="shared" si="1"/>
        <v>94654.819174257558</v>
      </c>
      <c r="H38" s="3">
        <f t="shared" si="2"/>
        <v>9839064.0526386462</v>
      </c>
      <c r="I38" s="15">
        <f t="shared" si="3"/>
        <v>9042496.0526386462</v>
      </c>
      <c r="J38" s="17">
        <f t="shared" si="4"/>
        <v>8.0959733135020695E-2</v>
      </c>
      <c r="L38">
        <f t="shared" si="5"/>
        <v>4</v>
      </c>
      <c r="M38" t="str">
        <f t="shared" si="6"/>
        <v>Yes</v>
      </c>
      <c r="N38" s="3">
        <f t="shared" si="7"/>
        <v>9042496.0526386462</v>
      </c>
    </row>
    <row r="39" spans="1:14" x14ac:dyDescent="0.25">
      <c r="A39" t="s">
        <v>44</v>
      </c>
      <c r="B39" s="3">
        <v>11883304</v>
      </c>
      <c r="C39" s="3">
        <v>105829</v>
      </c>
      <c r="D39" s="4">
        <v>927740000000</v>
      </c>
      <c r="E39" s="2">
        <f t="shared" si="0"/>
        <v>112.28778501166977</v>
      </c>
      <c r="F39" s="4">
        <f t="shared" si="1"/>
        <v>78070.879950559203</v>
      </c>
      <c r="H39" s="3">
        <f t="shared" si="2"/>
        <v>5826492.5473344978</v>
      </c>
      <c r="I39" s="15">
        <f t="shared" si="3"/>
        <v>-6056811.4526655022</v>
      </c>
      <c r="J39" s="17">
        <f t="shared" si="4"/>
        <v>2.0395295975168408</v>
      </c>
      <c r="L39">
        <f t="shared" si="5"/>
        <v>42</v>
      </c>
      <c r="M39" t="str">
        <f t="shared" si="6"/>
        <v>No</v>
      </c>
      <c r="N39" s="3">
        <f t="shared" si="7"/>
        <v>0</v>
      </c>
    </row>
    <row r="40" spans="1:14" x14ac:dyDescent="0.25">
      <c r="A40" t="s">
        <v>45</v>
      </c>
      <c r="B40" s="3">
        <v>4095393</v>
      </c>
      <c r="C40" s="3">
        <v>177660</v>
      </c>
      <c r="D40" s="4">
        <v>265779000000</v>
      </c>
      <c r="E40" s="2">
        <f t="shared" si="0"/>
        <v>23.051857480580885</v>
      </c>
      <c r="F40" s="4">
        <f t="shared" si="1"/>
        <v>64897.0684864676</v>
      </c>
      <c r="H40" s="3">
        <f t="shared" si="2"/>
        <v>9781200.4834161419</v>
      </c>
      <c r="I40" s="15">
        <f t="shared" si="3"/>
        <v>5685807.4834161419</v>
      </c>
      <c r="J40" s="17">
        <f t="shared" si="4"/>
        <v>0.41870044550703861</v>
      </c>
      <c r="L40">
        <f t="shared" si="5"/>
        <v>17</v>
      </c>
      <c r="M40" t="str">
        <f t="shared" si="6"/>
        <v>No</v>
      </c>
      <c r="N40" s="3">
        <f t="shared" si="7"/>
        <v>0</v>
      </c>
    </row>
    <row r="41" spans="1:14" x14ac:dyDescent="0.25">
      <c r="A41" t="s">
        <v>46</v>
      </c>
      <c r="B41" s="3">
        <v>4272371</v>
      </c>
      <c r="C41" s="3">
        <v>248608</v>
      </c>
      <c r="D41" s="4">
        <v>331029000000</v>
      </c>
      <c r="E41" s="2">
        <f t="shared" si="0"/>
        <v>17.185171032307892</v>
      </c>
      <c r="F41" s="4">
        <f t="shared" si="1"/>
        <v>77481.332964763598</v>
      </c>
      <c r="H41" s="3">
        <f t="shared" si="2"/>
        <v>13687294.212434538</v>
      </c>
      <c r="I41" s="15">
        <f t="shared" si="3"/>
        <v>9414923.2124345377</v>
      </c>
      <c r="J41" s="17">
        <f t="shared" si="4"/>
        <v>0.31214138701852889</v>
      </c>
      <c r="L41">
        <f t="shared" si="5"/>
        <v>12</v>
      </c>
      <c r="M41" t="str">
        <f t="shared" si="6"/>
        <v>No</v>
      </c>
      <c r="N41" s="3">
        <f t="shared" si="7"/>
        <v>0</v>
      </c>
    </row>
    <row r="42" spans="1:14" x14ac:dyDescent="0.25">
      <c r="A42" t="s">
        <v>47</v>
      </c>
      <c r="B42" s="3">
        <v>13078751</v>
      </c>
      <c r="C42" s="3">
        <v>115883</v>
      </c>
      <c r="D42" s="4">
        <v>1024206000000</v>
      </c>
      <c r="E42" s="2">
        <f t="shared" si="0"/>
        <v>112.86168808194472</v>
      </c>
      <c r="F42" s="4">
        <f t="shared" si="1"/>
        <v>78310.688841770898</v>
      </c>
      <c r="H42" s="3">
        <f t="shared" si="2"/>
        <v>6380022.8279844234</v>
      </c>
      <c r="I42" s="15">
        <f t="shared" si="3"/>
        <v>-6698728.1720155766</v>
      </c>
      <c r="J42" s="17">
        <f t="shared" si="4"/>
        <v>2.0499536369420546</v>
      </c>
      <c r="L42">
        <f t="shared" si="5"/>
        <v>43</v>
      </c>
      <c r="M42" t="str">
        <f t="shared" si="6"/>
        <v>No</v>
      </c>
      <c r="N42" s="3">
        <f t="shared" si="7"/>
        <v>0</v>
      </c>
    </row>
    <row r="43" spans="1:14" x14ac:dyDescent="0.25">
      <c r="A43" t="s">
        <v>48</v>
      </c>
      <c r="B43" s="3">
        <v>1112308</v>
      </c>
      <c r="C43" s="3">
        <v>2678</v>
      </c>
      <c r="D43" s="4">
        <v>82493000000</v>
      </c>
      <c r="E43" s="2">
        <f t="shared" si="0"/>
        <v>415.35026138909632</v>
      </c>
      <c r="F43" s="4">
        <f t="shared" si="1"/>
        <v>74163.810743067574</v>
      </c>
      <c r="H43" s="3">
        <f t="shared" si="2"/>
        <v>147439.23727675574</v>
      </c>
      <c r="I43" s="15">
        <f t="shared" si="3"/>
        <v>-964868.76272324426</v>
      </c>
      <c r="J43" s="17">
        <f t="shared" si="4"/>
        <v>7.5441790160112205</v>
      </c>
      <c r="L43">
        <f t="shared" si="5"/>
        <v>54</v>
      </c>
      <c r="M43" t="str">
        <f t="shared" si="6"/>
        <v>No</v>
      </c>
      <c r="N43" s="3">
        <f t="shared" si="7"/>
        <v>0</v>
      </c>
    </row>
    <row r="44" spans="1:14" x14ac:dyDescent="0.25">
      <c r="A44" t="s">
        <v>49</v>
      </c>
      <c r="B44" s="3">
        <v>5478831</v>
      </c>
      <c r="C44" s="3">
        <v>77857</v>
      </c>
      <c r="D44" s="4">
        <v>349965000000</v>
      </c>
      <c r="E44" s="2">
        <f t="shared" si="0"/>
        <v>70.37043554208357</v>
      </c>
      <c r="F44" s="4">
        <f t="shared" si="1"/>
        <v>63875.852348794841</v>
      </c>
      <c r="H44" s="3">
        <f t="shared" si="2"/>
        <v>4286473.7478179131</v>
      </c>
      <c r="I44" s="15">
        <f t="shared" si="3"/>
        <v>-1192357.2521820869</v>
      </c>
      <c r="J44" s="17">
        <f t="shared" si="4"/>
        <v>1.2781673987363324</v>
      </c>
      <c r="L44">
        <f t="shared" si="5"/>
        <v>33</v>
      </c>
      <c r="M44" t="str">
        <f t="shared" si="6"/>
        <v>No</v>
      </c>
      <c r="N44" s="3">
        <f t="shared" si="7"/>
        <v>0</v>
      </c>
    </row>
    <row r="45" spans="1:14" x14ac:dyDescent="0.25">
      <c r="A45" t="s">
        <v>13</v>
      </c>
      <c r="B45" s="3">
        <v>924669</v>
      </c>
      <c r="C45" s="3">
        <v>196350</v>
      </c>
      <c r="D45" s="4">
        <v>75179000000</v>
      </c>
      <c r="E45" s="2">
        <f t="shared" si="0"/>
        <v>4.7092895339954159</v>
      </c>
      <c r="F45" s="4">
        <f t="shared" si="1"/>
        <v>81303.688130563474</v>
      </c>
      <c r="H45" s="3">
        <f t="shared" si="2"/>
        <v>10810192.023633679</v>
      </c>
      <c r="I45" s="15">
        <f t="shared" si="3"/>
        <v>9885523.0236336794</v>
      </c>
      <c r="J45" s="17">
        <f t="shared" si="4"/>
        <v>8.5536778438204536E-2</v>
      </c>
      <c r="L45">
        <f t="shared" si="5"/>
        <v>5</v>
      </c>
      <c r="M45" t="str">
        <f t="shared" si="6"/>
        <v>Yes</v>
      </c>
      <c r="N45" s="3">
        <f t="shared" si="7"/>
        <v>9885523.0236336794</v>
      </c>
    </row>
    <row r="46" spans="1:14" x14ac:dyDescent="0.25">
      <c r="A46" t="s">
        <v>50</v>
      </c>
      <c r="B46" s="3">
        <v>7227750</v>
      </c>
      <c r="C46" s="3">
        <v>106798</v>
      </c>
      <c r="D46" s="4">
        <v>549709000000</v>
      </c>
      <c r="E46" s="2">
        <f t="shared" si="0"/>
        <v>67.676829154104013</v>
      </c>
      <c r="F46" s="4">
        <f t="shared" si="1"/>
        <v>76055.342257272321</v>
      </c>
      <c r="H46" s="3">
        <f t="shared" si="2"/>
        <v>5879841.5469316505</v>
      </c>
      <c r="I46" s="15">
        <f t="shared" si="3"/>
        <v>-1347908.4530683495</v>
      </c>
      <c r="J46" s="17">
        <f t="shared" si="4"/>
        <v>1.2292423090502744</v>
      </c>
      <c r="L46">
        <f t="shared" si="5"/>
        <v>31</v>
      </c>
      <c r="M46" t="str">
        <f t="shared" si="6"/>
        <v>No</v>
      </c>
      <c r="N46" s="3">
        <f t="shared" si="7"/>
        <v>0</v>
      </c>
    </row>
    <row r="47" spans="1:14" x14ac:dyDescent="0.25">
      <c r="A47" t="s">
        <v>51</v>
      </c>
      <c r="B47" s="3">
        <v>31290831</v>
      </c>
      <c r="C47" s="3">
        <v>676587</v>
      </c>
      <c r="D47" s="4">
        <v>2709393000000</v>
      </c>
      <c r="E47" s="2">
        <f t="shared" si="0"/>
        <v>46.248052356903102</v>
      </c>
      <c r="F47" s="4">
        <f t="shared" si="1"/>
        <v>86587.441541581298</v>
      </c>
      <c r="H47" s="3">
        <f t="shared" si="2"/>
        <v>37249989.257419094</v>
      </c>
      <c r="I47" s="15">
        <f t="shared" si="3"/>
        <v>5959158.2574190944</v>
      </c>
      <c r="J47" s="17">
        <f t="shared" si="4"/>
        <v>0.84002255098014</v>
      </c>
      <c r="L47">
        <f t="shared" si="5"/>
        <v>29</v>
      </c>
      <c r="M47" t="str">
        <f t="shared" si="6"/>
        <v>No</v>
      </c>
      <c r="N47" s="3">
        <f t="shared" si="7"/>
        <v>0</v>
      </c>
    </row>
    <row r="48" spans="1:14" x14ac:dyDescent="0.25">
      <c r="A48" t="s">
        <v>52</v>
      </c>
      <c r="B48" s="3">
        <v>3503613</v>
      </c>
      <c r="C48" s="3">
        <v>212818</v>
      </c>
      <c r="D48" s="4">
        <v>300904000000</v>
      </c>
      <c r="E48" s="2">
        <f t="shared" si="0"/>
        <v>16.462954261387665</v>
      </c>
      <c r="F48" s="4">
        <f t="shared" si="1"/>
        <v>85883.914690349644</v>
      </c>
      <c r="H48" s="3">
        <f t="shared" si="2"/>
        <v>11716849.738149591</v>
      </c>
      <c r="I48" s="15">
        <f t="shared" si="3"/>
        <v>8213236.7381495908</v>
      </c>
      <c r="J48" s="17">
        <f t="shared" si="4"/>
        <v>0.29902346435257054</v>
      </c>
      <c r="L48">
        <f t="shared" si="5"/>
        <v>11</v>
      </c>
      <c r="M48" t="str">
        <f t="shared" si="6"/>
        <v>No</v>
      </c>
      <c r="N48" s="3">
        <f t="shared" si="7"/>
        <v>0</v>
      </c>
    </row>
    <row r="49" spans="1:15" x14ac:dyDescent="0.25">
      <c r="A49" t="s">
        <v>53</v>
      </c>
      <c r="B49" s="3">
        <v>648493</v>
      </c>
      <c r="C49" s="3">
        <v>23871</v>
      </c>
      <c r="D49" s="4">
        <v>45707000000</v>
      </c>
      <c r="E49" s="2">
        <f t="shared" si="0"/>
        <v>27.166561937078463</v>
      </c>
      <c r="F49" s="4">
        <f t="shared" si="1"/>
        <v>70481.871045639666</v>
      </c>
      <c r="H49" s="3">
        <f t="shared" si="2"/>
        <v>1314235.2625218208</v>
      </c>
      <c r="I49" s="15">
        <f t="shared" si="3"/>
        <v>665742.26252182084</v>
      </c>
      <c r="J49" s="17">
        <f t="shared" si="4"/>
        <v>0.49343752864737395</v>
      </c>
      <c r="L49">
        <f t="shared" si="5"/>
        <v>20</v>
      </c>
      <c r="M49" t="str">
        <f t="shared" si="6"/>
        <v>No</v>
      </c>
      <c r="N49" s="3">
        <f t="shared" si="7"/>
        <v>0</v>
      </c>
    </row>
    <row r="50" spans="1:15" x14ac:dyDescent="0.25">
      <c r="A50" t="s">
        <v>54</v>
      </c>
      <c r="B50" s="3">
        <v>8811195</v>
      </c>
      <c r="C50" s="3">
        <v>102279</v>
      </c>
      <c r="D50" s="4">
        <v>764475000000</v>
      </c>
      <c r="E50" s="2">
        <f t="shared" si="0"/>
        <v>86.14862288446308</v>
      </c>
      <c r="F50" s="4">
        <f t="shared" si="1"/>
        <v>86761.784298270548</v>
      </c>
      <c r="H50" s="3">
        <f t="shared" si="2"/>
        <v>5631044.7159930179</v>
      </c>
      <c r="I50" s="15">
        <f t="shared" si="3"/>
        <v>-3180150.2840069821</v>
      </c>
      <c r="J50" s="17">
        <f t="shared" si="4"/>
        <v>1.564753157611211</v>
      </c>
      <c r="L50">
        <f t="shared" si="5"/>
        <v>36</v>
      </c>
      <c r="M50" t="str">
        <f t="shared" si="6"/>
        <v>No</v>
      </c>
      <c r="N50" s="3">
        <f t="shared" si="7"/>
        <v>0</v>
      </c>
    </row>
    <row r="51" spans="1:15" x14ac:dyDescent="0.25">
      <c r="A51" t="s">
        <v>55</v>
      </c>
      <c r="B51" s="3">
        <v>7958180</v>
      </c>
      <c r="C51" s="3">
        <v>172119</v>
      </c>
      <c r="D51" s="4">
        <v>854683000000</v>
      </c>
      <c r="E51" s="2">
        <f t="shared" si="0"/>
        <v>46.236499166274498</v>
      </c>
      <c r="F51" s="4">
        <f t="shared" si="1"/>
        <v>107396.79172876211</v>
      </c>
      <c r="H51" s="3">
        <f t="shared" si="2"/>
        <v>9476136.699342018</v>
      </c>
      <c r="I51" s="15">
        <f t="shared" si="3"/>
        <v>1517956.699342018</v>
      </c>
      <c r="J51" s="17">
        <f t="shared" si="4"/>
        <v>0.83981270558840515</v>
      </c>
      <c r="L51">
        <f t="shared" si="5"/>
        <v>28</v>
      </c>
      <c r="M51" t="str">
        <f t="shared" si="6"/>
        <v>No</v>
      </c>
      <c r="N51" s="3">
        <f t="shared" si="7"/>
        <v>0</v>
      </c>
    </row>
    <row r="52" spans="1:15" x14ac:dyDescent="0.25">
      <c r="A52" t="s">
        <v>7</v>
      </c>
      <c r="B52" s="3">
        <v>1769979</v>
      </c>
      <c r="C52" s="3">
        <v>62259</v>
      </c>
      <c r="D52" s="4">
        <v>107660000000</v>
      </c>
      <c r="E52" s="2">
        <f t="shared" si="0"/>
        <v>28.429287331952008</v>
      </c>
      <c r="F52" s="4">
        <f t="shared" si="1"/>
        <v>60825.580416490819</v>
      </c>
      <c r="H52" s="3">
        <f t="shared" si="2"/>
        <v>3427714.5159124481</v>
      </c>
      <c r="I52" s="15">
        <f t="shared" si="3"/>
        <v>1657735.5159124481</v>
      </c>
      <c r="J52" s="17">
        <f t="shared" si="4"/>
        <v>0.51637293356352831</v>
      </c>
      <c r="L52">
        <f t="shared" si="5"/>
        <v>22</v>
      </c>
      <c r="M52" t="str">
        <f t="shared" si="6"/>
        <v>No</v>
      </c>
      <c r="N52" s="3">
        <f t="shared" si="7"/>
        <v>0</v>
      </c>
    </row>
    <row r="53" spans="1:15" x14ac:dyDescent="0.25">
      <c r="A53" t="s">
        <v>56</v>
      </c>
      <c r="B53" s="3">
        <v>5960975</v>
      </c>
      <c r="C53" s="3">
        <v>140268</v>
      </c>
      <c r="D53" s="4">
        <v>451285000000</v>
      </c>
      <c r="E53" s="2">
        <f t="shared" si="0"/>
        <v>42.49704137793367</v>
      </c>
      <c r="F53" s="4">
        <f t="shared" si="1"/>
        <v>75706.574847235563</v>
      </c>
      <c r="H53" s="3">
        <f t="shared" si="2"/>
        <v>7722556.7342554051</v>
      </c>
      <c r="I53" s="15">
        <f t="shared" si="3"/>
        <v>1761581.7342554051</v>
      </c>
      <c r="J53" s="17">
        <f t="shared" si="4"/>
        <v>0.771891383271883</v>
      </c>
      <c r="L53">
        <f t="shared" si="5"/>
        <v>26</v>
      </c>
      <c r="M53" t="str">
        <f t="shared" si="6"/>
        <v>No</v>
      </c>
      <c r="N53" s="3">
        <f t="shared" si="7"/>
        <v>0</v>
      </c>
    </row>
    <row r="54" spans="1:15" x14ac:dyDescent="0.25">
      <c r="A54" t="s">
        <v>11</v>
      </c>
      <c r="B54" s="3">
        <v>587618</v>
      </c>
      <c r="C54" s="3">
        <v>251470</v>
      </c>
      <c r="D54" s="4">
        <v>52946000000</v>
      </c>
      <c r="E54" s="2">
        <f t="shared" si="0"/>
        <v>2.3367320157474052</v>
      </c>
      <c r="F54" s="4">
        <f t="shared" si="1"/>
        <v>90102.753829869063</v>
      </c>
      <c r="H54" s="3">
        <f t="shared" si="2"/>
        <v>13844863.703504767</v>
      </c>
      <c r="I54" s="15">
        <f t="shared" si="3"/>
        <v>13257245.703504767</v>
      </c>
      <c r="J54" s="17">
        <f t="shared" si="4"/>
        <v>4.2443032490904697E-2</v>
      </c>
      <c r="L54">
        <f t="shared" si="5"/>
        <v>2</v>
      </c>
      <c r="M54" t="str">
        <f t="shared" si="6"/>
        <v>Yes</v>
      </c>
      <c r="N54" s="3">
        <f t="shared" si="7"/>
        <v>13257245.703504767</v>
      </c>
    </row>
    <row r="55" spans="1:15" x14ac:dyDescent="0.25">
      <c r="A55" t="s">
        <v>57</v>
      </c>
      <c r="B55" s="3">
        <v>3203295</v>
      </c>
      <c r="C55" s="3">
        <v>8868</v>
      </c>
      <c r="D55" s="4">
        <v>115799000000</v>
      </c>
      <c r="E55" s="2">
        <f t="shared" si="0"/>
        <v>361.21955345060894</v>
      </c>
      <c r="F55" s="4">
        <f t="shared" si="1"/>
        <v>36149.964333600248</v>
      </c>
      <c r="H55" s="3">
        <f t="shared" si="2"/>
        <v>488234.18826373038</v>
      </c>
      <c r="I55" s="15">
        <f t="shared" si="3"/>
        <v>-2715060.8117362699</v>
      </c>
      <c r="J55" s="17">
        <f t="shared" si="4"/>
        <v>6.5609805232845968</v>
      </c>
      <c r="L55">
        <f t="shared" si="5"/>
        <v>53</v>
      </c>
      <c r="M55" t="str">
        <f t="shared" si="6"/>
        <v>No</v>
      </c>
      <c r="N55" s="3">
        <f t="shared" si="7"/>
        <v>0</v>
      </c>
    </row>
    <row r="56" spans="1:15" x14ac:dyDescent="0.25">
      <c r="A56" t="s">
        <v>58</v>
      </c>
      <c r="B56" s="3">
        <v>172952</v>
      </c>
      <c r="C56" s="3">
        <v>543</v>
      </c>
      <c r="D56" s="4">
        <v>6910000000</v>
      </c>
      <c r="E56" s="2">
        <f t="shared" si="0"/>
        <v>318.51197053406997</v>
      </c>
      <c r="F56" s="4">
        <f t="shared" si="1"/>
        <v>39953.281835422546</v>
      </c>
      <c r="H56" s="3">
        <f t="shared" si="2"/>
        <v>29895.259836175643</v>
      </c>
      <c r="I56" s="15">
        <f t="shared" si="3"/>
        <v>-143056.74016382435</v>
      </c>
      <c r="J56" s="17">
        <f t="shared" si="4"/>
        <v>5.7852649867493149</v>
      </c>
      <c r="L56">
        <f t="shared" si="5"/>
        <v>51</v>
      </c>
      <c r="M56" t="str">
        <f t="shared" si="6"/>
        <v>No</v>
      </c>
      <c r="N56" s="3">
        <f t="shared" si="7"/>
        <v>0</v>
      </c>
    </row>
    <row r="57" spans="1:15" x14ac:dyDescent="0.25">
      <c r="A57" t="s">
        <v>59</v>
      </c>
      <c r="B57" s="3">
        <v>104917</v>
      </c>
      <c r="C57" s="3">
        <v>348</v>
      </c>
      <c r="D57" s="4">
        <v>4672000000</v>
      </c>
      <c r="E57" s="2">
        <f t="shared" si="0"/>
        <v>301.48563218390802</v>
      </c>
      <c r="F57" s="4">
        <f t="shared" si="1"/>
        <v>44530.438346502473</v>
      </c>
      <c r="H57" s="3">
        <f t="shared" si="2"/>
        <v>19159.393044178865</v>
      </c>
      <c r="I57" s="15">
        <f t="shared" si="3"/>
        <v>-85757.606955821131</v>
      </c>
      <c r="J57" s="17">
        <f t="shared" si="4"/>
        <v>5.4760085435940562</v>
      </c>
      <c r="L57">
        <f t="shared" si="5"/>
        <v>50</v>
      </c>
      <c r="M57" t="str">
        <f t="shared" si="6"/>
        <v>No</v>
      </c>
      <c r="N57" s="3">
        <f t="shared" si="7"/>
        <v>0</v>
      </c>
    </row>
    <row r="58" spans="1:15" x14ac:dyDescent="0.25">
      <c r="A58" t="s">
        <v>60</v>
      </c>
      <c r="B58" s="3">
        <v>45143</v>
      </c>
      <c r="C58" s="3">
        <v>472</v>
      </c>
      <c r="D58" s="4">
        <v>1096000000</v>
      </c>
      <c r="E58" s="2">
        <f t="shared" si="0"/>
        <v>95.641949152542367</v>
      </c>
      <c r="F58" s="4">
        <f t="shared" si="1"/>
        <v>24278.404182265247</v>
      </c>
      <c r="H58" s="3">
        <f t="shared" si="2"/>
        <v>25986.303209346046</v>
      </c>
      <c r="I58" s="15">
        <f t="shared" si="3"/>
        <v>-19156.696790653954</v>
      </c>
      <c r="J58" s="17">
        <f t="shared" si="4"/>
        <v>1.7371843788755683</v>
      </c>
      <c r="L58">
        <f t="shared" si="5"/>
        <v>40</v>
      </c>
      <c r="M58" t="str">
        <f t="shared" si="6"/>
        <v>No</v>
      </c>
      <c r="N58" s="3">
        <f t="shared" si="7"/>
        <v>0</v>
      </c>
    </row>
    <row r="59" spans="1:15" x14ac:dyDescent="0.25">
      <c r="A59" t="s">
        <v>61</v>
      </c>
      <c r="B59" s="3">
        <v>47521</v>
      </c>
      <c r="C59" s="3">
        <v>198</v>
      </c>
      <c r="D59" s="4">
        <v>871000000</v>
      </c>
      <c r="E59" s="2">
        <f t="shared" si="0"/>
        <v>240.00505050505049</v>
      </c>
      <c r="F59" s="4">
        <f t="shared" si="1"/>
        <v>18328.738873340208</v>
      </c>
      <c r="H59" s="3">
        <f t="shared" si="2"/>
        <v>10901.033973412113</v>
      </c>
      <c r="I59" s="15">
        <f t="shared" si="3"/>
        <v>-36619.966026587885</v>
      </c>
      <c r="J59" s="17">
        <f t="shared" si="4"/>
        <v>4.3593112466124655</v>
      </c>
      <c r="L59">
        <f t="shared" si="5"/>
        <v>47</v>
      </c>
      <c r="M59" t="str">
        <f t="shared" si="6"/>
        <v>No</v>
      </c>
      <c r="N59" s="3">
        <f t="shared" si="7"/>
        <v>0</v>
      </c>
    </row>
    <row r="60" spans="1:15" x14ac:dyDescent="0.25">
      <c r="N60" s="19">
        <f>SUM(N4:N59)</f>
        <v>132431592.88478582</v>
      </c>
      <c r="O60" t="s">
        <v>77</v>
      </c>
    </row>
    <row r="61" spans="1:15" x14ac:dyDescent="0.25">
      <c r="N61" s="1">
        <f>(B3+N60)/C3</f>
        <v>51.989014319442724</v>
      </c>
      <c r="O61" t="s">
        <v>78</v>
      </c>
    </row>
    <row r="62" spans="1:15" x14ac:dyDescent="0.25">
      <c r="N62" s="17">
        <f>N60/B3</f>
        <v>0.38532840952063502</v>
      </c>
      <c r="O62" t="s">
        <v>79</v>
      </c>
    </row>
  </sheetData>
  <conditionalFormatting sqref="E2:E59">
    <cfRule type="cellIs" dxfId="0" priority="1" operator="lessThan">
      <formula>$E$2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</vt:lpstr>
      <vt:lpstr>template-start</vt:lpstr>
      <vt:lpstr>template-format</vt:lpstr>
      <vt:lpstr>template-formulas</vt:lpstr>
      <vt:lpstr>template-data</vt:lpstr>
      <vt:lpstr>template-intel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Remlinger</dc:creator>
  <cp:lastModifiedBy>Rob Remlinger</cp:lastModifiedBy>
  <dcterms:created xsi:type="dcterms:W3CDTF">2025-07-20T06:47:24Z</dcterms:created>
  <dcterms:modified xsi:type="dcterms:W3CDTF">2025-07-20T20:18:31Z</dcterms:modified>
</cp:coreProperties>
</file>