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"/>
    </mc:Choice>
  </mc:AlternateContent>
  <bookViews>
    <workbookView xWindow="0" yWindow="0" windowWidth="28800" windowHeight="14385"/>
  </bookViews>
  <sheets>
    <sheet name="robo_test" sheetId="1" r:id="rId1"/>
    <sheet name="items" sheetId="2" r:id="rId2"/>
  </sheets>
  <calcPr calcId="0"/>
</workbook>
</file>

<file path=xl/calcChain.xml><?xml version="1.0" encoding="utf-8"?>
<calcChain xmlns="http://schemas.openxmlformats.org/spreadsheetml/2006/main">
  <c r="X74" i="1" l="1"/>
  <c r="X73" i="1"/>
  <c r="X72" i="1"/>
  <c r="X68" i="1"/>
  <c r="X67" i="1"/>
  <c r="X66" i="1"/>
  <c r="X65" i="1"/>
  <c r="Q210" i="1"/>
  <c r="P210" i="1"/>
  <c r="O210" i="1"/>
  <c r="Q209" i="1"/>
  <c r="P209" i="1"/>
  <c r="O209" i="1"/>
  <c r="Q208" i="1"/>
  <c r="P208" i="1"/>
  <c r="O208" i="1"/>
  <c r="Q207" i="1"/>
  <c r="P207" i="1"/>
  <c r="O207" i="1"/>
  <c r="Q206" i="1"/>
  <c r="P206" i="1"/>
  <c r="O206" i="1"/>
  <c r="Q205" i="1"/>
  <c r="P205" i="1"/>
  <c r="O205" i="1"/>
  <c r="Q204" i="1"/>
  <c r="P204" i="1"/>
  <c r="O204" i="1"/>
  <c r="Q203" i="1"/>
  <c r="P203" i="1"/>
  <c r="O203" i="1"/>
  <c r="Q202" i="1"/>
  <c r="P202" i="1"/>
  <c r="O202" i="1"/>
  <c r="Q201" i="1"/>
  <c r="P201" i="1"/>
  <c r="O201" i="1"/>
  <c r="Q200" i="1"/>
  <c r="P200" i="1"/>
  <c r="O200" i="1"/>
  <c r="Q199" i="1"/>
  <c r="P199" i="1"/>
  <c r="O199" i="1"/>
  <c r="Q198" i="1"/>
  <c r="P198" i="1"/>
  <c r="O198" i="1"/>
  <c r="Q197" i="1"/>
  <c r="P197" i="1"/>
  <c r="O197" i="1"/>
  <c r="Q196" i="1"/>
  <c r="P196" i="1"/>
  <c r="O196" i="1"/>
  <c r="Q195" i="1"/>
  <c r="P195" i="1"/>
  <c r="O195" i="1"/>
  <c r="Q194" i="1"/>
  <c r="P194" i="1"/>
  <c r="O194" i="1"/>
  <c r="Q193" i="1"/>
  <c r="P193" i="1"/>
  <c r="O193" i="1"/>
  <c r="Q192" i="1"/>
  <c r="P192" i="1"/>
  <c r="O192" i="1"/>
  <c r="Q191" i="1"/>
  <c r="P191" i="1"/>
  <c r="O191" i="1"/>
  <c r="Q190" i="1"/>
  <c r="P190" i="1"/>
  <c r="O190" i="1"/>
  <c r="Q189" i="1"/>
  <c r="P189" i="1"/>
  <c r="O189" i="1"/>
  <c r="Q188" i="1"/>
  <c r="P188" i="1"/>
  <c r="O188" i="1"/>
  <c r="Q187" i="1"/>
  <c r="P187" i="1"/>
  <c r="O187" i="1"/>
  <c r="Q186" i="1"/>
  <c r="P186" i="1"/>
  <c r="O186" i="1"/>
  <c r="Q185" i="1"/>
  <c r="P185" i="1"/>
  <c r="O185" i="1"/>
  <c r="Q184" i="1"/>
  <c r="P184" i="1"/>
  <c r="O184" i="1"/>
  <c r="Q183" i="1"/>
  <c r="P183" i="1"/>
  <c r="O183" i="1"/>
  <c r="Q182" i="1"/>
  <c r="P182" i="1"/>
  <c r="O182" i="1"/>
  <c r="Q181" i="1"/>
  <c r="P181" i="1"/>
  <c r="O181" i="1"/>
  <c r="Q180" i="1"/>
  <c r="P180" i="1"/>
  <c r="O180" i="1"/>
  <c r="Q179" i="1"/>
  <c r="P179" i="1"/>
  <c r="O179" i="1"/>
  <c r="Q178" i="1"/>
  <c r="P178" i="1"/>
  <c r="O178" i="1"/>
  <c r="Q177" i="1"/>
  <c r="P177" i="1"/>
  <c r="O177" i="1"/>
  <c r="Q176" i="1"/>
  <c r="P176" i="1"/>
  <c r="O176" i="1"/>
  <c r="Q175" i="1"/>
  <c r="P175" i="1"/>
  <c r="O175" i="1"/>
  <c r="Q174" i="1"/>
  <c r="P174" i="1"/>
  <c r="O174" i="1"/>
  <c r="Q173" i="1"/>
  <c r="P173" i="1"/>
  <c r="O173" i="1"/>
  <c r="Q172" i="1"/>
  <c r="P172" i="1"/>
  <c r="O172" i="1"/>
  <c r="Q171" i="1"/>
  <c r="P171" i="1"/>
  <c r="O171" i="1"/>
  <c r="Q170" i="1"/>
  <c r="P170" i="1"/>
  <c r="O170" i="1"/>
  <c r="Q169" i="1"/>
  <c r="P169" i="1"/>
  <c r="O169" i="1"/>
  <c r="Q168" i="1"/>
  <c r="P168" i="1"/>
  <c r="O168" i="1"/>
  <c r="Q167" i="1"/>
  <c r="P167" i="1"/>
  <c r="O167" i="1"/>
  <c r="Q166" i="1"/>
  <c r="P166" i="1"/>
  <c r="O166" i="1"/>
  <c r="Q165" i="1"/>
  <c r="P165" i="1"/>
  <c r="O165" i="1"/>
  <c r="Q164" i="1"/>
  <c r="P164" i="1"/>
  <c r="O164" i="1"/>
  <c r="Q163" i="1"/>
  <c r="P163" i="1"/>
  <c r="O163" i="1"/>
  <c r="Q162" i="1"/>
  <c r="P162" i="1"/>
  <c r="O162" i="1"/>
  <c r="Q161" i="1"/>
  <c r="P161" i="1"/>
  <c r="O161" i="1"/>
  <c r="Q160" i="1"/>
  <c r="P160" i="1"/>
  <c r="O160" i="1"/>
  <c r="Q159" i="1"/>
  <c r="P159" i="1"/>
  <c r="O159" i="1"/>
  <c r="Q158" i="1"/>
  <c r="P158" i="1"/>
  <c r="O158" i="1"/>
  <c r="Q157" i="1"/>
  <c r="P157" i="1"/>
  <c r="O157" i="1"/>
  <c r="Q156" i="1"/>
  <c r="P156" i="1"/>
  <c r="O156" i="1"/>
  <c r="Q155" i="1"/>
  <c r="P155" i="1"/>
  <c r="O155" i="1"/>
  <c r="Q154" i="1"/>
  <c r="P154" i="1"/>
  <c r="O154" i="1"/>
  <c r="Q153" i="1"/>
  <c r="P153" i="1"/>
  <c r="O153" i="1"/>
  <c r="Q152" i="1"/>
  <c r="P152" i="1"/>
  <c r="O152" i="1"/>
  <c r="Q151" i="1"/>
  <c r="P151" i="1"/>
  <c r="O151" i="1"/>
  <c r="Q150" i="1"/>
  <c r="P150" i="1"/>
  <c r="O150" i="1"/>
  <c r="Q149" i="1"/>
  <c r="P149" i="1"/>
  <c r="O149" i="1"/>
  <c r="Q148" i="1"/>
  <c r="P148" i="1"/>
  <c r="O148" i="1"/>
  <c r="Q147" i="1"/>
  <c r="P147" i="1"/>
  <c r="O147" i="1"/>
  <c r="Q146" i="1"/>
  <c r="P146" i="1"/>
  <c r="O146" i="1"/>
  <c r="Q145" i="1"/>
  <c r="P145" i="1"/>
  <c r="O145" i="1"/>
  <c r="Q144" i="1"/>
  <c r="P144" i="1"/>
  <c r="O144" i="1"/>
  <c r="Q143" i="1"/>
  <c r="P143" i="1"/>
  <c r="O143" i="1"/>
  <c r="Q142" i="1"/>
  <c r="P142" i="1"/>
  <c r="O142" i="1"/>
  <c r="Q141" i="1"/>
  <c r="P141" i="1"/>
  <c r="O141" i="1"/>
  <c r="Q140" i="1"/>
  <c r="P140" i="1"/>
  <c r="O140" i="1"/>
  <c r="Q139" i="1"/>
  <c r="P139" i="1"/>
  <c r="O139" i="1"/>
  <c r="Q138" i="1"/>
  <c r="P138" i="1"/>
  <c r="O138" i="1"/>
  <c r="Q137" i="1"/>
  <c r="P137" i="1"/>
  <c r="O137" i="1"/>
  <c r="Q136" i="1"/>
  <c r="P136" i="1"/>
  <c r="O136" i="1"/>
  <c r="Q135" i="1"/>
  <c r="P135" i="1"/>
  <c r="O135" i="1"/>
  <c r="Q134" i="1"/>
  <c r="P134" i="1"/>
  <c r="O134" i="1"/>
  <c r="Q133" i="1"/>
  <c r="P133" i="1"/>
  <c r="O133" i="1"/>
  <c r="Q132" i="1"/>
  <c r="P132" i="1"/>
  <c r="O132" i="1"/>
  <c r="Q131" i="1"/>
  <c r="P131" i="1"/>
  <c r="O131" i="1"/>
  <c r="Q130" i="1"/>
  <c r="P130" i="1"/>
  <c r="O130" i="1"/>
  <c r="Q129" i="1"/>
  <c r="P129" i="1"/>
  <c r="O129" i="1"/>
  <c r="Q128" i="1"/>
  <c r="P128" i="1"/>
  <c r="O128" i="1"/>
  <c r="Q127" i="1"/>
  <c r="P127" i="1"/>
  <c r="O127" i="1"/>
  <c r="Q126" i="1"/>
  <c r="P126" i="1"/>
  <c r="O126" i="1"/>
  <c r="Q125" i="1"/>
  <c r="P125" i="1"/>
  <c r="O125" i="1"/>
  <c r="Q124" i="1"/>
  <c r="P124" i="1"/>
  <c r="O124" i="1"/>
  <c r="Q123" i="1"/>
  <c r="P123" i="1"/>
  <c r="O123" i="1"/>
  <c r="Q122" i="1"/>
  <c r="P122" i="1"/>
  <c r="O122" i="1"/>
  <c r="Q121" i="1"/>
  <c r="P121" i="1"/>
  <c r="O121" i="1"/>
  <c r="Q120" i="1"/>
  <c r="P120" i="1"/>
  <c r="O120" i="1"/>
  <c r="Q119" i="1"/>
  <c r="P119" i="1"/>
  <c r="O119" i="1"/>
  <c r="Q118" i="1"/>
  <c r="P118" i="1"/>
  <c r="O118" i="1"/>
  <c r="Q117" i="1"/>
  <c r="P117" i="1"/>
  <c r="O117" i="1"/>
  <c r="Q116" i="1"/>
  <c r="P116" i="1"/>
  <c r="O116" i="1"/>
  <c r="Q115" i="1"/>
  <c r="P115" i="1"/>
  <c r="O115" i="1"/>
  <c r="Q114" i="1"/>
  <c r="P114" i="1"/>
  <c r="O114" i="1"/>
  <c r="Q113" i="1"/>
  <c r="P113" i="1"/>
  <c r="O113" i="1"/>
  <c r="Q112" i="1"/>
  <c r="P112" i="1"/>
  <c r="O112" i="1"/>
  <c r="Q111" i="1"/>
  <c r="P111" i="1"/>
  <c r="O111" i="1"/>
  <c r="Q110" i="1"/>
  <c r="P110" i="1"/>
  <c r="O110" i="1"/>
  <c r="Q109" i="1"/>
  <c r="P109" i="1"/>
  <c r="O109" i="1"/>
  <c r="Q108" i="1"/>
  <c r="P108" i="1"/>
  <c r="O108" i="1"/>
  <c r="Q107" i="1"/>
  <c r="P107" i="1"/>
  <c r="O107" i="1"/>
  <c r="Q106" i="1"/>
  <c r="P106" i="1"/>
  <c r="O106" i="1"/>
  <c r="Q105" i="1"/>
  <c r="P105" i="1"/>
  <c r="O105" i="1"/>
  <c r="Q104" i="1"/>
  <c r="P104" i="1"/>
  <c r="O104" i="1"/>
  <c r="Q103" i="1"/>
  <c r="P103" i="1"/>
  <c r="O103" i="1"/>
  <c r="Q102" i="1"/>
  <c r="P102" i="1"/>
  <c r="O102" i="1"/>
  <c r="Q101" i="1"/>
  <c r="P101" i="1"/>
  <c r="O101" i="1"/>
  <c r="Q100" i="1"/>
  <c r="P100" i="1"/>
  <c r="O100" i="1"/>
  <c r="Q99" i="1"/>
  <c r="P99" i="1"/>
  <c r="O99" i="1"/>
  <c r="Q98" i="1"/>
  <c r="P98" i="1"/>
  <c r="O98" i="1"/>
  <c r="Q97" i="1"/>
  <c r="P97" i="1"/>
  <c r="O97" i="1"/>
  <c r="Q96" i="1"/>
  <c r="P96" i="1"/>
  <c r="O96" i="1"/>
  <c r="Q95" i="1"/>
  <c r="P95" i="1"/>
  <c r="O95" i="1"/>
  <c r="Q94" i="1"/>
  <c r="P94" i="1"/>
  <c r="O94" i="1"/>
  <c r="Q93" i="1"/>
  <c r="P93" i="1"/>
  <c r="O93" i="1"/>
  <c r="Q92" i="1"/>
  <c r="P92" i="1"/>
  <c r="O92" i="1"/>
  <c r="Q91" i="1"/>
  <c r="P91" i="1"/>
  <c r="O91" i="1"/>
  <c r="Q90" i="1"/>
  <c r="P90" i="1"/>
  <c r="O90" i="1"/>
  <c r="Q89" i="1"/>
  <c r="P89" i="1"/>
  <c r="O89" i="1"/>
  <c r="Q88" i="1"/>
  <c r="P88" i="1"/>
  <c r="O88" i="1"/>
  <c r="Q87" i="1"/>
  <c r="P87" i="1"/>
  <c r="O87" i="1"/>
  <c r="Q86" i="1"/>
  <c r="P86" i="1"/>
  <c r="O86" i="1"/>
  <c r="Q85" i="1"/>
  <c r="P85" i="1"/>
  <c r="O85" i="1"/>
  <c r="Q84" i="1"/>
  <c r="P84" i="1"/>
  <c r="O84" i="1"/>
  <c r="Q83" i="1"/>
  <c r="P83" i="1"/>
  <c r="O83" i="1"/>
  <c r="Q82" i="1"/>
  <c r="P82" i="1"/>
  <c r="O82" i="1"/>
  <c r="Q81" i="1"/>
  <c r="P81" i="1"/>
  <c r="O81" i="1"/>
  <c r="Q80" i="1"/>
  <c r="P80" i="1"/>
  <c r="O80" i="1"/>
  <c r="Q79" i="1"/>
  <c r="P79" i="1"/>
  <c r="O79" i="1"/>
  <c r="Q78" i="1"/>
  <c r="P78" i="1"/>
  <c r="O78" i="1"/>
  <c r="Q77" i="1"/>
  <c r="P77" i="1"/>
  <c r="O77" i="1"/>
  <c r="Q76" i="1"/>
  <c r="P76" i="1"/>
  <c r="O76" i="1"/>
  <c r="Q75" i="1"/>
  <c r="P75" i="1"/>
  <c r="O75" i="1"/>
  <c r="Q74" i="1"/>
  <c r="P74" i="1"/>
  <c r="O74" i="1"/>
  <c r="Q73" i="1"/>
  <c r="P73" i="1"/>
  <c r="O73" i="1"/>
  <c r="Q72" i="1"/>
  <c r="P72" i="1"/>
  <c r="O72" i="1"/>
  <c r="Q71" i="1"/>
  <c r="P71" i="1"/>
  <c r="O71" i="1"/>
  <c r="Q70" i="1"/>
  <c r="P70" i="1"/>
  <c r="O70" i="1"/>
  <c r="Q69" i="1"/>
  <c r="P69" i="1"/>
  <c r="O69" i="1"/>
  <c r="Q68" i="1"/>
  <c r="P68" i="1"/>
  <c r="O68" i="1"/>
  <c r="Q67" i="1"/>
  <c r="P67" i="1"/>
  <c r="O67" i="1"/>
  <c r="Q66" i="1"/>
  <c r="P66" i="1"/>
  <c r="O66" i="1"/>
  <c r="Q65" i="1"/>
  <c r="P65" i="1"/>
  <c r="O65" i="1"/>
  <c r="Q64" i="1"/>
  <c r="P64" i="1"/>
  <c r="O64" i="1"/>
  <c r="Q63" i="1"/>
  <c r="P63" i="1"/>
  <c r="O63" i="1"/>
  <c r="Q62" i="1"/>
  <c r="P62" i="1"/>
  <c r="O62" i="1"/>
  <c r="Q61" i="1"/>
  <c r="P61" i="1"/>
  <c r="O61" i="1"/>
  <c r="Q60" i="1"/>
  <c r="P60" i="1"/>
  <c r="O60" i="1"/>
  <c r="Q59" i="1"/>
  <c r="P59" i="1"/>
  <c r="O59" i="1"/>
  <c r="Q58" i="1"/>
  <c r="P58" i="1"/>
  <c r="O58" i="1"/>
  <c r="Q57" i="1"/>
  <c r="P57" i="1"/>
  <c r="O57" i="1"/>
  <c r="Q56" i="1"/>
  <c r="P56" i="1"/>
  <c r="O56" i="1"/>
  <c r="Q55" i="1"/>
  <c r="P55" i="1"/>
  <c r="O55" i="1"/>
  <c r="Q54" i="1"/>
  <c r="P54" i="1"/>
  <c r="O54" i="1"/>
  <c r="Q53" i="1"/>
  <c r="P53" i="1"/>
  <c r="O53" i="1"/>
  <c r="Q52" i="1"/>
  <c r="P52" i="1"/>
  <c r="O52" i="1"/>
  <c r="Q51" i="1"/>
  <c r="P51" i="1"/>
  <c r="O51" i="1"/>
  <c r="Q50" i="1"/>
  <c r="P50" i="1"/>
  <c r="O50" i="1"/>
  <c r="Q49" i="1"/>
  <c r="P49" i="1"/>
  <c r="O49" i="1"/>
  <c r="Q48" i="1"/>
  <c r="P48" i="1"/>
  <c r="O48" i="1"/>
  <c r="Q47" i="1"/>
  <c r="P47" i="1"/>
  <c r="O47" i="1"/>
  <c r="Q46" i="1"/>
  <c r="P46" i="1"/>
  <c r="O46" i="1"/>
  <c r="Q45" i="1"/>
  <c r="P45" i="1"/>
  <c r="O45" i="1"/>
  <c r="Q44" i="1"/>
  <c r="P44" i="1"/>
  <c r="O44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Q4" i="1"/>
  <c r="P4" i="1"/>
  <c r="O4" i="1"/>
  <c r="Q3" i="1"/>
  <c r="P3" i="1"/>
  <c r="O3" i="1"/>
  <c r="Q2" i="1"/>
  <c r="P2" i="1"/>
  <c r="O2" i="1"/>
  <c r="Q1" i="1"/>
  <c r="P1" i="1"/>
  <c r="O1" i="1"/>
  <c r="G1" i="1"/>
  <c r="F1" i="1"/>
  <c r="H1" i="1"/>
  <c r="F2" i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K207" i="1"/>
  <c r="K199" i="1"/>
  <c r="K187" i="1"/>
  <c r="K175" i="1"/>
  <c r="K163" i="1"/>
  <c r="K151" i="1"/>
  <c r="K139" i="1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M210" i="1"/>
  <c r="L210" i="1"/>
  <c r="K210" i="1"/>
  <c r="J210" i="1"/>
  <c r="M209" i="1"/>
  <c r="L209" i="1"/>
  <c r="K209" i="1"/>
  <c r="J209" i="1"/>
  <c r="M208" i="1"/>
  <c r="L208" i="1"/>
  <c r="K208" i="1"/>
  <c r="J208" i="1"/>
  <c r="M207" i="1"/>
  <c r="L207" i="1"/>
  <c r="J207" i="1"/>
  <c r="M206" i="1"/>
  <c r="L206" i="1"/>
  <c r="K206" i="1"/>
  <c r="J206" i="1"/>
  <c r="M205" i="1"/>
  <c r="L205" i="1"/>
  <c r="K205" i="1"/>
  <c r="J205" i="1"/>
  <c r="M204" i="1"/>
  <c r="L204" i="1"/>
  <c r="K204" i="1"/>
  <c r="J204" i="1"/>
  <c r="M203" i="1"/>
  <c r="L203" i="1"/>
  <c r="K203" i="1"/>
  <c r="J203" i="1"/>
  <c r="M202" i="1"/>
  <c r="L202" i="1"/>
  <c r="K202" i="1"/>
  <c r="J202" i="1"/>
  <c r="M201" i="1"/>
  <c r="L201" i="1"/>
  <c r="K201" i="1"/>
  <c r="J201" i="1"/>
  <c r="M200" i="1"/>
  <c r="L200" i="1"/>
  <c r="K200" i="1"/>
  <c r="J200" i="1"/>
  <c r="M199" i="1"/>
  <c r="L199" i="1"/>
  <c r="J199" i="1"/>
  <c r="M198" i="1"/>
  <c r="L198" i="1"/>
  <c r="K198" i="1"/>
  <c r="J198" i="1"/>
  <c r="M197" i="1"/>
  <c r="L197" i="1"/>
  <c r="K197" i="1"/>
  <c r="J197" i="1"/>
  <c r="M196" i="1"/>
  <c r="L196" i="1"/>
  <c r="K196" i="1"/>
  <c r="J196" i="1"/>
  <c r="M195" i="1"/>
  <c r="L195" i="1"/>
  <c r="K195" i="1"/>
  <c r="J195" i="1"/>
  <c r="M194" i="1"/>
  <c r="L194" i="1"/>
  <c r="K194" i="1"/>
  <c r="J194" i="1"/>
  <c r="M193" i="1"/>
  <c r="L193" i="1"/>
  <c r="K193" i="1"/>
  <c r="J193" i="1"/>
  <c r="M192" i="1"/>
  <c r="L192" i="1"/>
  <c r="K192" i="1"/>
  <c r="J192" i="1"/>
  <c r="M191" i="1"/>
  <c r="L191" i="1"/>
  <c r="K191" i="1"/>
  <c r="J191" i="1"/>
  <c r="M190" i="1"/>
  <c r="L190" i="1"/>
  <c r="K190" i="1"/>
  <c r="J190" i="1"/>
  <c r="M189" i="1"/>
  <c r="L189" i="1"/>
  <c r="K189" i="1"/>
  <c r="J189" i="1"/>
  <c r="M188" i="1"/>
  <c r="L188" i="1"/>
  <c r="K188" i="1"/>
  <c r="J188" i="1"/>
  <c r="M187" i="1"/>
  <c r="L187" i="1"/>
  <c r="J187" i="1"/>
  <c r="M186" i="1"/>
  <c r="L186" i="1"/>
  <c r="K186" i="1"/>
  <c r="J186" i="1"/>
  <c r="M185" i="1"/>
  <c r="L185" i="1"/>
  <c r="K185" i="1"/>
  <c r="J185" i="1"/>
  <c r="M184" i="1"/>
  <c r="L184" i="1"/>
  <c r="K184" i="1"/>
  <c r="J184" i="1"/>
  <c r="M183" i="1"/>
  <c r="L183" i="1"/>
  <c r="K183" i="1"/>
  <c r="J183" i="1"/>
  <c r="M182" i="1"/>
  <c r="L182" i="1"/>
  <c r="K182" i="1"/>
  <c r="J182" i="1"/>
  <c r="M181" i="1"/>
  <c r="L181" i="1"/>
  <c r="K181" i="1"/>
  <c r="J181" i="1"/>
  <c r="M180" i="1"/>
  <c r="L180" i="1"/>
  <c r="K180" i="1"/>
  <c r="J180" i="1"/>
  <c r="M179" i="1"/>
  <c r="L179" i="1"/>
  <c r="K179" i="1"/>
  <c r="J179" i="1"/>
  <c r="M178" i="1"/>
  <c r="L178" i="1"/>
  <c r="K178" i="1"/>
  <c r="J178" i="1"/>
  <c r="M177" i="1"/>
  <c r="L177" i="1"/>
  <c r="K177" i="1"/>
  <c r="J177" i="1"/>
  <c r="M176" i="1"/>
  <c r="L176" i="1"/>
  <c r="K176" i="1"/>
  <c r="J176" i="1"/>
  <c r="M175" i="1"/>
  <c r="L175" i="1"/>
  <c r="J175" i="1"/>
  <c r="M174" i="1"/>
  <c r="L174" i="1"/>
  <c r="K174" i="1"/>
  <c r="J174" i="1"/>
  <c r="M173" i="1"/>
  <c r="L173" i="1"/>
  <c r="K173" i="1"/>
  <c r="J173" i="1"/>
  <c r="M172" i="1"/>
  <c r="L172" i="1"/>
  <c r="K172" i="1"/>
  <c r="J172" i="1"/>
  <c r="M171" i="1"/>
  <c r="L171" i="1"/>
  <c r="K171" i="1"/>
  <c r="J171" i="1"/>
  <c r="M170" i="1"/>
  <c r="L170" i="1"/>
  <c r="K170" i="1"/>
  <c r="J170" i="1"/>
  <c r="M169" i="1"/>
  <c r="L169" i="1"/>
  <c r="K169" i="1"/>
  <c r="J169" i="1"/>
  <c r="M168" i="1"/>
  <c r="L168" i="1"/>
  <c r="K168" i="1"/>
  <c r="J168" i="1"/>
  <c r="M167" i="1"/>
  <c r="L167" i="1"/>
  <c r="K167" i="1"/>
  <c r="J167" i="1"/>
  <c r="M166" i="1"/>
  <c r="L166" i="1"/>
  <c r="K166" i="1"/>
  <c r="J166" i="1"/>
  <c r="M165" i="1"/>
  <c r="L165" i="1"/>
  <c r="K165" i="1"/>
  <c r="J165" i="1"/>
  <c r="M164" i="1"/>
  <c r="L164" i="1"/>
  <c r="K164" i="1"/>
  <c r="J164" i="1"/>
  <c r="M163" i="1"/>
  <c r="L163" i="1"/>
  <c r="J163" i="1"/>
  <c r="M162" i="1"/>
  <c r="L162" i="1"/>
  <c r="K162" i="1"/>
  <c r="J162" i="1"/>
  <c r="M161" i="1"/>
  <c r="L161" i="1"/>
  <c r="K161" i="1"/>
  <c r="J161" i="1"/>
  <c r="M160" i="1"/>
  <c r="L160" i="1"/>
  <c r="K160" i="1"/>
  <c r="J160" i="1"/>
  <c r="M159" i="1"/>
  <c r="L159" i="1"/>
  <c r="K159" i="1"/>
  <c r="J159" i="1"/>
  <c r="M158" i="1"/>
  <c r="L158" i="1"/>
  <c r="K158" i="1"/>
  <c r="J158" i="1"/>
  <c r="M157" i="1"/>
  <c r="L157" i="1"/>
  <c r="K157" i="1"/>
  <c r="J157" i="1"/>
  <c r="M156" i="1"/>
  <c r="L156" i="1"/>
  <c r="K156" i="1"/>
  <c r="J156" i="1"/>
  <c r="M155" i="1"/>
  <c r="L155" i="1"/>
  <c r="K155" i="1"/>
  <c r="J155" i="1"/>
  <c r="M154" i="1"/>
  <c r="L154" i="1"/>
  <c r="K154" i="1"/>
  <c r="J154" i="1"/>
  <c r="M153" i="1"/>
  <c r="L153" i="1"/>
  <c r="K153" i="1"/>
  <c r="J153" i="1"/>
  <c r="M152" i="1"/>
  <c r="L152" i="1"/>
  <c r="K152" i="1"/>
  <c r="J152" i="1"/>
  <c r="M151" i="1"/>
  <c r="L151" i="1"/>
  <c r="J151" i="1"/>
  <c r="M150" i="1"/>
  <c r="L150" i="1"/>
  <c r="K150" i="1"/>
  <c r="J150" i="1"/>
  <c r="M149" i="1"/>
  <c r="L149" i="1"/>
  <c r="K149" i="1"/>
  <c r="J149" i="1"/>
  <c r="M148" i="1"/>
  <c r="L148" i="1"/>
  <c r="K148" i="1"/>
  <c r="J148" i="1"/>
  <c r="M147" i="1"/>
  <c r="L147" i="1"/>
  <c r="K147" i="1"/>
  <c r="J147" i="1"/>
  <c r="M146" i="1"/>
  <c r="L146" i="1"/>
  <c r="K146" i="1"/>
  <c r="J146" i="1"/>
  <c r="M145" i="1"/>
  <c r="L145" i="1"/>
  <c r="K145" i="1"/>
  <c r="J145" i="1"/>
  <c r="M144" i="1"/>
  <c r="L144" i="1"/>
  <c r="K144" i="1"/>
  <c r="J144" i="1"/>
  <c r="M143" i="1"/>
  <c r="L143" i="1"/>
  <c r="K143" i="1"/>
  <c r="J143" i="1"/>
  <c r="M142" i="1"/>
  <c r="L142" i="1"/>
  <c r="K142" i="1"/>
  <c r="J142" i="1"/>
  <c r="M141" i="1"/>
  <c r="L141" i="1"/>
  <c r="K141" i="1"/>
  <c r="J141" i="1"/>
  <c r="M140" i="1"/>
  <c r="L140" i="1"/>
  <c r="K140" i="1"/>
  <c r="J140" i="1"/>
  <c r="M139" i="1"/>
  <c r="L139" i="1"/>
  <c r="J139" i="1"/>
  <c r="M138" i="1"/>
  <c r="L138" i="1"/>
  <c r="K138" i="1"/>
  <c r="J138" i="1"/>
  <c r="M137" i="1"/>
  <c r="L137" i="1"/>
  <c r="K137" i="1"/>
  <c r="J137" i="1"/>
  <c r="M136" i="1"/>
  <c r="L136" i="1"/>
  <c r="K136" i="1"/>
  <c r="J136" i="1"/>
  <c r="M135" i="1"/>
  <c r="L135" i="1"/>
  <c r="K135" i="1"/>
  <c r="J135" i="1"/>
  <c r="M134" i="1"/>
  <c r="L134" i="1"/>
  <c r="K134" i="1"/>
  <c r="J134" i="1"/>
  <c r="M133" i="1"/>
  <c r="L133" i="1"/>
  <c r="K133" i="1"/>
  <c r="J133" i="1"/>
  <c r="M132" i="1"/>
  <c r="L132" i="1"/>
  <c r="K132" i="1"/>
  <c r="J132" i="1"/>
  <c r="M131" i="1"/>
  <c r="L131" i="1"/>
  <c r="K131" i="1"/>
  <c r="J131" i="1"/>
  <c r="M130" i="1"/>
  <c r="L130" i="1"/>
  <c r="K130" i="1"/>
  <c r="J130" i="1"/>
  <c r="M129" i="1"/>
  <c r="L129" i="1"/>
  <c r="K129" i="1"/>
  <c r="J129" i="1"/>
  <c r="M128" i="1"/>
  <c r="L128" i="1"/>
  <c r="K128" i="1"/>
  <c r="J128" i="1"/>
  <c r="M127" i="1"/>
  <c r="L127" i="1"/>
  <c r="K127" i="1"/>
  <c r="J127" i="1"/>
  <c r="M126" i="1"/>
  <c r="L126" i="1"/>
  <c r="K126" i="1"/>
  <c r="J126" i="1"/>
  <c r="M125" i="1"/>
  <c r="L125" i="1"/>
  <c r="K125" i="1"/>
  <c r="J125" i="1"/>
  <c r="M124" i="1"/>
  <c r="L124" i="1"/>
  <c r="K124" i="1"/>
  <c r="J124" i="1"/>
  <c r="M123" i="1"/>
  <c r="L123" i="1"/>
  <c r="K123" i="1"/>
  <c r="J123" i="1"/>
  <c r="M122" i="1"/>
  <c r="L122" i="1"/>
  <c r="K122" i="1"/>
  <c r="J122" i="1"/>
  <c r="M121" i="1"/>
  <c r="L121" i="1"/>
  <c r="K121" i="1"/>
  <c r="J121" i="1"/>
  <c r="M120" i="1"/>
  <c r="L120" i="1"/>
  <c r="K120" i="1"/>
  <c r="J120" i="1"/>
  <c r="M119" i="1"/>
  <c r="L119" i="1"/>
  <c r="K119" i="1"/>
  <c r="J119" i="1"/>
  <c r="M118" i="1"/>
  <c r="L118" i="1"/>
  <c r="K118" i="1"/>
  <c r="J118" i="1"/>
  <c r="M117" i="1"/>
  <c r="L117" i="1"/>
  <c r="K117" i="1"/>
  <c r="J117" i="1"/>
  <c r="M116" i="1"/>
  <c r="L116" i="1"/>
  <c r="K116" i="1"/>
  <c r="J116" i="1"/>
  <c r="M115" i="1"/>
  <c r="L115" i="1"/>
  <c r="K115" i="1"/>
  <c r="J115" i="1"/>
  <c r="M114" i="1"/>
  <c r="L114" i="1"/>
  <c r="K114" i="1"/>
  <c r="J114" i="1"/>
  <c r="M113" i="1"/>
  <c r="L113" i="1"/>
  <c r="K113" i="1"/>
  <c r="J113" i="1"/>
  <c r="M112" i="1"/>
  <c r="L112" i="1"/>
  <c r="K112" i="1"/>
  <c r="J112" i="1"/>
  <c r="M111" i="1"/>
  <c r="L111" i="1"/>
  <c r="K111" i="1"/>
  <c r="J111" i="1"/>
  <c r="M110" i="1"/>
  <c r="L110" i="1"/>
  <c r="K110" i="1"/>
  <c r="J110" i="1"/>
  <c r="M109" i="1"/>
  <c r="L109" i="1"/>
  <c r="K109" i="1"/>
  <c r="J109" i="1"/>
  <c r="M108" i="1"/>
  <c r="L108" i="1"/>
  <c r="K108" i="1"/>
  <c r="J108" i="1"/>
  <c r="M107" i="1"/>
  <c r="L107" i="1"/>
  <c r="K107" i="1"/>
  <c r="J107" i="1"/>
  <c r="M106" i="1"/>
  <c r="L106" i="1"/>
  <c r="K106" i="1"/>
  <c r="J106" i="1"/>
  <c r="M105" i="1"/>
  <c r="L105" i="1"/>
  <c r="K105" i="1"/>
  <c r="J105" i="1"/>
  <c r="M104" i="1"/>
  <c r="L104" i="1"/>
  <c r="K104" i="1"/>
  <c r="J104" i="1"/>
  <c r="M103" i="1"/>
  <c r="L103" i="1"/>
  <c r="K103" i="1"/>
  <c r="J103" i="1"/>
  <c r="M102" i="1"/>
  <c r="L102" i="1"/>
  <c r="K102" i="1"/>
  <c r="J102" i="1"/>
  <c r="M101" i="1"/>
  <c r="L101" i="1"/>
  <c r="K101" i="1"/>
  <c r="J101" i="1"/>
  <c r="M100" i="1"/>
  <c r="L100" i="1"/>
  <c r="K100" i="1"/>
  <c r="J100" i="1"/>
  <c r="M99" i="1"/>
  <c r="L99" i="1"/>
  <c r="K99" i="1"/>
  <c r="J99" i="1"/>
  <c r="M98" i="1"/>
  <c r="L98" i="1"/>
  <c r="K98" i="1"/>
  <c r="J98" i="1"/>
  <c r="M97" i="1"/>
  <c r="L97" i="1"/>
  <c r="K97" i="1"/>
  <c r="J97" i="1"/>
  <c r="M96" i="1"/>
  <c r="L96" i="1"/>
  <c r="K96" i="1"/>
  <c r="J96" i="1"/>
  <c r="M95" i="1"/>
  <c r="L95" i="1"/>
  <c r="K95" i="1"/>
  <c r="J95" i="1"/>
  <c r="M94" i="1"/>
  <c r="L94" i="1"/>
  <c r="K94" i="1"/>
  <c r="J94" i="1"/>
  <c r="M93" i="1"/>
  <c r="L93" i="1"/>
  <c r="K93" i="1"/>
  <c r="J93" i="1"/>
  <c r="M92" i="1"/>
  <c r="L92" i="1"/>
  <c r="K92" i="1"/>
  <c r="J92" i="1"/>
  <c r="M91" i="1"/>
  <c r="L91" i="1"/>
  <c r="K91" i="1"/>
  <c r="J91" i="1"/>
  <c r="M90" i="1"/>
  <c r="L90" i="1"/>
  <c r="K90" i="1"/>
  <c r="J90" i="1"/>
  <c r="M89" i="1"/>
  <c r="L89" i="1"/>
  <c r="K89" i="1"/>
  <c r="J89" i="1"/>
  <c r="M88" i="1"/>
  <c r="L88" i="1"/>
  <c r="K88" i="1"/>
  <c r="J88" i="1"/>
  <c r="M87" i="1"/>
  <c r="L87" i="1"/>
  <c r="K87" i="1"/>
  <c r="J87" i="1"/>
  <c r="M86" i="1"/>
  <c r="L86" i="1"/>
  <c r="K86" i="1"/>
  <c r="J86" i="1"/>
  <c r="M85" i="1"/>
  <c r="L85" i="1"/>
  <c r="K85" i="1"/>
  <c r="J85" i="1"/>
  <c r="M84" i="1"/>
  <c r="L84" i="1"/>
  <c r="K84" i="1"/>
  <c r="J84" i="1"/>
  <c r="M83" i="1"/>
  <c r="L83" i="1"/>
  <c r="K83" i="1"/>
  <c r="J83" i="1"/>
  <c r="M82" i="1"/>
  <c r="L82" i="1"/>
  <c r="K82" i="1"/>
  <c r="J82" i="1"/>
  <c r="M81" i="1"/>
  <c r="L81" i="1"/>
  <c r="K81" i="1"/>
  <c r="J81" i="1"/>
  <c r="M80" i="1"/>
  <c r="L80" i="1"/>
  <c r="K80" i="1"/>
  <c r="J80" i="1"/>
  <c r="M79" i="1"/>
  <c r="L79" i="1"/>
  <c r="K79" i="1"/>
  <c r="J79" i="1"/>
  <c r="M78" i="1"/>
  <c r="L78" i="1"/>
  <c r="K78" i="1"/>
  <c r="J78" i="1"/>
  <c r="M77" i="1"/>
  <c r="L77" i="1"/>
  <c r="K77" i="1"/>
  <c r="J77" i="1"/>
  <c r="M76" i="1"/>
  <c r="L76" i="1"/>
  <c r="K76" i="1"/>
  <c r="J76" i="1"/>
  <c r="M75" i="1"/>
  <c r="L75" i="1"/>
  <c r="K75" i="1"/>
  <c r="J75" i="1"/>
  <c r="M74" i="1"/>
  <c r="L74" i="1"/>
  <c r="K74" i="1"/>
  <c r="J74" i="1"/>
  <c r="M73" i="1"/>
  <c r="L73" i="1"/>
  <c r="K73" i="1"/>
  <c r="J73" i="1"/>
  <c r="M72" i="1"/>
  <c r="L72" i="1"/>
  <c r="K72" i="1"/>
  <c r="J72" i="1"/>
  <c r="M71" i="1"/>
  <c r="L71" i="1"/>
  <c r="K71" i="1"/>
  <c r="J71" i="1"/>
  <c r="M70" i="1"/>
  <c r="L70" i="1"/>
  <c r="K70" i="1"/>
  <c r="J70" i="1"/>
  <c r="M69" i="1"/>
  <c r="L69" i="1"/>
  <c r="K69" i="1"/>
  <c r="J69" i="1"/>
  <c r="M68" i="1"/>
  <c r="L68" i="1"/>
  <c r="K68" i="1"/>
  <c r="J68" i="1"/>
  <c r="M67" i="1"/>
  <c r="L67" i="1"/>
  <c r="K67" i="1"/>
  <c r="J67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  <c r="M1" i="1"/>
  <c r="L1" i="1"/>
  <c r="K1" i="1"/>
  <c r="J1" i="1"/>
</calcChain>
</file>

<file path=xl/sharedStrings.xml><?xml version="1.0" encoding="utf-8"?>
<sst xmlns="http://schemas.openxmlformats.org/spreadsheetml/2006/main" count="843" uniqueCount="536">
  <si>
    <t>ID</t>
  </si>
  <si>
    <t>Item</t>
  </si>
  <si>
    <t xml:space="preserve"> No Item</t>
  </si>
  <si>
    <t xml:space="preserve"> Sword 1</t>
  </si>
  <si>
    <t xml:space="preserve"> Sword 2</t>
  </si>
  <si>
    <t xml:space="preserve"> Sword 3</t>
  </si>
  <si>
    <t xml:space="preserve"> Sword 4</t>
  </si>
  <si>
    <t xml:space="preserve"> Axe 1</t>
  </si>
  <si>
    <t xml:space="preserve"> Axe 2</t>
  </si>
  <si>
    <t xml:space="preserve"> Axe 3</t>
  </si>
  <si>
    <t xml:space="preserve"> Blade 1</t>
  </si>
  <si>
    <t xml:space="preserve"> Blade 2</t>
  </si>
  <si>
    <t xml:space="preserve"> Blade 3</t>
  </si>
  <si>
    <t xml:space="preserve"> Blade 4</t>
  </si>
  <si>
    <t xml:space="preserve"> Hammer 1</t>
  </si>
  <si>
    <t xml:space="preserve"> Hammer 2</t>
  </si>
  <si>
    <t xml:space="preserve"> Hammer 3</t>
  </si>
  <si>
    <t xml:space="preserve"> Celtis 1</t>
  </si>
  <si>
    <t xml:space="preserve"> Celtis 2</t>
  </si>
  <si>
    <t xml:space="preserve"> Celtis 3</t>
  </si>
  <si>
    <t xml:space="preserve"> Punch 1</t>
  </si>
  <si>
    <t xml:space="preserve"> Punch 2</t>
  </si>
  <si>
    <t xml:space="preserve"> Punch 3</t>
  </si>
  <si>
    <t xml:space="preserve"> Blow 1</t>
  </si>
  <si>
    <t xml:space="preserve"> Blow 2</t>
  </si>
  <si>
    <t xml:space="preserve"> Blow 3</t>
  </si>
  <si>
    <t xml:space="preserve"> Shot 1</t>
  </si>
  <si>
    <t xml:space="preserve"> Shot 2</t>
  </si>
  <si>
    <t xml:space="preserve"> Shot 3</t>
  </si>
  <si>
    <t xml:space="preserve"> Laser 1</t>
  </si>
  <si>
    <t xml:space="preserve"> Laser 2</t>
  </si>
  <si>
    <t xml:space="preserve"> Laser 3</t>
  </si>
  <si>
    <t xml:space="preserve"> Bomb 1</t>
  </si>
  <si>
    <t xml:space="preserve"> Bomb 2</t>
  </si>
  <si>
    <t xml:space="preserve"> Bomb 3</t>
  </si>
  <si>
    <t xml:space="preserve"> Bomb 4</t>
  </si>
  <si>
    <t xml:space="preserve"> Shield 1 </t>
  </si>
  <si>
    <t xml:space="preserve"> Shield 2</t>
  </si>
  <si>
    <t xml:space="preserve"> Shield 3 </t>
  </si>
  <si>
    <t xml:space="preserve"> Shield 4</t>
  </si>
  <si>
    <t xml:space="preserve"> Shield 5</t>
  </si>
  <si>
    <t xml:space="preserve"> Empty Pack</t>
  </si>
  <si>
    <t xml:space="preserve"> Power Pack</t>
  </si>
  <si>
    <t xml:space="preserve"> Shield Pack</t>
  </si>
  <si>
    <t xml:space="preserve"> Turbo Pack</t>
  </si>
  <si>
    <t xml:space="preserve"> Solar Pack</t>
  </si>
  <si>
    <t xml:space="preserve"> Quick Pack</t>
  </si>
  <si>
    <t xml:space="preserve"> Boots 1</t>
  </si>
  <si>
    <t xml:space="preserve"> Boots 2</t>
  </si>
  <si>
    <t xml:space="preserve"> Boots 3</t>
  </si>
  <si>
    <t xml:space="preserve"> Boots 4</t>
  </si>
  <si>
    <t xml:space="preserve"> Boots 5</t>
  </si>
  <si>
    <t xml:space="preserve"> Boots 6</t>
  </si>
  <si>
    <t>3A</t>
  </si>
  <si>
    <t>3B</t>
  </si>
  <si>
    <t>3C</t>
  </si>
  <si>
    <t>3D</t>
  </si>
  <si>
    <t>3E</t>
  </si>
  <si>
    <t>3F</t>
  </si>
  <si>
    <t xml:space="preserve"> *Blank*</t>
  </si>
  <si>
    <t xml:space="preserve"> Transceiver</t>
  </si>
  <si>
    <t>4A</t>
  </si>
  <si>
    <t xml:space="preserve"> Surprise Horn</t>
  </si>
  <si>
    <t>4B</t>
  </si>
  <si>
    <t xml:space="preserve"> Drill</t>
  </si>
  <si>
    <t>4C</t>
  </si>
  <si>
    <t xml:space="preserve"> Vanish</t>
  </si>
  <si>
    <t>4D</t>
  </si>
  <si>
    <t xml:space="preserve"> Change</t>
  </si>
  <si>
    <t>4E</t>
  </si>
  <si>
    <t xml:space="preserve"> Chameleon Glasses</t>
  </si>
  <si>
    <t>4F</t>
  </si>
  <si>
    <t xml:space="preserve"> Key</t>
  </si>
  <si>
    <t xml:space="preserve"> Little Robot</t>
  </si>
  <si>
    <t xml:space="preserve"> Light</t>
  </si>
  <si>
    <t xml:space="preserve"> Seed</t>
  </si>
  <si>
    <t xml:space="preserve"> Blimp</t>
  </si>
  <si>
    <t xml:space="preserve"> Spaceship</t>
  </si>
  <si>
    <t xml:space="preserve"> *Warp System*</t>
  </si>
  <si>
    <t xml:space="preserve"> Relay</t>
  </si>
  <si>
    <t xml:space="preserve"> Cyber Jack</t>
  </si>
  <si>
    <t xml:space="preserve"> Red Jar</t>
  </si>
  <si>
    <t xml:space="preserve"> Blue Jar</t>
  </si>
  <si>
    <t>5A</t>
  </si>
  <si>
    <t xml:space="preserve"> Yellow Jar</t>
  </si>
  <si>
    <t>5B</t>
  </si>
  <si>
    <t xml:space="preserve"> Jewel</t>
  </si>
  <si>
    <t>5C</t>
  </si>
  <si>
    <t xml:space="preserve"> Letter</t>
  </si>
  <si>
    <t>5D</t>
  </si>
  <si>
    <t xml:space="preserve"> Litho</t>
  </si>
  <si>
    <t>5E</t>
  </si>
  <si>
    <t xml:space="preserve"> Leader's Badge</t>
  </si>
  <si>
    <t>5F</t>
  </si>
  <si>
    <t xml:space="preserve"> *Badge 2*</t>
  </si>
  <si>
    <t xml:space="preserve"> Stone 1</t>
  </si>
  <si>
    <t xml:space="preserve"> Stone 2</t>
  </si>
  <si>
    <t xml:space="preserve"> Stone 3</t>
  </si>
  <si>
    <t xml:space="preserve"> Red Flower</t>
  </si>
  <si>
    <t xml:space="preserve"> *Sphere*</t>
  </si>
  <si>
    <t xml:space="preserve"> Rusty Drill</t>
  </si>
  <si>
    <t xml:space="preserve"> Scrap A</t>
  </si>
  <si>
    <t xml:space="preserve"> Scrap B</t>
  </si>
  <si>
    <t xml:space="preserve"> Scrap 1</t>
  </si>
  <si>
    <t xml:space="preserve"> Scrap 2</t>
  </si>
  <si>
    <t>6A</t>
  </si>
  <si>
    <t xml:space="preserve"> Scrap 3</t>
  </si>
  <si>
    <t>6B</t>
  </si>
  <si>
    <t xml:space="preserve"> Scrap 4</t>
  </si>
  <si>
    <t>6C</t>
  </si>
  <si>
    <t xml:space="preserve"> Scrap 5</t>
  </si>
  <si>
    <t>6D</t>
  </si>
  <si>
    <t xml:space="preserve"> Scrap 6</t>
  </si>
  <si>
    <t>6E</t>
  </si>
  <si>
    <t xml:space="preserve"> Scrap 7</t>
  </si>
  <si>
    <t>6F</t>
  </si>
  <si>
    <t xml:space="preserve"> Scrap 8</t>
  </si>
  <si>
    <t xml:space="preserve"> Scrap 9</t>
  </si>
  <si>
    <t xml:space="preserve"> Scrap 10</t>
  </si>
  <si>
    <t xml:space="preserve"> Smoke</t>
  </si>
  <si>
    <t xml:space="preserve"> Cure</t>
  </si>
  <si>
    <t xml:space="preserve"> Clean</t>
  </si>
  <si>
    <t xml:space="preserve"> Repair</t>
  </si>
  <si>
    <t xml:space="preserve"> Big Bomb</t>
  </si>
  <si>
    <t xml:space="preserve"> Weather</t>
  </si>
  <si>
    <t>01 : Mine, Mine, Mine</t>
  </si>
  <si>
    <t>02 : Mushroom, Mushroom, Mushroom</t>
  </si>
  <si>
    <t>03 : Rushbird, Rushbird, Rushbird</t>
  </si>
  <si>
    <t>04 : Gel, Gel, Gel</t>
  </si>
  <si>
    <t>05 : Spider, Spider, Spider</t>
  </si>
  <si>
    <t>06 : Turbo, Turbo, Turbo</t>
  </si>
  <si>
    <t>07 : Mole, Mole, Mole</t>
  </si>
  <si>
    <t>08 : Plasmoke, Plasmoke, Plasmoke</t>
  </si>
  <si>
    <t>09 : Elesmoke, Elesmoke, Elesmoke</t>
  </si>
  <si>
    <t>0A : Monk, Monk, Monk</t>
  </si>
  <si>
    <t>0B : Franken, Franken, Franken</t>
  </si>
  <si>
    <t>0C : Ho Ho, Ho Ho, Ho Ho</t>
  </si>
  <si>
    <t>0D : Mummy, Mummy, Mummy</t>
  </si>
  <si>
    <t>0E : Spider &lt;2&gt;, Spider &lt;2&gt;</t>
  </si>
  <si>
    <t>0F : Powermole, Powermole, Powermole</t>
  </si>
  <si>
    <t>10 : Gelgel, Gelgel, Gelgel</t>
  </si>
  <si>
    <t>11 : Quickbird, Quickbird, Quickbird</t>
  </si>
  <si>
    <t>12 : Poison, Poison, Poison</t>
  </si>
  <si>
    <t>13 : Bosstoad, Bosstoad, Bosstoad</t>
  </si>
  <si>
    <t>14 : Gator, Gator, Gator</t>
  </si>
  <si>
    <t>15 : Tackler, Tackler, Tackler</t>
  </si>
  <si>
    <t>16 : Biolion, Biolion, Biolion</t>
  </si>
  <si>
    <t>17 : Gunrobot, Gunrobot, Gunrobot</t>
  </si>
  <si>
    <t>18 : CannonX, CannonX, CannonX</t>
  </si>
  <si>
    <t>19 : Shell, Shell, Shell</t>
  </si>
  <si>
    <t>1A : Urchin, Urchin, Urchin</t>
  </si>
  <si>
    <t>1B : Luckstar, Luckstar, Luckstar</t>
  </si>
  <si>
    <t>1C : Angler, Angler, Angler</t>
  </si>
  <si>
    <t>1D : Octopus, Octopus, Octopus</t>
  </si>
  <si>
    <t>1E : Pumpy, Pumpy, Pumpy</t>
  </si>
  <si>
    <t>1F : Redpixy, Redpixy, Redpixy</t>
  </si>
  <si>
    <t>20 : Whitepixy, Whitepixy, Whitepixy</t>
  </si>
  <si>
    <t>21 : Goldpixy, Goldpixy, Goldpixy</t>
  </si>
  <si>
    <t>22 : Faceman, Faceman, Faceman</t>
  </si>
  <si>
    <t>23 : Knight, Knight, Knight</t>
  </si>
  <si>
    <t>24 : Bumpy, Bumpy, Bumpy</t>
  </si>
  <si>
    <t>25 : Bigface, Bigface, Bigface</t>
  </si>
  <si>
    <t>26 : Master, Master, Master</t>
  </si>
  <si>
    <t>27 : Ninja, Ninja, Ninja</t>
  </si>
  <si>
    <t>28 : Gagarian, Gagarian, Gagarian</t>
  </si>
  <si>
    <t>29 : Mushroom, Mine, Mine</t>
  </si>
  <si>
    <t>2A : Mushroom, Cmdr., Cmdr.</t>
  </si>
  <si>
    <t>2B : Rushbird, Gel, Gel</t>
  </si>
  <si>
    <t>2C : Spider, Gel, Gel</t>
  </si>
  <si>
    <t>2D : Spider, Rushbird, Rushbird</t>
  </si>
  <si>
    <t>2E : Spider, Mushroom, Mushroom</t>
  </si>
  <si>
    <t>2F : Spider, Cmdr., Cmdr.</t>
  </si>
  <si>
    <t>30 : Mole, Cmdr. &lt;3&gt;, Cmdr. &lt;3&gt;</t>
  </si>
  <si>
    <t>31 : Plasmoke, Monk, Monk</t>
  </si>
  <si>
    <t>32 : Plasmoke, Elesmoke, Elesmoke</t>
  </si>
  <si>
    <t>33 : Elesmoke, Plasmoke, Plasmoke</t>
  </si>
  <si>
    <t>34 : Ho Ho, Splasmoke, Elesmoke</t>
  </si>
  <si>
    <t>35 : Franken, Ho Ho, Ho Ho</t>
  </si>
  <si>
    <t>36 : Franken, Mummy, Mummy</t>
  </si>
  <si>
    <t>37 : Mummy, Plasmoke, Elesmoke (can drop 200GP)</t>
  </si>
  <si>
    <t>38 : Mummy, Franken, Franken  (can drop Punch 1)</t>
  </si>
  <si>
    <t>39 : Spider &lt;2&gt;, Turbo, Turbo</t>
  </si>
  <si>
    <t>3A : Spider &lt;2&gt;, Poison, Poison</t>
  </si>
  <si>
    <t>3B : Spider &lt;2&gt;, Cmdr. &lt;6&gt;, Cmdr. &lt;6&gt;</t>
  </si>
  <si>
    <t>3C : Poison, Cmdr. &lt;8&gt;, Cmdr. &lt;8&gt;</t>
  </si>
  <si>
    <t>3D : Quickbird, Gelgel, Gelgel</t>
  </si>
  <si>
    <t>3E : Bosstoad, Gelgel, Gelgel</t>
  </si>
  <si>
    <t>3F : Bosstoad, Quickbird, Quickbird</t>
  </si>
  <si>
    <t>40 : Bosstoad, Gator, Gator</t>
  </si>
  <si>
    <t>41 : Bosstoad, Cmdr. &lt;6&gt;, Cmdr. &lt;6&gt;</t>
  </si>
  <si>
    <t>42 : Tackler, Quickbird, Quickbird</t>
  </si>
  <si>
    <t>43 : Tackler, Gator, Gator</t>
  </si>
  <si>
    <t>44 : Tackler, Cmdr. &lt;6&gt;, Cmdr. &lt;6&gt;</t>
  </si>
  <si>
    <t>45 : Gunrobot, Biolion, Biolion</t>
  </si>
  <si>
    <t>46 : Gunrobot, Cmdr. &lt;7&gt;, Cmdr. &lt;7&gt;</t>
  </si>
  <si>
    <t>47 : Gunrobot, Cmdr. &lt;9&gt;, Cmdr. &lt;9&gt;</t>
  </si>
  <si>
    <t>48 : CannonX, Biolion, Biolion</t>
  </si>
  <si>
    <t>49 : CannonX, Gunrobot, Gunrobot</t>
  </si>
  <si>
    <t>4A : CannonX, Cmdr. &lt;7&gt;, Cmdr. &lt;7&gt;</t>
  </si>
  <si>
    <t>4B : CannonX, Cmdr. &lt;9&gt;, Cmdr. &lt;9&gt;</t>
  </si>
  <si>
    <t>4C : Shell, Cmdr. &lt;11&gt;, Cmdr. &lt;11&gt;</t>
  </si>
  <si>
    <t>4D : Shell, Cmdr. &lt;10&gt;, Cmdr. &lt;10&gt;</t>
  </si>
  <si>
    <t>4E : Urchin, Cmdr. &lt;11&gt;, Cmdr. &lt;11&gt;</t>
  </si>
  <si>
    <t>4F : Urchin, Cmdr. &lt;10&gt;, Cmdr. &lt;10&gt;</t>
  </si>
  <si>
    <t>50 : Luckstar, Shell, Urchin</t>
  </si>
  <si>
    <t>51 : Luckstar, Cmdr. &lt;11&gt;, Cmdr. &lt;11&gt;</t>
  </si>
  <si>
    <t>52 : Luckstar, Cmdr. &lt;10&gt;, Cmdr. &lt;10&gt;</t>
  </si>
  <si>
    <t>53 : Angler, Shell, Shell</t>
  </si>
  <si>
    <t>54 : Angler, Urchin, Urchin</t>
  </si>
  <si>
    <t>55 : Angler, Luckstar, Luckstar</t>
  </si>
  <si>
    <t>56 : Angler, Shell, Urchin</t>
  </si>
  <si>
    <t>57 : Angler, Cmdr. &lt;11&gt;, Cmdr. &lt;11&gt;</t>
  </si>
  <si>
    <t>58 : Angler, Cmdr. &lt;10&gt;, Cmdr. &lt;10&gt;</t>
  </si>
  <si>
    <t>59 : Octopus, Shell, Shell</t>
  </si>
  <si>
    <t>5A : Octopus, Urchin, Urchin</t>
  </si>
  <si>
    <t>5B : Octopus, Luckstar, Luckstar</t>
  </si>
  <si>
    <t>5C : Octopus, Cmdr. &lt;11&gt;, Cmdr. &lt;11&gt;</t>
  </si>
  <si>
    <t>5D : Octopus, Cmdr. &lt;10&gt;, Cmdr. &lt;10&gt;</t>
  </si>
  <si>
    <t>5E : Pumpy, Cmdr. &lt;12&gt;, Cmdr. &lt;12&gt;</t>
  </si>
  <si>
    <t>5F : Pumpy, Cmdr. &lt;13&gt;, Cmdr. &lt;13&gt;</t>
  </si>
  <si>
    <t>60 : Pumpy, Cmdr. &lt;14&gt;, Cmdr. &lt;14&gt;</t>
  </si>
  <si>
    <t>61 : Pumpy, Cmdr. &lt;15&gt;, Cmdr. &lt;15&gt;</t>
  </si>
  <si>
    <t>62 : Whitepixy, Redpixy, Redpixy</t>
  </si>
  <si>
    <t>63 : Goldpixy, Redpixy, Redpixy</t>
  </si>
  <si>
    <t>64 : Goldpixy, Whitepixy, Whitepixy</t>
  </si>
  <si>
    <t>65 : Goldpixy, Whitepixy, Redpixy</t>
  </si>
  <si>
    <t>66 : Faceman, Pumpy, Pumpy</t>
  </si>
  <si>
    <t>67 : Faceman, Cmdr. &lt;12&gt;, Cmdr. &lt;12&gt;</t>
  </si>
  <si>
    <t>68 : Knight, Redpixy, Redpixy</t>
  </si>
  <si>
    <t>69 : Knight, Cmdr. &lt;13&gt;, Cmdr. &lt;13&gt;</t>
  </si>
  <si>
    <t>6A : Bumpy, Cmdr. &lt;12&gt;, Cmdr. &lt;12&gt;</t>
  </si>
  <si>
    <t>6B : Bumpy, Cmdr. &lt;13&gt;, Cmdr. &lt;13&gt;</t>
  </si>
  <si>
    <t>6C : Bumpy, Cmdr. &lt;14&gt;, Cmdr. &lt;14&gt;</t>
  </si>
  <si>
    <t>6D : Bumpy, Cmdr. &lt;15&gt;, Cmdr. &lt;15&gt;</t>
  </si>
  <si>
    <t>6E : Bigface, Bumpy, Bumpy</t>
  </si>
  <si>
    <t>6F : Bigface, Cmdr. &lt;12&gt;, Cmdr. &lt;12&gt;</t>
  </si>
  <si>
    <t>70 : Master, Goldpixy, Goldpixy</t>
  </si>
  <si>
    <t>71 : Master, Cmdr. &lt;13&gt;, Cmdr. &lt;13&gt;</t>
  </si>
  <si>
    <t>72 : Ninja, Cmdr. &lt;13&gt;, Cmdr. &lt;13&gt;</t>
  </si>
  <si>
    <t>73 : Gagarian, Ninja, Ninja</t>
  </si>
  <si>
    <t>74 : Gagarian, Cmdr. &lt;13&gt;, Cmdr. &lt;13&gt;</t>
  </si>
  <si>
    <t>75 : Cmdr., Cmdr., Cmdr.</t>
  </si>
  <si>
    <t>76 : Cmdr. &lt;3&gt;, Cmdr. &lt;3&gt;, Cmdr. &lt;3&gt;</t>
  </si>
  <si>
    <t>77 : Cmdr. &lt;2&gt;, Cmdr. &lt;2&gt;, Cmdr. &lt;2&gt;</t>
  </si>
  <si>
    <t>78 : Cmdr. &lt;5&gt;, Cmdr. &lt;5&gt;, Cmdr. &lt;5&gt;</t>
  </si>
  <si>
    <t>79 : Cmdr. &lt;6&gt;, Cmdr. &lt;6&gt;, Cmdr. &lt;6&gt;</t>
  </si>
  <si>
    <t>7A : Cmdr. &lt;8&gt;, Cmdr. &lt;8&gt;, Cmdr. &lt;8&gt;</t>
  </si>
  <si>
    <t>7B : Cmdr. &lt;7&gt;, Cmdr. &lt;7&gt;, Cmdr. &lt;7&gt;</t>
  </si>
  <si>
    <t>7C : Cmdr. &lt;9&gt;, Cmdr. &lt;9&gt;, Cmdr. &lt;9&gt;</t>
  </si>
  <si>
    <t>7D : Cmdr. &lt;12&gt;, Cmdr. &lt;12&gt;, Cmdr. &lt;12&gt;</t>
  </si>
  <si>
    <t>7E : Cmdr. &lt;13&gt;, Cmdr. &lt;13&gt;, Cmdr. &lt;13&gt;</t>
  </si>
  <si>
    <t>7F : Cmdr. &lt;14&gt;, Cmdr. &lt;14&gt;, Cmdr. &lt;14&gt;</t>
  </si>
  <si>
    <t>80 : Cmdr. &lt;15&gt;, Cmdr. &lt;15&gt;, Cmdr. &lt;15&gt;</t>
  </si>
  <si>
    <t>81 : Cmdr. &lt;3&gt;, Cmdr., Cmdr. &lt;4&gt;</t>
  </si>
  <si>
    <t>82 : Cmdr. &lt;2&gt;, Cmdr., Cmdr. &lt;4&gt;</t>
  </si>
  <si>
    <t>83 : Cmdr. &lt;2&gt;, Cmdr. &lt;3&gt;, Cmdr. &lt;4&gt;</t>
  </si>
  <si>
    <t>84 : Cmdr. &lt;2&gt;, Cmdr. &lt;3&gt;, Cmdr.</t>
  </si>
  <si>
    <t>85 : Cmdr. &lt;5&gt;, Cmdr. &lt;3&gt;, Cmdr. &lt;4&gt;</t>
  </si>
  <si>
    <t>86 : Cmdr. &lt;8&gt;, Cmdr. &lt;6&gt;, Cmdr. &lt;4&gt;</t>
  </si>
  <si>
    <t>87 : Cmdr. &lt;7&gt;, Cmdr. &lt;6&gt;, Cmdr. &lt;4&gt;</t>
  </si>
  <si>
    <t>88 : Cmdr. &lt;9&gt;, Cmdr. &lt;6&gt;, Cmdr. &lt;4&gt;</t>
  </si>
  <si>
    <t>89 : Cmdr. &lt;7&gt;, Cmdr. &lt;8&gt;, Cmdr. &lt;4&gt;</t>
  </si>
  <si>
    <t>8A : Cmdr. &lt;9&gt;, Cmdr. &lt;8&gt;, Cmdr. &lt;4&gt;</t>
  </si>
  <si>
    <t>8B : Cmdr. &lt;7&gt;, Cmdr. &lt;8&gt;, Cmdr. &lt;6&gt;</t>
  </si>
  <si>
    <t>8C : Cmdr. &lt;9&gt;, Cmdr. &lt;8&gt;, Cmdr. &lt;6&gt;</t>
  </si>
  <si>
    <t>8D : Cmdr. &lt;13&gt;, Cmdr. &lt;12&gt;, Cmdr. &lt;4&gt;</t>
  </si>
  <si>
    <t>8E : Cmdr. &lt;14&gt;, Cmdr. &lt;12&gt;, Cmdr. &lt;4&gt;</t>
  </si>
  <si>
    <t>8F : Cmdr. &lt;15&gt;, Cmdr. &lt;12&gt;, Cmdr. &lt;4&gt;</t>
  </si>
  <si>
    <t>90 : Cmdr. &lt;14&gt;, Cmdr. &lt;13&gt;, Cmdr. &lt;4&gt;</t>
  </si>
  <si>
    <t>91 : Cmdr. &lt;15&gt;, Cmdr. &lt;13&gt;, Cmdr. &lt;4&gt;</t>
  </si>
  <si>
    <t>92 : Cmdr. &lt;14&gt;, Cmdr. &lt;13&gt;, Cmdr. &lt;12&gt;</t>
  </si>
  <si>
    <t>93 : Cmdr. &lt;15&gt;, Cmdr. &lt;13&gt;, Cmdr. &lt;12&gt;</t>
  </si>
  <si>
    <t>94 : Cmdr. &lt;11&gt;, Cmdr. &lt;11&gt;, Cmdr. &lt;11&gt;</t>
  </si>
  <si>
    <t>95 : Cmdr. &lt;10&gt;, Cmdr. &lt;10&gt;, Cmdr. &lt;10&gt;</t>
  </si>
  <si>
    <t>96 : Cmdr. &lt;10&gt;, Cmdr. &lt;11&gt;, Cmdr. &lt;4&gt;</t>
  </si>
  <si>
    <t>97 : Big Fan &lt;2&gt;, Big Fan &lt;2&gt;, Big Fan &lt;2&gt;</t>
  </si>
  <si>
    <t>98 : Big Fan &lt;3&gt;, Big Fan &lt;3&gt;, Big Fan &lt;3&gt;</t>
  </si>
  <si>
    <t>99 : Big Fan, Big Fan, Big Fan</t>
  </si>
  <si>
    <t>9A : Big Fan &lt;3&gt;, Big Fan &lt;2&gt;, Cmdr. &lt;4&gt;</t>
  </si>
  <si>
    <t>9B : Big Fan, Big Fan &lt;2&gt;, Cmdr. &lt;4&gt;</t>
  </si>
  <si>
    <t>9C : Big Fan, Big Fan &lt;3&gt;, Cmdr. &lt;4&gt;</t>
  </si>
  <si>
    <t>9D : Big Fan, Big Fan &lt;3&gt;, Big Fan &lt;2&gt;</t>
  </si>
  <si>
    <t>9E : Big Fan &lt;2&gt;, Minicom, Minicom</t>
  </si>
  <si>
    <t>9F : Big Fan &lt;3&gt;, Minicom, Minicom</t>
  </si>
  <si>
    <t>A0 : Big Fan, Minicom, Minicom</t>
  </si>
  <si>
    <t>A1 : Minicom, Cmdr., Cmdr.</t>
  </si>
  <si>
    <t>A2 : Minicom, Cmdr. &lt;3&gt;, Cmdr. &lt;3&gt;</t>
  </si>
  <si>
    <t>A3 : Minicom, Cmdr. &lt;2&gt;, Cmdr. &lt;2&gt;</t>
  </si>
  <si>
    <t>A4 : Minicom, Cmdr. &lt;5&gt;, Cmdr. &lt;5&gt;</t>
  </si>
  <si>
    <t>A5 : Minicom, Cmdr. &lt;6&gt;, Cmdr. &lt;6&gt;</t>
  </si>
  <si>
    <t>A6 : Minicom, Cmdr. &lt;8&gt;, Cmdr. &lt;8&gt;</t>
  </si>
  <si>
    <t>A7 : Minicom, Cmdr. &lt;7&gt;, Cmdr. &lt;7&gt;</t>
  </si>
  <si>
    <t>A8 : Minicom, Cmdr. &lt;9&gt;, Cmdr. &lt;9&gt;</t>
  </si>
  <si>
    <t>A9 : Minicom &lt;2&gt;, Cmdr. &lt;12&gt;, Cmdr. &lt;12&gt;</t>
  </si>
  <si>
    <t>AA : Minicom &lt;2&gt;, Cmdr. &lt;13&gt;, Cmdr. &lt;13&gt;</t>
  </si>
  <si>
    <t>AB : Minicom &lt;2&gt;, Cmdr. &lt;14&gt;, Cmdr. &lt;14&gt;</t>
  </si>
  <si>
    <t>AC : Minicom &lt;2&gt;, Cmdr. &lt;15&gt;, Cmdr. &lt;15&gt;</t>
  </si>
  <si>
    <t>AD : Masker &lt;3&gt;, Masker &lt;3&gt;, Masker &lt;3&gt;</t>
  </si>
  <si>
    <t>AE : Masker, Masker, Masker</t>
  </si>
  <si>
    <t>AF : Masker &lt;2&gt;, Masker &lt;2&gt;, Masker &lt;2&gt;</t>
  </si>
  <si>
    <t>B0 : Masker &lt;3&gt;, Masker, Masker &lt;2&gt;</t>
  </si>
  <si>
    <t>B1 : Beret &lt;3&gt;, Beret &lt;3&gt;, Beret &lt;3&gt;</t>
  </si>
  <si>
    <t>B2 : Beret, Beret, Beret</t>
  </si>
  <si>
    <t>B3 : Beret &lt;2&gt;, Beret &lt;2&gt;, Beret &lt;2&gt;</t>
  </si>
  <si>
    <t>B4 : Beret &lt;3&gt;, Beret, Beret &lt;2&gt;</t>
  </si>
  <si>
    <t>B5 : Cmdr.</t>
  </si>
  <si>
    <t>C8 : Meta Crab</t>
  </si>
  <si>
    <t>C9 : Mamurana</t>
  </si>
  <si>
    <t>CA : Big Eye</t>
  </si>
  <si>
    <t>CB : Blacktank</t>
  </si>
  <si>
    <t>CC : Bugbug</t>
  </si>
  <si>
    <t>CD : Papamecha</t>
  </si>
  <si>
    <t>CE : De Rose</t>
  </si>
  <si>
    <t>CF : Bugbug &lt;2&gt;</t>
  </si>
  <si>
    <t>D0 : Soldier, Gateau, Soldier</t>
  </si>
  <si>
    <t>D1 : Gateau &lt;2&gt;</t>
  </si>
  <si>
    <t>A</t>
  </si>
  <si>
    <t>B</t>
  </si>
  <si>
    <t>C</t>
  </si>
  <si>
    <t>D</t>
  </si>
  <si>
    <t>E</t>
  </si>
  <si>
    <t>F</t>
  </si>
  <si>
    <t>1D</t>
  </si>
  <si>
    <t>0</t>
  </si>
  <si>
    <t>75</t>
  </si>
  <si>
    <t>1</t>
  </si>
  <si>
    <t>76</t>
  </si>
  <si>
    <t>2</t>
  </si>
  <si>
    <t>50</t>
  </si>
  <si>
    <t>3</t>
  </si>
  <si>
    <t>22</t>
  </si>
  <si>
    <t>23</t>
  </si>
  <si>
    <t>4</t>
  </si>
  <si>
    <t>5</t>
  </si>
  <si>
    <t>77</t>
  </si>
  <si>
    <t>12</t>
  </si>
  <si>
    <t>13</t>
  </si>
  <si>
    <t>6</t>
  </si>
  <si>
    <t>68</t>
  </si>
  <si>
    <t>70</t>
  </si>
  <si>
    <t>7</t>
  </si>
  <si>
    <t>8</t>
  </si>
  <si>
    <t>28</t>
  </si>
  <si>
    <t>27</t>
  </si>
  <si>
    <t>9</t>
  </si>
  <si>
    <t>19</t>
  </si>
  <si>
    <t>1C</t>
  </si>
  <si>
    <t>15</t>
  </si>
  <si>
    <t>14</t>
  </si>
  <si>
    <t>10</t>
  </si>
  <si>
    <t>11</t>
  </si>
  <si>
    <t>24</t>
  </si>
  <si>
    <t>25</t>
  </si>
  <si>
    <t>71</t>
  </si>
  <si>
    <t>20</t>
  </si>
  <si>
    <t>16</t>
  </si>
  <si>
    <t>17</t>
  </si>
  <si>
    <t>18</t>
  </si>
  <si>
    <t>69</t>
  </si>
  <si>
    <t>21</t>
  </si>
  <si>
    <t>1A</t>
  </si>
  <si>
    <t>1F</t>
  </si>
  <si>
    <t>1B</t>
  </si>
  <si>
    <t>1E</t>
  </si>
  <si>
    <t>2B</t>
  </si>
  <si>
    <t>26</t>
  </si>
  <si>
    <t>29</t>
  </si>
  <si>
    <t>2A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</si>
  <si>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</si>
  <si>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</si>
  <si>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</si>
  <si>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</si>
  <si>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</si>
  <si>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</si>
  <si>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</si>
  <si>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</si>
  <si>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</si>
  <si>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</si>
  <si>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</si>
  <si>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</si>
  <si>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</si>
  <si>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</si>
  <si>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</si>
  <si>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</si>
  <si>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</si>
  <si>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</si>
  <si>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</si>
  <si>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</si>
  <si>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</si>
  <si>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</si>
  <si>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</si>
  <si>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</si>
  <si>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</si>
  <si>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</si>
  <si>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</si>
  <si>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</si>
  <si>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</si>
  <si>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</si>
  <si>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</si>
  <si>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</si>
  <si>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</si>
  <si>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</si>
  <si>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80</t>
  </si>
  <si>
    <t>61</t>
  </si>
  <si>
    <t>62</t>
  </si>
  <si>
    <t>63</t>
  </si>
  <si>
    <t>64</t>
  </si>
  <si>
    <t>65</t>
  </si>
  <si>
    <t>66</t>
  </si>
  <si>
    <t>67</t>
  </si>
  <si>
    <t>72</t>
  </si>
  <si>
    <t>73</t>
  </si>
  <si>
    <t>74</t>
  </si>
  <si>
    <t>78</t>
  </si>
  <si>
    <t>79</t>
  </si>
  <si>
    <t>7A</t>
  </si>
  <si>
    <t>7B</t>
  </si>
  <si>
    <t>7C</t>
  </si>
  <si>
    <t>7D</t>
  </si>
  <si>
    <t>7E</t>
  </si>
  <si>
    <t>7F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</si>
  <si>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</si>
  <si>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</si>
  <si>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</si>
  <si>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</si>
  <si>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</si>
  <si>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</si>
  <si>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</si>
  <si>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</si>
  <si>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</si>
  <si>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8A</t>
  </si>
  <si>
    <t>8B</t>
  </si>
  <si>
    <t>8C</t>
  </si>
  <si>
    <t>8D</t>
  </si>
  <si>
    <t>8E</t>
  </si>
  <si>
    <t>8F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</si>
  <si>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</si>
  <si>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</si>
  <si>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</si>
  <si>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</si>
  <si>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</si>
  <si>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</si>
  <si>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</si>
  <si>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</si>
  <si>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</si>
  <si>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</si>
  <si>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</si>
  <si>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</si>
  <si>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</si>
  <si>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</si>
  <si>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</si>
  <si>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</si>
  <si>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</si>
  <si>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</si>
  <si>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</si>
  <si>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</si>
  <si>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</si>
  <si>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</si>
  <si>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</si>
  <si>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</si>
  <si>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</si>
  <si>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</si>
  <si>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</si>
  <si>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</si>
  <si>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</si>
  <si>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</si>
  <si>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</si>
  <si>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</si>
  <si>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</si>
  <si>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</si>
  <si>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</si>
  <si>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</si>
  <si>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</si>
  <si>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</si>
  <si>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</si>
  <si>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</si>
  <si>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</si>
  <si>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</si>
  <si>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</si>
  <si>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</si>
  <si>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</si>
  <si>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</si>
  <si>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</si>
  <si>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</si>
  <si>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</si>
  <si>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</si>
  <si>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</si>
  <si>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</si>
  <si>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</si>
  <si>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</si>
  <si>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</si>
  <si>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</si>
  <si>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</si>
  <si>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</si>
  <si>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</si>
  <si>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</si>
  <si>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</si>
  <si>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</si>
  <si>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</si>
  <si>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CF</t>
  </si>
  <si>
    <t>D0</t>
  </si>
  <si>
    <t>D1</t>
  </si>
  <si>
    <t>1000G</t>
  </si>
  <si>
    <t>7500G</t>
  </si>
  <si>
    <t>150G</t>
  </si>
  <si>
    <t>200G</t>
  </si>
  <si>
    <t>300G</t>
  </si>
  <si>
    <t>320G</t>
  </si>
  <si>
    <t>1G</t>
  </si>
  <si>
    <t>500G</t>
  </si>
  <si>
    <t>250G</t>
  </si>
  <si>
    <t>400G</t>
  </si>
  <si>
    <t>100G</t>
  </si>
  <si>
    <t>240G</t>
  </si>
  <si>
    <t>120G</t>
  </si>
  <si>
    <t>360G</t>
  </si>
  <si>
    <t>180G</t>
  </si>
  <si>
    <t>800G</t>
  </si>
  <si>
    <t>140G</t>
  </si>
  <si>
    <t>160G</t>
  </si>
  <si>
    <t>640G</t>
  </si>
  <si>
    <t>220G</t>
  </si>
  <si>
    <t>2000G</t>
  </si>
  <si>
    <t>1500G</t>
  </si>
  <si>
    <t>2500G</t>
  </si>
  <si>
    <t>3000G</t>
  </si>
  <si>
    <t>3500G</t>
  </si>
  <si>
    <t>4000G</t>
  </si>
  <si>
    <t>4500G</t>
  </si>
  <si>
    <t>5000G</t>
  </si>
  <si>
    <t>5500G</t>
  </si>
  <si>
    <t>Drop 2</t>
  </si>
  <si>
    <t>Drop 3</t>
  </si>
  <si>
    <t>Drop 1</t>
  </si>
  <si>
    <t>Any drop</t>
  </si>
  <si>
    <t>Drop 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</si>
</sst>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0"/>
  <sheetViews>
    <sheetView tabSelected="1" topLeftCell="I1" workbookViewId="0">
      <selection activeCell="Q8" sqref="Q8"/>
    </sheetView>
  </sheetViews>
  <sheetFormatPr defaultRowHeight="15" x14ac:dyDescent="0.25"/>
  <cols>
    <col min="1" max="1" width="15.5703125" hidden="1" customWidth="1"/>
    <col min="2" max="2" width="17.140625" hidden="1" customWidth="1"/>
    <col min="3" max="3" width="17.42578125" hidden="1" customWidth="1"/>
    <col min="4" max="4" width="12.85546875" hidden="1" customWidth="1"/>
    <col min="5" max="5" width="11.85546875" hidden="1" customWidth="1"/>
    <col min="6" max="6" width="20.28515625" hidden="1" customWidth="1"/>
    <col min="7" max="7" width="14.28515625" hidden="1" customWidth="1"/>
    <col min="8" max="8" width="9.140625" hidden="1" customWidth="1"/>
    <col min="9" max="9" width="45" customWidth="1"/>
    <col min="10" max="13" width="0" hidden="1" customWidth="1"/>
    <col min="15" max="15" width="16.140625" customWidth="1"/>
    <col min="16" max="16" width="15" customWidth="1"/>
  </cols>
  <sheetData>
    <row r="1" spans="1:17" x14ac:dyDescent="0.25">
      <c r="A1" s="2" t="s">
        <v>323</v>
      </c>
      <c r="B1" s="1">
        <v>117</v>
      </c>
      <c r="C1" s="1" t="s">
        <v>502</v>
      </c>
      <c r="D1" s="1" t="s">
        <v>503</v>
      </c>
      <c r="F1">
        <f>MATCH(B1,items!A2:A123)</f>
        <v>122</v>
      </c>
      <c r="G1" t="str">
        <f>IF(FIND("G",C1),C1,INDEX(items!$B$2:$B$123,MATCH(C1,items!$A$2:$A$123)))</f>
        <v>1000G</v>
      </c>
      <c r="H1" t="str">
        <f>INDEX(items!$B$2:$B$123,MATCH(D1,items!$A$2:$A$123))</f>
        <v xml:space="preserve"> Scrap 8</v>
      </c>
      <c r="J1">
        <f>HEX2DEC(A1)</f>
        <v>0</v>
      </c>
      <c r="K1">
        <f t="shared" ref="K1:K64" si="0">HEX2DEC(B1)</f>
        <v>279</v>
      </c>
      <c r="L1" t="e">
        <f t="shared" ref="L1:L64" si="1">HEX2DEC(C1)</f>
        <v>#NUM!</v>
      </c>
      <c r="M1" t="e">
        <f t="shared" ref="M1:M64" si="2">HEX2DEC(D1)</f>
        <v>#NUM!</v>
      </c>
      <c r="O1" t="str">
        <f>IF(ISERR(FIND("G",B1)),INDEX(items!$B$2:$B$123,MATCH(B1,items!$C$2:$C$123)),B1)</f>
        <v xml:space="preserve"> Cure</v>
      </c>
      <c r="P1" t="str">
        <f>IF(ISERR(FIND("G",C1)),INDEX(items!$B$2:$B$123,MATCH(C1,items!$C$2:$C$123)),C1)</f>
        <v>1000G</v>
      </c>
      <c r="Q1" t="str">
        <f>IF(ISERR(FIND("G",D1)),INDEX(items!$B$2:$B$123,MATCH(D1,items!$C$2:$C$123)),D1)</f>
        <v>7500G</v>
      </c>
    </row>
    <row r="2" spans="1:17" x14ac:dyDescent="0.25">
      <c r="A2" s="2" t="s">
        <v>325</v>
      </c>
      <c r="B2" s="1">
        <v>118</v>
      </c>
      <c r="C2" s="1" t="s">
        <v>502</v>
      </c>
      <c r="D2" s="1" t="s">
        <v>503</v>
      </c>
      <c r="F2" t="str">
        <f>INDEX(items!$B$2:$B$123,MATCH(B2,items!$A$2:$A$123))</f>
        <v xml:space="preserve"> Weather</v>
      </c>
      <c r="G2" t="e">
        <f>INDEX(items!$B$2:$B$123,MATCH(C2,items!$A$2:$A$123))</f>
        <v>#N/A</v>
      </c>
      <c r="H2" t="str">
        <f>INDEX(items!$B$2:$B$123,MATCH(D2,items!$A$2:$A$123))</f>
        <v xml:space="preserve"> Scrap 8</v>
      </c>
      <c r="I2" t="s">
        <v>125</v>
      </c>
      <c r="J2">
        <f t="shared" ref="J2:J65" si="3">HEX2DEC(A2)</f>
        <v>1</v>
      </c>
      <c r="K2">
        <f t="shared" si="0"/>
        <v>280</v>
      </c>
      <c r="L2" t="e">
        <f t="shared" si="1"/>
        <v>#NUM!</v>
      </c>
      <c r="M2" t="e">
        <f t="shared" si="2"/>
        <v>#NUM!</v>
      </c>
      <c r="O2" t="str">
        <f>IF(ISERR(FIND("G",B2)),INDEX(items!$B$2:$B$123,MATCH(B2,items!$C$2:$C$123)),B2)</f>
        <v xml:space="preserve"> Clean</v>
      </c>
      <c r="P2" t="str">
        <f>IF(ISERR(FIND("G",C2)),INDEX(items!$B$2:$B$123,MATCH(C2,items!$C$2:$C$123)),C2)</f>
        <v>1000G</v>
      </c>
      <c r="Q2" t="str">
        <f>IF(ISERR(FIND("G",D2)),INDEX(items!$B$2:$B$123,MATCH(D2,items!$C$2:$C$123)),D2)</f>
        <v>7500G</v>
      </c>
    </row>
    <row r="3" spans="1:17" x14ac:dyDescent="0.25">
      <c r="A3" s="2" t="s">
        <v>327</v>
      </c>
      <c r="B3" s="1" t="s">
        <v>504</v>
      </c>
      <c r="C3" s="1" t="s">
        <v>502</v>
      </c>
      <c r="D3" s="1" t="s">
        <v>503</v>
      </c>
      <c r="F3" t="e">
        <f>INDEX(items!$B$2:$B$123,MATCH(B3,items!$A$2:$A$123))</f>
        <v>#N/A</v>
      </c>
      <c r="G3" t="e">
        <f>INDEX(items!$B$2:$B$123,MATCH(C3,items!$A$2:$A$123))</f>
        <v>#N/A</v>
      </c>
      <c r="H3" t="str">
        <f>INDEX(items!$B$2:$B$123,MATCH(D3,items!$A$2:$A$123))</f>
        <v xml:space="preserve"> Scrap 8</v>
      </c>
      <c r="I3" t="s">
        <v>126</v>
      </c>
      <c r="J3">
        <f t="shared" si="3"/>
        <v>2</v>
      </c>
      <c r="K3" t="e">
        <f t="shared" si="0"/>
        <v>#NUM!</v>
      </c>
      <c r="L3" t="e">
        <f t="shared" si="1"/>
        <v>#NUM!</v>
      </c>
      <c r="M3" t="e">
        <f t="shared" si="2"/>
        <v>#NUM!</v>
      </c>
      <c r="O3" t="str">
        <f>IF(ISERR(FIND("G",B3)),INDEX(items!$B$2:$B$123,MATCH(B3,items!$C$2:$C$123)),B3)</f>
        <v>150G</v>
      </c>
      <c r="P3" t="str">
        <f>IF(ISERR(FIND("G",C3)),INDEX(items!$B$2:$B$123,MATCH(C3,items!$C$2:$C$123)),C3)</f>
        <v>1000G</v>
      </c>
      <c r="Q3" t="str">
        <f>IF(ISERR(FIND("G",D3)),INDEX(items!$B$2:$B$123,MATCH(D3,items!$C$2:$C$123)),D3)</f>
        <v>7500G</v>
      </c>
    </row>
    <row r="4" spans="1:17" x14ac:dyDescent="0.25">
      <c r="A4" s="2" t="s">
        <v>329</v>
      </c>
      <c r="B4" s="1">
        <v>117</v>
      </c>
      <c r="C4" s="1">
        <v>34</v>
      </c>
      <c r="D4" s="1">
        <v>35</v>
      </c>
      <c r="F4" t="str">
        <f>INDEX(items!$B$2:$B$123,MATCH(B4,items!$A$2:$A$123))</f>
        <v xml:space="preserve"> Weather</v>
      </c>
      <c r="G4" t="str">
        <f>INDEX(items!$B$2:$B$123,MATCH(C4,items!$A$2:$A$123))</f>
        <v xml:space="preserve"> *Blank*</v>
      </c>
      <c r="H4" t="str">
        <f>INDEX(items!$B$2:$B$123,MATCH(D4,items!$A$2:$A$123))</f>
        <v xml:space="preserve"> *Blank*</v>
      </c>
      <c r="I4" t="s">
        <v>127</v>
      </c>
      <c r="J4">
        <f t="shared" si="3"/>
        <v>3</v>
      </c>
      <c r="K4">
        <f t="shared" si="0"/>
        <v>279</v>
      </c>
      <c r="L4">
        <f t="shared" si="1"/>
        <v>52</v>
      </c>
      <c r="M4">
        <f t="shared" si="2"/>
        <v>53</v>
      </c>
      <c r="O4" t="str">
        <f>IF(ISERR(FIND("G",B4)),INDEX(items!$B$2:$B$123,MATCH(B4,items!$C$2:$C$123)),B4)</f>
        <v xml:space="preserve"> Cure</v>
      </c>
      <c r="P4" t="str">
        <f>IF(ISERR(FIND("G",C4)),INDEX(items!$B$2:$B$123,MATCH(C4,items!$C$2:$C$123)),C4)</f>
        <v xml:space="preserve"> Shield 1 </v>
      </c>
      <c r="Q4" t="str">
        <f>IF(ISERR(FIND("G",D4)),INDEX(items!$B$2:$B$123,MATCH(D4,items!$C$2:$C$123)),D4)</f>
        <v xml:space="preserve"> Shield 2</v>
      </c>
    </row>
    <row r="5" spans="1:17" x14ac:dyDescent="0.25">
      <c r="A5" s="2" t="s">
        <v>332</v>
      </c>
      <c r="B5" s="1" t="s">
        <v>505</v>
      </c>
      <c r="C5" s="1" t="s">
        <v>502</v>
      </c>
      <c r="D5" s="1" t="s">
        <v>503</v>
      </c>
      <c r="F5" t="str">
        <f>INDEX(items!$B$2:$B$123,MATCH(B5,items!$A$2:$A$123))</f>
        <v xml:space="preserve"> Bomb 2</v>
      </c>
      <c r="G5" t="e">
        <f>INDEX(items!$B$2:$B$123,MATCH(C5,items!$A$2:$A$123))</f>
        <v>#N/A</v>
      </c>
      <c r="H5" t="str">
        <f>INDEX(items!$B$2:$B$123,MATCH(D5,items!$A$2:$A$123))</f>
        <v xml:space="preserve"> Scrap 8</v>
      </c>
      <c r="I5" t="s">
        <v>128</v>
      </c>
      <c r="J5">
        <f t="shared" si="3"/>
        <v>4</v>
      </c>
      <c r="K5" t="e">
        <f t="shared" si="0"/>
        <v>#NUM!</v>
      </c>
      <c r="L5" t="e">
        <f t="shared" si="1"/>
        <v>#NUM!</v>
      </c>
      <c r="M5" t="e">
        <f t="shared" si="2"/>
        <v>#NUM!</v>
      </c>
      <c r="O5" t="str">
        <f>IF(ISERR(FIND("G",B5)),INDEX(items!$B$2:$B$123,MATCH(B5,items!$C$2:$C$123)),B5)</f>
        <v>200G</v>
      </c>
      <c r="P5" t="str">
        <f>IF(ISERR(FIND("G",C5)),INDEX(items!$B$2:$B$123,MATCH(C5,items!$C$2:$C$123)),C5)</f>
        <v>1000G</v>
      </c>
      <c r="Q5" t="str">
        <f>IF(ISERR(FIND("G",D5)),INDEX(items!$B$2:$B$123,MATCH(D5,items!$C$2:$C$123)),D5)</f>
        <v>7500G</v>
      </c>
    </row>
    <row r="6" spans="1:17" x14ac:dyDescent="0.25">
      <c r="A6" s="2" t="s">
        <v>333</v>
      </c>
      <c r="B6" s="1">
        <v>119</v>
      </c>
      <c r="C6" s="1">
        <v>18</v>
      </c>
      <c r="D6" s="1">
        <v>19</v>
      </c>
      <c r="F6" t="str">
        <f>INDEX(items!$B$2:$B$123,MATCH(B6,items!$A$2:$A$123))</f>
        <v xml:space="preserve"> Weather</v>
      </c>
      <c r="G6" t="str">
        <f>INDEX(items!$B$2:$B$123,MATCH(C6,items!$A$2:$A$123))</f>
        <v xml:space="preserve"> Shot 1</v>
      </c>
      <c r="H6" t="str">
        <f>INDEX(items!$B$2:$B$123,MATCH(D6,items!$A$2:$A$123))</f>
        <v xml:space="preserve"> Shot 2</v>
      </c>
      <c r="I6" t="s">
        <v>129</v>
      </c>
      <c r="J6">
        <f t="shared" si="3"/>
        <v>5</v>
      </c>
      <c r="K6">
        <f t="shared" si="0"/>
        <v>281</v>
      </c>
      <c r="L6">
        <f t="shared" si="1"/>
        <v>24</v>
      </c>
      <c r="M6">
        <f t="shared" si="2"/>
        <v>25</v>
      </c>
      <c r="O6" t="str">
        <f>IF(ISERR(FIND("G",B6)),INDEX(items!$B$2:$B$123,MATCH(B6,items!$C$2:$C$123)),B6)</f>
        <v xml:space="preserve"> Repair</v>
      </c>
      <c r="P6" t="str">
        <f>IF(ISERR(FIND("G",C6)),INDEX(items!$B$2:$B$123,MATCH(C6,items!$C$2:$C$123)),C6)</f>
        <v xml:space="preserve"> Punch 1</v>
      </c>
      <c r="Q6" t="str">
        <f>IF(ISERR(FIND("G",D6)),INDEX(items!$B$2:$B$123,MATCH(D6,items!$C$2:$C$123)),D6)</f>
        <v xml:space="preserve"> Punch 2</v>
      </c>
    </row>
    <row r="7" spans="1:17" x14ac:dyDescent="0.25">
      <c r="A7" s="2" t="s">
        <v>337</v>
      </c>
      <c r="B7" s="1">
        <v>117</v>
      </c>
      <c r="C7" s="1">
        <v>104</v>
      </c>
      <c r="D7" s="1">
        <v>112</v>
      </c>
      <c r="F7" t="str">
        <f>INDEX(items!$B$2:$B$123,MATCH(B7,items!$A$2:$A$123))</f>
        <v xml:space="preserve"> Weather</v>
      </c>
      <c r="G7" t="str">
        <f>INDEX(items!$B$2:$B$123,MATCH(C7,items!$A$2:$A$123))</f>
        <v xml:space="preserve"> Weather</v>
      </c>
      <c r="H7" t="str">
        <f>INDEX(items!$B$2:$B$123,MATCH(D7,items!$A$2:$A$123))</f>
        <v xml:space="preserve"> Weather</v>
      </c>
      <c r="I7" t="s">
        <v>130</v>
      </c>
      <c r="J7">
        <f t="shared" si="3"/>
        <v>6</v>
      </c>
      <c r="K7">
        <f t="shared" si="0"/>
        <v>279</v>
      </c>
      <c r="L7">
        <f t="shared" si="1"/>
        <v>260</v>
      </c>
      <c r="M7">
        <f t="shared" si="2"/>
        <v>274</v>
      </c>
      <c r="O7" t="str">
        <f>IF(ISERR(FIND("G",B7)),INDEX(items!$B$2:$B$123,MATCH(B7,items!$C$2:$C$123)),B7)</f>
        <v xml:space="preserve"> Cure</v>
      </c>
      <c r="P7" t="str">
        <f>IF(ISERR(FIND("G",C7)),INDEX(items!$B$2:$B$123,MATCH(C7,items!$C$2:$C$123)),C7)</f>
        <v xml:space="preserve"> Scrap 1</v>
      </c>
      <c r="Q7" t="str">
        <f>IF(ISERR(FIND("G",D7)),INDEX(items!$B$2:$B$123,MATCH(D7,items!$C$2:$C$123)),D7)</f>
        <v xml:space="preserve"> Scrap 9</v>
      </c>
    </row>
    <row r="8" spans="1:17" x14ac:dyDescent="0.25">
      <c r="A8" s="2" t="s">
        <v>340</v>
      </c>
      <c r="B8" s="1" t="s">
        <v>506</v>
      </c>
      <c r="C8" s="1">
        <v>5</v>
      </c>
      <c r="D8" s="1">
        <v>7</v>
      </c>
      <c r="F8" t="str">
        <f>INDEX(items!$B$2:$B$123,MATCH(B8,items!$A$2:$A$123))</f>
        <v xml:space="preserve"> Boots 3</v>
      </c>
      <c r="G8" t="str">
        <f>INDEX(items!$B$2:$B$123,MATCH(C8,items!$A$2:$A$123))</f>
        <v xml:space="preserve"> Axe 1</v>
      </c>
      <c r="H8" t="str">
        <f>INDEX(items!$B$2:$B$123,MATCH(D8,items!$A$2:$A$123))</f>
        <v xml:space="preserve"> Axe 3</v>
      </c>
      <c r="I8" t="s">
        <v>131</v>
      </c>
      <c r="J8">
        <f t="shared" si="3"/>
        <v>7</v>
      </c>
      <c r="K8" t="e">
        <f t="shared" si="0"/>
        <v>#NUM!</v>
      </c>
      <c r="L8">
        <f t="shared" si="1"/>
        <v>5</v>
      </c>
      <c r="M8">
        <f t="shared" si="2"/>
        <v>7</v>
      </c>
      <c r="O8" t="str">
        <f>IF(ISERR(FIND("G",B8)),INDEX(items!$B$2:$B$123,MATCH(B8,items!$C$2:$C$123)),B8)</f>
        <v>300G</v>
      </c>
      <c r="P8" t="str">
        <f>IF(ISERR(FIND("G",C8)),INDEX(items!$B$2:$B$123,MATCH(C8,items!$C$2:$C$123)),C8)</f>
        <v xml:space="preserve"> Axe 1</v>
      </c>
      <c r="Q8" t="str">
        <f>IF(ISERR(FIND("G",D8)),INDEX(items!$B$2:$B$123,MATCH(D8,items!$C$2:$C$123)),D8)</f>
        <v xml:space="preserve"> Axe 3</v>
      </c>
    </row>
    <row r="9" spans="1:17" x14ac:dyDescent="0.25">
      <c r="A9" s="2" t="s">
        <v>341</v>
      </c>
      <c r="B9" s="1">
        <v>118</v>
      </c>
      <c r="C9" s="1">
        <v>40</v>
      </c>
      <c r="D9" s="1">
        <v>39</v>
      </c>
      <c r="F9" t="str">
        <f>INDEX(items!$B$2:$B$123,MATCH(B9,items!$A$2:$A$123))</f>
        <v xml:space="preserve"> Weather</v>
      </c>
      <c r="G9" t="str">
        <f>INDEX(items!$B$2:$B$123,MATCH(C9,items!$A$2:$A$123))</f>
        <v xml:space="preserve"> *Blank*</v>
      </c>
      <c r="H9" t="str">
        <f>INDEX(items!$B$2:$B$123,MATCH(D9,items!$A$2:$A$123))</f>
        <v xml:space="preserve"> *Blank*</v>
      </c>
      <c r="I9" t="s">
        <v>132</v>
      </c>
      <c r="J9">
        <f t="shared" si="3"/>
        <v>8</v>
      </c>
      <c r="K9">
        <f t="shared" si="0"/>
        <v>280</v>
      </c>
      <c r="L9">
        <f t="shared" si="1"/>
        <v>64</v>
      </c>
      <c r="M9">
        <f t="shared" si="2"/>
        <v>57</v>
      </c>
      <c r="O9" t="str">
        <f>IF(ISERR(FIND("G",B9)),INDEX(items!$B$2:$B$123,MATCH(B9,items!$C$2:$C$123)),B9)</f>
        <v xml:space="preserve"> Clean</v>
      </c>
      <c r="P9" t="str">
        <f>IF(ISERR(FIND("G",C9)),INDEX(items!$B$2:$B$123,MATCH(C9,items!$C$2:$C$123)),C9)</f>
        <v xml:space="preserve"> Power Pack</v>
      </c>
      <c r="Q9" t="str">
        <f>IF(ISERR(FIND("G",D9)),INDEX(items!$B$2:$B$123,MATCH(D9,items!$C$2:$C$123)),D9)</f>
        <v xml:space="preserve"> Empty Pack</v>
      </c>
    </row>
    <row r="10" spans="1:17" x14ac:dyDescent="0.25">
      <c r="A10" s="2" t="s">
        <v>344</v>
      </c>
      <c r="B10" s="1">
        <v>117</v>
      </c>
      <c r="C10" s="1">
        <v>40</v>
      </c>
      <c r="D10" s="1">
        <v>39</v>
      </c>
      <c r="F10" t="str">
        <f>INDEX(items!$B$2:$B$123,MATCH(B10,items!$A$2:$A$123))</f>
        <v xml:space="preserve"> Weather</v>
      </c>
      <c r="G10" t="str">
        <f>INDEX(items!$B$2:$B$123,MATCH(C10,items!$A$2:$A$123))</f>
        <v xml:space="preserve"> *Blank*</v>
      </c>
      <c r="H10" t="str">
        <f>INDEX(items!$B$2:$B$123,MATCH(D10,items!$A$2:$A$123))</f>
        <v xml:space="preserve"> *Blank*</v>
      </c>
      <c r="I10" t="s">
        <v>133</v>
      </c>
      <c r="J10">
        <f t="shared" si="3"/>
        <v>9</v>
      </c>
      <c r="K10">
        <f t="shared" si="0"/>
        <v>279</v>
      </c>
      <c r="L10">
        <f t="shared" si="1"/>
        <v>64</v>
      </c>
      <c r="M10">
        <f t="shared" si="2"/>
        <v>57</v>
      </c>
      <c r="O10" t="str">
        <f>IF(ISERR(FIND("G",B10)),INDEX(items!$B$2:$B$123,MATCH(B10,items!$C$2:$C$123)),B10)</f>
        <v xml:space="preserve"> Cure</v>
      </c>
      <c r="P10" t="str">
        <f>IF(ISERR(FIND("G",C10)),INDEX(items!$B$2:$B$123,MATCH(C10,items!$C$2:$C$123)),C10)</f>
        <v xml:space="preserve"> Power Pack</v>
      </c>
      <c r="Q10" t="str">
        <f>IF(ISERR(FIND("G",D10)),INDEX(items!$B$2:$B$123,MATCH(D10,items!$C$2:$C$123)),D10)</f>
        <v xml:space="preserve"> Empty Pack</v>
      </c>
    </row>
    <row r="11" spans="1:17" x14ac:dyDescent="0.25">
      <c r="A11" s="2" t="s">
        <v>316</v>
      </c>
      <c r="B11" s="1">
        <v>119</v>
      </c>
      <c r="C11" s="1">
        <v>25</v>
      </c>
      <c r="D11" s="1">
        <v>28</v>
      </c>
      <c r="F11" t="str">
        <f>INDEX(items!$B$2:$B$123,MATCH(B11,items!$A$2:$A$123))</f>
        <v xml:space="preserve"> Weather</v>
      </c>
      <c r="G11" t="str">
        <f>INDEX(items!$B$2:$B$123,MATCH(C11,items!$A$2:$A$123))</f>
        <v xml:space="preserve"> Shield 4</v>
      </c>
      <c r="H11" t="str">
        <f>INDEX(items!$B$2:$B$123,MATCH(D11,items!$A$2:$A$123))</f>
        <v xml:space="preserve"> Power Pack</v>
      </c>
      <c r="I11" t="s">
        <v>134</v>
      </c>
      <c r="J11">
        <f t="shared" si="3"/>
        <v>10</v>
      </c>
      <c r="K11">
        <f t="shared" si="0"/>
        <v>281</v>
      </c>
      <c r="L11">
        <f t="shared" si="1"/>
        <v>37</v>
      </c>
      <c r="M11">
        <f t="shared" si="2"/>
        <v>40</v>
      </c>
      <c r="O11" t="str">
        <f>IF(ISERR(FIND("G",B11)),INDEX(items!$B$2:$B$123,MATCH(B11,items!$C$2:$C$123)),B11)</f>
        <v xml:space="preserve"> Repair</v>
      </c>
      <c r="P11" t="str">
        <f>IF(ISERR(FIND("G",C11)),INDEX(items!$B$2:$B$123,MATCH(C11,items!$C$2:$C$123)),C11)</f>
        <v xml:space="preserve"> Shot 2</v>
      </c>
      <c r="Q11" t="str">
        <f>IF(ISERR(FIND("G",D11)),INDEX(items!$B$2:$B$123,MATCH(D11,items!$C$2:$C$123)),D11)</f>
        <v xml:space="preserve"> Laser 2</v>
      </c>
    </row>
    <row r="12" spans="1:17" x14ac:dyDescent="0.25">
      <c r="A12" s="2" t="s">
        <v>317</v>
      </c>
      <c r="B12" s="1">
        <v>12</v>
      </c>
      <c r="C12" s="1">
        <v>13</v>
      </c>
      <c r="D12" s="1">
        <v>15</v>
      </c>
      <c r="F12" t="str">
        <f>INDEX(items!$B$2:$B$123,MATCH(B12,items!$A$2:$A$123))</f>
        <v xml:space="preserve"> Punch 1</v>
      </c>
      <c r="G12" t="str">
        <f>INDEX(items!$B$2:$B$123,MATCH(C12,items!$A$2:$A$123))</f>
        <v xml:space="preserve"> Punch 2</v>
      </c>
      <c r="H12" t="str">
        <f>INDEX(items!$B$2:$B$123,MATCH(D12,items!$A$2:$A$123))</f>
        <v xml:space="preserve"> Blow 1</v>
      </c>
      <c r="I12" t="s">
        <v>135</v>
      </c>
      <c r="J12">
        <f t="shared" si="3"/>
        <v>11</v>
      </c>
      <c r="K12">
        <f t="shared" si="0"/>
        <v>18</v>
      </c>
      <c r="L12">
        <f t="shared" si="1"/>
        <v>19</v>
      </c>
      <c r="M12">
        <f t="shared" si="2"/>
        <v>21</v>
      </c>
      <c r="O12" t="str">
        <f>IF(ISERR(FIND("G",B12)),INDEX(items!$B$2:$B$123,MATCH(B12,items!$C$2:$C$123)),B12)</f>
        <v xml:space="preserve"> Hammer 1</v>
      </c>
      <c r="P12" t="str">
        <f>IF(ISERR(FIND("G",C12)),INDEX(items!$B$2:$B$123,MATCH(C12,items!$C$2:$C$123)),C12)</f>
        <v xml:space="preserve"> Hammer 2</v>
      </c>
      <c r="Q12" t="str">
        <f>IF(ISERR(FIND("G",D12)),INDEX(items!$B$2:$B$123,MATCH(D12,items!$C$2:$C$123)),D12)</f>
        <v xml:space="preserve"> Celtis 1</v>
      </c>
    </row>
    <row r="13" spans="1:17" x14ac:dyDescent="0.25">
      <c r="A13" s="2" t="s">
        <v>318</v>
      </c>
      <c r="B13" s="1">
        <v>117</v>
      </c>
      <c r="C13" s="1">
        <v>106</v>
      </c>
      <c r="D13" s="1">
        <v>112</v>
      </c>
      <c r="F13" t="str">
        <f>INDEX(items!$B$2:$B$123,MATCH(B13,items!$A$2:$A$123))</f>
        <v xml:space="preserve"> Weather</v>
      </c>
      <c r="G13" t="str">
        <f>INDEX(items!$B$2:$B$123,MATCH(C13,items!$A$2:$A$123))</f>
        <v xml:space="preserve"> Weather</v>
      </c>
      <c r="H13" t="str">
        <f>INDEX(items!$B$2:$B$123,MATCH(D13,items!$A$2:$A$123))</f>
        <v xml:space="preserve"> Weather</v>
      </c>
      <c r="I13" t="s">
        <v>136</v>
      </c>
      <c r="J13">
        <f t="shared" si="3"/>
        <v>12</v>
      </c>
      <c r="K13">
        <f t="shared" si="0"/>
        <v>279</v>
      </c>
      <c r="L13">
        <f t="shared" si="1"/>
        <v>262</v>
      </c>
      <c r="M13">
        <f t="shared" si="2"/>
        <v>274</v>
      </c>
      <c r="O13" t="str">
        <f>IF(ISERR(FIND("G",B13)),INDEX(items!$B$2:$B$123,MATCH(B13,items!$C$2:$C$123)),B13)</f>
        <v xml:space="preserve"> Cure</v>
      </c>
      <c r="P13" t="str">
        <f>IF(ISERR(FIND("G",C13)),INDEX(items!$B$2:$B$123,MATCH(C13,items!$C$2:$C$123)),C13)</f>
        <v xml:space="preserve"> Scrap 3</v>
      </c>
      <c r="Q13" t="str">
        <f>IF(ISERR(FIND("G",D13)),INDEX(items!$B$2:$B$123,MATCH(D13,items!$C$2:$C$123)),D13)</f>
        <v xml:space="preserve"> Scrap 9</v>
      </c>
    </row>
    <row r="14" spans="1:17" x14ac:dyDescent="0.25">
      <c r="A14" s="2" t="s">
        <v>319</v>
      </c>
      <c r="B14" s="1" t="s">
        <v>505</v>
      </c>
      <c r="C14" s="1">
        <v>18</v>
      </c>
      <c r="D14" s="1">
        <v>21</v>
      </c>
      <c r="F14" t="str">
        <f>INDEX(items!$B$2:$B$123,MATCH(B14,items!$A$2:$A$123))</f>
        <v xml:space="preserve"> Bomb 2</v>
      </c>
      <c r="G14" t="str">
        <f>INDEX(items!$B$2:$B$123,MATCH(C14,items!$A$2:$A$123))</f>
        <v xml:space="preserve"> Shot 1</v>
      </c>
      <c r="H14" t="str">
        <f>INDEX(items!$B$2:$B$123,MATCH(D14,items!$A$2:$A$123))</f>
        <v xml:space="preserve"> Bomb 4</v>
      </c>
      <c r="I14" t="s">
        <v>137</v>
      </c>
      <c r="J14">
        <f t="shared" si="3"/>
        <v>13</v>
      </c>
      <c r="K14" t="e">
        <f t="shared" si="0"/>
        <v>#NUM!</v>
      </c>
      <c r="L14">
        <f t="shared" si="1"/>
        <v>24</v>
      </c>
      <c r="M14">
        <f t="shared" si="2"/>
        <v>33</v>
      </c>
      <c r="O14" t="str">
        <f>IF(ISERR(FIND("G",B14)),INDEX(items!$B$2:$B$123,MATCH(B14,items!$C$2:$C$123)),B14)</f>
        <v>200G</v>
      </c>
      <c r="P14" t="str">
        <f>IF(ISERR(FIND("G",C14)),INDEX(items!$B$2:$B$123,MATCH(C14,items!$C$2:$C$123)),C14)</f>
        <v xml:space="preserve"> Punch 1</v>
      </c>
      <c r="Q14" t="str">
        <f>IF(ISERR(FIND("G",D14)),INDEX(items!$B$2:$B$123,MATCH(D14,items!$C$2:$C$123)),D14)</f>
        <v xml:space="preserve"> Blow 1</v>
      </c>
    </row>
    <row r="15" spans="1:17" x14ac:dyDescent="0.25">
      <c r="A15" s="2" t="s">
        <v>320</v>
      </c>
      <c r="B15" s="1">
        <v>118</v>
      </c>
      <c r="C15" s="1">
        <v>21</v>
      </c>
      <c r="D15" s="1">
        <v>20</v>
      </c>
      <c r="F15" t="str">
        <f>INDEX(items!$B$2:$B$123,MATCH(B15,items!$A$2:$A$123))</f>
        <v xml:space="preserve"> Weather</v>
      </c>
      <c r="G15" t="str">
        <f>INDEX(items!$B$2:$B$123,MATCH(C15,items!$A$2:$A$123))</f>
        <v xml:space="preserve"> Bomb 4</v>
      </c>
      <c r="H15" t="str">
        <f>INDEX(items!$B$2:$B$123,MATCH(D15,items!$A$2:$A$123))</f>
        <v xml:space="preserve"> Bomb 3</v>
      </c>
      <c r="I15" t="s">
        <v>138</v>
      </c>
      <c r="J15">
        <f t="shared" si="3"/>
        <v>14</v>
      </c>
      <c r="K15">
        <f t="shared" si="0"/>
        <v>280</v>
      </c>
      <c r="L15">
        <f t="shared" si="1"/>
        <v>33</v>
      </c>
      <c r="M15">
        <f t="shared" si="2"/>
        <v>32</v>
      </c>
      <c r="O15" t="str">
        <f>IF(ISERR(FIND("G",B15)),INDEX(items!$B$2:$B$123,MATCH(B15,items!$C$2:$C$123)),B15)</f>
        <v xml:space="preserve"> Clean</v>
      </c>
      <c r="P15" t="str">
        <f>IF(ISERR(FIND("G",C15)),INDEX(items!$B$2:$B$123,MATCH(C15,items!$C$2:$C$123)),C15)</f>
        <v xml:space="preserve"> Blow 1</v>
      </c>
      <c r="Q15" t="str">
        <f>IF(ISERR(FIND("G",D15)),INDEX(items!$B$2:$B$123,MATCH(D15,items!$C$2:$C$123)),D15)</f>
        <v xml:space="preserve"> Punch 3</v>
      </c>
    </row>
    <row r="16" spans="1:17" x14ac:dyDescent="0.25">
      <c r="A16" s="2" t="s">
        <v>321</v>
      </c>
      <c r="B16" s="1">
        <v>5</v>
      </c>
      <c r="C16" s="1">
        <v>6</v>
      </c>
      <c r="D16" s="1">
        <v>7</v>
      </c>
      <c r="F16" t="str">
        <f>INDEX(items!$B$2:$B$123,MATCH(B16,items!$A$2:$A$123))</f>
        <v xml:space="preserve"> Axe 1</v>
      </c>
      <c r="G16" t="str">
        <f>INDEX(items!$B$2:$B$123,MATCH(C16,items!$A$2:$A$123))</f>
        <v xml:space="preserve"> Axe 2</v>
      </c>
      <c r="H16" t="str">
        <f>INDEX(items!$B$2:$B$123,MATCH(D16,items!$A$2:$A$123))</f>
        <v xml:space="preserve"> Axe 3</v>
      </c>
      <c r="I16" t="s">
        <v>139</v>
      </c>
      <c r="J16">
        <f t="shared" si="3"/>
        <v>15</v>
      </c>
      <c r="K16">
        <f t="shared" si="0"/>
        <v>5</v>
      </c>
      <c r="L16">
        <f t="shared" si="1"/>
        <v>6</v>
      </c>
      <c r="M16">
        <f t="shared" si="2"/>
        <v>7</v>
      </c>
      <c r="O16" t="str">
        <f>IF(ISERR(FIND("G",B16)),INDEX(items!$B$2:$B$123,MATCH(B16,items!$C$2:$C$123)),B16)</f>
        <v xml:space="preserve"> Axe 1</v>
      </c>
      <c r="P16" t="str">
        <f>IF(ISERR(FIND("G",C16)),INDEX(items!$B$2:$B$123,MATCH(C16,items!$C$2:$C$123)),C16)</f>
        <v xml:space="preserve"> Axe 2</v>
      </c>
      <c r="Q16" t="str">
        <f>IF(ISERR(FIND("G",D16)),INDEX(items!$B$2:$B$123,MATCH(D16,items!$C$2:$C$123)),D16)</f>
        <v xml:space="preserve"> Axe 3</v>
      </c>
    </row>
    <row r="17" spans="1:17" x14ac:dyDescent="0.25">
      <c r="A17" s="2" t="s">
        <v>349</v>
      </c>
      <c r="B17" s="1">
        <v>118</v>
      </c>
      <c r="C17" s="1" t="s">
        <v>502</v>
      </c>
      <c r="D17" s="1" t="s">
        <v>503</v>
      </c>
      <c r="F17" t="str">
        <f>INDEX(items!$B$2:$B$123,MATCH(B17,items!$A$2:$A$123))</f>
        <v xml:space="preserve"> Weather</v>
      </c>
      <c r="G17" t="e">
        <f>INDEX(items!$B$2:$B$123,MATCH(C17,items!$A$2:$A$123))</f>
        <v>#N/A</v>
      </c>
      <c r="H17" t="str">
        <f>INDEX(items!$B$2:$B$123,MATCH(D17,items!$A$2:$A$123))</f>
        <v xml:space="preserve"> Scrap 8</v>
      </c>
      <c r="I17" t="s">
        <v>140</v>
      </c>
      <c r="J17">
        <f t="shared" si="3"/>
        <v>16</v>
      </c>
      <c r="K17">
        <f t="shared" si="0"/>
        <v>280</v>
      </c>
      <c r="L17" t="e">
        <f t="shared" si="1"/>
        <v>#NUM!</v>
      </c>
      <c r="M17" t="e">
        <f t="shared" si="2"/>
        <v>#NUM!</v>
      </c>
      <c r="O17" t="str">
        <f>IF(ISERR(FIND("G",B17)),INDEX(items!$B$2:$B$123,MATCH(B17,items!$C$2:$C$123)),B17)</f>
        <v xml:space="preserve"> Clean</v>
      </c>
      <c r="P17" t="str">
        <f>IF(ISERR(FIND("G",C17)),INDEX(items!$B$2:$B$123,MATCH(C17,items!$C$2:$C$123)),C17)</f>
        <v>1000G</v>
      </c>
      <c r="Q17" t="str">
        <f>IF(ISERR(FIND("G",D17)),INDEX(items!$B$2:$B$123,MATCH(D17,items!$C$2:$C$123)),D17)</f>
        <v>7500G</v>
      </c>
    </row>
    <row r="18" spans="1:17" x14ac:dyDescent="0.25">
      <c r="A18" s="2" t="s">
        <v>350</v>
      </c>
      <c r="B18" s="1">
        <v>35</v>
      </c>
      <c r="C18" s="1">
        <v>36</v>
      </c>
      <c r="D18" s="1">
        <v>37</v>
      </c>
      <c r="F18" t="str">
        <f>INDEX(items!$B$2:$B$123,MATCH(B18,items!$A$2:$A$123))</f>
        <v xml:space="preserve"> *Blank*</v>
      </c>
      <c r="G18" t="str">
        <f>INDEX(items!$B$2:$B$123,MATCH(C18,items!$A$2:$A$123))</f>
        <v xml:space="preserve"> *Blank*</v>
      </c>
      <c r="H18" t="str">
        <f>INDEX(items!$B$2:$B$123,MATCH(D18,items!$A$2:$A$123))</f>
        <v xml:space="preserve"> *Blank*</v>
      </c>
      <c r="I18" t="s">
        <v>141</v>
      </c>
      <c r="J18">
        <f t="shared" si="3"/>
        <v>17</v>
      </c>
      <c r="K18">
        <f t="shared" si="0"/>
        <v>53</v>
      </c>
      <c r="L18">
        <f t="shared" si="1"/>
        <v>54</v>
      </c>
      <c r="M18">
        <f t="shared" si="2"/>
        <v>55</v>
      </c>
      <c r="O18" t="str">
        <f>IF(ISERR(FIND("G",B18)),INDEX(items!$B$2:$B$123,MATCH(B18,items!$C$2:$C$123)),B18)</f>
        <v xml:space="preserve"> Shield 2</v>
      </c>
      <c r="P18" t="str">
        <f>IF(ISERR(FIND("G",C18)),INDEX(items!$B$2:$B$123,MATCH(C18,items!$C$2:$C$123)),C18)</f>
        <v xml:space="preserve"> Shield 3 </v>
      </c>
      <c r="Q18" t="str">
        <f>IF(ISERR(FIND("G",D18)),INDEX(items!$B$2:$B$123,MATCH(D18,items!$C$2:$C$123)),D18)</f>
        <v xml:space="preserve"> Shield 4</v>
      </c>
    </row>
    <row r="19" spans="1:17" x14ac:dyDescent="0.25">
      <c r="A19" s="2" t="s">
        <v>335</v>
      </c>
      <c r="B19" s="1">
        <v>118</v>
      </c>
      <c r="C19" s="1" t="s">
        <v>502</v>
      </c>
      <c r="D19" s="1" t="s">
        <v>503</v>
      </c>
      <c r="F19" t="str">
        <f>INDEX(items!$B$2:$B$123,MATCH(B19,items!$A$2:$A$123))</f>
        <v xml:space="preserve"> Weather</v>
      </c>
      <c r="G19" t="e">
        <f>INDEX(items!$B$2:$B$123,MATCH(C19,items!$A$2:$A$123))</f>
        <v>#N/A</v>
      </c>
      <c r="H19" t="str">
        <f>INDEX(items!$B$2:$B$123,MATCH(D19,items!$A$2:$A$123))</f>
        <v xml:space="preserve"> Scrap 8</v>
      </c>
      <c r="I19" t="s">
        <v>142</v>
      </c>
      <c r="J19">
        <f t="shared" si="3"/>
        <v>18</v>
      </c>
      <c r="K19">
        <f t="shared" si="0"/>
        <v>280</v>
      </c>
      <c r="L19" t="e">
        <f t="shared" si="1"/>
        <v>#NUM!</v>
      </c>
      <c r="M19" t="e">
        <f t="shared" si="2"/>
        <v>#NUM!</v>
      </c>
      <c r="O19" t="str">
        <f>IF(ISERR(FIND("G",B19)),INDEX(items!$B$2:$B$123,MATCH(B19,items!$C$2:$C$123)),B19)</f>
        <v xml:space="preserve"> Clean</v>
      </c>
      <c r="P19" t="str">
        <f>IF(ISERR(FIND("G",C19)),INDEX(items!$B$2:$B$123,MATCH(C19,items!$C$2:$C$123)),C19)</f>
        <v>1000G</v>
      </c>
      <c r="Q19" t="str">
        <f>IF(ISERR(FIND("G",D19)),INDEX(items!$B$2:$B$123,MATCH(D19,items!$C$2:$C$123)),D19)</f>
        <v>7500G</v>
      </c>
    </row>
    <row r="20" spans="1:17" x14ac:dyDescent="0.25">
      <c r="A20" s="2" t="s">
        <v>336</v>
      </c>
      <c r="B20" s="1" t="s">
        <v>506</v>
      </c>
      <c r="C20" s="1" t="s">
        <v>502</v>
      </c>
      <c r="D20" s="1" t="s">
        <v>503</v>
      </c>
      <c r="F20" t="str">
        <f>INDEX(items!$B$2:$B$123,MATCH(B20,items!$A$2:$A$123))</f>
        <v xml:space="preserve"> Boots 3</v>
      </c>
      <c r="G20" t="e">
        <f>INDEX(items!$B$2:$B$123,MATCH(C20,items!$A$2:$A$123))</f>
        <v>#N/A</v>
      </c>
      <c r="H20" t="str">
        <f>INDEX(items!$B$2:$B$123,MATCH(D20,items!$A$2:$A$123))</f>
        <v xml:space="preserve"> Scrap 8</v>
      </c>
      <c r="I20" t="s">
        <v>143</v>
      </c>
      <c r="J20">
        <f t="shared" si="3"/>
        <v>19</v>
      </c>
      <c r="K20" t="e">
        <f t="shared" si="0"/>
        <v>#NUM!</v>
      </c>
      <c r="L20" t="e">
        <f t="shared" si="1"/>
        <v>#NUM!</v>
      </c>
      <c r="M20" t="e">
        <f t="shared" si="2"/>
        <v>#NUM!</v>
      </c>
      <c r="O20" t="str">
        <f>IF(ISERR(FIND("G",B20)),INDEX(items!$B$2:$B$123,MATCH(B20,items!$C$2:$C$123)),B20)</f>
        <v>300G</v>
      </c>
      <c r="P20" t="str">
        <f>IF(ISERR(FIND("G",C20)),INDEX(items!$B$2:$B$123,MATCH(C20,items!$C$2:$C$123)),C20)</f>
        <v>1000G</v>
      </c>
      <c r="Q20" t="str">
        <f>IF(ISERR(FIND("G",D20)),INDEX(items!$B$2:$B$123,MATCH(D20,items!$C$2:$C$123)),D20)</f>
        <v>7500G</v>
      </c>
    </row>
    <row r="21" spans="1:17" x14ac:dyDescent="0.25">
      <c r="A21" s="2" t="s">
        <v>348</v>
      </c>
      <c r="B21" s="1">
        <v>117</v>
      </c>
      <c r="C21" s="1">
        <v>108</v>
      </c>
      <c r="D21" s="1">
        <v>113</v>
      </c>
      <c r="F21" t="str">
        <f>INDEX(items!$B$2:$B$123,MATCH(B21,items!$A$2:$A$123))</f>
        <v xml:space="preserve"> Weather</v>
      </c>
      <c r="G21" t="str">
        <f>INDEX(items!$B$2:$B$123,MATCH(C21,items!$A$2:$A$123))</f>
        <v xml:space="preserve"> Weather</v>
      </c>
      <c r="H21" t="str">
        <f>INDEX(items!$B$2:$B$123,MATCH(D21,items!$A$2:$A$123))</f>
        <v xml:space="preserve"> Weather</v>
      </c>
      <c r="I21" t="s">
        <v>144</v>
      </c>
      <c r="J21">
        <f t="shared" si="3"/>
        <v>20</v>
      </c>
      <c r="K21">
        <f t="shared" si="0"/>
        <v>279</v>
      </c>
      <c r="L21">
        <f t="shared" si="1"/>
        <v>264</v>
      </c>
      <c r="M21">
        <f t="shared" si="2"/>
        <v>275</v>
      </c>
      <c r="O21" t="str">
        <f>IF(ISERR(FIND("G",B21)),INDEX(items!$B$2:$B$123,MATCH(B21,items!$C$2:$C$123)),B21)</f>
        <v xml:space="preserve"> Cure</v>
      </c>
      <c r="P21" t="str">
        <f>IF(ISERR(FIND("G",C21)),INDEX(items!$B$2:$B$123,MATCH(C21,items!$C$2:$C$123)),C21)</f>
        <v xml:space="preserve"> Scrap 5</v>
      </c>
      <c r="Q21" t="str">
        <f>IF(ISERR(FIND("G",D21)),INDEX(items!$B$2:$B$123,MATCH(D21,items!$C$2:$C$123)),D21)</f>
        <v xml:space="preserve"> Scrap 10</v>
      </c>
    </row>
    <row r="22" spans="1:17" x14ac:dyDescent="0.25">
      <c r="A22" s="2" t="s">
        <v>347</v>
      </c>
      <c r="B22" s="1" t="s">
        <v>507</v>
      </c>
      <c r="C22" s="1" t="s">
        <v>502</v>
      </c>
      <c r="D22" s="1" t="s">
        <v>503</v>
      </c>
      <c r="F22" t="str">
        <f>INDEX(items!$B$2:$B$123,MATCH(B22,items!$A$2:$A$123))</f>
        <v xml:space="preserve"> Boots 3</v>
      </c>
      <c r="G22" t="e">
        <f>INDEX(items!$B$2:$B$123,MATCH(C22,items!$A$2:$A$123))</f>
        <v>#N/A</v>
      </c>
      <c r="H22" t="str">
        <f>INDEX(items!$B$2:$B$123,MATCH(D22,items!$A$2:$A$123))</f>
        <v xml:space="preserve"> Scrap 8</v>
      </c>
      <c r="I22" t="s">
        <v>145</v>
      </c>
      <c r="J22">
        <f t="shared" si="3"/>
        <v>21</v>
      </c>
      <c r="K22" t="e">
        <f t="shared" si="0"/>
        <v>#NUM!</v>
      </c>
      <c r="L22" t="e">
        <f t="shared" si="1"/>
        <v>#NUM!</v>
      </c>
      <c r="M22" t="e">
        <f t="shared" si="2"/>
        <v>#NUM!</v>
      </c>
      <c r="O22" t="str">
        <f>IF(ISERR(FIND("G",B22)),INDEX(items!$B$2:$B$123,MATCH(B22,items!$C$2:$C$123)),B22)</f>
        <v>320G</v>
      </c>
      <c r="P22" t="str">
        <f>IF(ISERR(FIND("G",C22)),INDEX(items!$B$2:$B$123,MATCH(C22,items!$C$2:$C$123)),C22)</f>
        <v>1000G</v>
      </c>
      <c r="Q22" t="str">
        <f>IF(ISERR(FIND("G",D22)),INDEX(items!$B$2:$B$123,MATCH(D22,items!$C$2:$C$123)),D22)</f>
        <v>7500G</v>
      </c>
    </row>
    <row r="23" spans="1:17" x14ac:dyDescent="0.25">
      <c r="A23" s="2" t="s">
        <v>355</v>
      </c>
      <c r="B23" s="1">
        <v>117</v>
      </c>
      <c r="C23" s="1">
        <v>39</v>
      </c>
      <c r="D23" s="1">
        <v>40</v>
      </c>
      <c r="F23" t="str">
        <f>INDEX(items!$B$2:$B$123,MATCH(B23,items!$A$2:$A$123))</f>
        <v xml:space="preserve"> Weather</v>
      </c>
      <c r="G23" t="str">
        <f>INDEX(items!$B$2:$B$123,MATCH(C23,items!$A$2:$A$123))</f>
        <v xml:space="preserve"> *Blank*</v>
      </c>
      <c r="H23" t="str">
        <f>INDEX(items!$B$2:$B$123,MATCH(D23,items!$A$2:$A$123))</f>
        <v xml:space="preserve"> *Blank*</v>
      </c>
      <c r="I23" t="s">
        <v>146</v>
      </c>
      <c r="J23">
        <f t="shared" si="3"/>
        <v>22</v>
      </c>
      <c r="K23">
        <f t="shared" si="0"/>
        <v>279</v>
      </c>
      <c r="L23">
        <f t="shared" si="1"/>
        <v>57</v>
      </c>
      <c r="M23">
        <f t="shared" si="2"/>
        <v>64</v>
      </c>
      <c r="O23" t="str">
        <f>IF(ISERR(FIND("G",B23)),INDEX(items!$B$2:$B$123,MATCH(B23,items!$C$2:$C$123)),B23)</f>
        <v xml:space="preserve"> Cure</v>
      </c>
      <c r="P23" t="str">
        <f>IF(ISERR(FIND("G",C23)),INDEX(items!$B$2:$B$123,MATCH(C23,items!$C$2:$C$123)),C23)</f>
        <v xml:space="preserve"> Empty Pack</v>
      </c>
      <c r="Q23" t="str">
        <f>IF(ISERR(FIND("G",D23)),INDEX(items!$B$2:$B$123,MATCH(D23,items!$C$2:$C$123)),D23)</f>
        <v xml:space="preserve"> Power Pack</v>
      </c>
    </row>
    <row r="24" spans="1:17" x14ac:dyDescent="0.25">
      <c r="A24" s="2" t="s">
        <v>356</v>
      </c>
      <c r="B24" s="1">
        <v>104</v>
      </c>
      <c r="C24" s="1">
        <v>109</v>
      </c>
      <c r="D24" s="1">
        <v>113</v>
      </c>
      <c r="F24" t="str">
        <f>INDEX(items!$B$2:$B$123,MATCH(B24,items!$A$2:$A$123))</f>
        <v xml:space="preserve"> Weather</v>
      </c>
      <c r="G24" t="str">
        <f>INDEX(items!$B$2:$B$123,MATCH(C24,items!$A$2:$A$123))</f>
        <v xml:space="preserve"> Weather</v>
      </c>
      <c r="H24" t="str">
        <f>INDEX(items!$B$2:$B$123,MATCH(D24,items!$A$2:$A$123))</f>
        <v xml:space="preserve"> Weather</v>
      </c>
      <c r="I24" t="s">
        <v>147</v>
      </c>
      <c r="J24">
        <f t="shared" si="3"/>
        <v>23</v>
      </c>
      <c r="K24">
        <f t="shared" si="0"/>
        <v>260</v>
      </c>
      <c r="L24">
        <f t="shared" si="1"/>
        <v>265</v>
      </c>
      <c r="M24">
        <f t="shared" si="2"/>
        <v>275</v>
      </c>
      <c r="O24" t="str">
        <f>IF(ISERR(FIND("G",B24)),INDEX(items!$B$2:$B$123,MATCH(B24,items!$C$2:$C$123)),B24)</f>
        <v xml:space="preserve"> Scrap 1</v>
      </c>
      <c r="P24" t="str">
        <f>IF(ISERR(FIND("G",C24)),INDEX(items!$B$2:$B$123,MATCH(C24,items!$C$2:$C$123)),C24)</f>
        <v xml:space="preserve"> Scrap 6</v>
      </c>
      <c r="Q24" t="str">
        <f>IF(ISERR(FIND("G",D24)),INDEX(items!$B$2:$B$123,MATCH(D24,items!$C$2:$C$123)),D24)</f>
        <v xml:space="preserve"> Scrap 10</v>
      </c>
    </row>
    <row r="25" spans="1:17" x14ac:dyDescent="0.25">
      <c r="A25" s="2" t="s">
        <v>357</v>
      </c>
      <c r="B25" s="1">
        <v>105</v>
      </c>
      <c r="C25" s="1">
        <v>110</v>
      </c>
      <c r="D25" s="1">
        <v>113</v>
      </c>
      <c r="F25" t="str">
        <f>INDEX(items!$B$2:$B$123,MATCH(B25,items!$A$2:$A$123))</f>
        <v xml:space="preserve"> Weather</v>
      </c>
      <c r="G25" t="str">
        <f>INDEX(items!$B$2:$B$123,MATCH(C25,items!$A$2:$A$123))</f>
        <v xml:space="preserve"> Weather</v>
      </c>
      <c r="H25" t="str">
        <f>INDEX(items!$B$2:$B$123,MATCH(D25,items!$A$2:$A$123))</f>
        <v xml:space="preserve"> Weather</v>
      </c>
      <c r="I25" t="s">
        <v>148</v>
      </c>
      <c r="J25">
        <f t="shared" si="3"/>
        <v>24</v>
      </c>
      <c r="K25">
        <f t="shared" si="0"/>
        <v>261</v>
      </c>
      <c r="L25">
        <f t="shared" si="1"/>
        <v>272</v>
      </c>
      <c r="M25">
        <f t="shared" si="2"/>
        <v>275</v>
      </c>
      <c r="O25" t="str">
        <f>IF(ISERR(FIND("G",B25)),INDEX(items!$B$2:$B$123,MATCH(B25,items!$C$2:$C$123)),B25)</f>
        <v xml:space="preserve"> Scrap 2</v>
      </c>
      <c r="P25" t="str">
        <f>IF(ISERR(FIND("G",C25)),INDEX(items!$B$2:$B$123,MATCH(C25,items!$C$2:$C$123)),C25)</f>
        <v xml:space="preserve"> Scrap 7</v>
      </c>
      <c r="Q25" t="str">
        <f>IF(ISERR(FIND("G",D25)),INDEX(items!$B$2:$B$123,MATCH(D25,items!$C$2:$C$123)),D25)</f>
        <v xml:space="preserve"> Scrap 10</v>
      </c>
    </row>
    <row r="26" spans="1:17" x14ac:dyDescent="0.25">
      <c r="A26" s="2" t="s">
        <v>345</v>
      </c>
      <c r="B26" s="1" t="s">
        <v>508</v>
      </c>
      <c r="C26" s="1">
        <v>32</v>
      </c>
      <c r="D26" s="1">
        <v>33</v>
      </c>
      <c r="F26" t="str">
        <f>INDEX(items!$B$2:$B$123,MATCH(B26,items!$A$2:$A$123))</f>
        <v xml:space="preserve"> Bomb 2</v>
      </c>
      <c r="G26" t="str">
        <f>INDEX(items!$B$2:$B$123,MATCH(C26,items!$A$2:$A$123))</f>
        <v xml:space="preserve"> Boots 6</v>
      </c>
      <c r="H26" t="str">
        <f>INDEX(items!$B$2:$B$123,MATCH(D26,items!$A$2:$A$123))</f>
        <v xml:space="preserve"> *Blank*</v>
      </c>
      <c r="I26" t="s">
        <v>149</v>
      </c>
      <c r="J26">
        <f t="shared" si="3"/>
        <v>25</v>
      </c>
      <c r="K26" t="e">
        <f t="shared" si="0"/>
        <v>#NUM!</v>
      </c>
      <c r="L26">
        <f t="shared" si="1"/>
        <v>50</v>
      </c>
      <c r="M26">
        <f t="shared" si="2"/>
        <v>51</v>
      </c>
      <c r="O26" t="str">
        <f>IF(ISERR(FIND("G",B26)),INDEX(items!$B$2:$B$123,MATCH(B26,items!$C$2:$C$123)),B26)</f>
        <v>1G</v>
      </c>
      <c r="P26" t="str">
        <f>IF(ISERR(FIND("G",C26)),INDEX(items!$B$2:$B$123,MATCH(C26,items!$C$2:$C$123)),C26)</f>
        <v xml:space="preserve"> Bomb 3</v>
      </c>
      <c r="Q26" t="str">
        <f>IF(ISERR(FIND("G",D26)),INDEX(items!$B$2:$B$123,MATCH(D26,items!$C$2:$C$123)),D26)</f>
        <v xml:space="preserve"> Bomb 4</v>
      </c>
    </row>
    <row r="27" spans="1:17" x14ac:dyDescent="0.25">
      <c r="A27" s="2" t="s">
        <v>360</v>
      </c>
      <c r="B27" s="1">
        <v>118</v>
      </c>
      <c r="C27" s="1">
        <v>31</v>
      </c>
      <c r="D27" s="1">
        <v>31</v>
      </c>
      <c r="F27" t="str">
        <f>INDEX(items!$B$2:$B$123,MATCH(B27,items!$A$2:$A$123))</f>
        <v xml:space="preserve"> Weather</v>
      </c>
      <c r="G27" t="str">
        <f>INDEX(items!$B$2:$B$123,MATCH(C27,items!$A$2:$A$123))</f>
        <v xml:space="preserve"> Boots 5</v>
      </c>
      <c r="H27" t="str">
        <f>INDEX(items!$B$2:$B$123,MATCH(D27,items!$A$2:$A$123))</f>
        <v xml:space="preserve"> Boots 5</v>
      </c>
      <c r="I27" t="s">
        <v>150</v>
      </c>
      <c r="J27">
        <f t="shared" si="3"/>
        <v>26</v>
      </c>
      <c r="K27">
        <f t="shared" si="0"/>
        <v>280</v>
      </c>
      <c r="L27">
        <f t="shared" si="1"/>
        <v>49</v>
      </c>
      <c r="M27">
        <f t="shared" si="2"/>
        <v>49</v>
      </c>
      <c r="O27" t="str">
        <f>IF(ISERR(FIND("G",B27)),INDEX(items!$B$2:$B$123,MATCH(B27,items!$C$2:$C$123)),B27)</f>
        <v xml:space="preserve"> Clean</v>
      </c>
      <c r="P27" t="str">
        <f>IF(ISERR(FIND("G",C27)),INDEX(items!$B$2:$B$123,MATCH(C27,items!$C$2:$C$123)),C27)</f>
        <v xml:space="preserve"> Bomb 2</v>
      </c>
      <c r="Q27" t="str">
        <f>IF(ISERR(FIND("G",D27)),INDEX(items!$B$2:$B$123,MATCH(D27,items!$C$2:$C$123)),D27)</f>
        <v xml:space="preserve"> Bomb 2</v>
      </c>
    </row>
    <row r="28" spans="1:17" x14ac:dyDescent="0.25">
      <c r="A28" s="2" t="s">
        <v>362</v>
      </c>
      <c r="B28" s="1" t="s">
        <v>509</v>
      </c>
      <c r="C28" s="1">
        <v>13</v>
      </c>
      <c r="D28" s="1">
        <v>15</v>
      </c>
      <c r="F28" t="str">
        <f>INDEX(items!$B$2:$B$123,MATCH(B28,items!$A$2:$A$123))</f>
        <v xml:space="preserve"> Key</v>
      </c>
      <c r="G28" t="str">
        <f>INDEX(items!$B$2:$B$123,MATCH(C28,items!$A$2:$A$123))</f>
        <v xml:space="preserve"> Punch 2</v>
      </c>
      <c r="H28" t="str">
        <f>INDEX(items!$B$2:$B$123,MATCH(D28,items!$A$2:$A$123))</f>
        <v xml:space="preserve"> Blow 1</v>
      </c>
      <c r="I28" t="s">
        <v>151</v>
      </c>
      <c r="J28">
        <f t="shared" si="3"/>
        <v>27</v>
      </c>
      <c r="K28" t="e">
        <f t="shared" si="0"/>
        <v>#NUM!</v>
      </c>
      <c r="L28">
        <f t="shared" si="1"/>
        <v>19</v>
      </c>
      <c r="M28">
        <f t="shared" si="2"/>
        <v>21</v>
      </c>
      <c r="O28" t="str">
        <f>IF(ISERR(FIND("G",B28)),INDEX(items!$B$2:$B$123,MATCH(B28,items!$C$2:$C$123)),B28)</f>
        <v>500G</v>
      </c>
      <c r="P28" t="str">
        <f>IF(ISERR(FIND("G",C28)),INDEX(items!$B$2:$B$123,MATCH(C28,items!$C$2:$C$123)),C28)</f>
        <v xml:space="preserve"> Hammer 2</v>
      </c>
      <c r="Q28" t="str">
        <f>IF(ISERR(FIND("G",D28)),INDEX(items!$B$2:$B$123,MATCH(D28,items!$C$2:$C$123)),D28)</f>
        <v xml:space="preserve"> Celtis 1</v>
      </c>
    </row>
    <row r="29" spans="1:17" x14ac:dyDescent="0.25">
      <c r="A29" s="2" t="s">
        <v>346</v>
      </c>
      <c r="B29" s="1">
        <v>117</v>
      </c>
      <c r="C29" s="1">
        <v>3</v>
      </c>
      <c r="D29" s="1">
        <v>4</v>
      </c>
      <c r="F29" t="str">
        <f>INDEX(items!$B$2:$B$123,MATCH(B29,items!$A$2:$A$123))</f>
        <v xml:space="preserve"> Weather</v>
      </c>
      <c r="G29" t="str">
        <f>INDEX(items!$B$2:$B$123,MATCH(C29,items!$A$2:$A$123))</f>
        <v xml:space="preserve"> Sword 3</v>
      </c>
      <c r="H29" t="str">
        <f>INDEX(items!$B$2:$B$123,MATCH(D29,items!$A$2:$A$123))</f>
        <v xml:space="preserve"> Sword 4</v>
      </c>
      <c r="I29" t="s">
        <v>152</v>
      </c>
      <c r="J29">
        <f t="shared" si="3"/>
        <v>28</v>
      </c>
      <c r="K29">
        <f t="shared" si="0"/>
        <v>279</v>
      </c>
      <c r="L29">
        <f t="shared" si="1"/>
        <v>3</v>
      </c>
      <c r="M29">
        <f t="shared" si="2"/>
        <v>4</v>
      </c>
      <c r="O29" t="str">
        <f>IF(ISERR(FIND("G",B29)),INDEX(items!$B$2:$B$123,MATCH(B29,items!$C$2:$C$123)),B29)</f>
        <v xml:space="preserve"> Cure</v>
      </c>
      <c r="P29" t="str">
        <f>IF(ISERR(FIND("G",C29)),INDEX(items!$B$2:$B$123,MATCH(C29,items!$C$2:$C$123)),C29)</f>
        <v xml:space="preserve"> Sword 3</v>
      </c>
      <c r="Q29" t="str">
        <f>IF(ISERR(FIND("G",D29)),INDEX(items!$B$2:$B$123,MATCH(D29,items!$C$2:$C$123)),D29)</f>
        <v xml:space="preserve"> Sword 4</v>
      </c>
    </row>
    <row r="30" spans="1:17" x14ac:dyDescent="0.25">
      <c r="A30" s="2" t="s">
        <v>322</v>
      </c>
      <c r="B30" s="1" t="s">
        <v>510</v>
      </c>
      <c r="C30" s="1">
        <v>22</v>
      </c>
      <c r="D30" s="1">
        <v>22</v>
      </c>
      <c r="F30" t="str">
        <f>INDEX(items!$B$2:$B$123,MATCH(B30,items!$A$2:$A$123))</f>
        <v xml:space="preserve"> Bomb 2</v>
      </c>
      <c r="G30" t="str">
        <f>INDEX(items!$B$2:$B$123,MATCH(C30,items!$A$2:$A$123))</f>
        <v xml:space="preserve"> Shield 1 </v>
      </c>
      <c r="H30" t="str">
        <f>INDEX(items!$B$2:$B$123,MATCH(D30,items!$A$2:$A$123))</f>
        <v xml:space="preserve"> Shield 1 </v>
      </c>
      <c r="I30" t="s">
        <v>153</v>
      </c>
      <c r="J30">
        <f t="shared" si="3"/>
        <v>29</v>
      </c>
      <c r="K30" t="e">
        <f t="shared" si="0"/>
        <v>#NUM!</v>
      </c>
      <c r="L30">
        <f t="shared" si="1"/>
        <v>34</v>
      </c>
      <c r="M30">
        <f t="shared" si="2"/>
        <v>34</v>
      </c>
      <c r="O30" t="str">
        <f>IF(ISERR(FIND("G",B30)),INDEX(items!$B$2:$B$123,MATCH(B30,items!$C$2:$C$123)),B30)</f>
        <v>250G</v>
      </c>
      <c r="P30" t="str">
        <f>IF(ISERR(FIND("G",C30)),INDEX(items!$B$2:$B$123,MATCH(C30,items!$C$2:$C$123)),C30)</f>
        <v xml:space="preserve"> Blow 2</v>
      </c>
      <c r="Q30" t="str">
        <f>IF(ISERR(FIND("G",D30)),INDEX(items!$B$2:$B$123,MATCH(D30,items!$C$2:$C$123)),D30)</f>
        <v xml:space="preserve"> Blow 2</v>
      </c>
    </row>
    <row r="31" spans="1:17" x14ac:dyDescent="0.25">
      <c r="A31" s="2" t="s">
        <v>363</v>
      </c>
      <c r="B31" s="1">
        <v>117</v>
      </c>
      <c r="C31" s="1">
        <v>109</v>
      </c>
      <c r="D31" s="1">
        <v>113</v>
      </c>
      <c r="F31" t="str">
        <f>INDEX(items!$B$2:$B$123,MATCH(B31,items!$A$2:$A$123))</f>
        <v xml:space="preserve"> Weather</v>
      </c>
      <c r="G31" t="str">
        <f>INDEX(items!$B$2:$B$123,MATCH(C31,items!$A$2:$A$123))</f>
        <v xml:space="preserve"> Weather</v>
      </c>
      <c r="H31" t="str">
        <f>INDEX(items!$B$2:$B$123,MATCH(D31,items!$A$2:$A$123))</f>
        <v xml:space="preserve"> Weather</v>
      </c>
      <c r="I31" t="s">
        <v>154</v>
      </c>
      <c r="J31">
        <f t="shared" si="3"/>
        <v>30</v>
      </c>
      <c r="K31">
        <f t="shared" si="0"/>
        <v>279</v>
      </c>
      <c r="L31">
        <f t="shared" si="1"/>
        <v>265</v>
      </c>
      <c r="M31">
        <f t="shared" si="2"/>
        <v>275</v>
      </c>
      <c r="O31" t="str">
        <f>IF(ISERR(FIND("G",B31)),INDEX(items!$B$2:$B$123,MATCH(B31,items!$C$2:$C$123)),B31)</f>
        <v xml:space="preserve"> Cure</v>
      </c>
      <c r="P31" t="str">
        <f>IF(ISERR(FIND("G",C31)),INDEX(items!$B$2:$B$123,MATCH(C31,items!$C$2:$C$123)),C31)</f>
        <v xml:space="preserve"> Scrap 6</v>
      </c>
      <c r="Q31" t="str">
        <f>IF(ISERR(FIND("G",D31)),INDEX(items!$B$2:$B$123,MATCH(D31,items!$C$2:$C$123)),D31)</f>
        <v xml:space="preserve"> Scrap 10</v>
      </c>
    </row>
    <row r="32" spans="1:17" x14ac:dyDescent="0.25">
      <c r="A32" s="2" t="s">
        <v>361</v>
      </c>
      <c r="B32" s="1" t="s">
        <v>505</v>
      </c>
      <c r="C32" s="1">
        <v>33</v>
      </c>
      <c r="D32" s="1">
        <v>33</v>
      </c>
      <c r="F32" t="str">
        <f>INDEX(items!$B$2:$B$123,MATCH(B32,items!$A$2:$A$123))</f>
        <v xml:space="preserve"> Bomb 2</v>
      </c>
      <c r="G32" t="str">
        <f>INDEX(items!$B$2:$B$123,MATCH(C32,items!$A$2:$A$123))</f>
        <v xml:space="preserve"> *Blank*</v>
      </c>
      <c r="H32" t="str">
        <f>INDEX(items!$B$2:$B$123,MATCH(D32,items!$A$2:$A$123))</f>
        <v xml:space="preserve"> *Blank*</v>
      </c>
      <c r="I32" t="s">
        <v>155</v>
      </c>
      <c r="J32">
        <f t="shared" si="3"/>
        <v>31</v>
      </c>
      <c r="K32" t="e">
        <f t="shared" si="0"/>
        <v>#NUM!</v>
      </c>
      <c r="L32">
        <f t="shared" si="1"/>
        <v>51</v>
      </c>
      <c r="M32">
        <f t="shared" si="2"/>
        <v>51</v>
      </c>
      <c r="O32" t="str">
        <f>IF(ISERR(FIND("G",B32)),INDEX(items!$B$2:$B$123,MATCH(B32,items!$C$2:$C$123)),B32)</f>
        <v>200G</v>
      </c>
      <c r="P32" t="str">
        <f>IF(ISERR(FIND("G",C32)),INDEX(items!$B$2:$B$123,MATCH(C32,items!$C$2:$C$123)),C32)</f>
        <v xml:space="preserve"> Bomb 4</v>
      </c>
      <c r="Q32" t="str">
        <f>IF(ISERR(FIND("G",D32)),INDEX(items!$B$2:$B$123,MATCH(D32,items!$C$2:$C$123)),D32)</f>
        <v xml:space="preserve"> Bomb 4</v>
      </c>
    </row>
    <row r="33" spans="1:17" x14ac:dyDescent="0.25">
      <c r="A33" s="2" t="s">
        <v>354</v>
      </c>
      <c r="B33" s="1" t="s">
        <v>506</v>
      </c>
      <c r="C33" s="1">
        <v>43</v>
      </c>
      <c r="D33" s="1">
        <v>43</v>
      </c>
      <c r="F33" t="str">
        <f>INDEX(items!$B$2:$B$123,MATCH(B33,items!$A$2:$A$123))</f>
        <v xml:space="preserve"> Boots 3</v>
      </c>
      <c r="G33" t="str">
        <f>INDEX(items!$B$2:$B$123,MATCH(C33,items!$A$2:$A$123))</f>
        <v xml:space="preserve"> *Blank*</v>
      </c>
      <c r="H33" t="str">
        <f>INDEX(items!$B$2:$B$123,MATCH(D33,items!$A$2:$A$123))</f>
        <v xml:space="preserve"> *Blank*</v>
      </c>
      <c r="I33" t="s">
        <v>156</v>
      </c>
      <c r="J33">
        <f t="shared" si="3"/>
        <v>32</v>
      </c>
      <c r="K33" t="e">
        <f t="shared" si="0"/>
        <v>#NUM!</v>
      </c>
      <c r="L33">
        <f t="shared" si="1"/>
        <v>67</v>
      </c>
      <c r="M33">
        <f t="shared" si="2"/>
        <v>67</v>
      </c>
      <c r="O33" t="str">
        <f>IF(ISERR(FIND("G",B33)),INDEX(items!$B$2:$B$123,MATCH(B33,items!$C$2:$C$123)),B33)</f>
        <v>300G</v>
      </c>
      <c r="P33" t="str">
        <f>IF(ISERR(FIND("G",C33)),INDEX(items!$B$2:$B$123,MATCH(C33,items!$C$2:$C$123)),C33)</f>
        <v xml:space="preserve"> Solar Pack</v>
      </c>
      <c r="Q33" t="str">
        <f>IF(ISERR(FIND("G",D33)),INDEX(items!$B$2:$B$123,MATCH(D33,items!$C$2:$C$123)),D33)</f>
        <v xml:space="preserve"> Solar Pack</v>
      </c>
    </row>
    <row r="34" spans="1:17" x14ac:dyDescent="0.25">
      <c r="A34" s="2" t="s">
        <v>359</v>
      </c>
      <c r="B34" s="1" t="s">
        <v>511</v>
      </c>
      <c r="C34" s="1">
        <v>10</v>
      </c>
      <c r="D34" s="1">
        <v>11</v>
      </c>
      <c r="F34" t="str">
        <f>INDEX(items!$B$2:$B$123,MATCH(B34,items!$A$2:$A$123))</f>
        <v xml:space="preserve"> *Blank*</v>
      </c>
      <c r="G34" t="str">
        <f>INDEX(items!$B$2:$B$123,MATCH(C34,items!$A$2:$A$123))</f>
        <v xml:space="preserve"> Celtis 2</v>
      </c>
      <c r="H34" t="str">
        <f>INDEX(items!$B$2:$B$123,MATCH(D34,items!$A$2:$A$123))</f>
        <v xml:space="preserve"> Celtis 3</v>
      </c>
      <c r="I34" t="s">
        <v>157</v>
      </c>
      <c r="J34">
        <f t="shared" si="3"/>
        <v>33</v>
      </c>
      <c r="K34" t="e">
        <f t="shared" si="0"/>
        <v>#NUM!</v>
      </c>
      <c r="L34">
        <f t="shared" si="1"/>
        <v>16</v>
      </c>
      <c r="M34">
        <f t="shared" si="2"/>
        <v>17</v>
      </c>
      <c r="O34" t="str">
        <f>IF(ISERR(FIND("G",B34)),INDEX(items!$B$2:$B$123,MATCH(B34,items!$C$2:$C$123)),B34)</f>
        <v>400G</v>
      </c>
      <c r="P34" t="str">
        <f>IF(ISERR(FIND("G",C34)),INDEX(items!$B$2:$B$123,MATCH(C34,items!$C$2:$C$123)),C34)</f>
        <v xml:space="preserve"> Blade 3</v>
      </c>
      <c r="Q34" t="str">
        <f>IF(ISERR(FIND("G",D34)),INDEX(items!$B$2:$B$123,MATCH(D34,items!$C$2:$C$123)),D34)</f>
        <v xml:space="preserve"> Blade 4</v>
      </c>
    </row>
    <row r="35" spans="1:17" x14ac:dyDescent="0.25">
      <c r="A35" s="2" t="s">
        <v>330</v>
      </c>
      <c r="B35" s="1">
        <v>117</v>
      </c>
      <c r="C35" s="1">
        <v>6</v>
      </c>
      <c r="D35" s="1">
        <v>7</v>
      </c>
      <c r="F35" t="str">
        <f>INDEX(items!$B$2:$B$123,MATCH(B35,items!$A$2:$A$123))</f>
        <v xml:space="preserve"> Weather</v>
      </c>
      <c r="G35" t="str">
        <f>INDEX(items!$B$2:$B$123,MATCH(C35,items!$A$2:$A$123))</f>
        <v xml:space="preserve"> Axe 2</v>
      </c>
      <c r="H35" t="str">
        <f>INDEX(items!$B$2:$B$123,MATCH(D35,items!$A$2:$A$123))</f>
        <v xml:space="preserve"> Axe 3</v>
      </c>
      <c r="I35" t="s">
        <v>158</v>
      </c>
      <c r="J35">
        <f t="shared" si="3"/>
        <v>34</v>
      </c>
      <c r="K35">
        <f t="shared" si="0"/>
        <v>279</v>
      </c>
      <c r="L35">
        <f t="shared" si="1"/>
        <v>6</v>
      </c>
      <c r="M35">
        <f t="shared" si="2"/>
        <v>7</v>
      </c>
      <c r="O35" t="str">
        <f>IF(ISERR(FIND("G",B35)),INDEX(items!$B$2:$B$123,MATCH(B35,items!$C$2:$C$123)),B35)</f>
        <v xml:space="preserve"> Cure</v>
      </c>
      <c r="P35" t="str">
        <f>IF(ISERR(FIND("G",C35)),INDEX(items!$B$2:$B$123,MATCH(C35,items!$C$2:$C$123)),C35)</f>
        <v xml:space="preserve"> Axe 2</v>
      </c>
      <c r="Q35" t="str">
        <f>IF(ISERR(FIND("G",D35)),INDEX(items!$B$2:$B$123,MATCH(D35,items!$C$2:$C$123)),D35)</f>
        <v xml:space="preserve"> Axe 3</v>
      </c>
    </row>
    <row r="36" spans="1:17" x14ac:dyDescent="0.25">
      <c r="A36" s="2" t="s">
        <v>331</v>
      </c>
      <c r="B36" s="1">
        <v>119</v>
      </c>
      <c r="C36" s="1">
        <v>110</v>
      </c>
      <c r="D36" s="1">
        <v>113</v>
      </c>
      <c r="F36" t="str">
        <f>INDEX(items!$B$2:$B$123,MATCH(B36,items!$A$2:$A$123))</f>
        <v xml:space="preserve"> Weather</v>
      </c>
      <c r="G36" t="str">
        <f>INDEX(items!$B$2:$B$123,MATCH(C36,items!$A$2:$A$123))</f>
        <v xml:space="preserve"> Weather</v>
      </c>
      <c r="H36" t="str">
        <f>INDEX(items!$B$2:$B$123,MATCH(D36,items!$A$2:$A$123))</f>
        <v xml:space="preserve"> Weather</v>
      </c>
      <c r="I36" t="s">
        <v>159</v>
      </c>
      <c r="J36">
        <f t="shared" si="3"/>
        <v>35</v>
      </c>
      <c r="K36">
        <f t="shared" si="0"/>
        <v>281</v>
      </c>
      <c r="L36">
        <f t="shared" si="1"/>
        <v>272</v>
      </c>
      <c r="M36">
        <f t="shared" si="2"/>
        <v>275</v>
      </c>
      <c r="O36" t="str">
        <f>IF(ISERR(FIND("G",B36)),INDEX(items!$B$2:$B$123,MATCH(B36,items!$C$2:$C$123)),B36)</f>
        <v xml:space="preserve"> Repair</v>
      </c>
      <c r="P36" t="str">
        <f>IF(ISERR(FIND("G",C36)),INDEX(items!$B$2:$B$123,MATCH(C36,items!$C$2:$C$123)),C36)</f>
        <v xml:space="preserve"> Scrap 7</v>
      </c>
      <c r="Q36" t="str">
        <f>IF(ISERR(FIND("G",D36)),INDEX(items!$B$2:$B$123,MATCH(D36,items!$C$2:$C$123)),D36)</f>
        <v xml:space="preserve"> Scrap 10</v>
      </c>
    </row>
    <row r="37" spans="1:17" x14ac:dyDescent="0.25">
      <c r="A37" s="2" t="s">
        <v>351</v>
      </c>
      <c r="B37" s="1">
        <v>119</v>
      </c>
      <c r="C37" s="1">
        <v>106</v>
      </c>
      <c r="D37" s="1">
        <v>112</v>
      </c>
      <c r="F37" t="str">
        <f>INDEX(items!$B$2:$B$123,MATCH(B37,items!$A$2:$A$123))</f>
        <v xml:space="preserve"> Weather</v>
      </c>
      <c r="G37" t="str">
        <f>INDEX(items!$B$2:$B$123,MATCH(C37,items!$A$2:$A$123))</f>
        <v xml:space="preserve"> Weather</v>
      </c>
      <c r="H37" t="str">
        <f>INDEX(items!$B$2:$B$123,MATCH(D37,items!$A$2:$A$123))</f>
        <v xml:space="preserve"> Weather</v>
      </c>
      <c r="I37" t="s">
        <v>160</v>
      </c>
      <c r="J37">
        <f t="shared" si="3"/>
        <v>36</v>
      </c>
      <c r="K37">
        <f t="shared" si="0"/>
        <v>281</v>
      </c>
      <c r="L37">
        <f t="shared" si="1"/>
        <v>262</v>
      </c>
      <c r="M37">
        <f t="shared" si="2"/>
        <v>274</v>
      </c>
      <c r="O37" t="str">
        <f>IF(ISERR(FIND("G",B37)),INDEX(items!$B$2:$B$123,MATCH(B37,items!$C$2:$C$123)),B37)</f>
        <v xml:space="preserve"> Repair</v>
      </c>
      <c r="P37" t="str">
        <f>IF(ISERR(FIND("G",C37)),INDEX(items!$B$2:$B$123,MATCH(C37,items!$C$2:$C$123)),C37)</f>
        <v xml:space="preserve"> Scrap 3</v>
      </c>
      <c r="Q37" t="str">
        <f>IF(ISERR(FIND("G",D37)),INDEX(items!$B$2:$B$123,MATCH(D37,items!$C$2:$C$123)),D37)</f>
        <v xml:space="preserve"> Scrap 9</v>
      </c>
    </row>
    <row r="38" spans="1:17" x14ac:dyDescent="0.25">
      <c r="A38" s="2" t="s">
        <v>352</v>
      </c>
      <c r="B38" s="1">
        <v>117</v>
      </c>
      <c r="C38" s="1">
        <v>10</v>
      </c>
      <c r="D38" s="1">
        <v>11</v>
      </c>
      <c r="F38" t="str">
        <f>INDEX(items!$B$2:$B$123,MATCH(B38,items!$A$2:$A$123))</f>
        <v xml:space="preserve"> Weather</v>
      </c>
      <c r="G38" t="str">
        <f>INDEX(items!$B$2:$B$123,MATCH(C38,items!$A$2:$A$123))</f>
        <v xml:space="preserve"> Celtis 2</v>
      </c>
      <c r="H38" t="str">
        <f>INDEX(items!$B$2:$B$123,MATCH(D38,items!$A$2:$A$123))</f>
        <v xml:space="preserve"> Celtis 3</v>
      </c>
      <c r="I38" t="s">
        <v>161</v>
      </c>
      <c r="J38">
        <f t="shared" si="3"/>
        <v>37</v>
      </c>
      <c r="K38">
        <f t="shared" si="0"/>
        <v>279</v>
      </c>
      <c r="L38">
        <f t="shared" si="1"/>
        <v>16</v>
      </c>
      <c r="M38">
        <f t="shared" si="2"/>
        <v>17</v>
      </c>
      <c r="O38" t="str">
        <f>IF(ISERR(FIND("G",B38)),INDEX(items!$B$2:$B$123,MATCH(B38,items!$C$2:$C$123)),B38)</f>
        <v xml:space="preserve"> Cure</v>
      </c>
      <c r="P38" t="str">
        <f>IF(ISERR(FIND("G",C38)),INDEX(items!$B$2:$B$123,MATCH(C38,items!$C$2:$C$123)),C38)</f>
        <v xml:space="preserve"> Blade 3</v>
      </c>
      <c r="Q38" t="str">
        <f>IF(ISERR(FIND("G",D38)),INDEX(items!$B$2:$B$123,MATCH(D38,items!$C$2:$C$123)),D38)</f>
        <v xml:space="preserve"> Blade 4</v>
      </c>
    </row>
    <row r="39" spans="1:17" x14ac:dyDescent="0.25">
      <c r="A39" s="2" t="s">
        <v>365</v>
      </c>
      <c r="B39" s="1">
        <v>119</v>
      </c>
      <c r="C39" s="1">
        <v>112</v>
      </c>
      <c r="D39" s="1">
        <v>11</v>
      </c>
      <c r="F39" t="str">
        <f>INDEX(items!$B$2:$B$123,MATCH(B39,items!$A$2:$A$123))</f>
        <v xml:space="preserve"> Weather</v>
      </c>
      <c r="G39" t="str">
        <f>INDEX(items!$B$2:$B$123,MATCH(C39,items!$A$2:$A$123))</f>
        <v xml:space="preserve"> Weather</v>
      </c>
      <c r="H39" t="str">
        <f>INDEX(items!$B$2:$B$123,MATCH(D39,items!$A$2:$A$123))</f>
        <v xml:space="preserve"> Celtis 3</v>
      </c>
      <c r="I39" t="s">
        <v>162</v>
      </c>
      <c r="J39">
        <f t="shared" si="3"/>
        <v>38</v>
      </c>
      <c r="K39">
        <f t="shared" si="0"/>
        <v>281</v>
      </c>
      <c r="L39">
        <f t="shared" si="1"/>
        <v>274</v>
      </c>
      <c r="M39">
        <f t="shared" si="2"/>
        <v>17</v>
      </c>
      <c r="O39" t="str">
        <f>IF(ISERR(FIND("G",B39)),INDEX(items!$B$2:$B$123,MATCH(B39,items!$C$2:$C$123)),B39)</f>
        <v xml:space="preserve"> Repair</v>
      </c>
      <c r="P39" t="str">
        <f>IF(ISERR(FIND("G",C39)),INDEX(items!$B$2:$B$123,MATCH(C39,items!$C$2:$C$123)),C39)</f>
        <v xml:space="preserve"> Scrap 9</v>
      </c>
      <c r="Q39" t="str">
        <f>IF(ISERR(FIND("G",D39)),INDEX(items!$B$2:$B$123,MATCH(D39,items!$C$2:$C$123)),D39)</f>
        <v xml:space="preserve"> Blade 4</v>
      </c>
    </row>
    <row r="40" spans="1:17" x14ac:dyDescent="0.25">
      <c r="A40" s="2" t="s">
        <v>343</v>
      </c>
      <c r="B40" s="1">
        <v>117</v>
      </c>
      <c r="C40" s="1">
        <v>29</v>
      </c>
      <c r="D40" s="1">
        <v>29</v>
      </c>
      <c r="F40" t="str">
        <f>INDEX(items!$B$2:$B$123,MATCH(B40,items!$A$2:$A$123))</f>
        <v xml:space="preserve"> Weather</v>
      </c>
      <c r="G40" t="str">
        <f>INDEX(items!$B$2:$B$123,MATCH(C40,items!$A$2:$A$123))</f>
        <v xml:space="preserve"> Shield Pack</v>
      </c>
      <c r="H40" t="str">
        <f>INDEX(items!$B$2:$B$123,MATCH(D40,items!$A$2:$A$123))</f>
        <v xml:space="preserve"> Shield Pack</v>
      </c>
      <c r="I40" t="s">
        <v>163</v>
      </c>
      <c r="J40">
        <f t="shared" si="3"/>
        <v>39</v>
      </c>
      <c r="K40">
        <f t="shared" si="0"/>
        <v>279</v>
      </c>
      <c r="L40">
        <f t="shared" si="1"/>
        <v>41</v>
      </c>
      <c r="M40">
        <f t="shared" si="2"/>
        <v>41</v>
      </c>
      <c r="O40" t="str">
        <f>IF(ISERR(FIND("G",B40)),INDEX(items!$B$2:$B$123,MATCH(B40,items!$C$2:$C$123)),B40)</f>
        <v xml:space="preserve"> Cure</v>
      </c>
      <c r="P40" t="str">
        <f>IF(ISERR(FIND("G",C40)),INDEX(items!$B$2:$B$123,MATCH(C40,items!$C$2:$C$123)),C40)</f>
        <v xml:space="preserve"> Laser 3</v>
      </c>
      <c r="Q40" t="str">
        <f>IF(ISERR(FIND("G",D40)),INDEX(items!$B$2:$B$123,MATCH(D40,items!$C$2:$C$123)),D40)</f>
        <v xml:space="preserve"> Laser 3</v>
      </c>
    </row>
    <row r="41" spans="1:17" x14ac:dyDescent="0.25">
      <c r="A41" s="2" t="s">
        <v>342</v>
      </c>
      <c r="B41" s="1">
        <v>33</v>
      </c>
      <c r="C41" s="1">
        <v>10</v>
      </c>
      <c r="D41" s="1">
        <v>11</v>
      </c>
      <c r="F41" t="str">
        <f>INDEX(items!$B$2:$B$123,MATCH(B41,items!$A$2:$A$123))</f>
        <v xml:space="preserve"> *Blank*</v>
      </c>
      <c r="G41" t="str">
        <f>INDEX(items!$B$2:$B$123,MATCH(C41,items!$A$2:$A$123))</f>
        <v xml:space="preserve"> Celtis 2</v>
      </c>
      <c r="H41" t="str">
        <f>INDEX(items!$B$2:$B$123,MATCH(D41,items!$A$2:$A$123))</f>
        <v xml:space="preserve"> Celtis 3</v>
      </c>
      <c r="I41" t="s">
        <v>164</v>
      </c>
      <c r="J41">
        <f t="shared" si="3"/>
        <v>40</v>
      </c>
      <c r="K41">
        <f t="shared" si="0"/>
        <v>51</v>
      </c>
      <c r="L41">
        <f t="shared" si="1"/>
        <v>16</v>
      </c>
      <c r="M41">
        <f t="shared" si="2"/>
        <v>17</v>
      </c>
      <c r="O41" t="str">
        <f>IF(ISERR(FIND("G",B41)),INDEX(items!$B$2:$B$123,MATCH(B41,items!$C$2:$C$123)),B41)</f>
        <v xml:space="preserve"> Bomb 4</v>
      </c>
      <c r="P41" t="str">
        <f>IF(ISERR(FIND("G",C41)),INDEX(items!$B$2:$B$123,MATCH(C41,items!$C$2:$C$123)),C41)</f>
        <v xml:space="preserve"> Blade 3</v>
      </c>
      <c r="Q41" t="str">
        <f>IF(ISERR(FIND("G",D41)),INDEX(items!$B$2:$B$123,MATCH(D41,items!$C$2:$C$123)),D41)</f>
        <v xml:space="preserve"> Blade 4</v>
      </c>
    </row>
    <row r="42" spans="1:17" x14ac:dyDescent="0.25">
      <c r="A42" s="2" t="s">
        <v>366</v>
      </c>
      <c r="B42" s="1" t="s">
        <v>504</v>
      </c>
      <c r="C42" s="1" t="s">
        <v>502</v>
      </c>
      <c r="D42" s="1" t="s">
        <v>503</v>
      </c>
      <c r="F42" t="e">
        <f>INDEX(items!$B$2:$B$123,MATCH(B42,items!$A$2:$A$123))</f>
        <v>#N/A</v>
      </c>
      <c r="G42" t="e">
        <f>INDEX(items!$B$2:$B$123,MATCH(C42,items!$A$2:$A$123))</f>
        <v>#N/A</v>
      </c>
      <c r="H42" t="str">
        <f>INDEX(items!$B$2:$B$123,MATCH(D42,items!$A$2:$A$123))</f>
        <v xml:space="preserve"> Scrap 8</v>
      </c>
      <c r="I42" t="s">
        <v>165</v>
      </c>
      <c r="J42">
        <f t="shared" si="3"/>
        <v>41</v>
      </c>
      <c r="K42" t="e">
        <f t="shared" si="0"/>
        <v>#NUM!</v>
      </c>
      <c r="L42" t="e">
        <f t="shared" si="1"/>
        <v>#NUM!</v>
      </c>
      <c r="M42" t="e">
        <f t="shared" si="2"/>
        <v>#NUM!</v>
      </c>
      <c r="O42" t="str">
        <f>IF(ISERR(FIND("G",B42)),INDEX(items!$B$2:$B$123,MATCH(B42,items!$C$2:$C$123)),B42)</f>
        <v>150G</v>
      </c>
      <c r="P42" t="str">
        <f>IF(ISERR(FIND("G",C42)),INDEX(items!$B$2:$B$123,MATCH(C42,items!$C$2:$C$123)),C42)</f>
        <v>1000G</v>
      </c>
      <c r="Q42" t="str">
        <f>IF(ISERR(FIND("G",D42)),INDEX(items!$B$2:$B$123,MATCH(D42,items!$C$2:$C$123)),D42)</f>
        <v>7500G</v>
      </c>
    </row>
    <row r="43" spans="1:17" x14ac:dyDescent="0.25">
      <c r="A43" s="2" t="s">
        <v>367</v>
      </c>
      <c r="B43" s="1">
        <v>118</v>
      </c>
      <c r="C43" s="1">
        <v>1</v>
      </c>
      <c r="D43" s="1">
        <v>2</v>
      </c>
      <c r="F43" t="str">
        <f>INDEX(items!$B$2:$B$123,MATCH(B43,items!$A$2:$A$123))</f>
        <v xml:space="preserve"> Weather</v>
      </c>
      <c r="G43" t="str">
        <f>INDEX(items!$B$2:$B$123,MATCH(C43,items!$A$2:$A$123))</f>
        <v xml:space="preserve"> Sword 1</v>
      </c>
      <c r="H43" t="str">
        <f>INDEX(items!$B$2:$B$123,MATCH(D43,items!$A$2:$A$123))</f>
        <v xml:space="preserve"> Sword 2</v>
      </c>
      <c r="I43" t="s">
        <v>166</v>
      </c>
      <c r="J43">
        <f t="shared" si="3"/>
        <v>42</v>
      </c>
      <c r="K43">
        <f t="shared" si="0"/>
        <v>280</v>
      </c>
      <c r="L43">
        <f t="shared" si="1"/>
        <v>1</v>
      </c>
      <c r="M43">
        <f t="shared" si="2"/>
        <v>2</v>
      </c>
      <c r="O43" t="str">
        <f>IF(ISERR(FIND("G",B43)),INDEX(items!$B$2:$B$123,MATCH(B43,items!$C$2:$C$123)),B43)</f>
        <v xml:space="preserve"> Clean</v>
      </c>
      <c r="P43" t="str">
        <f>IF(ISERR(FIND("G",C43)),INDEX(items!$B$2:$B$123,MATCH(C43,items!$C$2:$C$123)),C43)</f>
        <v xml:space="preserve"> Sword 1</v>
      </c>
      <c r="Q43" t="str">
        <f>IF(ISERR(FIND("G",D43)),INDEX(items!$B$2:$B$123,MATCH(D43,items!$C$2:$C$123)),D43)</f>
        <v xml:space="preserve"> Sword 2</v>
      </c>
    </row>
    <row r="44" spans="1:17" x14ac:dyDescent="0.25">
      <c r="A44" s="2" t="s">
        <v>364</v>
      </c>
      <c r="B44" s="1">
        <v>117</v>
      </c>
      <c r="C44" s="1">
        <v>34</v>
      </c>
      <c r="D44" s="1">
        <v>35</v>
      </c>
      <c r="F44" t="str">
        <f>INDEX(items!$B$2:$B$123,MATCH(B44,items!$A$2:$A$123))</f>
        <v xml:space="preserve"> Weather</v>
      </c>
      <c r="G44" t="str">
        <f>INDEX(items!$B$2:$B$123,MATCH(C44,items!$A$2:$A$123))</f>
        <v xml:space="preserve"> *Blank*</v>
      </c>
      <c r="H44" t="str">
        <f>INDEX(items!$B$2:$B$123,MATCH(D44,items!$A$2:$A$123))</f>
        <v xml:space="preserve"> *Blank*</v>
      </c>
      <c r="I44" t="s">
        <v>167</v>
      </c>
      <c r="J44">
        <f t="shared" si="3"/>
        <v>43</v>
      </c>
      <c r="K44">
        <f t="shared" si="0"/>
        <v>279</v>
      </c>
      <c r="L44">
        <f t="shared" si="1"/>
        <v>52</v>
      </c>
      <c r="M44">
        <f t="shared" si="2"/>
        <v>53</v>
      </c>
      <c r="O44" t="str">
        <f>IF(ISERR(FIND("G",B44)),INDEX(items!$B$2:$B$123,MATCH(B44,items!$C$2:$C$123)),B44)</f>
        <v xml:space="preserve"> Cure</v>
      </c>
      <c r="P44" t="str">
        <f>IF(ISERR(FIND("G",C44)),INDEX(items!$B$2:$B$123,MATCH(C44,items!$C$2:$C$123)),C44)</f>
        <v xml:space="preserve"> Shield 1 </v>
      </c>
      <c r="Q44" t="str">
        <f>IF(ISERR(FIND("G",D44)),INDEX(items!$B$2:$B$123,MATCH(D44,items!$C$2:$C$123)),D44)</f>
        <v xml:space="preserve"> Shield 2</v>
      </c>
    </row>
    <row r="45" spans="1:17" x14ac:dyDescent="0.25">
      <c r="A45" s="2" t="s">
        <v>368</v>
      </c>
      <c r="B45" s="1">
        <v>118</v>
      </c>
      <c r="C45" s="1">
        <v>18</v>
      </c>
      <c r="D45" s="1">
        <v>19</v>
      </c>
      <c r="F45" t="str">
        <f>INDEX(items!$B$2:$B$123,MATCH(B45,items!$A$2:$A$123))</f>
        <v xml:space="preserve"> Weather</v>
      </c>
      <c r="G45" t="str">
        <f>INDEX(items!$B$2:$B$123,MATCH(C45,items!$A$2:$A$123))</f>
        <v xml:space="preserve"> Shot 1</v>
      </c>
      <c r="H45" t="str">
        <f>INDEX(items!$B$2:$B$123,MATCH(D45,items!$A$2:$A$123))</f>
        <v xml:space="preserve"> Shot 2</v>
      </c>
      <c r="I45" t="s">
        <v>168</v>
      </c>
      <c r="J45">
        <f t="shared" si="3"/>
        <v>44</v>
      </c>
      <c r="K45">
        <f t="shared" si="0"/>
        <v>280</v>
      </c>
      <c r="L45">
        <f t="shared" si="1"/>
        <v>24</v>
      </c>
      <c r="M45">
        <f t="shared" si="2"/>
        <v>25</v>
      </c>
      <c r="O45" t="str">
        <f>IF(ISERR(FIND("G",B45)),INDEX(items!$B$2:$B$123,MATCH(B45,items!$C$2:$C$123)),B45)</f>
        <v xml:space="preserve"> Clean</v>
      </c>
      <c r="P45" t="str">
        <f>IF(ISERR(FIND("G",C45)),INDEX(items!$B$2:$B$123,MATCH(C45,items!$C$2:$C$123)),C45)</f>
        <v xml:space="preserve"> Punch 1</v>
      </c>
      <c r="Q45" t="str">
        <f>IF(ISERR(FIND("G",D45)),INDEX(items!$B$2:$B$123,MATCH(D45,items!$C$2:$C$123)),D45)</f>
        <v xml:space="preserve"> Punch 2</v>
      </c>
    </row>
    <row r="46" spans="1:17" x14ac:dyDescent="0.25">
      <c r="A46" s="2" t="s">
        <v>369</v>
      </c>
      <c r="B46" s="1">
        <v>119</v>
      </c>
      <c r="C46" s="1">
        <v>18</v>
      </c>
      <c r="D46" s="1">
        <v>19</v>
      </c>
      <c r="F46" t="str">
        <f>INDEX(items!$B$2:$B$123,MATCH(B46,items!$A$2:$A$123))</f>
        <v xml:space="preserve"> Weather</v>
      </c>
      <c r="G46" t="str">
        <f>INDEX(items!$B$2:$B$123,MATCH(C46,items!$A$2:$A$123))</f>
        <v xml:space="preserve"> Shot 1</v>
      </c>
      <c r="H46" t="str">
        <f>INDEX(items!$B$2:$B$123,MATCH(D46,items!$A$2:$A$123))</f>
        <v xml:space="preserve"> Shot 2</v>
      </c>
      <c r="I46" t="s">
        <v>169</v>
      </c>
      <c r="J46">
        <f t="shared" si="3"/>
        <v>45</v>
      </c>
      <c r="K46">
        <f t="shared" si="0"/>
        <v>281</v>
      </c>
      <c r="L46">
        <f t="shared" si="1"/>
        <v>24</v>
      </c>
      <c r="M46">
        <f t="shared" si="2"/>
        <v>25</v>
      </c>
      <c r="O46" t="str">
        <f>IF(ISERR(FIND("G",B46)),INDEX(items!$B$2:$B$123,MATCH(B46,items!$C$2:$C$123)),B46)</f>
        <v xml:space="preserve"> Repair</v>
      </c>
      <c r="P46" t="str">
        <f>IF(ISERR(FIND("G",C46)),INDEX(items!$B$2:$B$123,MATCH(C46,items!$C$2:$C$123)),C46)</f>
        <v xml:space="preserve"> Punch 1</v>
      </c>
      <c r="Q46" t="str">
        <f>IF(ISERR(FIND("G",D46)),INDEX(items!$B$2:$B$123,MATCH(D46,items!$C$2:$C$123)),D46)</f>
        <v xml:space="preserve"> Punch 2</v>
      </c>
    </row>
    <row r="47" spans="1:17" x14ac:dyDescent="0.25">
      <c r="A47" s="2" t="s">
        <v>370</v>
      </c>
      <c r="B47" s="1" t="s">
        <v>505</v>
      </c>
      <c r="C47" s="1">
        <v>18</v>
      </c>
      <c r="D47" s="1">
        <v>19</v>
      </c>
      <c r="F47" t="str">
        <f>INDEX(items!$B$2:$B$123,MATCH(B47,items!$A$2:$A$123))</f>
        <v xml:space="preserve"> Bomb 2</v>
      </c>
      <c r="G47" t="str">
        <f>INDEX(items!$B$2:$B$123,MATCH(C47,items!$A$2:$A$123))</f>
        <v xml:space="preserve"> Shot 1</v>
      </c>
      <c r="H47" t="str">
        <f>INDEX(items!$B$2:$B$123,MATCH(D47,items!$A$2:$A$123))</f>
        <v xml:space="preserve"> Shot 2</v>
      </c>
      <c r="I47" t="s">
        <v>170</v>
      </c>
      <c r="J47">
        <f t="shared" si="3"/>
        <v>46</v>
      </c>
      <c r="K47" t="e">
        <f t="shared" si="0"/>
        <v>#NUM!</v>
      </c>
      <c r="L47">
        <f t="shared" si="1"/>
        <v>24</v>
      </c>
      <c r="M47">
        <f t="shared" si="2"/>
        <v>25</v>
      </c>
      <c r="O47" t="str">
        <f>IF(ISERR(FIND("G",B47)),INDEX(items!$B$2:$B$123,MATCH(B47,items!$C$2:$C$123)),B47)</f>
        <v>200G</v>
      </c>
      <c r="P47" t="str">
        <f>IF(ISERR(FIND("G",C47)),INDEX(items!$B$2:$B$123,MATCH(C47,items!$C$2:$C$123)),C47)</f>
        <v xml:space="preserve"> Punch 1</v>
      </c>
      <c r="Q47" t="str">
        <f>IF(ISERR(FIND("G",D47)),INDEX(items!$B$2:$B$123,MATCH(D47,items!$C$2:$C$123)),D47)</f>
        <v xml:space="preserve"> Punch 2</v>
      </c>
    </row>
    <row r="48" spans="1:17" x14ac:dyDescent="0.25">
      <c r="A48" s="2" t="s">
        <v>371</v>
      </c>
      <c r="B48" s="1">
        <v>119</v>
      </c>
      <c r="C48" s="1">
        <v>18</v>
      </c>
      <c r="D48" s="1">
        <v>19</v>
      </c>
      <c r="F48" t="str">
        <f>INDEX(items!$B$2:$B$123,MATCH(B48,items!$A$2:$A$123))</f>
        <v xml:space="preserve"> Weather</v>
      </c>
      <c r="G48" t="str">
        <f>INDEX(items!$B$2:$B$123,MATCH(C48,items!$A$2:$A$123))</f>
        <v xml:space="preserve"> Shot 1</v>
      </c>
      <c r="H48" t="str">
        <f>INDEX(items!$B$2:$B$123,MATCH(D48,items!$A$2:$A$123))</f>
        <v xml:space="preserve"> Shot 2</v>
      </c>
      <c r="I48" t="s">
        <v>171</v>
      </c>
      <c r="J48">
        <f t="shared" si="3"/>
        <v>47</v>
      </c>
      <c r="K48">
        <f t="shared" si="0"/>
        <v>281</v>
      </c>
      <c r="L48">
        <f t="shared" si="1"/>
        <v>24</v>
      </c>
      <c r="M48">
        <f t="shared" si="2"/>
        <v>25</v>
      </c>
      <c r="O48" t="str">
        <f>IF(ISERR(FIND("G",B48)),INDEX(items!$B$2:$B$123,MATCH(B48,items!$C$2:$C$123)),B48)</f>
        <v xml:space="preserve"> Repair</v>
      </c>
      <c r="P48" t="str">
        <f>IF(ISERR(FIND("G",C48)),INDEX(items!$B$2:$B$123,MATCH(C48,items!$C$2:$C$123)),C48)</f>
        <v xml:space="preserve"> Punch 1</v>
      </c>
      <c r="Q48" t="str">
        <f>IF(ISERR(FIND("G",D48)),INDEX(items!$B$2:$B$123,MATCH(D48,items!$C$2:$C$123)),D48)</f>
        <v xml:space="preserve"> Punch 2</v>
      </c>
    </row>
    <row r="49" spans="1:17" x14ac:dyDescent="0.25">
      <c r="A49" s="2" t="s">
        <v>372</v>
      </c>
      <c r="B49" s="1" t="s">
        <v>510</v>
      </c>
      <c r="C49" s="1">
        <v>5</v>
      </c>
      <c r="D49" s="1">
        <v>7</v>
      </c>
      <c r="F49" t="str">
        <f>INDEX(items!$B$2:$B$123,MATCH(B49,items!$A$2:$A$123))</f>
        <v xml:space="preserve"> Bomb 2</v>
      </c>
      <c r="G49" t="str">
        <f>INDEX(items!$B$2:$B$123,MATCH(C49,items!$A$2:$A$123))</f>
        <v xml:space="preserve"> Axe 1</v>
      </c>
      <c r="H49" t="str">
        <f>INDEX(items!$B$2:$B$123,MATCH(D49,items!$A$2:$A$123))</f>
        <v xml:space="preserve"> Axe 3</v>
      </c>
      <c r="I49" t="s">
        <v>172</v>
      </c>
      <c r="J49">
        <f t="shared" si="3"/>
        <v>48</v>
      </c>
      <c r="K49" t="e">
        <f t="shared" si="0"/>
        <v>#NUM!</v>
      </c>
      <c r="L49">
        <f t="shared" si="1"/>
        <v>5</v>
      </c>
      <c r="M49">
        <f t="shared" si="2"/>
        <v>7</v>
      </c>
      <c r="O49" t="str">
        <f>IF(ISERR(FIND("G",B49)),INDEX(items!$B$2:$B$123,MATCH(B49,items!$C$2:$C$123)),B49)</f>
        <v>250G</v>
      </c>
      <c r="P49" t="str">
        <f>IF(ISERR(FIND("G",C49)),INDEX(items!$B$2:$B$123,MATCH(C49,items!$C$2:$C$123)),C49)</f>
        <v xml:space="preserve"> Axe 1</v>
      </c>
      <c r="Q49" t="str">
        <f>IF(ISERR(FIND("G",D49)),INDEX(items!$B$2:$B$123,MATCH(D49,items!$C$2:$C$123)),D49)</f>
        <v xml:space="preserve"> Axe 3</v>
      </c>
    </row>
    <row r="50" spans="1:17" x14ac:dyDescent="0.25">
      <c r="A50" s="2" t="s">
        <v>373</v>
      </c>
      <c r="B50" s="1">
        <v>117</v>
      </c>
      <c r="C50" s="1">
        <v>107</v>
      </c>
      <c r="D50" s="1">
        <v>112</v>
      </c>
      <c r="F50" t="str">
        <f>INDEX(items!$B$2:$B$123,MATCH(B50,items!$A$2:$A$123))</f>
        <v xml:space="preserve"> Weather</v>
      </c>
      <c r="G50" t="str">
        <f>INDEX(items!$B$2:$B$123,MATCH(C50,items!$A$2:$A$123))</f>
        <v xml:space="preserve"> Weather</v>
      </c>
      <c r="H50" t="str">
        <f>INDEX(items!$B$2:$B$123,MATCH(D50,items!$A$2:$A$123))</f>
        <v xml:space="preserve"> Weather</v>
      </c>
      <c r="I50" t="s">
        <v>173</v>
      </c>
      <c r="J50">
        <f t="shared" si="3"/>
        <v>49</v>
      </c>
      <c r="K50">
        <f t="shared" si="0"/>
        <v>279</v>
      </c>
      <c r="L50">
        <f t="shared" si="1"/>
        <v>263</v>
      </c>
      <c r="M50">
        <f t="shared" si="2"/>
        <v>274</v>
      </c>
      <c r="O50" t="str">
        <f>IF(ISERR(FIND("G",B50)),INDEX(items!$B$2:$B$123,MATCH(B50,items!$C$2:$C$123)),B50)</f>
        <v xml:space="preserve"> Cure</v>
      </c>
      <c r="P50" t="str">
        <f>IF(ISERR(FIND("G",C50)),INDEX(items!$B$2:$B$123,MATCH(C50,items!$C$2:$C$123)),C50)</f>
        <v xml:space="preserve"> Scrap 4</v>
      </c>
      <c r="Q50" t="str">
        <f>IF(ISERR(FIND("G",D50)),INDEX(items!$B$2:$B$123,MATCH(D50,items!$C$2:$C$123)),D50)</f>
        <v xml:space="preserve"> Scrap 9</v>
      </c>
    </row>
    <row r="51" spans="1:17" x14ac:dyDescent="0.25">
      <c r="A51" s="2" t="s">
        <v>374</v>
      </c>
      <c r="B51" s="1" t="s">
        <v>506</v>
      </c>
      <c r="C51" s="1" t="s">
        <v>502</v>
      </c>
      <c r="D51" s="1" t="s">
        <v>503</v>
      </c>
      <c r="F51" t="str">
        <f>INDEX(items!$B$2:$B$123,MATCH(B51,items!$A$2:$A$123))</f>
        <v xml:space="preserve"> Boots 3</v>
      </c>
      <c r="G51" t="e">
        <f>INDEX(items!$B$2:$B$123,MATCH(C51,items!$A$2:$A$123))</f>
        <v>#N/A</v>
      </c>
      <c r="H51" t="str">
        <f>INDEX(items!$B$2:$B$123,MATCH(D51,items!$A$2:$A$123))</f>
        <v xml:space="preserve"> Scrap 8</v>
      </c>
      <c r="I51" t="s">
        <v>174</v>
      </c>
      <c r="J51">
        <f t="shared" si="3"/>
        <v>50</v>
      </c>
      <c r="K51" t="e">
        <f t="shared" si="0"/>
        <v>#NUM!</v>
      </c>
      <c r="L51" t="e">
        <f t="shared" si="1"/>
        <v>#NUM!</v>
      </c>
      <c r="M51" t="e">
        <f t="shared" si="2"/>
        <v>#NUM!</v>
      </c>
      <c r="O51" t="str">
        <f>IF(ISERR(FIND("G",B51)),INDEX(items!$B$2:$B$123,MATCH(B51,items!$C$2:$C$123)),B51)</f>
        <v>300G</v>
      </c>
      <c r="P51" t="str">
        <f>IF(ISERR(FIND("G",C51)),INDEX(items!$B$2:$B$123,MATCH(C51,items!$C$2:$C$123)),C51)</f>
        <v>1000G</v>
      </c>
      <c r="Q51" t="str">
        <f>IF(ISERR(FIND("G",D51)),INDEX(items!$B$2:$B$123,MATCH(D51,items!$C$2:$C$123)),D51)</f>
        <v>7500G</v>
      </c>
    </row>
    <row r="52" spans="1:17" x14ac:dyDescent="0.25">
      <c r="A52" s="2" t="s">
        <v>375</v>
      </c>
      <c r="B52" s="1" t="s">
        <v>506</v>
      </c>
      <c r="C52" s="1">
        <v>31</v>
      </c>
      <c r="D52" s="1">
        <v>31</v>
      </c>
      <c r="F52" t="str">
        <f>INDEX(items!$B$2:$B$123,MATCH(B52,items!$A$2:$A$123))</f>
        <v xml:space="preserve"> Boots 3</v>
      </c>
      <c r="G52" t="str">
        <f>INDEX(items!$B$2:$B$123,MATCH(C52,items!$A$2:$A$123))</f>
        <v xml:space="preserve"> Boots 5</v>
      </c>
      <c r="H52" t="str">
        <f>INDEX(items!$B$2:$B$123,MATCH(D52,items!$A$2:$A$123))</f>
        <v xml:space="preserve"> Boots 5</v>
      </c>
      <c r="I52" t="s">
        <v>175</v>
      </c>
      <c r="J52">
        <f t="shared" si="3"/>
        <v>51</v>
      </c>
      <c r="K52" t="e">
        <f t="shared" si="0"/>
        <v>#NUM!</v>
      </c>
      <c r="L52">
        <f t="shared" si="1"/>
        <v>49</v>
      </c>
      <c r="M52">
        <f t="shared" si="2"/>
        <v>49</v>
      </c>
      <c r="O52" t="str">
        <f>IF(ISERR(FIND("G",B52)),INDEX(items!$B$2:$B$123,MATCH(B52,items!$C$2:$C$123)),B52)</f>
        <v>300G</v>
      </c>
      <c r="P52" t="str">
        <f>IF(ISERR(FIND("G",C52)),INDEX(items!$B$2:$B$123,MATCH(C52,items!$C$2:$C$123)),C52)</f>
        <v xml:space="preserve"> Bomb 2</v>
      </c>
      <c r="Q52" t="str">
        <f>IF(ISERR(FIND("G",D52)),INDEX(items!$B$2:$B$123,MATCH(D52,items!$C$2:$C$123)),D52)</f>
        <v xml:space="preserve"> Bomb 2</v>
      </c>
    </row>
    <row r="53" spans="1:17" x14ac:dyDescent="0.25">
      <c r="A53" s="2" t="s">
        <v>376</v>
      </c>
      <c r="B53" s="1" t="s">
        <v>509</v>
      </c>
      <c r="C53" s="1" t="s">
        <v>502</v>
      </c>
      <c r="D53" s="1" t="s">
        <v>503</v>
      </c>
      <c r="F53" t="str">
        <f>INDEX(items!$B$2:$B$123,MATCH(B53,items!$A$2:$A$123))</f>
        <v xml:space="preserve"> Key</v>
      </c>
      <c r="G53" t="e">
        <f>INDEX(items!$B$2:$B$123,MATCH(C53,items!$A$2:$A$123))</f>
        <v>#N/A</v>
      </c>
      <c r="H53" t="str">
        <f>INDEX(items!$B$2:$B$123,MATCH(D53,items!$A$2:$A$123))</f>
        <v xml:space="preserve"> Scrap 8</v>
      </c>
      <c r="I53" t="s">
        <v>176</v>
      </c>
      <c r="J53">
        <f t="shared" si="3"/>
        <v>52</v>
      </c>
      <c r="K53" t="e">
        <f t="shared" si="0"/>
        <v>#NUM!</v>
      </c>
      <c r="L53" t="e">
        <f t="shared" si="1"/>
        <v>#NUM!</v>
      </c>
      <c r="M53" t="e">
        <f t="shared" si="2"/>
        <v>#NUM!</v>
      </c>
      <c r="O53" t="str">
        <f>IF(ISERR(FIND("G",B53)),INDEX(items!$B$2:$B$123,MATCH(B53,items!$C$2:$C$123)),B53)</f>
        <v>500G</v>
      </c>
      <c r="P53" t="str">
        <f>IF(ISERR(FIND("G",C53)),INDEX(items!$B$2:$B$123,MATCH(C53,items!$C$2:$C$123)),C53)</f>
        <v>1000G</v>
      </c>
      <c r="Q53" t="str">
        <f>IF(ISERR(FIND("G",D53)),INDEX(items!$B$2:$B$123,MATCH(D53,items!$C$2:$C$123)),D53)</f>
        <v>7500G</v>
      </c>
    </row>
    <row r="54" spans="1:17" x14ac:dyDescent="0.25">
      <c r="A54" s="2" t="s">
        <v>377</v>
      </c>
      <c r="B54" s="1">
        <v>117</v>
      </c>
      <c r="C54" s="1">
        <v>13</v>
      </c>
      <c r="D54" s="1">
        <v>15</v>
      </c>
      <c r="F54" t="str">
        <f>INDEX(items!$B$2:$B$123,MATCH(B54,items!$A$2:$A$123))</f>
        <v xml:space="preserve"> Weather</v>
      </c>
      <c r="G54" t="str">
        <f>INDEX(items!$B$2:$B$123,MATCH(C54,items!$A$2:$A$123))</f>
        <v xml:space="preserve"> Punch 2</v>
      </c>
      <c r="H54" t="str">
        <f>INDEX(items!$B$2:$B$123,MATCH(D54,items!$A$2:$A$123))</f>
        <v xml:space="preserve"> Blow 1</v>
      </c>
      <c r="I54" t="s">
        <v>177</v>
      </c>
      <c r="J54">
        <f t="shared" si="3"/>
        <v>53</v>
      </c>
      <c r="K54">
        <f t="shared" si="0"/>
        <v>279</v>
      </c>
      <c r="L54">
        <f t="shared" si="1"/>
        <v>19</v>
      </c>
      <c r="M54">
        <f t="shared" si="2"/>
        <v>21</v>
      </c>
      <c r="O54" t="str">
        <f>IF(ISERR(FIND("G",B54)),INDEX(items!$B$2:$B$123,MATCH(B54,items!$C$2:$C$123)),B54)</f>
        <v xml:space="preserve"> Cure</v>
      </c>
      <c r="P54" t="str">
        <f>IF(ISERR(FIND("G",C54)),INDEX(items!$B$2:$B$123,MATCH(C54,items!$C$2:$C$123)),C54)</f>
        <v xml:space="preserve"> Hammer 2</v>
      </c>
      <c r="Q54" t="str">
        <f>IF(ISERR(FIND("G",D54)),INDEX(items!$B$2:$B$123,MATCH(D54,items!$C$2:$C$123)),D54)</f>
        <v xml:space="preserve"> Celtis 1</v>
      </c>
    </row>
    <row r="55" spans="1:17" x14ac:dyDescent="0.25">
      <c r="A55" s="2" t="s">
        <v>378</v>
      </c>
      <c r="B55" s="1" t="s">
        <v>509</v>
      </c>
      <c r="C55" s="1">
        <v>13</v>
      </c>
      <c r="D55" s="1">
        <v>15</v>
      </c>
      <c r="F55" t="str">
        <f>INDEX(items!$B$2:$B$123,MATCH(B55,items!$A$2:$A$123))</f>
        <v xml:space="preserve"> Key</v>
      </c>
      <c r="G55" t="str">
        <f>INDEX(items!$B$2:$B$123,MATCH(C55,items!$A$2:$A$123))</f>
        <v xml:space="preserve"> Punch 2</v>
      </c>
      <c r="H55" t="str">
        <f>INDEX(items!$B$2:$B$123,MATCH(D55,items!$A$2:$A$123))</f>
        <v xml:space="preserve"> Blow 1</v>
      </c>
      <c r="I55" t="s">
        <v>178</v>
      </c>
      <c r="J55">
        <f t="shared" si="3"/>
        <v>54</v>
      </c>
      <c r="K55" t="e">
        <f t="shared" si="0"/>
        <v>#NUM!</v>
      </c>
      <c r="L55">
        <f t="shared" si="1"/>
        <v>19</v>
      </c>
      <c r="M55">
        <f t="shared" si="2"/>
        <v>21</v>
      </c>
      <c r="O55" t="str">
        <f>IF(ISERR(FIND("G",B55)),INDEX(items!$B$2:$B$123,MATCH(B55,items!$C$2:$C$123)),B55)</f>
        <v>500G</v>
      </c>
      <c r="P55" t="str">
        <f>IF(ISERR(FIND("G",C55)),INDEX(items!$B$2:$B$123,MATCH(C55,items!$C$2:$C$123)),C55)</f>
        <v xml:space="preserve"> Hammer 2</v>
      </c>
      <c r="Q55" t="str">
        <f>IF(ISERR(FIND("G",D55)),INDEX(items!$B$2:$B$123,MATCH(D55,items!$C$2:$C$123)),D55)</f>
        <v xml:space="preserve"> Celtis 1</v>
      </c>
    </row>
    <row r="56" spans="1:17" x14ac:dyDescent="0.25">
      <c r="A56" s="2" t="s">
        <v>379</v>
      </c>
      <c r="B56" s="1" t="s">
        <v>505</v>
      </c>
      <c r="C56" s="1">
        <v>18</v>
      </c>
      <c r="D56" s="1">
        <v>21</v>
      </c>
      <c r="F56" t="str">
        <f>INDEX(items!$B$2:$B$123,MATCH(B56,items!$A$2:$A$123))</f>
        <v xml:space="preserve"> Bomb 2</v>
      </c>
      <c r="G56" t="str">
        <f>INDEX(items!$B$2:$B$123,MATCH(C56,items!$A$2:$A$123))</f>
        <v xml:space="preserve"> Shot 1</v>
      </c>
      <c r="H56" t="str">
        <f>INDEX(items!$B$2:$B$123,MATCH(D56,items!$A$2:$A$123))</f>
        <v xml:space="preserve"> Bomb 4</v>
      </c>
      <c r="I56" t="s">
        <v>179</v>
      </c>
      <c r="J56">
        <f t="shared" si="3"/>
        <v>55</v>
      </c>
      <c r="K56" t="e">
        <f t="shared" si="0"/>
        <v>#NUM!</v>
      </c>
      <c r="L56">
        <f t="shared" si="1"/>
        <v>24</v>
      </c>
      <c r="M56">
        <f t="shared" si="2"/>
        <v>33</v>
      </c>
      <c r="O56" t="str">
        <f>IF(ISERR(FIND("G",B56)),INDEX(items!$B$2:$B$123,MATCH(B56,items!$C$2:$C$123)),B56)</f>
        <v>200G</v>
      </c>
      <c r="P56" t="str">
        <f>IF(ISERR(FIND("G",C56)),INDEX(items!$B$2:$B$123,MATCH(C56,items!$C$2:$C$123)),C56)</f>
        <v xml:space="preserve"> Punch 1</v>
      </c>
      <c r="Q56" t="str">
        <f>IF(ISERR(FIND("G",D56)),INDEX(items!$B$2:$B$123,MATCH(D56,items!$C$2:$C$123)),D56)</f>
        <v xml:space="preserve"> Blow 1</v>
      </c>
    </row>
    <row r="57" spans="1:17" x14ac:dyDescent="0.25">
      <c r="A57" s="2" t="s">
        <v>380</v>
      </c>
      <c r="B57" s="1">
        <v>18</v>
      </c>
      <c r="C57" s="1">
        <v>18</v>
      </c>
      <c r="D57" s="1">
        <v>21</v>
      </c>
      <c r="F57" t="str">
        <f>INDEX(items!$B$2:$B$123,MATCH(B57,items!$A$2:$A$123))</f>
        <v xml:space="preserve"> Shot 1</v>
      </c>
      <c r="G57" t="str">
        <f>INDEX(items!$B$2:$B$123,MATCH(C57,items!$A$2:$A$123))</f>
        <v xml:space="preserve"> Shot 1</v>
      </c>
      <c r="H57" t="str">
        <f>INDEX(items!$B$2:$B$123,MATCH(D57,items!$A$2:$A$123))</f>
        <v xml:space="preserve"> Bomb 4</v>
      </c>
      <c r="I57" t="s">
        <v>180</v>
      </c>
      <c r="J57">
        <f t="shared" si="3"/>
        <v>56</v>
      </c>
      <c r="K57">
        <f t="shared" si="0"/>
        <v>24</v>
      </c>
      <c r="L57">
        <f t="shared" si="1"/>
        <v>24</v>
      </c>
      <c r="M57">
        <f t="shared" si="2"/>
        <v>33</v>
      </c>
      <c r="O57" t="str">
        <f>IF(ISERR(FIND("G",B57)),INDEX(items!$B$2:$B$123,MATCH(B57,items!$C$2:$C$123)),B57)</f>
        <v xml:space="preserve"> Punch 1</v>
      </c>
      <c r="P57" t="str">
        <f>IF(ISERR(FIND("G",C57)),INDEX(items!$B$2:$B$123,MATCH(C57,items!$C$2:$C$123)),C57)</f>
        <v xml:space="preserve"> Punch 1</v>
      </c>
      <c r="Q57" t="str">
        <f>IF(ISERR(FIND("G",D57)),INDEX(items!$B$2:$B$123,MATCH(D57,items!$C$2:$C$123)),D57)</f>
        <v xml:space="preserve"> Blow 1</v>
      </c>
    </row>
    <row r="58" spans="1:17" x14ac:dyDescent="0.25">
      <c r="A58" s="2" t="s">
        <v>381</v>
      </c>
      <c r="B58" s="1">
        <v>119</v>
      </c>
      <c r="C58" s="1">
        <v>21</v>
      </c>
      <c r="D58" s="1">
        <v>20</v>
      </c>
      <c r="F58" t="str">
        <f>INDEX(items!$B$2:$B$123,MATCH(B58,items!$A$2:$A$123))</f>
        <v xml:space="preserve"> Weather</v>
      </c>
      <c r="G58" t="str">
        <f>INDEX(items!$B$2:$B$123,MATCH(C58,items!$A$2:$A$123))</f>
        <v xml:space="preserve"> Bomb 4</v>
      </c>
      <c r="H58" t="str">
        <f>INDEX(items!$B$2:$B$123,MATCH(D58,items!$A$2:$A$123))</f>
        <v xml:space="preserve"> Bomb 3</v>
      </c>
      <c r="I58" t="s">
        <v>181</v>
      </c>
      <c r="J58">
        <f t="shared" si="3"/>
        <v>57</v>
      </c>
      <c r="K58">
        <f t="shared" si="0"/>
        <v>281</v>
      </c>
      <c r="L58">
        <f t="shared" si="1"/>
        <v>33</v>
      </c>
      <c r="M58">
        <f t="shared" si="2"/>
        <v>32</v>
      </c>
      <c r="O58" t="str">
        <f>IF(ISERR(FIND("G",B58)),INDEX(items!$B$2:$B$123,MATCH(B58,items!$C$2:$C$123)),B58)</f>
        <v xml:space="preserve"> Repair</v>
      </c>
      <c r="P58" t="str">
        <f>IF(ISERR(FIND("G",C58)),INDEX(items!$B$2:$B$123,MATCH(C58,items!$C$2:$C$123)),C58)</f>
        <v xml:space="preserve"> Blow 1</v>
      </c>
      <c r="Q58" t="str">
        <f>IF(ISERR(FIND("G",D58)),INDEX(items!$B$2:$B$123,MATCH(D58,items!$C$2:$C$123)),D58)</f>
        <v xml:space="preserve"> Punch 3</v>
      </c>
    </row>
    <row r="59" spans="1:17" x14ac:dyDescent="0.25">
      <c r="A59" s="2" t="s">
        <v>53</v>
      </c>
      <c r="B59" s="1">
        <v>118</v>
      </c>
      <c r="C59" s="1">
        <v>21</v>
      </c>
      <c r="D59" s="1">
        <v>20</v>
      </c>
      <c r="F59" t="str">
        <f>INDEX(items!$B$2:$B$123,MATCH(B59,items!$A$2:$A$123))</f>
        <v xml:space="preserve"> Weather</v>
      </c>
      <c r="G59" t="str">
        <f>INDEX(items!$B$2:$B$123,MATCH(C59,items!$A$2:$A$123))</f>
        <v xml:space="preserve"> Bomb 4</v>
      </c>
      <c r="H59" t="str">
        <f>INDEX(items!$B$2:$B$123,MATCH(D59,items!$A$2:$A$123))</f>
        <v xml:space="preserve"> Bomb 3</v>
      </c>
      <c r="I59" t="s">
        <v>182</v>
      </c>
      <c r="J59">
        <f t="shared" si="3"/>
        <v>58</v>
      </c>
      <c r="K59">
        <f t="shared" si="0"/>
        <v>280</v>
      </c>
      <c r="L59">
        <f t="shared" si="1"/>
        <v>33</v>
      </c>
      <c r="M59">
        <f t="shared" si="2"/>
        <v>32</v>
      </c>
      <c r="O59" t="str">
        <f>IF(ISERR(FIND("G",B59)),INDEX(items!$B$2:$B$123,MATCH(B59,items!$C$2:$C$123)),B59)</f>
        <v xml:space="preserve"> Clean</v>
      </c>
      <c r="P59" t="str">
        <f>IF(ISERR(FIND("G",C59)),INDEX(items!$B$2:$B$123,MATCH(C59,items!$C$2:$C$123)),C59)</f>
        <v xml:space="preserve"> Blow 1</v>
      </c>
      <c r="Q59" t="str">
        <f>IF(ISERR(FIND("G",D59)),INDEX(items!$B$2:$B$123,MATCH(D59,items!$C$2:$C$123)),D59)</f>
        <v xml:space="preserve"> Punch 3</v>
      </c>
    </row>
    <row r="60" spans="1:17" x14ac:dyDescent="0.25">
      <c r="A60" s="2" t="s">
        <v>54</v>
      </c>
      <c r="B60" s="1">
        <v>118</v>
      </c>
      <c r="C60" s="1">
        <v>21</v>
      </c>
      <c r="D60" s="1">
        <v>20</v>
      </c>
      <c r="F60" t="str">
        <f>INDEX(items!$B$2:$B$123,MATCH(B60,items!$A$2:$A$123))</f>
        <v xml:space="preserve"> Weather</v>
      </c>
      <c r="G60" t="str">
        <f>INDEX(items!$B$2:$B$123,MATCH(C60,items!$A$2:$A$123))</f>
        <v xml:space="preserve"> Bomb 4</v>
      </c>
      <c r="H60" t="str">
        <f>INDEX(items!$B$2:$B$123,MATCH(D60,items!$A$2:$A$123))</f>
        <v xml:space="preserve"> Bomb 3</v>
      </c>
      <c r="I60" t="s">
        <v>183</v>
      </c>
      <c r="J60">
        <f t="shared" si="3"/>
        <v>59</v>
      </c>
      <c r="K60">
        <f t="shared" si="0"/>
        <v>280</v>
      </c>
      <c r="L60">
        <f t="shared" si="1"/>
        <v>33</v>
      </c>
      <c r="M60">
        <f t="shared" si="2"/>
        <v>32</v>
      </c>
      <c r="O60" t="str">
        <f>IF(ISERR(FIND("G",B60)),INDEX(items!$B$2:$B$123,MATCH(B60,items!$C$2:$C$123)),B60)</f>
        <v xml:space="preserve"> Clean</v>
      </c>
      <c r="P60" t="str">
        <f>IF(ISERR(FIND("G",C60)),INDEX(items!$B$2:$B$123,MATCH(C60,items!$C$2:$C$123)),C60)</f>
        <v xml:space="preserve"> Blow 1</v>
      </c>
      <c r="Q60" t="str">
        <f>IF(ISERR(FIND("G",D60)),INDEX(items!$B$2:$B$123,MATCH(D60,items!$C$2:$C$123)),D60)</f>
        <v xml:space="preserve"> Punch 3</v>
      </c>
    </row>
    <row r="61" spans="1:17" x14ac:dyDescent="0.25">
      <c r="A61" s="2" t="s">
        <v>55</v>
      </c>
      <c r="B61" s="1" t="s">
        <v>505</v>
      </c>
      <c r="C61" s="1" t="s">
        <v>502</v>
      </c>
      <c r="D61" s="1" t="s">
        <v>503</v>
      </c>
      <c r="F61" t="str">
        <f>INDEX(items!$B$2:$B$123,MATCH(B61,items!$A$2:$A$123))</f>
        <v xml:space="preserve"> Bomb 2</v>
      </c>
      <c r="G61" t="e">
        <f>INDEX(items!$B$2:$B$123,MATCH(C61,items!$A$2:$A$123))</f>
        <v>#N/A</v>
      </c>
      <c r="H61" t="str">
        <f>INDEX(items!$B$2:$B$123,MATCH(D61,items!$A$2:$A$123))</f>
        <v xml:space="preserve"> Scrap 8</v>
      </c>
      <c r="I61" t="s">
        <v>184</v>
      </c>
      <c r="J61">
        <f t="shared" si="3"/>
        <v>60</v>
      </c>
      <c r="K61" t="e">
        <f t="shared" si="0"/>
        <v>#NUM!</v>
      </c>
      <c r="L61" t="e">
        <f t="shared" si="1"/>
        <v>#NUM!</v>
      </c>
      <c r="M61" t="e">
        <f t="shared" si="2"/>
        <v>#NUM!</v>
      </c>
      <c r="O61" t="str">
        <f>IF(ISERR(FIND("G",B61)),INDEX(items!$B$2:$B$123,MATCH(B61,items!$C$2:$C$123)),B61)</f>
        <v>200G</v>
      </c>
      <c r="P61" t="str">
        <f>IF(ISERR(FIND("G",C61)),INDEX(items!$B$2:$B$123,MATCH(C61,items!$C$2:$C$123)),C61)</f>
        <v>1000G</v>
      </c>
      <c r="Q61" t="str">
        <f>IF(ISERR(FIND("G",D61)),INDEX(items!$B$2:$B$123,MATCH(D61,items!$C$2:$C$123)),D61)</f>
        <v>7500G</v>
      </c>
    </row>
    <row r="62" spans="1:17" x14ac:dyDescent="0.25">
      <c r="A62" s="2" t="s">
        <v>56</v>
      </c>
      <c r="B62" s="1">
        <v>117</v>
      </c>
      <c r="C62" s="1">
        <v>36</v>
      </c>
      <c r="D62" s="1">
        <v>37</v>
      </c>
      <c r="F62" t="str">
        <f>INDEX(items!$B$2:$B$123,MATCH(B62,items!$A$2:$A$123))</f>
        <v xml:space="preserve"> Weather</v>
      </c>
      <c r="G62" t="str">
        <f>INDEX(items!$B$2:$B$123,MATCH(C62,items!$A$2:$A$123))</f>
        <v xml:space="preserve"> *Blank*</v>
      </c>
      <c r="H62" t="str">
        <f>INDEX(items!$B$2:$B$123,MATCH(D62,items!$A$2:$A$123))</f>
        <v xml:space="preserve"> *Blank*</v>
      </c>
      <c r="I62" t="s">
        <v>185</v>
      </c>
      <c r="J62">
        <f t="shared" si="3"/>
        <v>61</v>
      </c>
      <c r="K62">
        <f t="shared" si="0"/>
        <v>279</v>
      </c>
      <c r="L62">
        <f t="shared" si="1"/>
        <v>54</v>
      </c>
      <c r="M62">
        <f t="shared" si="2"/>
        <v>55</v>
      </c>
      <c r="O62" t="str">
        <f>IF(ISERR(FIND("G",B62)),INDEX(items!$B$2:$B$123,MATCH(B62,items!$C$2:$C$123)),B62)</f>
        <v xml:space="preserve"> Cure</v>
      </c>
      <c r="P62" t="str">
        <f>IF(ISERR(FIND("G",C62)),INDEX(items!$B$2:$B$123,MATCH(C62,items!$C$2:$C$123)),C62)</f>
        <v xml:space="preserve"> Shield 3 </v>
      </c>
      <c r="Q62" t="str">
        <f>IF(ISERR(FIND("G",D62)),INDEX(items!$B$2:$B$123,MATCH(D62,items!$C$2:$C$123)),D62)</f>
        <v xml:space="preserve"> Shield 4</v>
      </c>
    </row>
    <row r="63" spans="1:17" x14ac:dyDescent="0.25">
      <c r="A63" s="2" t="s">
        <v>57</v>
      </c>
      <c r="B63" s="1" t="s">
        <v>506</v>
      </c>
      <c r="C63" s="1" t="s">
        <v>502</v>
      </c>
      <c r="D63" s="1" t="s">
        <v>503</v>
      </c>
      <c r="F63" t="str">
        <f>INDEX(items!$B$2:$B$123,MATCH(B63,items!$A$2:$A$123))</f>
        <v xml:space="preserve"> Boots 3</v>
      </c>
      <c r="G63" t="e">
        <f>INDEX(items!$B$2:$B$123,MATCH(C63,items!$A$2:$A$123))</f>
        <v>#N/A</v>
      </c>
      <c r="H63" t="str">
        <f>INDEX(items!$B$2:$B$123,MATCH(D63,items!$A$2:$A$123))</f>
        <v xml:space="preserve"> Scrap 8</v>
      </c>
      <c r="I63" t="s">
        <v>186</v>
      </c>
      <c r="J63">
        <f t="shared" si="3"/>
        <v>62</v>
      </c>
      <c r="K63" t="e">
        <f t="shared" si="0"/>
        <v>#NUM!</v>
      </c>
      <c r="L63" t="e">
        <f t="shared" si="1"/>
        <v>#NUM!</v>
      </c>
      <c r="M63" t="e">
        <f t="shared" si="2"/>
        <v>#NUM!</v>
      </c>
      <c r="O63" t="str">
        <f>IF(ISERR(FIND("G",B63)),INDEX(items!$B$2:$B$123,MATCH(B63,items!$C$2:$C$123)),B63)</f>
        <v>300G</v>
      </c>
      <c r="P63" t="str">
        <f>IF(ISERR(FIND("G",C63)),INDEX(items!$B$2:$B$123,MATCH(C63,items!$C$2:$C$123)),C63)</f>
        <v>1000G</v>
      </c>
      <c r="Q63" t="str">
        <f>IF(ISERR(FIND("G",D63)),INDEX(items!$B$2:$B$123,MATCH(D63,items!$C$2:$C$123)),D63)</f>
        <v>7500G</v>
      </c>
    </row>
    <row r="64" spans="1:17" x14ac:dyDescent="0.25">
      <c r="A64" s="2" t="s">
        <v>58</v>
      </c>
      <c r="B64" s="1" t="s">
        <v>510</v>
      </c>
      <c r="C64" s="1" t="s">
        <v>502</v>
      </c>
      <c r="D64" s="1" t="s">
        <v>503</v>
      </c>
      <c r="F64" t="str">
        <f>INDEX(items!$B$2:$B$123,MATCH(B64,items!$A$2:$A$123))</f>
        <v xml:space="preserve"> Bomb 2</v>
      </c>
      <c r="G64" t="e">
        <f>INDEX(items!$B$2:$B$123,MATCH(C64,items!$A$2:$A$123))</f>
        <v>#N/A</v>
      </c>
      <c r="H64" t="str">
        <f>INDEX(items!$B$2:$B$123,MATCH(D64,items!$A$2:$A$123))</f>
        <v xml:space="preserve"> Scrap 8</v>
      </c>
      <c r="I64" t="s">
        <v>187</v>
      </c>
      <c r="J64">
        <f t="shared" si="3"/>
        <v>63</v>
      </c>
      <c r="K64" t="e">
        <f t="shared" si="0"/>
        <v>#NUM!</v>
      </c>
      <c r="L64" t="e">
        <f t="shared" si="1"/>
        <v>#NUM!</v>
      </c>
      <c r="M64" t="e">
        <f t="shared" si="2"/>
        <v>#NUM!</v>
      </c>
      <c r="O64" t="str">
        <f>IF(ISERR(FIND("G",B64)),INDEX(items!$B$2:$B$123,MATCH(B64,items!$C$2:$C$123)),B64)</f>
        <v>250G</v>
      </c>
      <c r="P64" t="str">
        <f>IF(ISERR(FIND("G",C64)),INDEX(items!$B$2:$B$123,MATCH(C64,items!$C$2:$C$123)),C64)</f>
        <v>1000G</v>
      </c>
      <c r="Q64" t="str">
        <f>IF(ISERR(FIND("G",D64)),INDEX(items!$B$2:$B$123,MATCH(D64,items!$C$2:$C$123)),D64)</f>
        <v>7500G</v>
      </c>
    </row>
    <row r="65" spans="1:24" x14ac:dyDescent="0.25">
      <c r="A65" s="2" t="s">
        <v>382</v>
      </c>
      <c r="B65" s="1" t="s">
        <v>506</v>
      </c>
      <c r="C65" s="1" t="s">
        <v>502</v>
      </c>
      <c r="D65" s="1" t="s">
        <v>503</v>
      </c>
      <c r="F65" t="str">
        <f>INDEX(items!$B$2:$B$123,MATCH(B65,items!$A$2:$A$123))</f>
        <v xml:space="preserve"> Boots 3</v>
      </c>
      <c r="G65" t="e">
        <f>INDEX(items!$B$2:$B$123,MATCH(C65,items!$A$2:$A$123))</f>
        <v>#N/A</v>
      </c>
      <c r="H65" t="str">
        <f>INDEX(items!$B$2:$B$123,MATCH(D65,items!$A$2:$A$123))</f>
        <v xml:space="preserve"> Scrap 8</v>
      </c>
      <c r="I65" t="s">
        <v>188</v>
      </c>
      <c r="J65">
        <f t="shared" si="3"/>
        <v>64</v>
      </c>
      <c r="K65" t="e">
        <f t="shared" ref="K65:K128" si="4">HEX2DEC(B65)</f>
        <v>#NUM!</v>
      </c>
      <c r="L65" t="e">
        <f t="shared" ref="L65:L128" si="5">HEX2DEC(C65)</f>
        <v>#NUM!</v>
      </c>
      <c r="M65" t="e">
        <f t="shared" ref="M65:M128" si="6">HEX2DEC(D65)</f>
        <v>#NUM!</v>
      </c>
      <c r="O65" t="str">
        <f>IF(ISERR(FIND("G",B65)),INDEX(items!$B$2:$B$123,MATCH(B65,items!$C$2:$C$123)),B65)</f>
        <v>300G</v>
      </c>
      <c r="P65" t="str">
        <f>IF(ISERR(FIND("G",C65)),INDEX(items!$B$2:$B$123,MATCH(C65,items!$C$2:$C$123)),C65)</f>
        <v>1000G</v>
      </c>
      <c r="Q65" t="str">
        <f>IF(ISERR(FIND("G",D65)),INDEX(items!$B$2:$B$123,MATCH(D65,items!$C$2:$C$123)),D65)</f>
        <v>7500G</v>
      </c>
      <c r="W65" t="s">
        <v>534</v>
      </c>
      <c r="X65">
        <f>1/4</f>
        <v>0.25</v>
      </c>
    </row>
    <row r="66" spans="1:24" x14ac:dyDescent="0.25">
      <c r="A66" s="2" t="s">
        <v>383</v>
      </c>
      <c r="B66" s="1" t="s">
        <v>505</v>
      </c>
      <c r="C66" s="1" t="s">
        <v>502</v>
      </c>
      <c r="D66" s="1" t="s">
        <v>503</v>
      </c>
      <c r="F66" t="str">
        <f>INDEX(items!$B$2:$B$123,MATCH(B66,items!$A$2:$A$123))</f>
        <v xml:space="preserve"> Bomb 2</v>
      </c>
      <c r="G66" t="e">
        <f>INDEX(items!$B$2:$B$123,MATCH(C66,items!$A$2:$A$123))</f>
        <v>#N/A</v>
      </c>
      <c r="H66" t="str">
        <f>INDEX(items!$B$2:$B$123,MATCH(D66,items!$A$2:$A$123))</f>
        <v xml:space="preserve"> Scrap 8</v>
      </c>
      <c r="I66" t="s">
        <v>189</v>
      </c>
      <c r="J66">
        <f t="shared" ref="J66:J129" si="7">HEX2DEC(A66)</f>
        <v>65</v>
      </c>
      <c r="K66" t="e">
        <f t="shared" si="4"/>
        <v>#NUM!</v>
      </c>
      <c r="L66" t="e">
        <f t="shared" si="5"/>
        <v>#NUM!</v>
      </c>
      <c r="M66" t="e">
        <f t="shared" si="6"/>
        <v>#NUM!</v>
      </c>
      <c r="O66" t="str">
        <f>IF(ISERR(FIND("G",B66)),INDEX(items!$B$2:$B$123,MATCH(B66,items!$C$2:$C$123)),B66)</f>
        <v>200G</v>
      </c>
      <c r="P66" t="str">
        <f>IF(ISERR(FIND("G",C66)),INDEX(items!$B$2:$B$123,MATCH(C66,items!$C$2:$C$123)),C66)</f>
        <v>1000G</v>
      </c>
      <c r="Q66" t="str">
        <f>IF(ISERR(FIND("G",D66)),INDEX(items!$B$2:$B$123,MATCH(D66,items!$C$2:$C$123)),D66)</f>
        <v>7500G</v>
      </c>
      <c r="W66" t="s">
        <v>535</v>
      </c>
      <c r="X66">
        <f>1/16</f>
        <v>6.25E-2</v>
      </c>
    </row>
    <row r="67" spans="1:24" x14ac:dyDescent="0.25">
      <c r="A67" s="2" t="s">
        <v>384</v>
      </c>
      <c r="B67" s="1" t="s">
        <v>506</v>
      </c>
      <c r="C67" s="1" t="s">
        <v>502</v>
      </c>
      <c r="D67" s="1" t="s">
        <v>503</v>
      </c>
      <c r="F67" t="str">
        <f>INDEX(items!$B$2:$B$123,MATCH(B67,items!$A$2:$A$123))</f>
        <v xml:space="preserve"> Boots 3</v>
      </c>
      <c r="G67" t="e">
        <f>INDEX(items!$B$2:$B$123,MATCH(C67,items!$A$2:$A$123))</f>
        <v>#N/A</v>
      </c>
      <c r="H67" t="str">
        <f>INDEX(items!$B$2:$B$123,MATCH(D67,items!$A$2:$A$123))</f>
        <v xml:space="preserve"> Scrap 8</v>
      </c>
      <c r="I67" t="s">
        <v>190</v>
      </c>
      <c r="J67">
        <f t="shared" si="7"/>
        <v>66</v>
      </c>
      <c r="K67" t="e">
        <f t="shared" si="4"/>
        <v>#NUM!</v>
      </c>
      <c r="L67" t="e">
        <f t="shared" si="5"/>
        <v>#NUM!</v>
      </c>
      <c r="M67" t="e">
        <f t="shared" si="6"/>
        <v>#NUM!</v>
      </c>
      <c r="O67" t="str">
        <f>IF(ISERR(FIND("G",B67)),INDEX(items!$B$2:$B$123,MATCH(B67,items!$C$2:$C$123)),B67)</f>
        <v>300G</v>
      </c>
      <c r="P67" t="str">
        <f>IF(ISERR(FIND("G",C67)),INDEX(items!$B$2:$B$123,MATCH(C67,items!$C$2:$C$123)),C67)</f>
        <v>1000G</v>
      </c>
      <c r="Q67" t="str">
        <f>IF(ISERR(FIND("G",D67)),INDEX(items!$B$2:$B$123,MATCH(D67,items!$C$2:$C$123)),D67)</f>
        <v>7500G</v>
      </c>
      <c r="W67" t="s">
        <v>532</v>
      </c>
      <c r="X67">
        <f>1/256</f>
        <v>3.90625E-3</v>
      </c>
    </row>
    <row r="68" spans="1:24" x14ac:dyDescent="0.25">
      <c r="A68" s="2" t="s">
        <v>385</v>
      </c>
      <c r="B68" s="1" t="s">
        <v>505</v>
      </c>
      <c r="C68" s="1" t="s">
        <v>502</v>
      </c>
      <c r="D68" s="1" t="s">
        <v>503</v>
      </c>
      <c r="F68" t="str">
        <f>INDEX(items!$B$2:$B$123,MATCH(B68,items!$A$2:$A$123))</f>
        <v xml:space="preserve"> Bomb 2</v>
      </c>
      <c r="G68" t="e">
        <f>INDEX(items!$B$2:$B$123,MATCH(C68,items!$A$2:$A$123))</f>
        <v>#N/A</v>
      </c>
      <c r="H68" t="str">
        <f>INDEX(items!$B$2:$B$123,MATCH(D68,items!$A$2:$A$123))</f>
        <v xml:space="preserve"> Scrap 8</v>
      </c>
      <c r="I68" t="s">
        <v>191</v>
      </c>
      <c r="J68">
        <f t="shared" si="7"/>
        <v>67</v>
      </c>
      <c r="K68" t="e">
        <f t="shared" si="4"/>
        <v>#NUM!</v>
      </c>
      <c r="L68" t="e">
        <f t="shared" si="5"/>
        <v>#NUM!</v>
      </c>
      <c r="M68" t="e">
        <f t="shared" si="6"/>
        <v>#NUM!</v>
      </c>
      <c r="O68" t="str">
        <f>IF(ISERR(FIND("G",B68)),INDEX(items!$B$2:$B$123,MATCH(B68,items!$C$2:$C$123)),B68)</f>
        <v>200G</v>
      </c>
      <c r="P68" t="str">
        <f>IF(ISERR(FIND("G",C68)),INDEX(items!$B$2:$B$123,MATCH(C68,items!$C$2:$C$123)),C68)</f>
        <v>1000G</v>
      </c>
      <c r="Q68" t="str">
        <f>IF(ISERR(FIND("G",D68)),INDEX(items!$B$2:$B$123,MATCH(D68,items!$C$2:$C$123)),D68)</f>
        <v>7500G</v>
      </c>
      <c r="W68" t="s">
        <v>531</v>
      </c>
      <c r="X68">
        <f>X66-X67</f>
        <v>5.859375E-2</v>
      </c>
    </row>
    <row r="69" spans="1:24" x14ac:dyDescent="0.25">
      <c r="A69" s="2" t="s">
        <v>386</v>
      </c>
      <c r="B69" s="1" t="s">
        <v>510</v>
      </c>
      <c r="C69" s="1" t="s">
        <v>502</v>
      </c>
      <c r="D69" s="1" t="s">
        <v>503</v>
      </c>
      <c r="F69" t="str">
        <f>INDEX(items!$B$2:$B$123,MATCH(B69,items!$A$2:$A$123))</f>
        <v xml:space="preserve"> Bomb 2</v>
      </c>
      <c r="G69" t="e">
        <f>INDEX(items!$B$2:$B$123,MATCH(C69,items!$A$2:$A$123))</f>
        <v>#N/A</v>
      </c>
      <c r="H69" t="str">
        <f>INDEX(items!$B$2:$B$123,MATCH(D69,items!$A$2:$A$123))</f>
        <v xml:space="preserve"> Scrap 8</v>
      </c>
      <c r="I69" t="s">
        <v>192</v>
      </c>
      <c r="J69">
        <f t="shared" si="7"/>
        <v>68</v>
      </c>
      <c r="K69" t="e">
        <f t="shared" si="4"/>
        <v>#NUM!</v>
      </c>
      <c r="L69" t="e">
        <f t="shared" si="5"/>
        <v>#NUM!</v>
      </c>
      <c r="M69" t="e">
        <f t="shared" si="6"/>
        <v>#NUM!</v>
      </c>
      <c r="O69" t="str">
        <f>IF(ISERR(FIND("G",B69)),INDEX(items!$B$2:$B$123,MATCH(B69,items!$C$2:$C$123)),B69)</f>
        <v>250G</v>
      </c>
      <c r="P69" t="str">
        <f>IF(ISERR(FIND("G",C69)),INDEX(items!$B$2:$B$123,MATCH(C69,items!$C$2:$C$123)),C69)</f>
        <v>1000G</v>
      </c>
      <c r="Q69" t="str">
        <f>IF(ISERR(FIND("G",D69)),INDEX(items!$B$2:$B$123,MATCH(D69,items!$C$2:$C$123)),D69)</f>
        <v>7500G</v>
      </c>
    </row>
    <row r="70" spans="1:24" x14ac:dyDescent="0.25">
      <c r="A70" s="2" t="s">
        <v>387</v>
      </c>
      <c r="B70" s="1">
        <v>104</v>
      </c>
      <c r="C70" s="1">
        <v>108</v>
      </c>
      <c r="D70" s="1">
        <v>113</v>
      </c>
      <c r="F70" t="str">
        <f>INDEX(items!$B$2:$B$123,MATCH(B70,items!$A$2:$A$123))</f>
        <v xml:space="preserve"> Weather</v>
      </c>
      <c r="G70" t="str">
        <f>INDEX(items!$B$2:$B$123,MATCH(C70,items!$A$2:$A$123))</f>
        <v xml:space="preserve"> Weather</v>
      </c>
      <c r="H70" t="str">
        <f>INDEX(items!$B$2:$B$123,MATCH(D70,items!$A$2:$A$123))</f>
        <v xml:space="preserve"> Weather</v>
      </c>
      <c r="I70" t="s">
        <v>193</v>
      </c>
      <c r="J70">
        <f t="shared" si="7"/>
        <v>69</v>
      </c>
      <c r="K70">
        <f t="shared" si="4"/>
        <v>260</v>
      </c>
      <c r="L70">
        <f t="shared" si="5"/>
        <v>264</v>
      </c>
      <c r="M70">
        <f t="shared" si="6"/>
        <v>275</v>
      </c>
      <c r="O70" t="str">
        <f>IF(ISERR(FIND("G",B70)),INDEX(items!$B$2:$B$123,MATCH(B70,items!$C$2:$C$123)),B70)</f>
        <v xml:space="preserve"> Scrap 1</v>
      </c>
      <c r="P70" t="str">
        <f>IF(ISERR(FIND("G",C70)),INDEX(items!$B$2:$B$123,MATCH(C70,items!$C$2:$C$123)),C70)</f>
        <v xml:space="preserve"> Scrap 5</v>
      </c>
      <c r="Q70" t="str">
        <f>IF(ISERR(FIND("G",D70)),INDEX(items!$B$2:$B$123,MATCH(D70,items!$C$2:$C$123)),D70)</f>
        <v xml:space="preserve"> Scrap 10</v>
      </c>
    </row>
    <row r="71" spans="1:24" x14ac:dyDescent="0.25">
      <c r="A71" s="2" t="s">
        <v>388</v>
      </c>
      <c r="B71" s="1">
        <v>105</v>
      </c>
      <c r="C71" s="1">
        <v>109</v>
      </c>
      <c r="D71" s="1">
        <v>113</v>
      </c>
      <c r="F71" t="str">
        <f>INDEX(items!$B$2:$B$123,MATCH(B71,items!$A$2:$A$123))</f>
        <v xml:space="preserve"> Weather</v>
      </c>
      <c r="G71" t="str">
        <f>INDEX(items!$B$2:$B$123,MATCH(C71,items!$A$2:$A$123))</f>
        <v xml:space="preserve"> Weather</v>
      </c>
      <c r="H71" t="str">
        <f>INDEX(items!$B$2:$B$123,MATCH(D71,items!$A$2:$A$123))</f>
        <v xml:space="preserve"> Weather</v>
      </c>
      <c r="I71" t="s">
        <v>194</v>
      </c>
      <c r="J71">
        <f t="shared" si="7"/>
        <v>70</v>
      </c>
      <c r="K71">
        <f t="shared" si="4"/>
        <v>261</v>
      </c>
      <c r="L71">
        <f t="shared" si="5"/>
        <v>265</v>
      </c>
      <c r="M71">
        <f t="shared" si="6"/>
        <v>275</v>
      </c>
      <c r="O71" t="str">
        <f>IF(ISERR(FIND("G",B71)),INDEX(items!$B$2:$B$123,MATCH(B71,items!$C$2:$C$123)),B71)</f>
        <v xml:space="preserve"> Scrap 2</v>
      </c>
      <c r="P71" t="str">
        <f>IF(ISERR(FIND("G",C71)),INDEX(items!$B$2:$B$123,MATCH(C71,items!$C$2:$C$123)),C71)</f>
        <v xml:space="preserve"> Scrap 6</v>
      </c>
      <c r="Q71" t="str">
        <f>IF(ISERR(FIND("G",D71)),INDEX(items!$B$2:$B$123,MATCH(D71,items!$C$2:$C$123)),D71)</f>
        <v xml:space="preserve"> Scrap 10</v>
      </c>
    </row>
    <row r="72" spans="1:24" x14ac:dyDescent="0.25">
      <c r="A72" s="2" t="s">
        <v>389</v>
      </c>
      <c r="B72" s="1">
        <v>117</v>
      </c>
      <c r="C72" s="1">
        <v>107</v>
      </c>
      <c r="D72" s="1">
        <v>112</v>
      </c>
      <c r="F72" t="str">
        <f>INDEX(items!$B$2:$B$123,MATCH(B72,items!$A$2:$A$123))</f>
        <v xml:space="preserve"> Weather</v>
      </c>
      <c r="G72" t="str">
        <f>INDEX(items!$B$2:$B$123,MATCH(C72,items!$A$2:$A$123))</f>
        <v xml:space="preserve"> Weather</v>
      </c>
      <c r="H72" t="str">
        <f>INDEX(items!$B$2:$B$123,MATCH(D72,items!$A$2:$A$123))</f>
        <v xml:space="preserve"> Weather</v>
      </c>
      <c r="I72" t="s">
        <v>195</v>
      </c>
      <c r="J72">
        <f t="shared" si="7"/>
        <v>71</v>
      </c>
      <c r="K72">
        <f t="shared" si="4"/>
        <v>279</v>
      </c>
      <c r="L72">
        <f t="shared" si="5"/>
        <v>263</v>
      </c>
      <c r="M72">
        <f t="shared" si="6"/>
        <v>274</v>
      </c>
      <c r="O72" t="str">
        <f>IF(ISERR(FIND("G",B72)),INDEX(items!$B$2:$B$123,MATCH(B72,items!$C$2:$C$123)),B72)</f>
        <v xml:space="preserve"> Cure</v>
      </c>
      <c r="P72" t="str">
        <f>IF(ISERR(FIND("G",C72)),INDEX(items!$B$2:$B$123,MATCH(C72,items!$C$2:$C$123)),C72)</f>
        <v xml:space="preserve"> Scrap 4</v>
      </c>
      <c r="Q72" t="str">
        <f>IF(ISERR(FIND("G",D72)),INDEX(items!$B$2:$B$123,MATCH(D72,items!$C$2:$C$123)),D72)</f>
        <v xml:space="preserve"> Scrap 9</v>
      </c>
      <c r="W72" t="s">
        <v>531</v>
      </c>
      <c r="X72">
        <f>X68*X65</f>
        <v>1.46484375E-2</v>
      </c>
    </row>
    <row r="73" spans="1:24" x14ac:dyDescent="0.25">
      <c r="A73" s="2" t="s">
        <v>390</v>
      </c>
      <c r="B73" s="1">
        <v>117</v>
      </c>
      <c r="C73" s="1">
        <v>110</v>
      </c>
      <c r="D73" s="1">
        <v>113</v>
      </c>
      <c r="F73" t="str">
        <f>INDEX(items!$B$2:$B$123,MATCH(B73,items!$A$2:$A$123))</f>
        <v xml:space="preserve"> Weather</v>
      </c>
      <c r="G73" t="str">
        <f>INDEX(items!$B$2:$B$123,MATCH(C73,items!$A$2:$A$123))</f>
        <v xml:space="preserve"> Weather</v>
      </c>
      <c r="H73" t="str">
        <f>INDEX(items!$B$2:$B$123,MATCH(D73,items!$A$2:$A$123))</f>
        <v xml:space="preserve"> Weather</v>
      </c>
      <c r="I73" t="s">
        <v>196</v>
      </c>
      <c r="J73">
        <f t="shared" si="7"/>
        <v>72</v>
      </c>
      <c r="K73">
        <f t="shared" si="4"/>
        <v>279</v>
      </c>
      <c r="L73">
        <f t="shared" si="5"/>
        <v>272</v>
      </c>
      <c r="M73">
        <f t="shared" si="6"/>
        <v>275</v>
      </c>
      <c r="O73" t="str">
        <f>IF(ISERR(FIND("G",B73)),INDEX(items!$B$2:$B$123,MATCH(B73,items!$C$2:$C$123)),B73)</f>
        <v xml:space="preserve"> Cure</v>
      </c>
      <c r="P73" t="str">
        <f>IF(ISERR(FIND("G",C73)),INDEX(items!$B$2:$B$123,MATCH(C73,items!$C$2:$C$123)),C73)</f>
        <v xml:space="preserve"> Scrap 7</v>
      </c>
      <c r="Q73" t="str">
        <f>IF(ISERR(FIND("G",D73)),INDEX(items!$B$2:$B$123,MATCH(D73,items!$C$2:$C$123)),D73)</f>
        <v xml:space="preserve"> Scrap 10</v>
      </c>
      <c r="W73" t="s">
        <v>532</v>
      </c>
      <c r="X73">
        <f>X67*X65</f>
        <v>9.765625E-4</v>
      </c>
    </row>
    <row r="74" spans="1:24" x14ac:dyDescent="0.25">
      <c r="A74" s="2" t="s">
        <v>391</v>
      </c>
      <c r="B74" s="1">
        <v>107</v>
      </c>
      <c r="C74" s="1">
        <v>112</v>
      </c>
      <c r="D74" s="1">
        <v>11</v>
      </c>
      <c r="F74" t="str">
        <f>INDEX(items!$B$2:$B$123,MATCH(B74,items!$A$2:$A$123))</f>
        <v xml:space="preserve"> Weather</v>
      </c>
      <c r="G74" t="str">
        <f>INDEX(items!$B$2:$B$123,MATCH(C74,items!$A$2:$A$123))</f>
        <v xml:space="preserve"> Weather</v>
      </c>
      <c r="H74" t="str">
        <f>INDEX(items!$B$2:$B$123,MATCH(D74,items!$A$2:$A$123))</f>
        <v xml:space="preserve"> Celtis 3</v>
      </c>
      <c r="I74" t="s">
        <v>197</v>
      </c>
      <c r="J74">
        <f t="shared" si="7"/>
        <v>73</v>
      </c>
      <c r="K74">
        <f t="shared" si="4"/>
        <v>263</v>
      </c>
      <c r="L74">
        <f t="shared" si="5"/>
        <v>274</v>
      </c>
      <c r="M74">
        <f t="shared" si="6"/>
        <v>17</v>
      </c>
      <c r="O74" t="str">
        <f>IF(ISERR(FIND("G",B74)),INDEX(items!$B$2:$B$123,MATCH(B74,items!$C$2:$C$123)),B74)</f>
        <v xml:space="preserve"> Scrap 4</v>
      </c>
      <c r="P74" t="str">
        <f>IF(ISERR(FIND("G",C74)),INDEX(items!$B$2:$B$123,MATCH(C74,items!$C$2:$C$123)),C74)</f>
        <v xml:space="preserve"> Scrap 9</v>
      </c>
      <c r="Q74" t="str">
        <f>IF(ISERR(FIND("G",D74)),INDEX(items!$B$2:$B$123,MATCH(D74,items!$C$2:$C$123)),D74)</f>
        <v xml:space="preserve"> Blade 4</v>
      </c>
      <c r="W74" t="s">
        <v>533</v>
      </c>
      <c r="X74">
        <f>X65-X66</f>
        <v>0.1875</v>
      </c>
    </row>
    <row r="75" spans="1:24" x14ac:dyDescent="0.25">
      <c r="A75" s="2" t="s">
        <v>61</v>
      </c>
      <c r="B75" s="1">
        <v>117</v>
      </c>
      <c r="C75" s="1">
        <v>106</v>
      </c>
      <c r="D75" s="1">
        <v>112</v>
      </c>
      <c r="F75" t="str">
        <f>INDEX(items!$B$2:$B$123,MATCH(B75,items!$A$2:$A$123))</f>
        <v xml:space="preserve"> Weather</v>
      </c>
      <c r="G75" t="str">
        <f>INDEX(items!$B$2:$B$123,MATCH(C75,items!$A$2:$A$123))</f>
        <v xml:space="preserve"> Weather</v>
      </c>
      <c r="H75" t="str">
        <f>INDEX(items!$B$2:$B$123,MATCH(D75,items!$A$2:$A$123))</f>
        <v xml:space="preserve"> Weather</v>
      </c>
      <c r="I75" t="s">
        <v>198</v>
      </c>
      <c r="J75">
        <f t="shared" si="7"/>
        <v>74</v>
      </c>
      <c r="K75">
        <f t="shared" si="4"/>
        <v>279</v>
      </c>
      <c r="L75">
        <f t="shared" si="5"/>
        <v>262</v>
      </c>
      <c r="M75">
        <f t="shared" si="6"/>
        <v>274</v>
      </c>
      <c r="O75" t="str">
        <f>IF(ISERR(FIND("G",B75)),INDEX(items!$B$2:$B$123,MATCH(B75,items!$C$2:$C$123)),B75)</f>
        <v xml:space="preserve"> Cure</v>
      </c>
      <c r="P75" t="str">
        <f>IF(ISERR(FIND("G",C75)),INDEX(items!$B$2:$B$123,MATCH(C75,items!$C$2:$C$123)),C75)</f>
        <v xml:space="preserve"> Scrap 3</v>
      </c>
      <c r="Q75" t="str">
        <f>IF(ISERR(FIND("G",D75)),INDEX(items!$B$2:$B$123,MATCH(D75,items!$C$2:$C$123)),D75)</f>
        <v xml:space="preserve"> Scrap 9</v>
      </c>
    </row>
    <row r="76" spans="1:24" x14ac:dyDescent="0.25">
      <c r="A76" s="2" t="s">
        <v>63</v>
      </c>
      <c r="B76" s="1">
        <v>119</v>
      </c>
      <c r="C76" s="1">
        <v>105</v>
      </c>
      <c r="D76" s="1">
        <v>112</v>
      </c>
      <c r="F76" t="str">
        <f>INDEX(items!$B$2:$B$123,MATCH(B76,items!$A$2:$A$123))</f>
        <v xml:space="preserve"> Weather</v>
      </c>
      <c r="G76" t="str">
        <f>INDEX(items!$B$2:$B$123,MATCH(C76,items!$A$2:$A$123))</f>
        <v xml:space="preserve"> Weather</v>
      </c>
      <c r="H76" t="str">
        <f>INDEX(items!$B$2:$B$123,MATCH(D76,items!$A$2:$A$123))</f>
        <v xml:space="preserve"> Weather</v>
      </c>
      <c r="I76" t="s">
        <v>199</v>
      </c>
      <c r="J76">
        <f t="shared" si="7"/>
        <v>75</v>
      </c>
      <c r="K76">
        <f t="shared" si="4"/>
        <v>281</v>
      </c>
      <c r="L76">
        <f t="shared" si="5"/>
        <v>261</v>
      </c>
      <c r="M76">
        <f t="shared" si="6"/>
        <v>274</v>
      </c>
      <c r="O76" t="str">
        <f>IF(ISERR(FIND("G",B76)),INDEX(items!$B$2:$B$123,MATCH(B76,items!$C$2:$C$123)),B76)</f>
        <v xml:space="preserve"> Repair</v>
      </c>
      <c r="P76" t="str">
        <f>IF(ISERR(FIND("G",C76)),INDEX(items!$B$2:$B$123,MATCH(C76,items!$C$2:$C$123)),C76)</f>
        <v xml:space="preserve"> Scrap 2</v>
      </c>
      <c r="Q76" t="str">
        <f>IF(ISERR(FIND("G",D76)),INDEX(items!$B$2:$B$123,MATCH(D76,items!$C$2:$C$123)),D76)</f>
        <v xml:space="preserve"> Scrap 9</v>
      </c>
    </row>
    <row r="77" spans="1:24" x14ac:dyDescent="0.25">
      <c r="A77" s="2" t="s">
        <v>65</v>
      </c>
      <c r="B77" s="1" t="s">
        <v>508</v>
      </c>
      <c r="C77" s="1">
        <v>28</v>
      </c>
      <c r="D77" s="1">
        <v>28</v>
      </c>
      <c r="F77" t="str">
        <f>INDEX(items!$B$2:$B$123,MATCH(B77,items!$A$2:$A$123))</f>
        <v xml:space="preserve"> Bomb 2</v>
      </c>
      <c r="G77" t="str">
        <f>INDEX(items!$B$2:$B$123,MATCH(C77,items!$A$2:$A$123))</f>
        <v xml:space="preserve"> Power Pack</v>
      </c>
      <c r="H77" t="str">
        <f>INDEX(items!$B$2:$B$123,MATCH(D77,items!$A$2:$A$123))</f>
        <v xml:space="preserve"> Power Pack</v>
      </c>
      <c r="I77" t="s">
        <v>200</v>
      </c>
      <c r="J77">
        <f t="shared" si="7"/>
        <v>76</v>
      </c>
      <c r="K77" t="e">
        <f t="shared" si="4"/>
        <v>#NUM!</v>
      </c>
      <c r="L77">
        <f t="shared" si="5"/>
        <v>40</v>
      </c>
      <c r="M77">
        <f t="shared" si="6"/>
        <v>40</v>
      </c>
      <c r="O77" t="str">
        <f>IF(ISERR(FIND("G",B77)),INDEX(items!$B$2:$B$123,MATCH(B77,items!$C$2:$C$123)),B77)</f>
        <v>1G</v>
      </c>
      <c r="P77" t="str">
        <f>IF(ISERR(FIND("G",C77)),INDEX(items!$B$2:$B$123,MATCH(C77,items!$C$2:$C$123)),C77)</f>
        <v xml:space="preserve"> Laser 2</v>
      </c>
      <c r="Q77" t="str">
        <f>IF(ISERR(FIND("G",D77)),INDEX(items!$B$2:$B$123,MATCH(D77,items!$C$2:$C$123)),D77)</f>
        <v xml:space="preserve"> Laser 2</v>
      </c>
    </row>
    <row r="78" spans="1:24" x14ac:dyDescent="0.25">
      <c r="A78" s="2" t="s">
        <v>67</v>
      </c>
      <c r="B78" s="1" t="s">
        <v>508</v>
      </c>
      <c r="C78" s="1">
        <v>26</v>
      </c>
      <c r="D78" s="1">
        <v>26</v>
      </c>
      <c r="F78" t="str">
        <f>INDEX(items!$B$2:$B$123,MATCH(B78,items!$A$2:$A$123))</f>
        <v xml:space="preserve"> Bomb 2</v>
      </c>
      <c r="G78" t="str">
        <f>INDEX(items!$B$2:$B$123,MATCH(C78,items!$A$2:$A$123))</f>
        <v xml:space="preserve"> Shield 5</v>
      </c>
      <c r="H78" t="str">
        <f>INDEX(items!$B$2:$B$123,MATCH(D78,items!$A$2:$A$123))</f>
        <v xml:space="preserve"> Shield 5</v>
      </c>
      <c r="I78" t="s">
        <v>201</v>
      </c>
      <c r="J78">
        <f t="shared" si="7"/>
        <v>77</v>
      </c>
      <c r="K78" t="e">
        <f t="shared" si="4"/>
        <v>#NUM!</v>
      </c>
      <c r="L78">
        <f t="shared" si="5"/>
        <v>38</v>
      </c>
      <c r="M78">
        <f t="shared" si="6"/>
        <v>38</v>
      </c>
      <c r="O78" t="str">
        <f>IF(ISERR(FIND("G",B78)),INDEX(items!$B$2:$B$123,MATCH(B78,items!$C$2:$C$123)),B78)</f>
        <v>1G</v>
      </c>
      <c r="P78" t="str">
        <f>IF(ISERR(FIND("G",C78)),INDEX(items!$B$2:$B$123,MATCH(C78,items!$C$2:$C$123)),C78)</f>
        <v xml:space="preserve"> Shot 3</v>
      </c>
      <c r="Q78" t="str">
        <f>IF(ISERR(FIND("G",D78)),INDEX(items!$B$2:$B$123,MATCH(D78,items!$C$2:$C$123)),D78)</f>
        <v xml:space="preserve"> Shot 3</v>
      </c>
    </row>
    <row r="79" spans="1:24" x14ac:dyDescent="0.25">
      <c r="A79" s="2" t="s">
        <v>69</v>
      </c>
      <c r="B79" s="1">
        <v>118</v>
      </c>
      <c r="C79" s="1">
        <v>31</v>
      </c>
      <c r="D79" s="1">
        <v>31</v>
      </c>
      <c r="F79" t="str">
        <f>INDEX(items!$B$2:$B$123,MATCH(B79,items!$A$2:$A$123))</f>
        <v xml:space="preserve"> Weather</v>
      </c>
      <c r="G79" t="str">
        <f>INDEX(items!$B$2:$B$123,MATCH(C79,items!$A$2:$A$123))</f>
        <v xml:space="preserve"> Boots 5</v>
      </c>
      <c r="H79" t="str">
        <f>INDEX(items!$B$2:$B$123,MATCH(D79,items!$A$2:$A$123))</f>
        <v xml:space="preserve"> Boots 5</v>
      </c>
      <c r="I79" t="s">
        <v>202</v>
      </c>
      <c r="J79">
        <f t="shared" si="7"/>
        <v>78</v>
      </c>
      <c r="K79">
        <f t="shared" si="4"/>
        <v>280</v>
      </c>
      <c r="L79">
        <f t="shared" si="5"/>
        <v>49</v>
      </c>
      <c r="M79">
        <f t="shared" si="6"/>
        <v>49</v>
      </c>
      <c r="O79" t="str">
        <f>IF(ISERR(FIND("G",B79)),INDEX(items!$B$2:$B$123,MATCH(B79,items!$C$2:$C$123)),B79)</f>
        <v xml:space="preserve"> Clean</v>
      </c>
      <c r="P79" t="str">
        <f>IF(ISERR(FIND("G",C79)),INDEX(items!$B$2:$B$123,MATCH(C79,items!$C$2:$C$123)),C79)</f>
        <v xml:space="preserve"> Bomb 2</v>
      </c>
      <c r="Q79" t="str">
        <f>IF(ISERR(FIND("G",D79)),INDEX(items!$B$2:$B$123,MATCH(D79,items!$C$2:$C$123)),D79)</f>
        <v xml:space="preserve"> Bomb 2</v>
      </c>
    </row>
    <row r="80" spans="1:24" x14ac:dyDescent="0.25">
      <c r="A80" s="2" t="s">
        <v>71</v>
      </c>
      <c r="B80" s="1">
        <v>118</v>
      </c>
      <c r="C80" s="1">
        <v>32</v>
      </c>
      <c r="D80" s="1">
        <v>33</v>
      </c>
      <c r="F80" t="str">
        <f>INDEX(items!$B$2:$B$123,MATCH(B80,items!$A$2:$A$123))</f>
        <v xml:space="preserve"> Weather</v>
      </c>
      <c r="G80" t="str">
        <f>INDEX(items!$B$2:$B$123,MATCH(C80,items!$A$2:$A$123))</f>
        <v xml:space="preserve"> Boots 6</v>
      </c>
      <c r="H80" t="str">
        <f>INDEX(items!$B$2:$B$123,MATCH(D80,items!$A$2:$A$123))</f>
        <v xml:space="preserve"> *Blank*</v>
      </c>
      <c r="I80" t="s">
        <v>203</v>
      </c>
      <c r="J80">
        <f t="shared" si="7"/>
        <v>79</v>
      </c>
      <c r="K80">
        <f t="shared" si="4"/>
        <v>280</v>
      </c>
      <c r="L80">
        <f t="shared" si="5"/>
        <v>50</v>
      </c>
      <c r="M80">
        <f t="shared" si="6"/>
        <v>51</v>
      </c>
      <c r="O80" t="str">
        <f>IF(ISERR(FIND("G",B80)),INDEX(items!$B$2:$B$123,MATCH(B80,items!$C$2:$C$123)),B80)</f>
        <v xml:space="preserve"> Clean</v>
      </c>
      <c r="P80" t="str">
        <f>IF(ISERR(FIND("G",C80)),INDEX(items!$B$2:$B$123,MATCH(C80,items!$C$2:$C$123)),C80)</f>
        <v xml:space="preserve"> Bomb 3</v>
      </c>
      <c r="Q80" t="str">
        <f>IF(ISERR(FIND("G",D80)),INDEX(items!$B$2:$B$123,MATCH(D80,items!$C$2:$C$123)),D80)</f>
        <v xml:space="preserve"> Bomb 4</v>
      </c>
    </row>
    <row r="81" spans="1:17" x14ac:dyDescent="0.25">
      <c r="A81" s="2" t="s">
        <v>328</v>
      </c>
      <c r="B81" s="1" t="s">
        <v>512</v>
      </c>
      <c r="C81" s="1" t="s">
        <v>502</v>
      </c>
      <c r="D81" s="1" t="s">
        <v>503</v>
      </c>
      <c r="F81" t="e">
        <f>INDEX(items!$B$2:$B$123,MATCH(B81,items!$A$2:$A$123))</f>
        <v>#N/A</v>
      </c>
      <c r="G81" t="e">
        <f>INDEX(items!$B$2:$B$123,MATCH(C81,items!$A$2:$A$123))</f>
        <v>#N/A</v>
      </c>
      <c r="H81" t="str">
        <f>INDEX(items!$B$2:$B$123,MATCH(D81,items!$A$2:$A$123))</f>
        <v xml:space="preserve"> Scrap 8</v>
      </c>
      <c r="I81" t="s">
        <v>204</v>
      </c>
      <c r="J81">
        <f t="shared" si="7"/>
        <v>80</v>
      </c>
      <c r="K81" t="e">
        <f t="shared" si="4"/>
        <v>#NUM!</v>
      </c>
      <c r="L81" t="e">
        <f t="shared" si="5"/>
        <v>#NUM!</v>
      </c>
      <c r="M81" t="e">
        <f t="shared" si="6"/>
        <v>#NUM!</v>
      </c>
      <c r="O81" t="str">
        <f>IF(ISERR(FIND("G",B81)),INDEX(items!$B$2:$B$123,MATCH(B81,items!$C$2:$C$123)),B81)</f>
        <v>100G</v>
      </c>
      <c r="P81" t="str">
        <f>IF(ISERR(FIND("G",C81)),INDEX(items!$B$2:$B$123,MATCH(C81,items!$C$2:$C$123)),C81)</f>
        <v>1000G</v>
      </c>
      <c r="Q81" t="str">
        <f>IF(ISERR(FIND("G",D81)),INDEX(items!$B$2:$B$123,MATCH(D81,items!$C$2:$C$123)),D81)</f>
        <v>7500G</v>
      </c>
    </row>
    <row r="82" spans="1:17" x14ac:dyDescent="0.25">
      <c r="A82" s="2" t="s">
        <v>392</v>
      </c>
      <c r="B82" s="1" t="s">
        <v>513</v>
      </c>
      <c r="C82" s="1" t="s">
        <v>502</v>
      </c>
      <c r="D82" s="1" t="s">
        <v>503</v>
      </c>
      <c r="F82" t="str">
        <f>INDEX(items!$B$2:$B$123,MATCH(B82,items!$A$2:$A$123))</f>
        <v xml:space="preserve"> Bomb 2</v>
      </c>
      <c r="G82" t="e">
        <f>INDEX(items!$B$2:$B$123,MATCH(C82,items!$A$2:$A$123))</f>
        <v>#N/A</v>
      </c>
      <c r="H82" t="str">
        <f>INDEX(items!$B$2:$B$123,MATCH(D82,items!$A$2:$A$123))</f>
        <v xml:space="preserve"> Scrap 8</v>
      </c>
      <c r="I82" t="s">
        <v>205</v>
      </c>
      <c r="J82">
        <f t="shared" si="7"/>
        <v>81</v>
      </c>
      <c r="K82" t="e">
        <f t="shared" si="4"/>
        <v>#NUM!</v>
      </c>
      <c r="L82" t="e">
        <f t="shared" si="5"/>
        <v>#NUM!</v>
      </c>
      <c r="M82" t="e">
        <f t="shared" si="6"/>
        <v>#NUM!</v>
      </c>
      <c r="O82" t="str">
        <f>IF(ISERR(FIND("G",B82)),INDEX(items!$B$2:$B$123,MATCH(B82,items!$C$2:$C$123)),B82)</f>
        <v>240G</v>
      </c>
      <c r="P82" t="str">
        <f>IF(ISERR(FIND("G",C82)),INDEX(items!$B$2:$B$123,MATCH(C82,items!$C$2:$C$123)),C82)</f>
        <v>1000G</v>
      </c>
      <c r="Q82" t="str">
        <f>IF(ISERR(FIND("G",D82)),INDEX(items!$B$2:$B$123,MATCH(D82,items!$C$2:$C$123)),D82)</f>
        <v>7500G</v>
      </c>
    </row>
    <row r="83" spans="1:17" x14ac:dyDescent="0.25">
      <c r="A83" s="2" t="s">
        <v>393</v>
      </c>
      <c r="B83" s="1" t="s">
        <v>514</v>
      </c>
      <c r="C83" s="1" t="s">
        <v>502</v>
      </c>
      <c r="D83" s="1" t="s">
        <v>503</v>
      </c>
      <c r="F83" t="e">
        <f>INDEX(items!$B$2:$B$123,MATCH(B83,items!$A$2:$A$123))</f>
        <v>#N/A</v>
      </c>
      <c r="G83" t="e">
        <f>INDEX(items!$B$2:$B$123,MATCH(C83,items!$A$2:$A$123))</f>
        <v>#N/A</v>
      </c>
      <c r="H83" t="str">
        <f>INDEX(items!$B$2:$B$123,MATCH(D83,items!$A$2:$A$123))</f>
        <v xml:space="preserve"> Scrap 8</v>
      </c>
      <c r="I83" t="s">
        <v>206</v>
      </c>
      <c r="J83">
        <f t="shared" si="7"/>
        <v>82</v>
      </c>
      <c r="K83" t="e">
        <f t="shared" si="4"/>
        <v>#NUM!</v>
      </c>
      <c r="L83" t="e">
        <f t="shared" si="5"/>
        <v>#NUM!</v>
      </c>
      <c r="M83" t="e">
        <f t="shared" si="6"/>
        <v>#NUM!</v>
      </c>
      <c r="O83" t="str">
        <f>IF(ISERR(FIND("G",B83)),INDEX(items!$B$2:$B$123,MATCH(B83,items!$C$2:$C$123)),B83)</f>
        <v>120G</v>
      </c>
      <c r="P83" t="str">
        <f>IF(ISERR(FIND("G",C83)),INDEX(items!$B$2:$B$123,MATCH(C83,items!$C$2:$C$123)),C83)</f>
        <v>1000G</v>
      </c>
      <c r="Q83" t="str">
        <f>IF(ISERR(FIND("G",D83)),INDEX(items!$B$2:$B$123,MATCH(D83,items!$C$2:$C$123)),D83)</f>
        <v>7500G</v>
      </c>
    </row>
    <row r="84" spans="1:17" x14ac:dyDescent="0.25">
      <c r="A84" s="2" t="s">
        <v>394</v>
      </c>
      <c r="B84" s="1">
        <v>117</v>
      </c>
      <c r="C84" s="1">
        <v>3</v>
      </c>
      <c r="D84" s="1">
        <v>4</v>
      </c>
      <c r="F84" t="str">
        <f>INDEX(items!$B$2:$B$123,MATCH(B84,items!$A$2:$A$123))</f>
        <v xml:space="preserve"> Weather</v>
      </c>
      <c r="G84" t="str">
        <f>INDEX(items!$B$2:$B$123,MATCH(C84,items!$A$2:$A$123))</f>
        <v xml:space="preserve"> Sword 3</v>
      </c>
      <c r="H84" t="str">
        <f>INDEX(items!$B$2:$B$123,MATCH(D84,items!$A$2:$A$123))</f>
        <v xml:space="preserve"> Sword 4</v>
      </c>
      <c r="I84" t="s">
        <v>207</v>
      </c>
      <c r="J84">
        <f t="shared" si="7"/>
        <v>83</v>
      </c>
      <c r="K84">
        <f t="shared" si="4"/>
        <v>279</v>
      </c>
      <c r="L84">
        <f t="shared" si="5"/>
        <v>3</v>
      </c>
      <c r="M84">
        <f t="shared" si="6"/>
        <v>4</v>
      </c>
      <c r="O84" t="str">
        <f>IF(ISERR(FIND("G",B84)),INDEX(items!$B$2:$B$123,MATCH(B84,items!$C$2:$C$123)),B84)</f>
        <v xml:space="preserve"> Cure</v>
      </c>
      <c r="P84" t="str">
        <f>IF(ISERR(FIND("G",C84)),INDEX(items!$B$2:$B$123,MATCH(C84,items!$C$2:$C$123)),C84)</f>
        <v xml:space="preserve"> Sword 3</v>
      </c>
      <c r="Q84" t="str">
        <f>IF(ISERR(FIND("G",D84)),INDEX(items!$B$2:$B$123,MATCH(D84,items!$C$2:$C$123)),D84)</f>
        <v xml:space="preserve"> Sword 4</v>
      </c>
    </row>
    <row r="85" spans="1:17" x14ac:dyDescent="0.25">
      <c r="A85" s="2" t="s">
        <v>395</v>
      </c>
      <c r="B85" s="1">
        <v>118</v>
      </c>
      <c r="C85" s="1">
        <v>3</v>
      </c>
      <c r="D85" s="1">
        <v>4</v>
      </c>
      <c r="F85" t="str">
        <f>INDEX(items!$B$2:$B$123,MATCH(B85,items!$A$2:$A$123))</f>
        <v xml:space="preserve"> Weather</v>
      </c>
      <c r="G85" t="str">
        <f>INDEX(items!$B$2:$B$123,MATCH(C85,items!$A$2:$A$123))</f>
        <v xml:space="preserve"> Sword 3</v>
      </c>
      <c r="H85" t="str">
        <f>INDEX(items!$B$2:$B$123,MATCH(D85,items!$A$2:$A$123))</f>
        <v xml:space="preserve"> Sword 4</v>
      </c>
      <c r="I85" t="s">
        <v>208</v>
      </c>
      <c r="J85">
        <f t="shared" si="7"/>
        <v>84</v>
      </c>
      <c r="K85">
        <f t="shared" si="4"/>
        <v>280</v>
      </c>
      <c r="L85">
        <f t="shared" si="5"/>
        <v>3</v>
      </c>
      <c r="M85">
        <f t="shared" si="6"/>
        <v>4</v>
      </c>
      <c r="O85" t="str">
        <f>IF(ISERR(FIND("G",B85)),INDEX(items!$B$2:$B$123,MATCH(B85,items!$C$2:$C$123)),B85)</f>
        <v xml:space="preserve"> Clean</v>
      </c>
      <c r="P85" t="str">
        <f>IF(ISERR(FIND("G",C85)),INDEX(items!$B$2:$B$123,MATCH(C85,items!$C$2:$C$123)),C85)</f>
        <v xml:space="preserve"> Sword 3</v>
      </c>
      <c r="Q85" t="str">
        <f>IF(ISERR(FIND("G",D85)),INDEX(items!$B$2:$B$123,MATCH(D85,items!$C$2:$C$123)),D85)</f>
        <v xml:space="preserve"> Sword 4</v>
      </c>
    </row>
    <row r="86" spans="1:17" x14ac:dyDescent="0.25">
      <c r="A86" s="2" t="s">
        <v>396</v>
      </c>
      <c r="B86" s="1">
        <v>117</v>
      </c>
      <c r="C86" s="1">
        <v>3</v>
      </c>
      <c r="D86" s="1">
        <v>4</v>
      </c>
      <c r="F86" t="str">
        <f>INDEX(items!$B$2:$B$123,MATCH(B86,items!$A$2:$A$123))</f>
        <v xml:space="preserve"> Weather</v>
      </c>
      <c r="G86" t="str">
        <f>INDEX(items!$B$2:$B$123,MATCH(C86,items!$A$2:$A$123))</f>
        <v xml:space="preserve"> Sword 3</v>
      </c>
      <c r="H86" t="str">
        <f>INDEX(items!$B$2:$B$123,MATCH(D86,items!$A$2:$A$123))</f>
        <v xml:space="preserve"> Sword 4</v>
      </c>
      <c r="I86" t="s">
        <v>209</v>
      </c>
      <c r="J86">
        <f t="shared" si="7"/>
        <v>85</v>
      </c>
      <c r="K86">
        <f t="shared" si="4"/>
        <v>279</v>
      </c>
      <c r="L86">
        <f t="shared" si="5"/>
        <v>3</v>
      </c>
      <c r="M86">
        <f t="shared" si="6"/>
        <v>4</v>
      </c>
      <c r="O86" t="str">
        <f>IF(ISERR(FIND("G",B86)),INDEX(items!$B$2:$B$123,MATCH(B86,items!$C$2:$C$123)),B86)</f>
        <v xml:space="preserve"> Cure</v>
      </c>
      <c r="P86" t="str">
        <f>IF(ISERR(FIND("G",C86)),INDEX(items!$B$2:$B$123,MATCH(C86,items!$C$2:$C$123)),C86)</f>
        <v xml:space="preserve"> Sword 3</v>
      </c>
      <c r="Q86" t="str">
        <f>IF(ISERR(FIND("G",D86)),INDEX(items!$B$2:$B$123,MATCH(D86,items!$C$2:$C$123)),D86)</f>
        <v xml:space="preserve"> Sword 4</v>
      </c>
    </row>
    <row r="87" spans="1:17" x14ac:dyDescent="0.25">
      <c r="A87" s="2" t="s">
        <v>397</v>
      </c>
      <c r="B87" s="1">
        <v>119</v>
      </c>
      <c r="C87" s="1">
        <v>3</v>
      </c>
      <c r="D87" s="1">
        <v>4</v>
      </c>
      <c r="F87" t="str">
        <f>INDEX(items!$B$2:$B$123,MATCH(B87,items!$A$2:$A$123))</f>
        <v xml:space="preserve"> Weather</v>
      </c>
      <c r="G87" t="str">
        <f>INDEX(items!$B$2:$B$123,MATCH(C87,items!$A$2:$A$123))</f>
        <v xml:space="preserve"> Sword 3</v>
      </c>
      <c r="H87" t="str">
        <f>INDEX(items!$B$2:$B$123,MATCH(D87,items!$A$2:$A$123))</f>
        <v xml:space="preserve"> Sword 4</v>
      </c>
      <c r="I87" t="s">
        <v>210</v>
      </c>
      <c r="J87">
        <f t="shared" si="7"/>
        <v>86</v>
      </c>
      <c r="K87">
        <f t="shared" si="4"/>
        <v>281</v>
      </c>
      <c r="L87">
        <f t="shared" si="5"/>
        <v>3</v>
      </c>
      <c r="M87">
        <f t="shared" si="6"/>
        <v>4</v>
      </c>
      <c r="O87" t="str">
        <f>IF(ISERR(FIND("G",B87)),INDEX(items!$B$2:$B$123,MATCH(B87,items!$C$2:$C$123)),B87)</f>
        <v xml:space="preserve"> Repair</v>
      </c>
      <c r="P87" t="str">
        <f>IF(ISERR(FIND("G",C87)),INDEX(items!$B$2:$B$123,MATCH(C87,items!$C$2:$C$123)),C87)</f>
        <v xml:space="preserve"> Sword 3</v>
      </c>
      <c r="Q87" t="str">
        <f>IF(ISERR(FIND("G",D87)),INDEX(items!$B$2:$B$123,MATCH(D87,items!$C$2:$C$123)),D87)</f>
        <v xml:space="preserve"> Sword 4</v>
      </c>
    </row>
    <row r="88" spans="1:17" x14ac:dyDescent="0.25">
      <c r="A88" s="2" t="s">
        <v>398</v>
      </c>
      <c r="B88" s="1">
        <v>117</v>
      </c>
      <c r="C88" s="1">
        <v>3</v>
      </c>
      <c r="D88" s="1">
        <v>4</v>
      </c>
      <c r="F88" t="str">
        <f>INDEX(items!$B$2:$B$123,MATCH(B88,items!$A$2:$A$123))</f>
        <v xml:space="preserve"> Weather</v>
      </c>
      <c r="G88" t="str">
        <f>INDEX(items!$B$2:$B$123,MATCH(C88,items!$A$2:$A$123))</f>
        <v xml:space="preserve"> Sword 3</v>
      </c>
      <c r="H88" t="str">
        <f>INDEX(items!$B$2:$B$123,MATCH(D88,items!$A$2:$A$123))</f>
        <v xml:space="preserve"> Sword 4</v>
      </c>
      <c r="I88" t="s">
        <v>211</v>
      </c>
      <c r="J88">
        <f t="shared" si="7"/>
        <v>87</v>
      </c>
      <c r="K88">
        <f t="shared" si="4"/>
        <v>279</v>
      </c>
      <c r="L88">
        <f t="shared" si="5"/>
        <v>3</v>
      </c>
      <c r="M88">
        <f t="shared" si="6"/>
        <v>4</v>
      </c>
      <c r="O88" t="str">
        <f>IF(ISERR(FIND("G",B88)),INDEX(items!$B$2:$B$123,MATCH(B88,items!$C$2:$C$123)),B88)</f>
        <v xml:space="preserve"> Cure</v>
      </c>
      <c r="P88" t="str">
        <f>IF(ISERR(FIND("G",C88)),INDEX(items!$B$2:$B$123,MATCH(C88,items!$C$2:$C$123)),C88)</f>
        <v xml:space="preserve"> Sword 3</v>
      </c>
      <c r="Q88" t="str">
        <f>IF(ISERR(FIND("G",D88)),INDEX(items!$B$2:$B$123,MATCH(D88,items!$C$2:$C$123)),D88)</f>
        <v xml:space="preserve"> Sword 4</v>
      </c>
    </row>
    <row r="89" spans="1:17" x14ac:dyDescent="0.25">
      <c r="A89" s="2" t="s">
        <v>399</v>
      </c>
      <c r="B89" s="1">
        <v>118</v>
      </c>
      <c r="C89" s="1">
        <v>6</v>
      </c>
      <c r="D89" s="1">
        <v>7</v>
      </c>
      <c r="F89" t="str">
        <f>INDEX(items!$B$2:$B$123,MATCH(B89,items!$A$2:$A$123))</f>
        <v xml:space="preserve"> Weather</v>
      </c>
      <c r="G89" t="str">
        <f>INDEX(items!$B$2:$B$123,MATCH(C89,items!$A$2:$A$123))</f>
        <v xml:space="preserve"> Axe 2</v>
      </c>
      <c r="H89" t="str">
        <f>INDEX(items!$B$2:$B$123,MATCH(D89,items!$A$2:$A$123))</f>
        <v xml:space="preserve"> Axe 3</v>
      </c>
      <c r="I89" t="s">
        <v>212</v>
      </c>
      <c r="J89">
        <f t="shared" si="7"/>
        <v>88</v>
      </c>
      <c r="K89">
        <f t="shared" si="4"/>
        <v>280</v>
      </c>
      <c r="L89">
        <f t="shared" si="5"/>
        <v>6</v>
      </c>
      <c r="M89">
        <f t="shared" si="6"/>
        <v>7</v>
      </c>
      <c r="O89" t="str">
        <f>IF(ISERR(FIND("G",B89)),INDEX(items!$B$2:$B$123,MATCH(B89,items!$C$2:$C$123)),B89)</f>
        <v xml:space="preserve"> Clean</v>
      </c>
      <c r="P89" t="str">
        <f>IF(ISERR(FIND("G",C89)),INDEX(items!$B$2:$B$123,MATCH(C89,items!$C$2:$C$123)),C89)</f>
        <v xml:space="preserve"> Axe 2</v>
      </c>
      <c r="Q89" t="str">
        <f>IF(ISERR(FIND("G",D89)),INDEX(items!$B$2:$B$123,MATCH(D89,items!$C$2:$C$123)),D89)</f>
        <v xml:space="preserve"> Axe 3</v>
      </c>
    </row>
    <row r="90" spans="1:17" x14ac:dyDescent="0.25">
      <c r="A90" s="2" t="s">
        <v>400</v>
      </c>
      <c r="B90" s="1" t="s">
        <v>513</v>
      </c>
      <c r="C90" s="1" t="s">
        <v>502</v>
      </c>
      <c r="D90" s="1" t="s">
        <v>503</v>
      </c>
      <c r="F90" t="str">
        <f>INDEX(items!$B$2:$B$123,MATCH(B90,items!$A$2:$A$123))</f>
        <v xml:space="preserve"> Bomb 2</v>
      </c>
      <c r="G90" t="e">
        <f>INDEX(items!$B$2:$B$123,MATCH(C90,items!$A$2:$A$123))</f>
        <v>#N/A</v>
      </c>
      <c r="H90" t="str">
        <f>INDEX(items!$B$2:$B$123,MATCH(D90,items!$A$2:$A$123))</f>
        <v xml:space="preserve"> Scrap 8</v>
      </c>
      <c r="I90" t="s">
        <v>213</v>
      </c>
      <c r="J90">
        <f t="shared" si="7"/>
        <v>89</v>
      </c>
      <c r="K90" t="e">
        <f t="shared" si="4"/>
        <v>#NUM!</v>
      </c>
      <c r="L90" t="e">
        <f t="shared" si="5"/>
        <v>#NUM!</v>
      </c>
      <c r="M90" t="e">
        <f t="shared" si="6"/>
        <v>#NUM!</v>
      </c>
      <c r="O90" t="str">
        <f>IF(ISERR(FIND("G",B90)),INDEX(items!$B$2:$B$123,MATCH(B90,items!$C$2:$C$123)),B90)</f>
        <v>240G</v>
      </c>
      <c r="P90" t="str">
        <f>IF(ISERR(FIND("G",C90)),INDEX(items!$B$2:$B$123,MATCH(C90,items!$C$2:$C$123)),C90)</f>
        <v>1000G</v>
      </c>
      <c r="Q90" t="str">
        <f>IF(ISERR(FIND("G",D90)),INDEX(items!$B$2:$B$123,MATCH(D90,items!$C$2:$C$123)),D90)</f>
        <v>7500G</v>
      </c>
    </row>
    <row r="91" spans="1:17" x14ac:dyDescent="0.25">
      <c r="A91" s="2" t="s">
        <v>83</v>
      </c>
      <c r="B91" s="1" t="s">
        <v>515</v>
      </c>
      <c r="C91" s="1" t="s">
        <v>502</v>
      </c>
      <c r="D91" s="1" t="s">
        <v>503</v>
      </c>
      <c r="F91" t="str">
        <f>INDEX(items!$B$2:$B$123,MATCH(B91,items!$A$2:$A$123))</f>
        <v xml:space="preserve"> Boots 3</v>
      </c>
      <c r="G91" t="e">
        <f>INDEX(items!$B$2:$B$123,MATCH(C91,items!$A$2:$A$123))</f>
        <v>#N/A</v>
      </c>
      <c r="H91" t="str">
        <f>INDEX(items!$B$2:$B$123,MATCH(D91,items!$A$2:$A$123))</f>
        <v xml:space="preserve"> Scrap 8</v>
      </c>
      <c r="I91" t="s">
        <v>214</v>
      </c>
      <c r="J91">
        <f t="shared" si="7"/>
        <v>90</v>
      </c>
      <c r="K91" t="e">
        <f t="shared" si="4"/>
        <v>#NUM!</v>
      </c>
      <c r="L91" t="e">
        <f t="shared" si="5"/>
        <v>#NUM!</v>
      </c>
      <c r="M91" t="e">
        <f t="shared" si="6"/>
        <v>#NUM!</v>
      </c>
      <c r="O91" t="str">
        <f>IF(ISERR(FIND("G",B91)),INDEX(items!$B$2:$B$123,MATCH(B91,items!$C$2:$C$123)),B91)</f>
        <v>360G</v>
      </c>
      <c r="P91" t="str">
        <f>IF(ISERR(FIND("G",C91)),INDEX(items!$B$2:$B$123,MATCH(C91,items!$C$2:$C$123)),C91)</f>
        <v>1000G</v>
      </c>
      <c r="Q91" t="str">
        <f>IF(ISERR(FIND("G",D91)),INDEX(items!$B$2:$B$123,MATCH(D91,items!$C$2:$C$123)),D91)</f>
        <v>7500G</v>
      </c>
    </row>
    <row r="92" spans="1:17" x14ac:dyDescent="0.25">
      <c r="A92" s="2" t="s">
        <v>85</v>
      </c>
      <c r="B92" s="1" t="s">
        <v>509</v>
      </c>
      <c r="C92" s="1" t="s">
        <v>502</v>
      </c>
      <c r="D92" s="1" t="s">
        <v>503</v>
      </c>
      <c r="F92" t="str">
        <f>INDEX(items!$B$2:$B$123,MATCH(B92,items!$A$2:$A$123))</f>
        <v xml:space="preserve"> Key</v>
      </c>
      <c r="G92" t="e">
        <f>INDEX(items!$B$2:$B$123,MATCH(C92,items!$A$2:$A$123))</f>
        <v>#N/A</v>
      </c>
      <c r="H92" t="str">
        <f>INDEX(items!$B$2:$B$123,MATCH(D92,items!$A$2:$A$123))</f>
        <v xml:space="preserve"> Scrap 8</v>
      </c>
      <c r="I92" t="s">
        <v>215</v>
      </c>
      <c r="J92">
        <f t="shared" si="7"/>
        <v>91</v>
      </c>
      <c r="K92" t="e">
        <f t="shared" si="4"/>
        <v>#NUM!</v>
      </c>
      <c r="L92" t="e">
        <f t="shared" si="5"/>
        <v>#NUM!</v>
      </c>
      <c r="M92" t="e">
        <f t="shared" si="6"/>
        <v>#NUM!</v>
      </c>
      <c r="O92" t="str">
        <f>IF(ISERR(FIND("G",B92)),INDEX(items!$B$2:$B$123,MATCH(B92,items!$C$2:$C$123)),B92)</f>
        <v>500G</v>
      </c>
      <c r="P92" t="str">
        <f>IF(ISERR(FIND("G",C92)),INDEX(items!$B$2:$B$123,MATCH(C92,items!$C$2:$C$123)),C92)</f>
        <v>1000G</v>
      </c>
      <c r="Q92" t="str">
        <f>IF(ISERR(FIND("G",D92)),INDEX(items!$B$2:$B$123,MATCH(D92,items!$C$2:$C$123)),D92)</f>
        <v>7500G</v>
      </c>
    </row>
    <row r="93" spans="1:17" x14ac:dyDescent="0.25">
      <c r="A93" s="2" t="s">
        <v>87</v>
      </c>
      <c r="B93" s="1" t="s">
        <v>516</v>
      </c>
      <c r="C93" s="1" t="s">
        <v>502</v>
      </c>
      <c r="D93" s="1" t="s">
        <v>503</v>
      </c>
      <c r="F93" t="e">
        <f>INDEX(items!$B$2:$B$123,MATCH(B93,items!$A$2:$A$123))</f>
        <v>#N/A</v>
      </c>
      <c r="G93" t="e">
        <f>INDEX(items!$B$2:$B$123,MATCH(C93,items!$A$2:$A$123))</f>
        <v>#N/A</v>
      </c>
      <c r="H93" t="str">
        <f>INDEX(items!$B$2:$B$123,MATCH(D93,items!$A$2:$A$123))</f>
        <v xml:space="preserve"> Scrap 8</v>
      </c>
      <c r="I93" t="s">
        <v>216</v>
      </c>
      <c r="J93">
        <f t="shared" si="7"/>
        <v>92</v>
      </c>
      <c r="K93" t="e">
        <f t="shared" si="4"/>
        <v>#NUM!</v>
      </c>
      <c r="L93" t="e">
        <f t="shared" si="5"/>
        <v>#NUM!</v>
      </c>
      <c r="M93" t="e">
        <f t="shared" si="6"/>
        <v>#NUM!</v>
      </c>
      <c r="O93" t="str">
        <f>IF(ISERR(FIND("G",B93)),INDEX(items!$B$2:$B$123,MATCH(B93,items!$C$2:$C$123)),B93)</f>
        <v>180G</v>
      </c>
      <c r="P93" t="str">
        <f>IF(ISERR(FIND("G",C93)),INDEX(items!$B$2:$B$123,MATCH(C93,items!$C$2:$C$123)),C93)</f>
        <v>1000G</v>
      </c>
      <c r="Q93" t="str">
        <f>IF(ISERR(FIND("G",D93)),INDEX(items!$B$2:$B$123,MATCH(D93,items!$C$2:$C$123)),D93)</f>
        <v>7500G</v>
      </c>
    </row>
    <row r="94" spans="1:17" x14ac:dyDescent="0.25">
      <c r="A94" s="2" t="s">
        <v>89</v>
      </c>
      <c r="B94" s="1" t="s">
        <v>513</v>
      </c>
      <c r="C94" s="1" t="s">
        <v>502</v>
      </c>
      <c r="D94" s="1" t="s">
        <v>503</v>
      </c>
      <c r="F94" t="str">
        <f>INDEX(items!$B$2:$B$123,MATCH(B94,items!$A$2:$A$123))</f>
        <v xml:space="preserve"> Bomb 2</v>
      </c>
      <c r="G94" t="e">
        <f>INDEX(items!$B$2:$B$123,MATCH(C94,items!$A$2:$A$123))</f>
        <v>#N/A</v>
      </c>
      <c r="H94" t="str">
        <f>INDEX(items!$B$2:$B$123,MATCH(D94,items!$A$2:$A$123))</f>
        <v xml:space="preserve"> Scrap 8</v>
      </c>
      <c r="I94" t="s">
        <v>217</v>
      </c>
      <c r="J94">
        <f t="shared" si="7"/>
        <v>93</v>
      </c>
      <c r="K94" t="e">
        <f t="shared" si="4"/>
        <v>#NUM!</v>
      </c>
      <c r="L94" t="e">
        <f t="shared" si="5"/>
        <v>#NUM!</v>
      </c>
      <c r="M94" t="e">
        <f t="shared" si="6"/>
        <v>#NUM!</v>
      </c>
      <c r="O94" t="str">
        <f>IF(ISERR(FIND("G",B94)),INDEX(items!$B$2:$B$123,MATCH(B94,items!$C$2:$C$123)),B94)</f>
        <v>240G</v>
      </c>
      <c r="P94" t="str">
        <f>IF(ISERR(FIND("G",C94)),INDEX(items!$B$2:$B$123,MATCH(C94,items!$C$2:$C$123)),C94)</f>
        <v>1000G</v>
      </c>
      <c r="Q94" t="str">
        <f>IF(ISERR(FIND("G",D94)),INDEX(items!$B$2:$B$123,MATCH(D94,items!$C$2:$C$123)),D94)</f>
        <v>7500G</v>
      </c>
    </row>
    <row r="95" spans="1:17" x14ac:dyDescent="0.25">
      <c r="A95" s="2" t="s">
        <v>91</v>
      </c>
      <c r="B95" s="1">
        <v>117</v>
      </c>
      <c r="C95" s="1">
        <v>110</v>
      </c>
      <c r="D95" s="1">
        <v>113</v>
      </c>
      <c r="F95" t="str">
        <f>INDEX(items!$B$2:$B$123,MATCH(B95,items!$A$2:$A$123))</f>
        <v xml:space="preserve"> Weather</v>
      </c>
      <c r="G95" t="str">
        <f>INDEX(items!$B$2:$B$123,MATCH(C95,items!$A$2:$A$123))</f>
        <v xml:space="preserve"> Weather</v>
      </c>
      <c r="H95" t="str">
        <f>INDEX(items!$B$2:$B$123,MATCH(D95,items!$A$2:$A$123))</f>
        <v xml:space="preserve"> Weather</v>
      </c>
      <c r="I95" t="s">
        <v>218</v>
      </c>
      <c r="J95">
        <f t="shared" si="7"/>
        <v>94</v>
      </c>
      <c r="K95">
        <f t="shared" si="4"/>
        <v>279</v>
      </c>
      <c r="L95">
        <f t="shared" si="5"/>
        <v>272</v>
      </c>
      <c r="M95">
        <f t="shared" si="6"/>
        <v>275</v>
      </c>
      <c r="O95" t="str">
        <f>IF(ISERR(FIND("G",B95)),INDEX(items!$B$2:$B$123,MATCH(B95,items!$C$2:$C$123)),B95)</f>
        <v xml:space="preserve"> Cure</v>
      </c>
      <c r="P95" t="str">
        <f>IF(ISERR(FIND("G",C95)),INDEX(items!$B$2:$B$123,MATCH(C95,items!$C$2:$C$123)),C95)</f>
        <v xml:space="preserve"> Scrap 7</v>
      </c>
      <c r="Q95" t="str">
        <f>IF(ISERR(FIND("G",D95)),INDEX(items!$B$2:$B$123,MATCH(D95,items!$C$2:$C$123)),D95)</f>
        <v xml:space="preserve"> Scrap 10</v>
      </c>
    </row>
    <row r="96" spans="1:17" x14ac:dyDescent="0.25">
      <c r="A96" s="2" t="s">
        <v>93</v>
      </c>
      <c r="B96" s="1">
        <v>118</v>
      </c>
      <c r="C96" s="1">
        <v>106</v>
      </c>
      <c r="D96" s="1">
        <v>112</v>
      </c>
      <c r="F96" t="str">
        <f>INDEX(items!$B$2:$B$123,MATCH(B96,items!$A$2:$A$123))</f>
        <v xml:space="preserve"> Weather</v>
      </c>
      <c r="G96" t="str">
        <f>INDEX(items!$B$2:$B$123,MATCH(C96,items!$A$2:$A$123))</f>
        <v xml:space="preserve"> Weather</v>
      </c>
      <c r="H96" t="str">
        <f>INDEX(items!$B$2:$B$123,MATCH(D96,items!$A$2:$A$123))</f>
        <v xml:space="preserve"> Weather</v>
      </c>
      <c r="I96" t="s">
        <v>219</v>
      </c>
      <c r="J96">
        <f t="shared" si="7"/>
        <v>95</v>
      </c>
      <c r="K96">
        <f t="shared" si="4"/>
        <v>280</v>
      </c>
      <c r="L96">
        <f t="shared" si="5"/>
        <v>262</v>
      </c>
      <c r="M96">
        <f t="shared" si="6"/>
        <v>274</v>
      </c>
      <c r="O96" t="str">
        <f>IF(ISERR(FIND("G",B96)),INDEX(items!$B$2:$B$123,MATCH(B96,items!$C$2:$C$123)),B96)</f>
        <v xml:space="preserve"> Clean</v>
      </c>
      <c r="P96" t="str">
        <f>IF(ISERR(FIND("G",C96)),INDEX(items!$B$2:$B$123,MATCH(C96,items!$C$2:$C$123)),C96)</f>
        <v xml:space="preserve"> Scrap 3</v>
      </c>
      <c r="Q96" t="str">
        <f>IF(ISERR(FIND("G",D96)),INDEX(items!$B$2:$B$123,MATCH(D96,items!$C$2:$C$123)),D96)</f>
        <v xml:space="preserve"> Scrap 9</v>
      </c>
    </row>
    <row r="97" spans="1:17" x14ac:dyDescent="0.25">
      <c r="A97" s="2" t="s">
        <v>401</v>
      </c>
      <c r="B97" s="1">
        <v>117</v>
      </c>
      <c r="C97" s="1">
        <v>105</v>
      </c>
      <c r="D97" s="1">
        <v>112</v>
      </c>
      <c r="F97" t="str">
        <f>INDEX(items!$B$2:$B$123,MATCH(B97,items!$A$2:$A$123))</f>
        <v xml:space="preserve"> Weather</v>
      </c>
      <c r="G97" t="str">
        <f>INDEX(items!$B$2:$B$123,MATCH(C97,items!$A$2:$A$123))</f>
        <v xml:space="preserve"> Weather</v>
      </c>
      <c r="H97" t="str">
        <f>INDEX(items!$B$2:$B$123,MATCH(D97,items!$A$2:$A$123))</f>
        <v xml:space="preserve"> Weather</v>
      </c>
      <c r="I97" t="s">
        <v>220</v>
      </c>
      <c r="J97">
        <f t="shared" si="7"/>
        <v>96</v>
      </c>
      <c r="K97">
        <f t="shared" si="4"/>
        <v>279</v>
      </c>
      <c r="L97">
        <f t="shared" si="5"/>
        <v>261</v>
      </c>
      <c r="M97">
        <f t="shared" si="6"/>
        <v>274</v>
      </c>
      <c r="O97" t="str">
        <f>IF(ISERR(FIND("G",B97)),INDEX(items!$B$2:$B$123,MATCH(B97,items!$C$2:$C$123)),B97)</f>
        <v xml:space="preserve"> Cure</v>
      </c>
      <c r="P97" t="str">
        <f>IF(ISERR(FIND("G",C97)),INDEX(items!$B$2:$B$123,MATCH(C97,items!$C$2:$C$123)),C97)</f>
        <v xml:space="preserve"> Scrap 2</v>
      </c>
      <c r="Q97" t="str">
        <f>IF(ISERR(FIND("G",D97)),INDEX(items!$B$2:$B$123,MATCH(D97,items!$C$2:$C$123)),D97)</f>
        <v xml:space="preserve"> Scrap 9</v>
      </c>
    </row>
    <row r="98" spans="1:17" x14ac:dyDescent="0.25">
      <c r="A98" s="2" t="s">
        <v>403</v>
      </c>
      <c r="B98" s="1">
        <v>119</v>
      </c>
      <c r="C98" s="1">
        <v>104</v>
      </c>
      <c r="D98" s="1">
        <v>112</v>
      </c>
      <c r="F98" t="str">
        <f>INDEX(items!$B$2:$B$123,MATCH(B98,items!$A$2:$A$123))</f>
        <v xml:space="preserve"> Weather</v>
      </c>
      <c r="G98" t="str">
        <f>INDEX(items!$B$2:$B$123,MATCH(C98,items!$A$2:$A$123))</f>
        <v xml:space="preserve"> Weather</v>
      </c>
      <c r="H98" t="str">
        <f>INDEX(items!$B$2:$B$123,MATCH(D98,items!$A$2:$A$123))</f>
        <v xml:space="preserve"> Weather</v>
      </c>
      <c r="I98" t="s">
        <v>221</v>
      </c>
      <c r="J98">
        <f t="shared" si="7"/>
        <v>97</v>
      </c>
      <c r="K98">
        <f t="shared" si="4"/>
        <v>281</v>
      </c>
      <c r="L98">
        <f t="shared" si="5"/>
        <v>260</v>
      </c>
      <c r="M98">
        <f t="shared" si="6"/>
        <v>274</v>
      </c>
      <c r="O98" t="str">
        <f>IF(ISERR(FIND("G",B98)),INDEX(items!$B$2:$B$123,MATCH(B98,items!$C$2:$C$123)),B98)</f>
        <v xml:space="preserve"> Repair</v>
      </c>
      <c r="P98" t="str">
        <f>IF(ISERR(FIND("G",C98)),INDEX(items!$B$2:$B$123,MATCH(C98,items!$C$2:$C$123)),C98)</f>
        <v xml:space="preserve"> Scrap 1</v>
      </c>
      <c r="Q98" t="str">
        <f>IF(ISERR(FIND("G",D98)),INDEX(items!$B$2:$B$123,MATCH(D98,items!$C$2:$C$123)),D98)</f>
        <v xml:space="preserve"> Scrap 9</v>
      </c>
    </row>
    <row r="99" spans="1:17" x14ac:dyDescent="0.25">
      <c r="A99" s="2" t="s">
        <v>404</v>
      </c>
      <c r="B99" s="1" t="s">
        <v>509</v>
      </c>
      <c r="C99" s="1">
        <v>29</v>
      </c>
      <c r="D99" s="1">
        <v>29</v>
      </c>
      <c r="F99" t="str">
        <f>INDEX(items!$B$2:$B$123,MATCH(B99,items!$A$2:$A$123))</f>
        <v xml:space="preserve"> Key</v>
      </c>
      <c r="G99" t="str">
        <f>INDEX(items!$B$2:$B$123,MATCH(C99,items!$A$2:$A$123))</f>
        <v xml:space="preserve"> Shield Pack</v>
      </c>
      <c r="H99" t="str">
        <f>INDEX(items!$B$2:$B$123,MATCH(D99,items!$A$2:$A$123))</f>
        <v xml:space="preserve"> Shield Pack</v>
      </c>
      <c r="I99" t="s">
        <v>222</v>
      </c>
      <c r="J99">
        <f t="shared" si="7"/>
        <v>98</v>
      </c>
      <c r="K99" t="e">
        <f t="shared" si="4"/>
        <v>#NUM!</v>
      </c>
      <c r="L99">
        <f t="shared" si="5"/>
        <v>41</v>
      </c>
      <c r="M99">
        <f t="shared" si="6"/>
        <v>41</v>
      </c>
      <c r="O99" t="str">
        <f>IF(ISERR(FIND("G",B99)),INDEX(items!$B$2:$B$123,MATCH(B99,items!$C$2:$C$123)),B99)</f>
        <v>500G</v>
      </c>
      <c r="P99" t="str">
        <f>IF(ISERR(FIND("G",C99)),INDEX(items!$B$2:$B$123,MATCH(C99,items!$C$2:$C$123)),C99)</f>
        <v xml:space="preserve"> Laser 3</v>
      </c>
      <c r="Q99" t="str">
        <f>IF(ISERR(FIND("G",D99)),INDEX(items!$B$2:$B$123,MATCH(D99,items!$C$2:$C$123)),D99)</f>
        <v xml:space="preserve"> Laser 3</v>
      </c>
    </row>
    <row r="100" spans="1:17" x14ac:dyDescent="0.25">
      <c r="A100" s="2" t="s">
        <v>405</v>
      </c>
      <c r="B100" s="1" t="s">
        <v>517</v>
      </c>
      <c r="C100" s="1">
        <v>37</v>
      </c>
      <c r="D100" s="1">
        <v>38</v>
      </c>
      <c r="F100" t="str">
        <f>INDEX(items!$B$2:$B$123,MATCH(B100,items!$A$2:$A$123))</f>
        <v xml:space="preserve"> Scrap 8</v>
      </c>
      <c r="G100" t="str">
        <f>INDEX(items!$B$2:$B$123,MATCH(C100,items!$A$2:$A$123))</f>
        <v xml:space="preserve"> *Blank*</v>
      </c>
      <c r="H100" t="str">
        <f>INDEX(items!$B$2:$B$123,MATCH(D100,items!$A$2:$A$123))</f>
        <v xml:space="preserve"> *Blank*</v>
      </c>
      <c r="I100" t="s">
        <v>223</v>
      </c>
      <c r="J100">
        <f t="shared" si="7"/>
        <v>99</v>
      </c>
      <c r="K100" t="e">
        <f t="shared" si="4"/>
        <v>#NUM!</v>
      </c>
      <c r="L100">
        <f t="shared" si="5"/>
        <v>55</v>
      </c>
      <c r="M100">
        <f t="shared" si="6"/>
        <v>56</v>
      </c>
      <c r="O100" t="str">
        <f>IF(ISERR(FIND("G",B100)),INDEX(items!$B$2:$B$123,MATCH(B100,items!$C$2:$C$123)),B100)</f>
        <v>800G</v>
      </c>
      <c r="P100" t="str">
        <f>IF(ISERR(FIND("G",C100)),INDEX(items!$B$2:$B$123,MATCH(C100,items!$C$2:$C$123)),C100)</f>
        <v xml:space="preserve"> Shield 4</v>
      </c>
      <c r="Q100" t="str">
        <f>IF(ISERR(FIND("G",D100)),INDEX(items!$B$2:$B$123,MATCH(D100,items!$C$2:$C$123)),D100)</f>
        <v xml:space="preserve"> Shield 5</v>
      </c>
    </row>
    <row r="101" spans="1:17" x14ac:dyDescent="0.25">
      <c r="A101" s="2" t="s">
        <v>406</v>
      </c>
      <c r="B101" s="1" t="s">
        <v>502</v>
      </c>
      <c r="C101" s="1">
        <v>10</v>
      </c>
      <c r="D101" s="1">
        <v>11</v>
      </c>
      <c r="F101" t="e">
        <f>INDEX(items!$B$2:$B$123,MATCH(B101,items!$A$2:$A$123))</f>
        <v>#N/A</v>
      </c>
      <c r="G101" t="str">
        <f>INDEX(items!$B$2:$B$123,MATCH(C101,items!$A$2:$A$123))</f>
        <v xml:space="preserve"> Celtis 2</v>
      </c>
      <c r="H101" t="str">
        <f>INDEX(items!$B$2:$B$123,MATCH(D101,items!$A$2:$A$123))</f>
        <v xml:space="preserve"> Celtis 3</v>
      </c>
      <c r="I101" t="s">
        <v>224</v>
      </c>
      <c r="J101">
        <f t="shared" si="7"/>
        <v>100</v>
      </c>
      <c r="K101" t="e">
        <f t="shared" si="4"/>
        <v>#NUM!</v>
      </c>
      <c r="L101">
        <f t="shared" si="5"/>
        <v>16</v>
      </c>
      <c r="M101">
        <f t="shared" si="6"/>
        <v>17</v>
      </c>
      <c r="O101" t="str">
        <f>IF(ISERR(FIND("G",B101)),INDEX(items!$B$2:$B$123,MATCH(B101,items!$C$2:$C$123)),B101)</f>
        <v>1000G</v>
      </c>
      <c r="P101" t="str">
        <f>IF(ISERR(FIND("G",C101)),INDEX(items!$B$2:$B$123,MATCH(C101,items!$C$2:$C$123)),C101)</f>
        <v xml:space="preserve"> Blade 3</v>
      </c>
      <c r="Q101" t="str">
        <f>IF(ISERR(FIND("G",D101)),INDEX(items!$B$2:$B$123,MATCH(D101,items!$C$2:$C$123)),D101)</f>
        <v xml:space="preserve"> Blade 4</v>
      </c>
    </row>
    <row r="102" spans="1:17" x14ac:dyDescent="0.25">
      <c r="A102" s="2" t="s">
        <v>407</v>
      </c>
      <c r="B102" s="1">
        <v>4</v>
      </c>
      <c r="C102" s="1">
        <v>10</v>
      </c>
      <c r="D102" s="1">
        <v>11</v>
      </c>
      <c r="F102" t="str">
        <f>INDEX(items!$B$2:$B$123,MATCH(B102,items!$A$2:$A$123))</f>
        <v xml:space="preserve"> Sword 4</v>
      </c>
      <c r="G102" t="str">
        <f>INDEX(items!$B$2:$B$123,MATCH(C102,items!$A$2:$A$123))</f>
        <v xml:space="preserve"> Celtis 2</v>
      </c>
      <c r="H102" t="str">
        <f>INDEX(items!$B$2:$B$123,MATCH(D102,items!$A$2:$A$123))</f>
        <v xml:space="preserve"> Celtis 3</v>
      </c>
      <c r="I102" t="s">
        <v>225</v>
      </c>
      <c r="J102">
        <f t="shared" si="7"/>
        <v>101</v>
      </c>
      <c r="K102">
        <f t="shared" si="4"/>
        <v>4</v>
      </c>
      <c r="L102">
        <f t="shared" si="5"/>
        <v>16</v>
      </c>
      <c r="M102">
        <f t="shared" si="6"/>
        <v>17</v>
      </c>
      <c r="O102" t="str">
        <f>IF(ISERR(FIND("G",B102)),INDEX(items!$B$2:$B$123,MATCH(B102,items!$C$2:$C$123)),B102)</f>
        <v xml:space="preserve"> Sword 4</v>
      </c>
      <c r="P102" t="str">
        <f>IF(ISERR(FIND("G",C102)),INDEX(items!$B$2:$B$123,MATCH(C102,items!$C$2:$C$123)),C102)</f>
        <v xml:space="preserve"> Blade 3</v>
      </c>
      <c r="Q102" t="str">
        <f>IF(ISERR(FIND("G",D102)),INDEX(items!$B$2:$B$123,MATCH(D102,items!$C$2:$C$123)),D102)</f>
        <v xml:space="preserve"> Blade 4</v>
      </c>
    </row>
    <row r="103" spans="1:17" x14ac:dyDescent="0.25">
      <c r="A103" s="2" t="s">
        <v>408</v>
      </c>
      <c r="B103" s="1">
        <v>2</v>
      </c>
      <c r="C103" s="1">
        <v>3</v>
      </c>
      <c r="D103" s="1">
        <v>4</v>
      </c>
      <c r="F103" t="str">
        <f>INDEX(items!$B$2:$B$123,MATCH(B103,items!$A$2:$A$123))</f>
        <v xml:space="preserve"> Sword 2</v>
      </c>
      <c r="G103" t="str">
        <f>INDEX(items!$B$2:$B$123,MATCH(C103,items!$A$2:$A$123))</f>
        <v xml:space="preserve"> Sword 3</v>
      </c>
      <c r="H103" t="str">
        <f>INDEX(items!$B$2:$B$123,MATCH(D103,items!$A$2:$A$123))</f>
        <v xml:space="preserve"> Sword 4</v>
      </c>
      <c r="I103" t="s">
        <v>226</v>
      </c>
      <c r="J103">
        <f t="shared" si="7"/>
        <v>102</v>
      </c>
      <c r="K103">
        <f t="shared" si="4"/>
        <v>2</v>
      </c>
      <c r="L103">
        <f t="shared" si="5"/>
        <v>3</v>
      </c>
      <c r="M103">
        <f t="shared" si="6"/>
        <v>4</v>
      </c>
      <c r="O103" t="str">
        <f>IF(ISERR(FIND("G",B103)),INDEX(items!$B$2:$B$123,MATCH(B103,items!$C$2:$C$123)),B103)</f>
        <v xml:space="preserve"> Sword 2</v>
      </c>
      <c r="P103" t="str">
        <f>IF(ISERR(FIND("G",C103)),INDEX(items!$B$2:$B$123,MATCH(C103,items!$C$2:$C$123)),C103)</f>
        <v xml:space="preserve"> Sword 3</v>
      </c>
      <c r="Q103" t="str">
        <f>IF(ISERR(FIND("G",D103)),INDEX(items!$B$2:$B$123,MATCH(D103,items!$C$2:$C$123)),D103)</f>
        <v xml:space="preserve"> Sword 4</v>
      </c>
    </row>
    <row r="104" spans="1:17" x14ac:dyDescent="0.25">
      <c r="A104" s="2" t="s">
        <v>409</v>
      </c>
      <c r="B104" s="1" t="s">
        <v>509</v>
      </c>
      <c r="C104" s="1" t="s">
        <v>502</v>
      </c>
      <c r="D104" s="1" t="s">
        <v>503</v>
      </c>
      <c r="F104" t="str">
        <f>INDEX(items!$B$2:$B$123,MATCH(B104,items!$A$2:$A$123))</f>
        <v xml:space="preserve"> Key</v>
      </c>
      <c r="G104" t="e">
        <f>INDEX(items!$B$2:$B$123,MATCH(C104,items!$A$2:$A$123))</f>
        <v>#N/A</v>
      </c>
      <c r="H104" t="str">
        <f>INDEX(items!$B$2:$B$123,MATCH(D104,items!$A$2:$A$123))</f>
        <v xml:space="preserve"> Scrap 8</v>
      </c>
      <c r="I104" t="s">
        <v>227</v>
      </c>
      <c r="J104">
        <f t="shared" si="7"/>
        <v>103</v>
      </c>
      <c r="K104" t="e">
        <f t="shared" si="4"/>
        <v>#NUM!</v>
      </c>
      <c r="L104" t="e">
        <f t="shared" si="5"/>
        <v>#NUM!</v>
      </c>
      <c r="M104" t="e">
        <f t="shared" si="6"/>
        <v>#NUM!</v>
      </c>
      <c r="O104" t="str">
        <f>IF(ISERR(FIND("G",B104)),INDEX(items!$B$2:$B$123,MATCH(B104,items!$C$2:$C$123)),B104)</f>
        <v>500G</v>
      </c>
      <c r="P104" t="str">
        <f>IF(ISERR(FIND("G",C104)),INDEX(items!$B$2:$B$123,MATCH(C104,items!$C$2:$C$123)),C104)</f>
        <v>1000G</v>
      </c>
      <c r="Q104" t="str">
        <f>IF(ISERR(FIND("G",D104)),INDEX(items!$B$2:$B$123,MATCH(D104,items!$C$2:$C$123)),D104)</f>
        <v>7500G</v>
      </c>
    </row>
    <row r="105" spans="1:17" x14ac:dyDescent="0.25">
      <c r="A105" s="2" t="s">
        <v>338</v>
      </c>
      <c r="B105" s="1">
        <v>119</v>
      </c>
      <c r="C105" s="1">
        <v>109</v>
      </c>
      <c r="D105" s="1">
        <v>113</v>
      </c>
      <c r="F105" t="str">
        <f>INDEX(items!$B$2:$B$123,MATCH(B105,items!$A$2:$A$123))</f>
        <v xml:space="preserve"> Weather</v>
      </c>
      <c r="G105" t="str">
        <f>INDEX(items!$B$2:$B$123,MATCH(C105,items!$A$2:$A$123))</f>
        <v xml:space="preserve"> Weather</v>
      </c>
      <c r="H105" t="str">
        <f>INDEX(items!$B$2:$B$123,MATCH(D105,items!$A$2:$A$123))</f>
        <v xml:space="preserve"> Weather</v>
      </c>
      <c r="I105" t="s">
        <v>228</v>
      </c>
      <c r="J105">
        <f t="shared" si="7"/>
        <v>104</v>
      </c>
      <c r="K105">
        <f t="shared" si="4"/>
        <v>281</v>
      </c>
      <c r="L105">
        <f t="shared" si="5"/>
        <v>265</v>
      </c>
      <c r="M105">
        <f t="shared" si="6"/>
        <v>275</v>
      </c>
      <c r="O105" t="str">
        <f>IF(ISERR(FIND("G",B105)),INDEX(items!$B$2:$B$123,MATCH(B105,items!$C$2:$C$123)),B105)</f>
        <v xml:space="preserve"> Repair</v>
      </c>
      <c r="P105" t="str">
        <f>IF(ISERR(FIND("G",C105)),INDEX(items!$B$2:$B$123,MATCH(C105,items!$C$2:$C$123)),C105)</f>
        <v xml:space="preserve"> Scrap 6</v>
      </c>
      <c r="Q105" t="str">
        <f>IF(ISERR(FIND("G",D105)),INDEX(items!$B$2:$B$123,MATCH(D105,items!$C$2:$C$123)),D105)</f>
        <v xml:space="preserve"> Scrap 10</v>
      </c>
    </row>
    <row r="106" spans="1:17" x14ac:dyDescent="0.25">
      <c r="A106" s="2" t="s">
        <v>358</v>
      </c>
      <c r="B106" s="1" t="s">
        <v>517</v>
      </c>
      <c r="C106" s="1" t="s">
        <v>502</v>
      </c>
      <c r="D106" s="1" t="s">
        <v>503</v>
      </c>
      <c r="F106" t="str">
        <f>INDEX(items!$B$2:$B$123,MATCH(B106,items!$A$2:$A$123))</f>
        <v xml:space="preserve"> Scrap 8</v>
      </c>
      <c r="G106" t="e">
        <f>INDEX(items!$B$2:$B$123,MATCH(C106,items!$A$2:$A$123))</f>
        <v>#N/A</v>
      </c>
      <c r="H106" t="str">
        <f>INDEX(items!$B$2:$B$123,MATCH(D106,items!$A$2:$A$123))</f>
        <v xml:space="preserve"> Scrap 8</v>
      </c>
      <c r="I106" t="s">
        <v>229</v>
      </c>
      <c r="J106">
        <f t="shared" si="7"/>
        <v>105</v>
      </c>
      <c r="K106" t="e">
        <f t="shared" si="4"/>
        <v>#NUM!</v>
      </c>
      <c r="L106" t="e">
        <f t="shared" si="5"/>
        <v>#NUM!</v>
      </c>
      <c r="M106" t="e">
        <f t="shared" si="6"/>
        <v>#NUM!</v>
      </c>
      <c r="O106" t="str">
        <f>IF(ISERR(FIND("G",B106)),INDEX(items!$B$2:$B$123,MATCH(B106,items!$C$2:$C$123)),B106)</f>
        <v>800G</v>
      </c>
      <c r="P106" t="str">
        <f>IF(ISERR(FIND("G",C106)),INDEX(items!$B$2:$B$123,MATCH(C106,items!$C$2:$C$123)),C106)</f>
        <v>1000G</v>
      </c>
      <c r="Q106" t="str">
        <f>IF(ISERR(FIND("G",D106)),INDEX(items!$B$2:$B$123,MATCH(D106,items!$C$2:$C$123)),D106)</f>
        <v>7500G</v>
      </c>
    </row>
    <row r="107" spans="1:17" x14ac:dyDescent="0.25">
      <c r="A107" s="2" t="s">
        <v>105</v>
      </c>
      <c r="B107" s="1">
        <v>118</v>
      </c>
      <c r="C107" s="1">
        <v>110</v>
      </c>
      <c r="D107" s="1">
        <v>113</v>
      </c>
      <c r="F107" t="str">
        <f>INDEX(items!$B$2:$B$123,MATCH(B107,items!$A$2:$A$123))</f>
        <v xml:space="preserve"> Weather</v>
      </c>
      <c r="G107" t="str">
        <f>INDEX(items!$B$2:$B$123,MATCH(C107,items!$A$2:$A$123))</f>
        <v xml:space="preserve"> Weather</v>
      </c>
      <c r="H107" t="str">
        <f>INDEX(items!$B$2:$B$123,MATCH(D107,items!$A$2:$A$123))</f>
        <v xml:space="preserve"> Weather</v>
      </c>
      <c r="I107" t="s">
        <v>230</v>
      </c>
      <c r="J107">
        <f t="shared" si="7"/>
        <v>106</v>
      </c>
      <c r="K107">
        <f t="shared" si="4"/>
        <v>280</v>
      </c>
      <c r="L107">
        <f t="shared" si="5"/>
        <v>272</v>
      </c>
      <c r="M107">
        <f t="shared" si="6"/>
        <v>275</v>
      </c>
      <c r="O107" t="str">
        <f>IF(ISERR(FIND("G",B107)),INDEX(items!$B$2:$B$123,MATCH(B107,items!$C$2:$C$123)),B107)</f>
        <v xml:space="preserve"> Clean</v>
      </c>
      <c r="P107" t="str">
        <f>IF(ISERR(FIND("G",C107)),INDEX(items!$B$2:$B$123,MATCH(C107,items!$C$2:$C$123)),C107)</f>
        <v xml:space="preserve"> Scrap 7</v>
      </c>
      <c r="Q107" t="str">
        <f>IF(ISERR(FIND("G",D107)),INDEX(items!$B$2:$B$123,MATCH(D107,items!$C$2:$C$123)),D107)</f>
        <v xml:space="preserve"> Scrap 10</v>
      </c>
    </row>
    <row r="108" spans="1:17" x14ac:dyDescent="0.25">
      <c r="A108" s="2" t="s">
        <v>107</v>
      </c>
      <c r="B108" s="1">
        <v>117</v>
      </c>
      <c r="C108" s="1">
        <v>112</v>
      </c>
      <c r="D108" s="1">
        <v>11</v>
      </c>
      <c r="F108" t="str">
        <f>INDEX(items!$B$2:$B$123,MATCH(B108,items!$A$2:$A$123))</f>
        <v xml:space="preserve"> Weather</v>
      </c>
      <c r="G108" t="str">
        <f>INDEX(items!$B$2:$B$123,MATCH(C108,items!$A$2:$A$123))</f>
        <v xml:space="preserve"> Weather</v>
      </c>
      <c r="H108" t="str">
        <f>INDEX(items!$B$2:$B$123,MATCH(D108,items!$A$2:$A$123))</f>
        <v xml:space="preserve"> Celtis 3</v>
      </c>
      <c r="I108" t="s">
        <v>231</v>
      </c>
      <c r="J108">
        <f t="shared" si="7"/>
        <v>107</v>
      </c>
      <c r="K108">
        <f t="shared" si="4"/>
        <v>279</v>
      </c>
      <c r="L108">
        <f t="shared" si="5"/>
        <v>274</v>
      </c>
      <c r="M108">
        <f t="shared" si="6"/>
        <v>17</v>
      </c>
      <c r="O108" t="str">
        <f>IF(ISERR(FIND("G",B108)),INDEX(items!$B$2:$B$123,MATCH(B108,items!$C$2:$C$123)),B108)</f>
        <v xml:space="preserve"> Cure</v>
      </c>
      <c r="P108" t="str">
        <f>IF(ISERR(FIND("G",C108)),INDEX(items!$B$2:$B$123,MATCH(C108,items!$C$2:$C$123)),C108)</f>
        <v xml:space="preserve"> Scrap 9</v>
      </c>
      <c r="Q108" t="str">
        <f>IF(ISERR(FIND("G",D108)),INDEX(items!$B$2:$B$123,MATCH(D108,items!$C$2:$C$123)),D108)</f>
        <v xml:space="preserve"> Blade 4</v>
      </c>
    </row>
    <row r="109" spans="1:17" x14ac:dyDescent="0.25">
      <c r="A109" s="2" t="s">
        <v>109</v>
      </c>
      <c r="B109" s="1">
        <v>119</v>
      </c>
      <c r="C109" s="1">
        <v>113</v>
      </c>
      <c r="D109" s="1">
        <v>11</v>
      </c>
      <c r="F109" t="str">
        <f>INDEX(items!$B$2:$B$123,MATCH(B109,items!$A$2:$A$123))</f>
        <v xml:space="preserve"> Weather</v>
      </c>
      <c r="G109" t="str">
        <f>INDEX(items!$B$2:$B$123,MATCH(C109,items!$A$2:$A$123))</f>
        <v xml:space="preserve"> Weather</v>
      </c>
      <c r="H109" t="str">
        <f>INDEX(items!$B$2:$B$123,MATCH(D109,items!$A$2:$A$123))</f>
        <v xml:space="preserve"> Celtis 3</v>
      </c>
      <c r="I109" t="s">
        <v>232</v>
      </c>
      <c r="J109">
        <f t="shared" si="7"/>
        <v>108</v>
      </c>
      <c r="K109">
        <f t="shared" si="4"/>
        <v>281</v>
      </c>
      <c r="L109">
        <f t="shared" si="5"/>
        <v>275</v>
      </c>
      <c r="M109">
        <f t="shared" si="6"/>
        <v>17</v>
      </c>
      <c r="O109" t="str">
        <f>IF(ISERR(FIND("G",B109)),INDEX(items!$B$2:$B$123,MATCH(B109,items!$C$2:$C$123)),B109)</f>
        <v xml:space="preserve"> Repair</v>
      </c>
      <c r="P109" t="str">
        <f>IF(ISERR(FIND("G",C109)),INDEX(items!$B$2:$B$123,MATCH(C109,items!$C$2:$C$123)),C109)</f>
        <v xml:space="preserve"> Scrap 10</v>
      </c>
      <c r="Q109" t="str">
        <f>IF(ISERR(FIND("G",D109)),INDEX(items!$B$2:$B$123,MATCH(D109,items!$C$2:$C$123)),D109)</f>
        <v xml:space="preserve"> Blade 4</v>
      </c>
    </row>
    <row r="110" spans="1:17" x14ac:dyDescent="0.25">
      <c r="A110" s="2" t="s">
        <v>111</v>
      </c>
      <c r="B110" s="1">
        <v>117</v>
      </c>
      <c r="C110" s="1">
        <v>112</v>
      </c>
      <c r="D110" s="1">
        <v>11</v>
      </c>
      <c r="F110" t="str">
        <f>INDEX(items!$B$2:$B$123,MATCH(B110,items!$A$2:$A$123))</f>
        <v xml:space="preserve"> Weather</v>
      </c>
      <c r="G110" t="str">
        <f>INDEX(items!$B$2:$B$123,MATCH(C110,items!$A$2:$A$123))</f>
        <v xml:space="preserve"> Weather</v>
      </c>
      <c r="H110" t="str">
        <f>INDEX(items!$B$2:$B$123,MATCH(D110,items!$A$2:$A$123))</f>
        <v xml:space="preserve"> Celtis 3</v>
      </c>
      <c r="I110" t="s">
        <v>233</v>
      </c>
      <c r="J110">
        <f t="shared" si="7"/>
        <v>109</v>
      </c>
      <c r="K110">
        <f t="shared" si="4"/>
        <v>279</v>
      </c>
      <c r="L110">
        <f t="shared" si="5"/>
        <v>274</v>
      </c>
      <c r="M110">
        <f t="shared" si="6"/>
        <v>17</v>
      </c>
      <c r="O110" t="str">
        <f>IF(ISERR(FIND("G",B110)),INDEX(items!$B$2:$B$123,MATCH(B110,items!$C$2:$C$123)),B110)</f>
        <v xml:space="preserve"> Cure</v>
      </c>
      <c r="P110" t="str">
        <f>IF(ISERR(FIND("G",C110)),INDEX(items!$B$2:$B$123,MATCH(C110,items!$C$2:$C$123)),C110)</f>
        <v xml:space="preserve"> Scrap 9</v>
      </c>
      <c r="Q110" t="str">
        <f>IF(ISERR(FIND("G",D110)),INDEX(items!$B$2:$B$123,MATCH(D110,items!$C$2:$C$123)),D110)</f>
        <v xml:space="preserve"> Blade 4</v>
      </c>
    </row>
    <row r="111" spans="1:17" x14ac:dyDescent="0.25">
      <c r="A111" s="2" t="s">
        <v>113</v>
      </c>
      <c r="B111" s="1">
        <v>3</v>
      </c>
      <c r="C111" s="1">
        <v>10</v>
      </c>
      <c r="D111" s="1">
        <v>11</v>
      </c>
      <c r="F111" t="str">
        <f>INDEX(items!$B$2:$B$123,MATCH(B111,items!$A$2:$A$123))</f>
        <v xml:space="preserve"> Sword 3</v>
      </c>
      <c r="G111" t="str">
        <f>INDEX(items!$B$2:$B$123,MATCH(C111,items!$A$2:$A$123))</f>
        <v xml:space="preserve"> Celtis 2</v>
      </c>
      <c r="H111" t="str">
        <f>INDEX(items!$B$2:$B$123,MATCH(D111,items!$A$2:$A$123))</f>
        <v xml:space="preserve"> Celtis 3</v>
      </c>
      <c r="I111" t="s">
        <v>234</v>
      </c>
      <c r="J111">
        <f t="shared" si="7"/>
        <v>110</v>
      </c>
      <c r="K111">
        <f t="shared" si="4"/>
        <v>3</v>
      </c>
      <c r="L111">
        <f t="shared" si="5"/>
        <v>16</v>
      </c>
      <c r="M111">
        <f t="shared" si="6"/>
        <v>17</v>
      </c>
      <c r="O111" t="str">
        <f>IF(ISERR(FIND("G",B111)),INDEX(items!$B$2:$B$123,MATCH(B111,items!$C$2:$C$123)),B111)</f>
        <v xml:space="preserve"> Sword 3</v>
      </c>
      <c r="P111" t="str">
        <f>IF(ISERR(FIND("G",C111)),INDEX(items!$B$2:$B$123,MATCH(C111,items!$C$2:$C$123)),C111)</f>
        <v xml:space="preserve"> Blade 3</v>
      </c>
      <c r="Q111" t="str">
        <f>IF(ISERR(FIND("G",D111)),INDEX(items!$B$2:$B$123,MATCH(D111,items!$C$2:$C$123)),D111)</f>
        <v xml:space="preserve"> Blade 4</v>
      </c>
    </row>
    <row r="112" spans="1:17" x14ac:dyDescent="0.25">
      <c r="A112" s="2" t="s">
        <v>115</v>
      </c>
      <c r="B112" s="1">
        <v>8</v>
      </c>
      <c r="C112" s="1">
        <v>10</v>
      </c>
      <c r="D112" s="1">
        <v>11</v>
      </c>
      <c r="F112" t="str">
        <f>INDEX(items!$B$2:$B$123,MATCH(B112,items!$A$2:$A$123))</f>
        <v xml:space="preserve"> Blade 1</v>
      </c>
      <c r="G112" t="str">
        <f>INDEX(items!$B$2:$B$123,MATCH(C112,items!$A$2:$A$123))</f>
        <v xml:space="preserve"> Celtis 2</v>
      </c>
      <c r="H112" t="str">
        <f>INDEX(items!$B$2:$B$123,MATCH(D112,items!$A$2:$A$123))</f>
        <v xml:space="preserve"> Celtis 3</v>
      </c>
      <c r="I112" t="s">
        <v>235</v>
      </c>
      <c r="J112">
        <f t="shared" si="7"/>
        <v>111</v>
      </c>
      <c r="K112">
        <f t="shared" si="4"/>
        <v>8</v>
      </c>
      <c r="L112">
        <f t="shared" si="5"/>
        <v>16</v>
      </c>
      <c r="M112">
        <f t="shared" si="6"/>
        <v>17</v>
      </c>
      <c r="O112" t="str">
        <f>IF(ISERR(FIND("G",B112)),INDEX(items!$B$2:$B$123,MATCH(B112,items!$C$2:$C$123)),B112)</f>
        <v xml:space="preserve"> Blade 1</v>
      </c>
      <c r="P112" t="str">
        <f>IF(ISERR(FIND("G",C112)),INDEX(items!$B$2:$B$123,MATCH(C112,items!$C$2:$C$123)),C112)</f>
        <v xml:space="preserve"> Blade 3</v>
      </c>
      <c r="Q112" t="str">
        <f>IF(ISERR(FIND("G",D112)),INDEX(items!$B$2:$B$123,MATCH(D112,items!$C$2:$C$123)),D112)</f>
        <v xml:space="preserve"> Blade 4</v>
      </c>
    </row>
    <row r="113" spans="1:17" x14ac:dyDescent="0.25">
      <c r="A113" s="2" t="s">
        <v>339</v>
      </c>
      <c r="B113" s="1">
        <v>119</v>
      </c>
      <c r="C113" s="1">
        <v>104</v>
      </c>
      <c r="D113" s="1">
        <v>112</v>
      </c>
      <c r="F113" t="str">
        <f>INDEX(items!$B$2:$B$123,MATCH(B113,items!$A$2:$A$123))</f>
        <v xml:space="preserve"> Weather</v>
      </c>
      <c r="G113" t="str">
        <f>INDEX(items!$B$2:$B$123,MATCH(C113,items!$A$2:$A$123))</f>
        <v xml:space="preserve"> Weather</v>
      </c>
      <c r="H113" t="str">
        <f>INDEX(items!$B$2:$B$123,MATCH(D113,items!$A$2:$A$123))</f>
        <v xml:space="preserve"> Weather</v>
      </c>
      <c r="I113" t="s">
        <v>236</v>
      </c>
      <c r="J113">
        <f t="shared" si="7"/>
        <v>112</v>
      </c>
      <c r="K113">
        <f t="shared" si="4"/>
        <v>281</v>
      </c>
      <c r="L113">
        <f t="shared" si="5"/>
        <v>260</v>
      </c>
      <c r="M113">
        <f t="shared" si="6"/>
        <v>274</v>
      </c>
      <c r="O113" t="str">
        <f>IF(ISERR(FIND("G",B113)),INDEX(items!$B$2:$B$123,MATCH(B113,items!$C$2:$C$123)),B113)</f>
        <v xml:space="preserve"> Repair</v>
      </c>
      <c r="P113" t="str">
        <f>IF(ISERR(FIND("G",C113)),INDEX(items!$B$2:$B$123,MATCH(C113,items!$C$2:$C$123)),C113)</f>
        <v xml:space="preserve"> Scrap 1</v>
      </c>
      <c r="Q113" t="str">
        <f>IF(ISERR(FIND("G",D113)),INDEX(items!$B$2:$B$123,MATCH(D113,items!$C$2:$C$123)),D113)</f>
        <v xml:space="preserve"> Scrap 9</v>
      </c>
    </row>
    <row r="114" spans="1:17" x14ac:dyDescent="0.25">
      <c r="A114" s="2" t="s">
        <v>353</v>
      </c>
      <c r="B114" s="1">
        <v>119</v>
      </c>
      <c r="C114" s="1">
        <v>105</v>
      </c>
      <c r="D114" s="1">
        <v>112</v>
      </c>
      <c r="F114" t="str">
        <f>INDEX(items!$B$2:$B$123,MATCH(B114,items!$A$2:$A$123))</f>
        <v xml:space="preserve"> Weather</v>
      </c>
      <c r="G114" t="str">
        <f>INDEX(items!$B$2:$B$123,MATCH(C114,items!$A$2:$A$123))</f>
        <v xml:space="preserve"> Weather</v>
      </c>
      <c r="H114" t="str">
        <f>INDEX(items!$B$2:$B$123,MATCH(D114,items!$A$2:$A$123))</f>
        <v xml:space="preserve"> Weather</v>
      </c>
      <c r="I114" t="s">
        <v>237</v>
      </c>
      <c r="J114">
        <f t="shared" si="7"/>
        <v>113</v>
      </c>
      <c r="K114">
        <f t="shared" si="4"/>
        <v>281</v>
      </c>
      <c r="L114">
        <f t="shared" si="5"/>
        <v>261</v>
      </c>
      <c r="M114">
        <f t="shared" si="6"/>
        <v>274</v>
      </c>
      <c r="O114" t="str">
        <f>IF(ISERR(FIND("G",B114)),INDEX(items!$B$2:$B$123,MATCH(B114,items!$C$2:$C$123)),B114)</f>
        <v xml:space="preserve"> Repair</v>
      </c>
      <c r="P114" t="str">
        <f>IF(ISERR(FIND("G",C114)),INDEX(items!$B$2:$B$123,MATCH(C114,items!$C$2:$C$123)),C114)</f>
        <v xml:space="preserve"> Scrap 2</v>
      </c>
      <c r="Q114" t="str">
        <f>IF(ISERR(FIND("G",D114)),INDEX(items!$B$2:$B$123,MATCH(D114,items!$C$2:$C$123)),D114)</f>
        <v xml:space="preserve"> Scrap 9</v>
      </c>
    </row>
    <row r="115" spans="1:17" x14ac:dyDescent="0.25">
      <c r="A115" s="2" t="s">
        <v>410</v>
      </c>
      <c r="B115" s="1">
        <v>117</v>
      </c>
      <c r="C115" s="1">
        <v>43</v>
      </c>
      <c r="D115" s="1">
        <v>43</v>
      </c>
      <c r="F115" t="str">
        <f>INDEX(items!$B$2:$B$123,MATCH(B115,items!$A$2:$A$123))</f>
        <v xml:space="preserve"> Weather</v>
      </c>
      <c r="G115" t="str">
        <f>INDEX(items!$B$2:$B$123,MATCH(C115,items!$A$2:$A$123))</f>
        <v xml:space="preserve"> *Blank*</v>
      </c>
      <c r="H115" t="str">
        <f>INDEX(items!$B$2:$B$123,MATCH(D115,items!$A$2:$A$123))</f>
        <v xml:space="preserve"> *Blank*</v>
      </c>
      <c r="I115" t="s">
        <v>238</v>
      </c>
      <c r="J115">
        <f t="shared" si="7"/>
        <v>114</v>
      </c>
      <c r="K115">
        <f t="shared" si="4"/>
        <v>279</v>
      </c>
      <c r="L115">
        <f t="shared" si="5"/>
        <v>67</v>
      </c>
      <c r="M115">
        <f t="shared" si="6"/>
        <v>67</v>
      </c>
      <c r="O115" t="str">
        <f>IF(ISERR(FIND("G",B115)),INDEX(items!$B$2:$B$123,MATCH(B115,items!$C$2:$C$123)),B115)</f>
        <v xml:space="preserve"> Cure</v>
      </c>
      <c r="P115" t="str">
        <f>IF(ISERR(FIND("G",C115)),INDEX(items!$B$2:$B$123,MATCH(C115,items!$C$2:$C$123)),C115)</f>
        <v xml:space="preserve"> Solar Pack</v>
      </c>
      <c r="Q115" t="str">
        <f>IF(ISERR(FIND("G",D115)),INDEX(items!$B$2:$B$123,MATCH(D115,items!$C$2:$C$123)),D115)</f>
        <v xml:space="preserve"> Solar Pack</v>
      </c>
    </row>
    <row r="116" spans="1:17" x14ac:dyDescent="0.25">
      <c r="A116" s="2" t="s">
        <v>411</v>
      </c>
      <c r="B116" s="1">
        <v>50</v>
      </c>
      <c r="C116" s="1">
        <v>29</v>
      </c>
      <c r="D116" s="1">
        <v>29</v>
      </c>
      <c r="F116" t="str">
        <f>INDEX(items!$B$2:$B$123,MATCH(B116,items!$A$2:$A$123))</f>
        <v xml:space="preserve"> Little Robot</v>
      </c>
      <c r="G116" t="str">
        <f>INDEX(items!$B$2:$B$123,MATCH(C116,items!$A$2:$A$123))</f>
        <v xml:space="preserve"> Shield Pack</v>
      </c>
      <c r="H116" t="str">
        <f>INDEX(items!$B$2:$B$123,MATCH(D116,items!$A$2:$A$123))</f>
        <v xml:space="preserve"> Shield Pack</v>
      </c>
      <c r="I116" t="s">
        <v>239</v>
      </c>
      <c r="J116">
        <f t="shared" si="7"/>
        <v>115</v>
      </c>
      <c r="K116">
        <f t="shared" si="4"/>
        <v>80</v>
      </c>
      <c r="L116">
        <f t="shared" si="5"/>
        <v>41</v>
      </c>
      <c r="M116">
        <f t="shared" si="6"/>
        <v>41</v>
      </c>
      <c r="O116" t="str">
        <f>IF(ISERR(FIND("G",B116)),INDEX(items!$B$2:$B$123,MATCH(B116,items!$C$2:$C$123)),B116)</f>
        <v xml:space="preserve"> Boots 6</v>
      </c>
      <c r="P116" t="str">
        <f>IF(ISERR(FIND("G",C116)),INDEX(items!$B$2:$B$123,MATCH(C116,items!$C$2:$C$123)),C116)</f>
        <v xml:space="preserve"> Laser 3</v>
      </c>
      <c r="Q116" t="str">
        <f>IF(ISERR(FIND("G",D116)),INDEX(items!$B$2:$B$123,MATCH(D116,items!$C$2:$C$123)),D116)</f>
        <v xml:space="preserve"> Laser 3</v>
      </c>
    </row>
    <row r="117" spans="1:17" x14ac:dyDescent="0.25">
      <c r="A117" s="2" t="s">
        <v>412</v>
      </c>
      <c r="B117" s="1">
        <v>117</v>
      </c>
      <c r="C117" s="1">
        <v>10</v>
      </c>
      <c r="D117" s="1">
        <v>11</v>
      </c>
      <c r="F117" t="str">
        <f>INDEX(items!$B$2:$B$123,MATCH(B117,items!$A$2:$A$123))</f>
        <v xml:space="preserve"> Weather</v>
      </c>
      <c r="G117" t="str">
        <f>INDEX(items!$B$2:$B$123,MATCH(C117,items!$A$2:$A$123))</f>
        <v xml:space="preserve"> Celtis 2</v>
      </c>
      <c r="H117" t="str">
        <f>INDEX(items!$B$2:$B$123,MATCH(D117,items!$A$2:$A$123))</f>
        <v xml:space="preserve"> Celtis 3</v>
      </c>
      <c r="I117" t="s">
        <v>240</v>
      </c>
      <c r="J117">
        <f t="shared" si="7"/>
        <v>116</v>
      </c>
      <c r="K117">
        <f t="shared" si="4"/>
        <v>279</v>
      </c>
      <c r="L117">
        <f t="shared" si="5"/>
        <v>16</v>
      </c>
      <c r="M117">
        <f t="shared" si="6"/>
        <v>17</v>
      </c>
      <c r="O117" t="str">
        <f>IF(ISERR(FIND("G",B117)),INDEX(items!$B$2:$B$123,MATCH(B117,items!$C$2:$C$123)),B117)</f>
        <v xml:space="preserve"> Cure</v>
      </c>
      <c r="P117" t="str">
        <f>IF(ISERR(FIND("G",C117)),INDEX(items!$B$2:$B$123,MATCH(C117,items!$C$2:$C$123)),C117)</f>
        <v xml:space="preserve"> Blade 3</v>
      </c>
      <c r="Q117" t="str">
        <f>IF(ISERR(FIND("G",D117)),INDEX(items!$B$2:$B$123,MATCH(D117,items!$C$2:$C$123)),D117)</f>
        <v xml:space="preserve"> Blade 4</v>
      </c>
    </row>
    <row r="118" spans="1:17" x14ac:dyDescent="0.25">
      <c r="A118" s="2" t="s">
        <v>324</v>
      </c>
      <c r="B118" s="1" t="s">
        <v>514</v>
      </c>
      <c r="C118" s="1">
        <v>18</v>
      </c>
      <c r="D118" s="1">
        <v>19</v>
      </c>
      <c r="F118" t="e">
        <f>INDEX(items!$B$2:$B$123,MATCH(B118,items!$A$2:$A$123))</f>
        <v>#N/A</v>
      </c>
      <c r="G118" t="str">
        <f>INDEX(items!$B$2:$B$123,MATCH(C118,items!$A$2:$A$123))</f>
        <v xml:space="preserve"> Shot 1</v>
      </c>
      <c r="H118" t="str">
        <f>INDEX(items!$B$2:$B$123,MATCH(D118,items!$A$2:$A$123))</f>
        <v xml:space="preserve"> Shot 2</v>
      </c>
      <c r="I118" t="s">
        <v>241</v>
      </c>
      <c r="J118">
        <f t="shared" si="7"/>
        <v>117</v>
      </c>
      <c r="K118" t="e">
        <f t="shared" si="4"/>
        <v>#NUM!</v>
      </c>
      <c r="L118">
        <f t="shared" si="5"/>
        <v>24</v>
      </c>
      <c r="M118">
        <f t="shared" si="6"/>
        <v>25</v>
      </c>
      <c r="O118" t="str">
        <f>IF(ISERR(FIND("G",B118)),INDEX(items!$B$2:$B$123,MATCH(B118,items!$C$2:$C$123)),B118)</f>
        <v>120G</v>
      </c>
      <c r="P118" t="str">
        <f>IF(ISERR(FIND("G",C118)),INDEX(items!$B$2:$B$123,MATCH(C118,items!$C$2:$C$123)),C118)</f>
        <v xml:space="preserve"> Punch 1</v>
      </c>
      <c r="Q118" t="str">
        <f>IF(ISERR(FIND("G",D118)),INDEX(items!$B$2:$B$123,MATCH(D118,items!$C$2:$C$123)),D118)</f>
        <v xml:space="preserve"> Punch 2</v>
      </c>
    </row>
    <row r="119" spans="1:17" x14ac:dyDescent="0.25">
      <c r="A119" s="2" t="s">
        <v>326</v>
      </c>
      <c r="B119" s="1" t="s">
        <v>504</v>
      </c>
      <c r="C119" s="1">
        <v>1</v>
      </c>
      <c r="D119" s="1">
        <v>2</v>
      </c>
      <c r="F119" t="e">
        <f>INDEX(items!$B$2:$B$123,MATCH(B119,items!$A$2:$A$123))</f>
        <v>#N/A</v>
      </c>
      <c r="G119" t="str">
        <f>INDEX(items!$B$2:$B$123,MATCH(C119,items!$A$2:$A$123))</f>
        <v xml:space="preserve"> Sword 1</v>
      </c>
      <c r="H119" t="str">
        <f>INDEX(items!$B$2:$B$123,MATCH(D119,items!$A$2:$A$123))</f>
        <v xml:space="preserve"> Sword 2</v>
      </c>
      <c r="I119" t="s">
        <v>242</v>
      </c>
      <c r="J119">
        <f t="shared" si="7"/>
        <v>118</v>
      </c>
      <c r="K119" t="e">
        <f t="shared" si="4"/>
        <v>#NUM!</v>
      </c>
      <c r="L119">
        <f t="shared" si="5"/>
        <v>1</v>
      </c>
      <c r="M119">
        <f t="shared" si="6"/>
        <v>2</v>
      </c>
      <c r="O119" t="str">
        <f>IF(ISERR(FIND("G",B119)),INDEX(items!$B$2:$B$123,MATCH(B119,items!$C$2:$C$123)),B119)</f>
        <v>150G</v>
      </c>
      <c r="P119" t="str">
        <f>IF(ISERR(FIND("G",C119)),INDEX(items!$B$2:$B$123,MATCH(C119,items!$C$2:$C$123)),C119)</f>
        <v xml:space="preserve"> Sword 1</v>
      </c>
      <c r="Q119" t="str">
        <f>IF(ISERR(FIND("G",D119)),INDEX(items!$B$2:$B$123,MATCH(D119,items!$C$2:$C$123)),D119)</f>
        <v xml:space="preserve"> Sword 2</v>
      </c>
    </row>
    <row r="120" spans="1:17" x14ac:dyDescent="0.25">
      <c r="A120" s="2" t="s">
        <v>334</v>
      </c>
      <c r="B120" s="1" t="s">
        <v>518</v>
      </c>
      <c r="C120" s="1">
        <v>24</v>
      </c>
      <c r="D120" s="1">
        <v>25</v>
      </c>
      <c r="F120" t="e">
        <f>INDEX(items!$B$2:$B$123,MATCH(B120,items!$A$2:$A$123))</f>
        <v>#N/A</v>
      </c>
      <c r="G120" t="str">
        <f>INDEX(items!$B$2:$B$123,MATCH(C120,items!$A$2:$A$123))</f>
        <v xml:space="preserve"> Shield 3 </v>
      </c>
      <c r="H120" t="str">
        <f>INDEX(items!$B$2:$B$123,MATCH(D120,items!$A$2:$A$123))</f>
        <v xml:space="preserve"> Shield 4</v>
      </c>
      <c r="I120" t="s">
        <v>243</v>
      </c>
      <c r="J120">
        <f t="shared" si="7"/>
        <v>119</v>
      </c>
      <c r="K120" t="e">
        <f t="shared" si="4"/>
        <v>#NUM!</v>
      </c>
      <c r="L120">
        <f t="shared" si="5"/>
        <v>36</v>
      </c>
      <c r="M120">
        <f t="shared" si="6"/>
        <v>37</v>
      </c>
      <c r="O120" t="str">
        <f>IF(ISERR(FIND("G",B120)),INDEX(items!$B$2:$B$123,MATCH(B120,items!$C$2:$C$123)),B120)</f>
        <v>140G</v>
      </c>
      <c r="P120" t="str">
        <f>IF(ISERR(FIND("G",C120)),INDEX(items!$B$2:$B$123,MATCH(C120,items!$C$2:$C$123)),C120)</f>
        <v xml:space="preserve"> Shot 1</v>
      </c>
      <c r="Q120" t="str">
        <f>IF(ISERR(FIND("G",D120)),INDEX(items!$B$2:$B$123,MATCH(D120,items!$C$2:$C$123)),D120)</f>
        <v xml:space="preserve"> Shot 2</v>
      </c>
    </row>
    <row r="121" spans="1:17" x14ac:dyDescent="0.25">
      <c r="A121" s="2" t="s">
        <v>413</v>
      </c>
      <c r="B121" s="1" t="s">
        <v>505</v>
      </c>
      <c r="C121" s="1">
        <v>105</v>
      </c>
      <c r="D121" s="1">
        <v>112</v>
      </c>
      <c r="F121" t="str">
        <f>INDEX(items!$B$2:$B$123,MATCH(B121,items!$A$2:$A$123))</f>
        <v xml:space="preserve"> Bomb 2</v>
      </c>
      <c r="G121" t="str">
        <f>INDEX(items!$B$2:$B$123,MATCH(C121,items!$A$2:$A$123))</f>
        <v xml:space="preserve"> Weather</v>
      </c>
      <c r="H121" t="str">
        <f>INDEX(items!$B$2:$B$123,MATCH(D121,items!$A$2:$A$123))</f>
        <v xml:space="preserve"> Weather</v>
      </c>
      <c r="I121" t="s">
        <v>244</v>
      </c>
      <c r="J121">
        <f t="shared" si="7"/>
        <v>120</v>
      </c>
      <c r="K121" t="e">
        <f t="shared" si="4"/>
        <v>#NUM!</v>
      </c>
      <c r="L121">
        <f t="shared" si="5"/>
        <v>261</v>
      </c>
      <c r="M121">
        <f t="shared" si="6"/>
        <v>274</v>
      </c>
      <c r="O121" t="str">
        <f>IF(ISERR(FIND("G",B121)),INDEX(items!$B$2:$B$123,MATCH(B121,items!$C$2:$C$123)),B121)</f>
        <v>200G</v>
      </c>
      <c r="P121" t="str">
        <f>IF(ISERR(FIND("G",C121)),INDEX(items!$B$2:$B$123,MATCH(C121,items!$C$2:$C$123)),C121)</f>
        <v xml:space="preserve"> Scrap 2</v>
      </c>
      <c r="Q121" t="str">
        <f>IF(ISERR(FIND("G",D121)),INDEX(items!$B$2:$B$123,MATCH(D121,items!$C$2:$C$123)),D121)</f>
        <v xml:space="preserve"> Scrap 9</v>
      </c>
    </row>
    <row r="122" spans="1:17" x14ac:dyDescent="0.25">
      <c r="A122" s="2" t="s">
        <v>414</v>
      </c>
      <c r="B122" s="1" t="s">
        <v>512</v>
      </c>
      <c r="C122" s="1">
        <v>18</v>
      </c>
      <c r="D122" s="1">
        <v>21</v>
      </c>
      <c r="F122" t="e">
        <f>INDEX(items!$B$2:$B$123,MATCH(B122,items!$A$2:$A$123))</f>
        <v>#N/A</v>
      </c>
      <c r="G122" t="str">
        <f>INDEX(items!$B$2:$B$123,MATCH(C122,items!$A$2:$A$123))</f>
        <v xml:space="preserve"> Shot 1</v>
      </c>
      <c r="H122" t="str">
        <f>INDEX(items!$B$2:$B$123,MATCH(D122,items!$A$2:$A$123))</f>
        <v xml:space="preserve"> Bomb 4</v>
      </c>
      <c r="I122" t="s">
        <v>245</v>
      </c>
      <c r="J122">
        <f t="shared" si="7"/>
        <v>121</v>
      </c>
      <c r="K122" t="e">
        <f t="shared" si="4"/>
        <v>#NUM!</v>
      </c>
      <c r="L122">
        <f t="shared" si="5"/>
        <v>24</v>
      </c>
      <c r="M122">
        <f t="shared" si="6"/>
        <v>33</v>
      </c>
      <c r="O122" t="str">
        <f>IF(ISERR(FIND("G",B122)),INDEX(items!$B$2:$B$123,MATCH(B122,items!$C$2:$C$123)),B122)</f>
        <v>100G</v>
      </c>
      <c r="P122" t="str">
        <f>IF(ISERR(FIND("G",C122)),INDEX(items!$B$2:$B$123,MATCH(C122,items!$C$2:$C$123)),C122)</f>
        <v xml:space="preserve"> Punch 1</v>
      </c>
      <c r="Q122" t="str">
        <f>IF(ISERR(FIND("G",D122)),INDEX(items!$B$2:$B$123,MATCH(D122,items!$C$2:$C$123)),D122)</f>
        <v xml:space="preserve"> Blow 1</v>
      </c>
    </row>
    <row r="123" spans="1:17" x14ac:dyDescent="0.25">
      <c r="A123" s="2" t="s">
        <v>415</v>
      </c>
      <c r="B123" s="1" t="s">
        <v>519</v>
      </c>
      <c r="C123" s="1">
        <v>2</v>
      </c>
      <c r="D123" s="1">
        <v>3</v>
      </c>
      <c r="F123" t="e">
        <f>INDEX(items!$B$2:$B$123,MATCH(B123,items!$A$2:$A$123))</f>
        <v>#N/A</v>
      </c>
      <c r="G123" t="str">
        <f>INDEX(items!$B$2:$B$123,MATCH(C123,items!$A$2:$A$123))</f>
        <v xml:space="preserve"> Sword 2</v>
      </c>
      <c r="H123" t="str">
        <f>INDEX(items!$B$2:$B$123,MATCH(D123,items!$A$2:$A$123))</f>
        <v xml:space="preserve"> Sword 3</v>
      </c>
      <c r="I123" t="s">
        <v>246</v>
      </c>
      <c r="J123">
        <f t="shared" si="7"/>
        <v>122</v>
      </c>
      <c r="K123" t="e">
        <f t="shared" si="4"/>
        <v>#NUM!</v>
      </c>
      <c r="L123">
        <f t="shared" si="5"/>
        <v>2</v>
      </c>
      <c r="M123">
        <f t="shared" si="6"/>
        <v>3</v>
      </c>
      <c r="O123" t="str">
        <f>IF(ISERR(FIND("G",B123)),INDEX(items!$B$2:$B$123,MATCH(B123,items!$C$2:$C$123)),B123)</f>
        <v>160G</v>
      </c>
      <c r="P123" t="str">
        <f>IF(ISERR(FIND("G",C123)),INDEX(items!$B$2:$B$123,MATCH(C123,items!$C$2:$C$123)),C123)</f>
        <v xml:space="preserve"> Sword 2</v>
      </c>
      <c r="Q123" t="str">
        <f>IF(ISERR(FIND("G",D123)),INDEX(items!$B$2:$B$123,MATCH(D123,items!$C$2:$C$123)),D123)</f>
        <v xml:space="preserve"> Sword 3</v>
      </c>
    </row>
    <row r="124" spans="1:17" x14ac:dyDescent="0.25">
      <c r="A124" s="2" t="s">
        <v>416</v>
      </c>
      <c r="B124" s="1" t="s">
        <v>518</v>
      </c>
      <c r="C124" s="1">
        <v>25</v>
      </c>
      <c r="D124" s="1">
        <v>28</v>
      </c>
      <c r="F124" t="e">
        <f>INDEX(items!$B$2:$B$123,MATCH(B124,items!$A$2:$A$123))</f>
        <v>#N/A</v>
      </c>
      <c r="G124" t="str">
        <f>INDEX(items!$B$2:$B$123,MATCH(C124,items!$A$2:$A$123))</f>
        <v xml:space="preserve"> Shield 4</v>
      </c>
      <c r="H124" t="str">
        <f>INDEX(items!$B$2:$B$123,MATCH(D124,items!$A$2:$A$123))</f>
        <v xml:space="preserve"> Power Pack</v>
      </c>
      <c r="I124" t="s">
        <v>247</v>
      </c>
      <c r="J124">
        <f t="shared" si="7"/>
        <v>123</v>
      </c>
      <c r="K124" t="e">
        <f t="shared" si="4"/>
        <v>#NUM!</v>
      </c>
      <c r="L124">
        <f t="shared" si="5"/>
        <v>37</v>
      </c>
      <c r="M124">
        <f t="shared" si="6"/>
        <v>40</v>
      </c>
      <c r="O124" t="str">
        <f>IF(ISERR(FIND("G",B124)),INDEX(items!$B$2:$B$123,MATCH(B124,items!$C$2:$C$123)),B124)</f>
        <v>140G</v>
      </c>
      <c r="P124" t="str">
        <f>IF(ISERR(FIND("G",C124)),INDEX(items!$B$2:$B$123,MATCH(C124,items!$C$2:$C$123)),C124)</f>
        <v xml:space="preserve"> Shot 2</v>
      </c>
      <c r="Q124" t="str">
        <f>IF(ISERR(FIND("G",D124)),INDEX(items!$B$2:$B$123,MATCH(D124,items!$C$2:$C$123)),D124)</f>
        <v xml:space="preserve"> Laser 2</v>
      </c>
    </row>
    <row r="125" spans="1:17" x14ac:dyDescent="0.25">
      <c r="A125" s="2" t="s">
        <v>417</v>
      </c>
      <c r="B125" s="1" t="s">
        <v>514</v>
      </c>
      <c r="C125" s="1">
        <v>105</v>
      </c>
      <c r="D125" s="1">
        <v>112</v>
      </c>
      <c r="F125" t="e">
        <f>INDEX(items!$B$2:$B$123,MATCH(B125,items!$A$2:$A$123))</f>
        <v>#N/A</v>
      </c>
      <c r="G125" t="str">
        <f>INDEX(items!$B$2:$B$123,MATCH(C125,items!$A$2:$A$123))</f>
        <v xml:space="preserve"> Weather</v>
      </c>
      <c r="H125" t="str">
        <f>INDEX(items!$B$2:$B$123,MATCH(D125,items!$A$2:$A$123))</f>
        <v xml:space="preserve"> Weather</v>
      </c>
      <c r="I125" t="s">
        <v>248</v>
      </c>
      <c r="J125">
        <f t="shared" si="7"/>
        <v>124</v>
      </c>
      <c r="K125" t="e">
        <f t="shared" si="4"/>
        <v>#NUM!</v>
      </c>
      <c r="L125">
        <f t="shared" si="5"/>
        <v>261</v>
      </c>
      <c r="M125">
        <f t="shared" si="6"/>
        <v>274</v>
      </c>
      <c r="O125" t="str">
        <f>IF(ISERR(FIND("G",B125)),INDEX(items!$B$2:$B$123,MATCH(B125,items!$C$2:$C$123)),B125)</f>
        <v>120G</v>
      </c>
      <c r="P125" t="str">
        <f>IF(ISERR(FIND("G",C125)),INDEX(items!$B$2:$B$123,MATCH(C125,items!$C$2:$C$123)),C125)</f>
        <v xml:space="preserve"> Scrap 2</v>
      </c>
      <c r="Q125" t="str">
        <f>IF(ISERR(FIND("G",D125)),INDEX(items!$B$2:$B$123,MATCH(D125,items!$C$2:$C$123)),D125)</f>
        <v xml:space="preserve"> Scrap 9</v>
      </c>
    </row>
    <row r="126" spans="1:17" x14ac:dyDescent="0.25">
      <c r="A126" s="2" t="s">
        <v>418</v>
      </c>
      <c r="B126" s="1" t="s">
        <v>518</v>
      </c>
      <c r="C126" s="1">
        <v>22</v>
      </c>
      <c r="D126" s="1">
        <v>22</v>
      </c>
      <c r="F126" t="e">
        <f>INDEX(items!$B$2:$B$123,MATCH(B126,items!$A$2:$A$123))</f>
        <v>#N/A</v>
      </c>
      <c r="G126" t="str">
        <f>INDEX(items!$B$2:$B$123,MATCH(C126,items!$A$2:$A$123))</f>
        <v xml:space="preserve"> Shield 1 </v>
      </c>
      <c r="H126" t="str">
        <f>INDEX(items!$B$2:$B$123,MATCH(D126,items!$A$2:$A$123))</f>
        <v xml:space="preserve"> Shield 1 </v>
      </c>
      <c r="I126" t="s">
        <v>249</v>
      </c>
      <c r="J126">
        <f t="shared" si="7"/>
        <v>125</v>
      </c>
      <c r="K126" t="e">
        <f t="shared" si="4"/>
        <v>#NUM!</v>
      </c>
      <c r="L126">
        <f t="shared" si="5"/>
        <v>34</v>
      </c>
      <c r="M126">
        <f t="shared" si="6"/>
        <v>34</v>
      </c>
      <c r="O126" t="str">
        <f>IF(ISERR(FIND("G",B126)),INDEX(items!$B$2:$B$123,MATCH(B126,items!$C$2:$C$123)),B126)</f>
        <v>140G</v>
      </c>
      <c r="P126" t="str">
        <f>IF(ISERR(FIND("G",C126)),INDEX(items!$B$2:$B$123,MATCH(C126,items!$C$2:$C$123)),C126)</f>
        <v xml:space="preserve"> Blow 2</v>
      </c>
      <c r="Q126" t="str">
        <f>IF(ISERR(FIND("G",D126)),INDEX(items!$B$2:$B$123,MATCH(D126,items!$C$2:$C$123)),D126)</f>
        <v xml:space="preserve"> Blow 2</v>
      </c>
    </row>
    <row r="127" spans="1:17" x14ac:dyDescent="0.25">
      <c r="A127" s="2" t="s">
        <v>419</v>
      </c>
      <c r="B127" s="1" t="s">
        <v>505</v>
      </c>
      <c r="C127" s="1">
        <v>8</v>
      </c>
      <c r="D127" s="1">
        <v>9</v>
      </c>
      <c r="F127" t="str">
        <f>INDEX(items!$B$2:$B$123,MATCH(B127,items!$A$2:$A$123))</f>
        <v xml:space="preserve"> Bomb 2</v>
      </c>
      <c r="G127" t="str">
        <f>INDEX(items!$B$2:$B$123,MATCH(C127,items!$A$2:$A$123))</f>
        <v xml:space="preserve"> Blade 1</v>
      </c>
      <c r="H127" t="str">
        <f>INDEX(items!$B$2:$B$123,MATCH(D127,items!$A$2:$A$123))</f>
        <v xml:space="preserve"> Blade 2</v>
      </c>
      <c r="I127" t="s">
        <v>250</v>
      </c>
      <c r="J127">
        <f t="shared" si="7"/>
        <v>126</v>
      </c>
      <c r="K127" t="e">
        <f t="shared" si="4"/>
        <v>#NUM!</v>
      </c>
      <c r="L127">
        <f t="shared" si="5"/>
        <v>8</v>
      </c>
      <c r="M127">
        <f t="shared" si="6"/>
        <v>9</v>
      </c>
      <c r="O127" t="str">
        <f>IF(ISERR(FIND("G",B127)),INDEX(items!$B$2:$B$123,MATCH(B127,items!$C$2:$C$123)),B127)</f>
        <v>200G</v>
      </c>
      <c r="P127" t="str">
        <f>IF(ISERR(FIND("G",C127)),INDEX(items!$B$2:$B$123,MATCH(C127,items!$C$2:$C$123)),C127)</f>
        <v xml:space="preserve"> Blade 1</v>
      </c>
      <c r="Q127" t="str">
        <f>IF(ISERR(FIND("G",D127)),INDEX(items!$B$2:$B$123,MATCH(D127,items!$C$2:$C$123)),D127)</f>
        <v xml:space="preserve"> Blade 2</v>
      </c>
    </row>
    <row r="128" spans="1:17" x14ac:dyDescent="0.25">
      <c r="A128" s="2" t="s">
        <v>420</v>
      </c>
      <c r="B128" s="1" t="s">
        <v>516</v>
      </c>
      <c r="C128" s="1">
        <v>26</v>
      </c>
      <c r="D128" s="1">
        <v>26</v>
      </c>
      <c r="F128" t="e">
        <f>INDEX(items!$B$2:$B$123,MATCH(B128,items!$A$2:$A$123))</f>
        <v>#N/A</v>
      </c>
      <c r="G128" t="str">
        <f>INDEX(items!$B$2:$B$123,MATCH(C128,items!$A$2:$A$123))</f>
        <v xml:space="preserve"> Shield 5</v>
      </c>
      <c r="H128" t="str">
        <f>INDEX(items!$B$2:$B$123,MATCH(D128,items!$A$2:$A$123))</f>
        <v xml:space="preserve"> Shield 5</v>
      </c>
      <c r="I128" t="s">
        <v>251</v>
      </c>
      <c r="J128">
        <f t="shared" si="7"/>
        <v>127</v>
      </c>
      <c r="K128" t="e">
        <f t="shared" si="4"/>
        <v>#NUM!</v>
      </c>
      <c r="L128">
        <f t="shared" si="5"/>
        <v>38</v>
      </c>
      <c r="M128">
        <f t="shared" si="6"/>
        <v>38</v>
      </c>
      <c r="O128" t="str">
        <f>IF(ISERR(FIND("G",B128)),INDEX(items!$B$2:$B$123,MATCH(B128,items!$C$2:$C$123)),B128)</f>
        <v>180G</v>
      </c>
      <c r="P128" t="str">
        <f>IF(ISERR(FIND("G",C128)),INDEX(items!$B$2:$B$123,MATCH(C128,items!$C$2:$C$123)),C128)</f>
        <v xml:space="preserve"> Shot 3</v>
      </c>
      <c r="Q128" t="str">
        <f>IF(ISERR(FIND("G",D128)),INDEX(items!$B$2:$B$123,MATCH(D128,items!$C$2:$C$123)),D128)</f>
        <v xml:space="preserve"> Shot 3</v>
      </c>
    </row>
    <row r="129" spans="1:17" x14ac:dyDescent="0.25">
      <c r="A129" s="2" t="s">
        <v>402</v>
      </c>
      <c r="B129" s="1" t="s">
        <v>519</v>
      </c>
      <c r="C129" s="1">
        <v>32</v>
      </c>
      <c r="D129" s="1">
        <v>33</v>
      </c>
      <c r="F129" t="e">
        <f>INDEX(items!$B$2:$B$123,MATCH(B129,items!$A$2:$A$123))</f>
        <v>#N/A</v>
      </c>
      <c r="G129" t="str">
        <f>INDEX(items!$B$2:$B$123,MATCH(C129,items!$A$2:$A$123))</f>
        <v xml:space="preserve"> Boots 6</v>
      </c>
      <c r="H129" t="str">
        <f>INDEX(items!$B$2:$B$123,MATCH(D129,items!$A$2:$A$123))</f>
        <v xml:space="preserve"> *Blank*</v>
      </c>
      <c r="I129" t="s">
        <v>252</v>
      </c>
      <c r="J129">
        <f t="shared" si="7"/>
        <v>128</v>
      </c>
      <c r="K129" t="e">
        <f t="shared" ref="K129:K192" si="8">HEX2DEC(B129)</f>
        <v>#NUM!</v>
      </c>
      <c r="L129">
        <f t="shared" ref="L129:L192" si="9">HEX2DEC(C129)</f>
        <v>50</v>
      </c>
      <c r="M129">
        <f t="shared" ref="M129:M192" si="10">HEX2DEC(D129)</f>
        <v>51</v>
      </c>
      <c r="O129" t="str">
        <f>IF(ISERR(FIND("G",B129)),INDEX(items!$B$2:$B$123,MATCH(B129,items!$C$2:$C$123)),B129)</f>
        <v>160G</v>
      </c>
      <c r="P129" t="str">
        <f>IF(ISERR(FIND("G",C129)),INDEX(items!$B$2:$B$123,MATCH(C129,items!$C$2:$C$123)),C129)</f>
        <v xml:space="preserve"> Bomb 3</v>
      </c>
      <c r="Q129" t="str">
        <f>IF(ISERR(FIND("G",D129)),INDEX(items!$B$2:$B$123,MATCH(D129,items!$C$2:$C$123)),D129)</f>
        <v xml:space="preserve"> Bomb 4</v>
      </c>
    </row>
    <row r="130" spans="1:17" x14ac:dyDescent="0.25">
      <c r="A130" s="2" t="s">
        <v>421</v>
      </c>
      <c r="B130" s="1">
        <v>117</v>
      </c>
      <c r="C130" s="1" t="s">
        <v>502</v>
      </c>
      <c r="D130" s="1" t="s">
        <v>503</v>
      </c>
      <c r="F130" t="str">
        <f>INDEX(items!$B$2:$B$123,MATCH(B130,items!$A$2:$A$123))</f>
        <v xml:space="preserve"> Weather</v>
      </c>
      <c r="G130" t="e">
        <f>INDEX(items!$B$2:$B$123,MATCH(C130,items!$A$2:$A$123))</f>
        <v>#N/A</v>
      </c>
      <c r="H130" t="str">
        <f>INDEX(items!$B$2:$B$123,MATCH(D130,items!$A$2:$A$123))</f>
        <v xml:space="preserve"> Scrap 8</v>
      </c>
      <c r="I130" t="s">
        <v>253</v>
      </c>
      <c r="J130">
        <f t="shared" ref="J130:J193" si="11">HEX2DEC(A130)</f>
        <v>129</v>
      </c>
      <c r="K130">
        <f t="shared" si="8"/>
        <v>279</v>
      </c>
      <c r="L130" t="e">
        <f t="shared" si="9"/>
        <v>#NUM!</v>
      </c>
      <c r="M130" t="e">
        <f t="shared" si="10"/>
        <v>#NUM!</v>
      </c>
      <c r="O130" t="str">
        <f>IF(ISERR(FIND("G",B130)),INDEX(items!$B$2:$B$123,MATCH(B130,items!$C$2:$C$123)),B130)</f>
        <v xml:space="preserve"> Cure</v>
      </c>
      <c r="P130" t="str">
        <f>IF(ISERR(FIND("G",C130)),INDEX(items!$B$2:$B$123,MATCH(C130,items!$C$2:$C$123)),C130)</f>
        <v>1000G</v>
      </c>
      <c r="Q130" t="str">
        <f>IF(ISERR(FIND("G",D130)),INDEX(items!$B$2:$B$123,MATCH(D130,items!$C$2:$C$123)),D130)</f>
        <v>7500G</v>
      </c>
    </row>
    <row r="131" spans="1:17" x14ac:dyDescent="0.25">
      <c r="A131" s="2" t="s">
        <v>422</v>
      </c>
      <c r="B131" s="1">
        <v>119</v>
      </c>
      <c r="C131" s="1" t="s">
        <v>502</v>
      </c>
      <c r="D131" s="1" t="s">
        <v>503</v>
      </c>
      <c r="F131" t="str">
        <f>INDEX(items!$B$2:$B$123,MATCH(B131,items!$A$2:$A$123))</f>
        <v xml:space="preserve"> Weather</v>
      </c>
      <c r="G131" t="e">
        <f>INDEX(items!$B$2:$B$123,MATCH(C131,items!$A$2:$A$123))</f>
        <v>#N/A</v>
      </c>
      <c r="H131" t="str">
        <f>INDEX(items!$B$2:$B$123,MATCH(D131,items!$A$2:$A$123))</f>
        <v xml:space="preserve"> Scrap 8</v>
      </c>
      <c r="I131" t="s">
        <v>254</v>
      </c>
      <c r="J131">
        <f t="shared" si="11"/>
        <v>130</v>
      </c>
      <c r="K131">
        <f t="shared" si="8"/>
        <v>281</v>
      </c>
      <c r="L131" t="e">
        <f t="shared" si="9"/>
        <v>#NUM!</v>
      </c>
      <c r="M131" t="e">
        <f t="shared" si="10"/>
        <v>#NUM!</v>
      </c>
      <c r="O131" t="str">
        <f>IF(ISERR(FIND("G",B131)),INDEX(items!$B$2:$B$123,MATCH(B131,items!$C$2:$C$123)),B131)</f>
        <v xml:space="preserve"> Repair</v>
      </c>
      <c r="P131" t="str">
        <f>IF(ISERR(FIND("G",C131)),INDEX(items!$B$2:$B$123,MATCH(C131,items!$C$2:$C$123)),C131)</f>
        <v>1000G</v>
      </c>
      <c r="Q131" t="str">
        <f>IF(ISERR(FIND("G",D131)),INDEX(items!$B$2:$B$123,MATCH(D131,items!$C$2:$C$123)),D131)</f>
        <v>7500G</v>
      </c>
    </row>
    <row r="132" spans="1:17" x14ac:dyDescent="0.25">
      <c r="A132" s="2" t="s">
        <v>423</v>
      </c>
      <c r="B132" s="1">
        <v>117</v>
      </c>
      <c r="C132" s="1" t="s">
        <v>502</v>
      </c>
      <c r="D132" s="1" t="s">
        <v>503</v>
      </c>
      <c r="F132" t="str">
        <f>INDEX(items!$B$2:$B$123,MATCH(B132,items!$A$2:$A$123))</f>
        <v xml:space="preserve"> Weather</v>
      </c>
      <c r="G132" t="e">
        <f>INDEX(items!$B$2:$B$123,MATCH(C132,items!$A$2:$A$123))</f>
        <v>#N/A</v>
      </c>
      <c r="H132" t="str">
        <f>INDEX(items!$B$2:$B$123,MATCH(D132,items!$A$2:$A$123))</f>
        <v xml:space="preserve"> Scrap 8</v>
      </c>
      <c r="I132" t="s">
        <v>255</v>
      </c>
      <c r="J132">
        <f t="shared" si="11"/>
        <v>131</v>
      </c>
      <c r="K132">
        <f t="shared" si="8"/>
        <v>279</v>
      </c>
      <c r="L132" t="e">
        <f t="shared" si="9"/>
        <v>#NUM!</v>
      </c>
      <c r="M132" t="e">
        <f t="shared" si="10"/>
        <v>#NUM!</v>
      </c>
      <c r="O132" t="str">
        <f>IF(ISERR(FIND("G",B132)),INDEX(items!$B$2:$B$123,MATCH(B132,items!$C$2:$C$123)),B132)</f>
        <v xml:space="preserve"> Cure</v>
      </c>
      <c r="P132" t="str">
        <f>IF(ISERR(FIND("G",C132)),INDEX(items!$B$2:$B$123,MATCH(C132,items!$C$2:$C$123)),C132)</f>
        <v>1000G</v>
      </c>
      <c r="Q132" t="str">
        <f>IF(ISERR(FIND("G",D132)),INDEX(items!$B$2:$B$123,MATCH(D132,items!$C$2:$C$123)),D132)</f>
        <v>7500G</v>
      </c>
    </row>
    <row r="133" spans="1:17" x14ac:dyDescent="0.25">
      <c r="A133" s="2" t="s">
        <v>424</v>
      </c>
      <c r="B133" s="1" t="s">
        <v>513</v>
      </c>
      <c r="C133" s="1" t="s">
        <v>502</v>
      </c>
      <c r="D133" s="1" t="s">
        <v>503</v>
      </c>
      <c r="F133" t="str">
        <f>INDEX(items!$B$2:$B$123,MATCH(B133,items!$A$2:$A$123))</f>
        <v xml:space="preserve"> Bomb 2</v>
      </c>
      <c r="G133" t="e">
        <f>INDEX(items!$B$2:$B$123,MATCH(C133,items!$A$2:$A$123))</f>
        <v>#N/A</v>
      </c>
      <c r="H133" t="str">
        <f>INDEX(items!$B$2:$B$123,MATCH(D133,items!$A$2:$A$123))</f>
        <v xml:space="preserve"> Scrap 8</v>
      </c>
      <c r="I133" t="s">
        <v>256</v>
      </c>
      <c r="J133">
        <f t="shared" si="11"/>
        <v>132</v>
      </c>
      <c r="K133" t="e">
        <f t="shared" si="8"/>
        <v>#NUM!</v>
      </c>
      <c r="L133" t="e">
        <f t="shared" si="9"/>
        <v>#NUM!</v>
      </c>
      <c r="M133" t="e">
        <f t="shared" si="10"/>
        <v>#NUM!</v>
      </c>
      <c r="O133" t="str">
        <f>IF(ISERR(FIND("G",B133)),INDEX(items!$B$2:$B$123,MATCH(B133,items!$C$2:$C$123)),B133)</f>
        <v>240G</v>
      </c>
      <c r="P133" t="str">
        <f>IF(ISERR(FIND("G",C133)),INDEX(items!$B$2:$B$123,MATCH(C133,items!$C$2:$C$123)),C133)</f>
        <v>1000G</v>
      </c>
      <c r="Q133" t="str">
        <f>IF(ISERR(FIND("G",D133)),INDEX(items!$B$2:$B$123,MATCH(D133,items!$C$2:$C$123)),D133)</f>
        <v>7500G</v>
      </c>
    </row>
    <row r="134" spans="1:17" x14ac:dyDescent="0.25">
      <c r="A134" s="2" t="s">
        <v>425</v>
      </c>
      <c r="B134" s="1">
        <v>117</v>
      </c>
      <c r="C134" s="1" t="s">
        <v>502</v>
      </c>
      <c r="D134" s="1" t="s">
        <v>503</v>
      </c>
      <c r="F134" t="str">
        <f>INDEX(items!$B$2:$B$123,MATCH(B134,items!$A$2:$A$123))</f>
        <v xml:space="preserve"> Weather</v>
      </c>
      <c r="G134" t="e">
        <f>INDEX(items!$B$2:$B$123,MATCH(C134,items!$A$2:$A$123))</f>
        <v>#N/A</v>
      </c>
      <c r="H134" t="str">
        <f>INDEX(items!$B$2:$B$123,MATCH(D134,items!$A$2:$A$123))</f>
        <v xml:space="preserve"> Scrap 8</v>
      </c>
      <c r="I134" t="s">
        <v>257</v>
      </c>
      <c r="J134">
        <f t="shared" si="11"/>
        <v>133</v>
      </c>
      <c r="K134">
        <f t="shared" si="8"/>
        <v>279</v>
      </c>
      <c r="L134" t="e">
        <f t="shared" si="9"/>
        <v>#NUM!</v>
      </c>
      <c r="M134" t="e">
        <f t="shared" si="10"/>
        <v>#NUM!</v>
      </c>
      <c r="O134" t="str">
        <f>IF(ISERR(FIND("G",B134)),INDEX(items!$B$2:$B$123,MATCH(B134,items!$C$2:$C$123)),B134)</f>
        <v xml:space="preserve"> Cure</v>
      </c>
      <c r="P134" t="str">
        <f>IF(ISERR(FIND("G",C134)),INDEX(items!$B$2:$B$123,MATCH(C134,items!$C$2:$C$123)),C134)</f>
        <v>1000G</v>
      </c>
      <c r="Q134" t="str">
        <f>IF(ISERR(FIND("G",D134)),INDEX(items!$B$2:$B$123,MATCH(D134,items!$C$2:$C$123)),D134)</f>
        <v>7500G</v>
      </c>
    </row>
    <row r="135" spans="1:17" x14ac:dyDescent="0.25">
      <c r="A135" s="2" t="s">
        <v>426</v>
      </c>
      <c r="B135" s="1">
        <v>117</v>
      </c>
      <c r="C135" s="1" t="s">
        <v>502</v>
      </c>
      <c r="D135" s="1" t="s">
        <v>503</v>
      </c>
      <c r="F135" t="str">
        <f>INDEX(items!$B$2:$B$123,MATCH(B135,items!$A$2:$A$123))</f>
        <v xml:space="preserve"> Weather</v>
      </c>
      <c r="G135" t="e">
        <f>INDEX(items!$B$2:$B$123,MATCH(C135,items!$A$2:$A$123))</f>
        <v>#N/A</v>
      </c>
      <c r="H135" t="str">
        <f>INDEX(items!$B$2:$B$123,MATCH(D135,items!$A$2:$A$123))</f>
        <v xml:space="preserve"> Scrap 8</v>
      </c>
      <c r="I135" t="s">
        <v>258</v>
      </c>
      <c r="J135">
        <f t="shared" si="11"/>
        <v>134</v>
      </c>
      <c r="K135">
        <f t="shared" si="8"/>
        <v>279</v>
      </c>
      <c r="L135" t="e">
        <f t="shared" si="9"/>
        <v>#NUM!</v>
      </c>
      <c r="M135" t="e">
        <f t="shared" si="10"/>
        <v>#NUM!</v>
      </c>
      <c r="O135" t="str">
        <f>IF(ISERR(FIND("G",B135)),INDEX(items!$B$2:$B$123,MATCH(B135,items!$C$2:$C$123)),B135)</f>
        <v xml:space="preserve"> Cure</v>
      </c>
      <c r="P135" t="str">
        <f>IF(ISERR(FIND("G",C135)),INDEX(items!$B$2:$B$123,MATCH(C135,items!$C$2:$C$123)),C135)</f>
        <v>1000G</v>
      </c>
      <c r="Q135" t="str">
        <f>IF(ISERR(FIND("G",D135)),INDEX(items!$B$2:$B$123,MATCH(D135,items!$C$2:$C$123)),D135)</f>
        <v>7500G</v>
      </c>
    </row>
    <row r="136" spans="1:17" x14ac:dyDescent="0.25">
      <c r="A136" s="2" t="s">
        <v>427</v>
      </c>
      <c r="B136" s="1">
        <v>118</v>
      </c>
      <c r="C136" s="1" t="s">
        <v>502</v>
      </c>
      <c r="D136" s="1" t="s">
        <v>503</v>
      </c>
      <c r="F136" t="str">
        <f>INDEX(items!$B$2:$B$123,MATCH(B136,items!$A$2:$A$123))</f>
        <v xml:space="preserve"> Weather</v>
      </c>
      <c r="G136" t="e">
        <f>INDEX(items!$B$2:$B$123,MATCH(C136,items!$A$2:$A$123))</f>
        <v>#N/A</v>
      </c>
      <c r="H136" t="str">
        <f>INDEX(items!$B$2:$B$123,MATCH(D136,items!$A$2:$A$123))</f>
        <v xml:space="preserve"> Scrap 8</v>
      </c>
      <c r="I136" t="s">
        <v>259</v>
      </c>
      <c r="J136">
        <f t="shared" si="11"/>
        <v>135</v>
      </c>
      <c r="K136">
        <f t="shared" si="8"/>
        <v>280</v>
      </c>
      <c r="L136" t="e">
        <f t="shared" si="9"/>
        <v>#NUM!</v>
      </c>
      <c r="M136" t="e">
        <f t="shared" si="10"/>
        <v>#NUM!</v>
      </c>
      <c r="O136" t="str">
        <f>IF(ISERR(FIND("G",B136)),INDEX(items!$B$2:$B$123,MATCH(B136,items!$C$2:$C$123)),B136)</f>
        <v xml:space="preserve"> Clean</v>
      </c>
      <c r="P136" t="str">
        <f>IF(ISERR(FIND("G",C136)),INDEX(items!$B$2:$B$123,MATCH(C136,items!$C$2:$C$123)),C136)</f>
        <v>1000G</v>
      </c>
      <c r="Q136" t="str">
        <f>IF(ISERR(FIND("G",D136)),INDEX(items!$B$2:$B$123,MATCH(D136,items!$C$2:$C$123)),D136)</f>
        <v>7500G</v>
      </c>
    </row>
    <row r="137" spans="1:17" x14ac:dyDescent="0.25">
      <c r="A137" s="2" t="s">
        <v>428</v>
      </c>
      <c r="B137" s="1">
        <v>117</v>
      </c>
      <c r="C137" s="1" t="s">
        <v>502</v>
      </c>
      <c r="D137" s="1" t="s">
        <v>503</v>
      </c>
      <c r="F137" t="str">
        <f>INDEX(items!$B$2:$B$123,MATCH(B137,items!$A$2:$A$123))</f>
        <v xml:space="preserve"> Weather</v>
      </c>
      <c r="G137" t="e">
        <f>INDEX(items!$B$2:$B$123,MATCH(C137,items!$A$2:$A$123))</f>
        <v>#N/A</v>
      </c>
      <c r="H137" t="str">
        <f>INDEX(items!$B$2:$B$123,MATCH(D137,items!$A$2:$A$123))</f>
        <v xml:space="preserve"> Scrap 8</v>
      </c>
      <c r="I137" t="s">
        <v>260</v>
      </c>
      <c r="J137">
        <f t="shared" si="11"/>
        <v>136</v>
      </c>
      <c r="K137">
        <f t="shared" si="8"/>
        <v>279</v>
      </c>
      <c r="L137" t="e">
        <f t="shared" si="9"/>
        <v>#NUM!</v>
      </c>
      <c r="M137" t="e">
        <f t="shared" si="10"/>
        <v>#NUM!</v>
      </c>
      <c r="O137" t="str">
        <f>IF(ISERR(FIND("G",B137)),INDEX(items!$B$2:$B$123,MATCH(B137,items!$C$2:$C$123)),B137)</f>
        <v xml:space="preserve"> Cure</v>
      </c>
      <c r="P137" t="str">
        <f>IF(ISERR(FIND("G",C137)),INDEX(items!$B$2:$B$123,MATCH(C137,items!$C$2:$C$123)),C137)</f>
        <v>1000G</v>
      </c>
      <c r="Q137" t="str">
        <f>IF(ISERR(FIND("G",D137)),INDEX(items!$B$2:$B$123,MATCH(D137,items!$C$2:$C$123)),D137)</f>
        <v>7500G</v>
      </c>
    </row>
    <row r="138" spans="1:17" x14ac:dyDescent="0.25">
      <c r="A138" s="2" t="s">
        <v>429</v>
      </c>
      <c r="B138" s="1">
        <v>118</v>
      </c>
      <c r="C138" s="1" t="s">
        <v>502</v>
      </c>
      <c r="D138" s="1" t="s">
        <v>503</v>
      </c>
      <c r="F138" t="str">
        <f>INDEX(items!$B$2:$B$123,MATCH(B138,items!$A$2:$A$123))</f>
        <v xml:space="preserve"> Weather</v>
      </c>
      <c r="G138" t="e">
        <f>INDEX(items!$B$2:$B$123,MATCH(C138,items!$A$2:$A$123))</f>
        <v>#N/A</v>
      </c>
      <c r="H138" t="str">
        <f>INDEX(items!$B$2:$B$123,MATCH(D138,items!$A$2:$A$123))</f>
        <v xml:space="preserve"> Scrap 8</v>
      </c>
      <c r="I138" t="s">
        <v>261</v>
      </c>
      <c r="J138">
        <f t="shared" si="11"/>
        <v>137</v>
      </c>
      <c r="K138">
        <f t="shared" si="8"/>
        <v>280</v>
      </c>
      <c r="L138" t="e">
        <f t="shared" si="9"/>
        <v>#NUM!</v>
      </c>
      <c r="M138" t="e">
        <f t="shared" si="10"/>
        <v>#NUM!</v>
      </c>
      <c r="O138" t="str">
        <f>IF(ISERR(FIND("G",B138)),INDEX(items!$B$2:$B$123,MATCH(B138,items!$C$2:$C$123)),B138)</f>
        <v xml:space="preserve"> Clean</v>
      </c>
      <c r="P138" t="str">
        <f>IF(ISERR(FIND("G",C138)),INDEX(items!$B$2:$B$123,MATCH(C138,items!$C$2:$C$123)),C138)</f>
        <v>1000G</v>
      </c>
      <c r="Q138" t="str">
        <f>IF(ISERR(FIND("G",D138)),INDEX(items!$B$2:$B$123,MATCH(D138,items!$C$2:$C$123)),D138)</f>
        <v>7500G</v>
      </c>
    </row>
    <row r="139" spans="1:17" x14ac:dyDescent="0.25">
      <c r="A139" s="2" t="s">
        <v>430</v>
      </c>
      <c r="B139" s="1">
        <v>117</v>
      </c>
      <c r="C139" s="1" t="s">
        <v>502</v>
      </c>
      <c r="D139" s="1" t="s">
        <v>503</v>
      </c>
      <c r="F139" t="str">
        <f>INDEX(items!$B$2:$B$123,MATCH(B139,items!$A$2:$A$123))</f>
        <v xml:space="preserve"> Weather</v>
      </c>
      <c r="G139" t="e">
        <f>INDEX(items!$B$2:$B$123,MATCH(C139,items!$A$2:$A$123))</f>
        <v>#N/A</v>
      </c>
      <c r="H139" t="str">
        <f>INDEX(items!$B$2:$B$123,MATCH(D139,items!$A$2:$A$123))</f>
        <v xml:space="preserve"> Scrap 8</v>
      </c>
      <c r="I139" t="s">
        <v>262</v>
      </c>
      <c r="J139">
        <f t="shared" si="11"/>
        <v>138</v>
      </c>
      <c r="K139">
        <f t="shared" si="8"/>
        <v>279</v>
      </c>
      <c r="L139" t="e">
        <f t="shared" si="9"/>
        <v>#NUM!</v>
      </c>
      <c r="M139" t="e">
        <f t="shared" si="10"/>
        <v>#NUM!</v>
      </c>
      <c r="O139" t="str">
        <f>IF(ISERR(FIND("G",B139)),INDEX(items!$B$2:$B$123,MATCH(B139,items!$C$2:$C$123)),B139)</f>
        <v xml:space="preserve"> Cure</v>
      </c>
      <c r="P139" t="str">
        <f>IF(ISERR(FIND("G",C139)),INDEX(items!$B$2:$B$123,MATCH(C139,items!$C$2:$C$123)),C139)</f>
        <v>1000G</v>
      </c>
      <c r="Q139" t="str">
        <f>IF(ISERR(FIND("G",D139)),INDEX(items!$B$2:$B$123,MATCH(D139,items!$C$2:$C$123)),D139)</f>
        <v>7500G</v>
      </c>
    </row>
    <row r="140" spans="1:17" x14ac:dyDescent="0.25">
      <c r="A140" s="2" t="s">
        <v>431</v>
      </c>
      <c r="B140" s="1" t="s">
        <v>509</v>
      </c>
      <c r="C140" s="1" t="s">
        <v>502</v>
      </c>
      <c r="D140" s="1" t="s">
        <v>503</v>
      </c>
      <c r="F140" t="str">
        <f>INDEX(items!$B$2:$B$123,MATCH(B140,items!$A$2:$A$123))</f>
        <v xml:space="preserve"> Key</v>
      </c>
      <c r="G140" t="e">
        <f>INDEX(items!$B$2:$B$123,MATCH(C140,items!$A$2:$A$123))</f>
        <v>#N/A</v>
      </c>
      <c r="H140" t="str">
        <f>INDEX(items!$B$2:$B$123,MATCH(D140,items!$A$2:$A$123))</f>
        <v xml:space="preserve"> Scrap 8</v>
      </c>
      <c r="I140" t="s">
        <v>263</v>
      </c>
      <c r="J140">
        <f t="shared" si="11"/>
        <v>139</v>
      </c>
      <c r="K140" t="e">
        <f t="shared" si="8"/>
        <v>#NUM!</v>
      </c>
      <c r="L140" t="e">
        <f t="shared" si="9"/>
        <v>#NUM!</v>
      </c>
      <c r="M140" t="e">
        <f t="shared" si="10"/>
        <v>#NUM!</v>
      </c>
      <c r="O140" t="str">
        <f>IF(ISERR(FIND("G",B140)),INDEX(items!$B$2:$B$123,MATCH(B140,items!$C$2:$C$123)),B140)</f>
        <v>500G</v>
      </c>
      <c r="P140" t="str">
        <f>IF(ISERR(FIND("G",C140)),INDEX(items!$B$2:$B$123,MATCH(C140,items!$C$2:$C$123)),C140)</f>
        <v>1000G</v>
      </c>
      <c r="Q140" t="str">
        <f>IF(ISERR(FIND("G",D140)),INDEX(items!$B$2:$B$123,MATCH(D140,items!$C$2:$C$123)),D140)</f>
        <v>7500G</v>
      </c>
    </row>
    <row r="141" spans="1:17" x14ac:dyDescent="0.25">
      <c r="A141" s="2" t="s">
        <v>432</v>
      </c>
      <c r="B141" s="1" t="s">
        <v>511</v>
      </c>
      <c r="C141" s="1" t="s">
        <v>502</v>
      </c>
      <c r="D141" s="1" t="s">
        <v>503</v>
      </c>
      <c r="F141" t="str">
        <f>INDEX(items!$B$2:$B$123,MATCH(B141,items!$A$2:$A$123))</f>
        <v xml:space="preserve"> *Blank*</v>
      </c>
      <c r="G141" t="e">
        <f>INDEX(items!$B$2:$B$123,MATCH(C141,items!$A$2:$A$123))</f>
        <v>#N/A</v>
      </c>
      <c r="H141" t="str">
        <f>INDEX(items!$B$2:$B$123,MATCH(D141,items!$A$2:$A$123))</f>
        <v xml:space="preserve"> Scrap 8</v>
      </c>
      <c r="I141" t="s">
        <v>264</v>
      </c>
      <c r="J141">
        <f t="shared" si="11"/>
        <v>140</v>
      </c>
      <c r="K141" t="e">
        <f t="shared" si="8"/>
        <v>#NUM!</v>
      </c>
      <c r="L141" t="e">
        <f t="shared" si="9"/>
        <v>#NUM!</v>
      </c>
      <c r="M141" t="e">
        <f t="shared" si="10"/>
        <v>#NUM!</v>
      </c>
      <c r="O141" t="str">
        <f>IF(ISERR(FIND("G",B141)),INDEX(items!$B$2:$B$123,MATCH(B141,items!$C$2:$C$123)),B141)</f>
        <v>400G</v>
      </c>
      <c r="P141" t="str">
        <f>IF(ISERR(FIND("G",C141)),INDEX(items!$B$2:$B$123,MATCH(C141,items!$C$2:$C$123)),C141)</f>
        <v>1000G</v>
      </c>
      <c r="Q141" t="str">
        <f>IF(ISERR(FIND("G",D141)),INDEX(items!$B$2:$B$123,MATCH(D141,items!$C$2:$C$123)),D141)</f>
        <v>7500G</v>
      </c>
    </row>
    <row r="142" spans="1:17" x14ac:dyDescent="0.25">
      <c r="A142" s="2" t="s">
        <v>433</v>
      </c>
      <c r="B142" s="1">
        <v>117</v>
      </c>
      <c r="C142" s="1" t="s">
        <v>502</v>
      </c>
      <c r="D142" s="1" t="s">
        <v>503</v>
      </c>
      <c r="F142" t="str">
        <f>INDEX(items!$B$2:$B$123,MATCH(B142,items!$A$2:$A$123))</f>
        <v xml:space="preserve"> Weather</v>
      </c>
      <c r="G142" t="e">
        <f>INDEX(items!$B$2:$B$123,MATCH(C142,items!$A$2:$A$123))</f>
        <v>#N/A</v>
      </c>
      <c r="H142" t="str">
        <f>INDEX(items!$B$2:$B$123,MATCH(D142,items!$A$2:$A$123))</f>
        <v xml:space="preserve"> Scrap 8</v>
      </c>
      <c r="I142" t="s">
        <v>265</v>
      </c>
      <c r="J142">
        <f t="shared" si="11"/>
        <v>141</v>
      </c>
      <c r="K142">
        <f t="shared" si="8"/>
        <v>279</v>
      </c>
      <c r="L142" t="e">
        <f t="shared" si="9"/>
        <v>#NUM!</v>
      </c>
      <c r="M142" t="e">
        <f t="shared" si="10"/>
        <v>#NUM!</v>
      </c>
      <c r="O142" t="str">
        <f>IF(ISERR(FIND("G",B142)),INDEX(items!$B$2:$B$123,MATCH(B142,items!$C$2:$C$123)),B142)</f>
        <v xml:space="preserve"> Cure</v>
      </c>
      <c r="P142" t="str">
        <f>IF(ISERR(FIND("G",C142)),INDEX(items!$B$2:$B$123,MATCH(C142,items!$C$2:$C$123)),C142)</f>
        <v>1000G</v>
      </c>
      <c r="Q142" t="str">
        <f>IF(ISERR(FIND("G",D142)),INDEX(items!$B$2:$B$123,MATCH(D142,items!$C$2:$C$123)),D142)</f>
        <v>7500G</v>
      </c>
    </row>
    <row r="143" spans="1:17" x14ac:dyDescent="0.25">
      <c r="A143" s="2" t="s">
        <v>434</v>
      </c>
      <c r="B143" s="1">
        <v>118</v>
      </c>
      <c r="C143" s="1" t="s">
        <v>502</v>
      </c>
      <c r="D143" s="1" t="s">
        <v>503</v>
      </c>
      <c r="F143" t="str">
        <f>INDEX(items!$B$2:$B$123,MATCH(B143,items!$A$2:$A$123))</f>
        <v xml:space="preserve"> Weather</v>
      </c>
      <c r="G143" t="e">
        <f>INDEX(items!$B$2:$B$123,MATCH(C143,items!$A$2:$A$123))</f>
        <v>#N/A</v>
      </c>
      <c r="H143" t="str">
        <f>INDEX(items!$B$2:$B$123,MATCH(D143,items!$A$2:$A$123))</f>
        <v xml:space="preserve"> Scrap 8</v>
      </c>
      <c r="I143" t="s">
        <v>266</v>
      </c>
      <c r="J143">
        <f t="shared" si="11"/>
        <v>142</v>
      </c>
      <c r="K143">
        <f t="shared" si="8"/>
        <v>280</v>
      </c>
      <c r="L143" t="e">
        <f t="shared" si="9"/>
        <v>#NUM!</v>
      </c>
      <c r="M143" t="e">
        <f t="shared" si="10"/>
        <v>#NUM!</v>
      </c>
      <c r="O143" t="str">
        <f>IF(ISERR(FIND("G",B143)),INDEX(items!$B$2:$B$123,MATCH(B143,items!$C$2:$C$123)),B143)</f>
        <v xml:space="preserve"> Clean</v>
      </c>
      <c r="P143" t="str">
        <f>IF(ISERR(FIND("G",C143)),INDEX(items!$B$2:$B$123,MATCH(C143,items!$C$2:$C$123)),C143)</f>
        <v>1000G</v>
      </c>
      <c r="Q143" t="str">
        <f>IF(ISERR(FIND("G",D143)),INDEX(items!$B$2:$B$123,MATCH(D143,items!$C$2:$C$123)),D143)</f>
        <v>7500G</v>
      </c>
    </row>
    <row r="144" spans="1:17" x14ac:dyDescent="0.25">
      <c r="A144" s="2" t="s">
        <v>435</v>
      </c>
      <c r="B144" s="1">
        <v>117</v>
      </c>
      <c r="C144" s="1" t="s">
        <v>502</v>
      </c>
      <c r="D144" s="1" t="s">
        <v>503</v>
      </c>
      <c r="F144" t="str">
        <f>INDEX(items!$B$2:$B$123,MATCH(B144,items!$A$2:$A$123))</f>
        <v xml:space="preserve"> Weather</v>
      </c>
      <c r="G144" t="e">
        <f>INDEX(items!$B$2:$B$123,MATCH(C144,items!$A$2:$A$123))</f>
        <v>#N/A</v>
      </c>
      <c r="H144" t="str">
        <f>INDEX(items!$B$2:$B$123,MATCH(D144,items!$A$2:$A$123))</f>
        <v xml:space="preserve"> Scrap 8</v>
      </c>
      <c r="I144" t="s">
        <v>267</v>
      </c>
      <c r="J144">
        <f t="shared" si="11"/>
        <v>143</v>
      </c>
      <c r="K144">
        <f t="shared" si="8"/>
        <v>279</v>
      </c>
      <c r="L144" t="e">
        <f t="shared" si="9"/>
        <v>#NUM!</v>
      </c>
      <c r="M144" t="e">
        <f t="shared" si="10"/>
        <v>#NUM!</v>
      </c>
      <c r="O144" t="str">
        <f>IF(ISERR(FIND("G",B144)),INDEX(items!$B$2:$B$123,MATCH(B144,items!$C$2:$C$123)),B144)</f>
        <v xml:space="preserve"> Cure</v>
      </c>
      <c r="P144" t="str">
        <f>IF(ISERR(FIND("G",C144)),INDEX(items!$B$2:$B$123,MATCH(C144,items!$C$2:$C$123)),C144)</f>
        <v>1000G</v>
      </c>
      <c r="Q144" t="str">
        <f>IF(ISERR(FIND("G",D144)),INDEX(items!$B$2:$B$123,MATCH(D144,items!$C$2:$C$123)),D144)</f>
        <v>7500G</v>
      </c>
    </row>
    <row r="145" spans="1:17" x14ac:dyDescent="0.25">
      <c r="A145" s="2" t="s">
        <v>436</v>
      </c>
      <c r="B145" s="1">
        <v>119</v>
      </c>
      <c r="C145" s="1" t="s">
        <v>502</v>
      </c>
      <c r="D145" s="1" t="s">
        <v>503</v>
      </c>
      <c r="F145" t="str">
        <f>INDEX(items!$B$2:$B$123,MATCH(B145,items!$A$2:$A$123))</f>
        <v xml:space="preserve"> Weather</v>
      </c>
      <c r="G145" t="e">
        <f>INDEX(items!$B$2:$B$123,MATCH(C145,items!$A$2:$A$123))</f>
        <v>#N/A</v>
      </c>
      <c r="H145" t="str">
        <f>INDEX(items!$B$2:$B$123,MATCH(D145,items!$A$2:$A$123))</f>
        <v xml:space="preserve"> Scrap 8</v>
      </c>
      <c r="I145" t="s">
        <v>268</v>
      </c>
      <c r="J145">
        <f t="shared" si="11"/>
        <v>144</v>
      </c>
      <c r="K145">
        <f t="shared" si="8"/>
        <v>281</v>
      </c>
      <c r="L145" t="e">
        <f t="shared" si="9"/>
        <v>#NUM!</v>
      </c>
      <c r="M145" t="e">
        <f t="shared" si="10"/>
        <v>#NUM!</v>
      </c>
      <c r="O145" t="str">
        <f>IF(ISERR(FIND("G",B145)),INDEX(items!$B$2:$B$123,MATCH(B145,items!$C$2:$C$123)),B145)</f>
        <v xml:space="preserve"> Repair</v>
      </c>
      <c r="P145" t="str">
        <f>IF(ISERR(FIND("G",C145)),INDEX(items!$B$2:$B$123,MATCH(C145,items!$C$2:$C$123)),C145)</f>
        <v>1000G</v>
      </c>
      <c r="Q145" t="str">
        <f>IF(ISERR(FIND("G",D145)),INDEX(items!$B$2:$B$123,MATCH(D145,items!$C$2:$C$123)),D145)</f>
        <v>7500G</v>
      </c>
    </row>
    <row r="146" spans="1:17" x14ac:dyDescent="0.25">
      <c r="A146" s="2" t="s">
        <v>437</v>
      </c>
      <c r="B146" s="1">
        <v>25</v>
      </c>
      <c r="C146" s="1">
        <v>26</v>
      </c>
      <c r="D146" s="1">
        <v>26</v>
      </c>
      <c r="F146" t="str">
        <f>INDEX(items!$B$2:$B$123,MATCH(B146,items!$A$2:$A$123))</f>
        <v xml:space="preserve"> Shield 4</v>
      </c>
      <c r="G146" t="str">
        <f>INDEX(items!$B$2:$B$123,MATCH(C146,items!$A$2:$A$123))</f>
        <v xml:space="preserve"> Shield 5</v>
      </c>
      <c r="H146" t="str">
        <f>INDEX(items!$B$2:$B$123,MATCH(D146,items!$A$2:$A$123))</f>
        <v xml:space="preserve"> Shield 5</v>
      </c>
      <c r="I146" t="s">
        <v>269</v>
      </c>
      <c r="J146">
        <f t="shared" si="11"/>
        <v>145</v>
      </c>
      <c r="K146">
        <f t="shared" si="8"/>
        <v>37</v>
      </c>
      <c r="L146">
        <f t="shared" si="9"/>
        <v>38</v>
      </c>
      <c r="M146">
        <f t="shared" si="10"/>
        <v>38</v>
      </c>
      <c r="O146" t="str">
        <f>IF(ISERR(FIND("G",B146)),INDEX(items!$B$2:$B$123,MATCH(B146,items!$C$2:$C$123)),B146)</f>
        <v xml:space="preserve"> Shot 2</v>
      </c>
      <c r="P146" t="str">
        <f>IF(ISERR(FIND("G",C146)),INDEX(items!$B$2:$B$123,MATCH(C146,items!$C$2:$C$123)),C146)</f>
        <v xml:space="preserve"> Shot 3</v>
      </c>
      <c r="Q146" t="str">
        <f>IF(ISERR(FIND("G",D146)),INDEX(items!$B$2:$B$123,MATCH(D146,items!$C$2:$C$123)),D146)</f>
        <v xml:space="preserve"> Shot 3</v>
      </c>
    </row>
    <row r="147" spans="1:17" x14ac:dyDescent="0.25">
      <c r="A147" s="2" t="s">
        <v>438</v>
      </c>
      <c r="B147" s="1" t="s">
        <v>509</v>
      </c>
      <c r="C147" s="1" t="s">
        <v>502</v>
      </c>
      <c r="D147" s="1" t="s">
        <v>503</v>
      </c>
      <c r="F147" t="str">
        <f>INDEX(items!$B$2:$B$123,MATCH(B147,items!$A$2:$A$123))</f>
        <v xml:space="preserve"> Key</v>
      </c>
      <c r="G147" t="e">
        <f>INDEX(items!$B$2:$B$123,MATCH(C147,items!$A$2:$A$123))</f>
        <v>#N/A</v>
      </c>
      <c r="H147" t="str">
        <f>INDEX(items!$B$2:$B$123,MATCH(D147,items!$A$2:$A$123))</f>
        <v xml:space="preserve"> Scrap 8</v>
      </c>
      <c r="I147" t="s">
        <v>270</v>
      </c>
      <c r="J147">
        <f t="shared" si="11"/>
        <v>146</v>
      </c>
      <c r="K147" t="e">
        <f t="shared" si="8"/>
        <v>#NUM!</v>
      </c>
      <c r="L147" t="e">
        <f t="shared" si="9"/>
        <v>#NUM!</v>
      </c>
      <c r="M147" t="e">
        <f t="shared" si="10"/>
        <v>#NUM!</v>
      </c>
      <c r="O147" t="str">
        <f>IF(ISERR(FIND("G",B147)),INDEX(items!$B$2:$B$123,MATCH(B147,items!$C$2:$C$123)),B147)</f>
        <v>500G</v>
      </c>
      <c r="P147" t="str">
        <f>IF(ISERR(FIND("G",C147)),INDEX(items!$B$2:$B$123,MATCH(C147,items!$C$2:$C$123)),C147)</f>
        <v>1000G</v>
      </c>
      <c r="Q147" t="str">
        <f>IF(ISERR(FIND("G",D147)),INDEX(items!$B$2:$B$123,MATCH(D147,items!$C$2:$C$123)),D147)</f>
        <v>7500G</v>
      </c>
    </row>
    <row r="148" spans="1:17" x14ac:dyDescent="0.25">
      <c r="A148" s="2" t="s">
        <v>439</v>
      </c>
      <c r="B148" s="1" t="s">
        <v>520</v>
      </c>
      <c r="C148" s="1" t="s">
        <v>502</v>
      </c>
      <c r="D148" s="1" t="s">
        <v>503</v>
      </c>
      <c r="F148" t="str">
        <f>INDEX(items!$B$2:$B$123,MATCH(B148,items!$A$2:$A$123))</f>
        <v xml:space="preserve"> *Badge 2*</v>
      </c>
      <c r="G148" t="e">
        <f>INDEX(items!$B$2:$B$123,MATCH(C148,items!$A$2:$A$123))</f>
        <v>#N/A</v>
      </c>
      <c r="H148" t="str">
        <f>INDEX(items!$B$2:$B$123,MATCH(D148,items!$A$2:$A$123))</f>
        <v xml:space="preserve"> Scrap 8</v>
      </c>
      <c r="I148" t="s">
        <v>271</v>
      </c>
      <c r="J148">
        <f t="shared" si="11"/>
        <v>147</v>
      </c>
      <c r="K148" t="e">
        <f t="shared" si="8"/>
        <v>#NUM!</v>
      </c>
      <c r="L148" t="e">
        <f t="shared" si="9"/>
        <v>#NUM!</v>
      </c>
      <c r="M148" t="e">
        <f t="shared" si="10"/>
        <v>#NUM!</v>
      </c>
      <c r="O148" t="str">
        <f>IF(ISERR(FIND("G",B148)),INDEX(items!$B$2:$B$123,MATCH(B148,items!$C$2:$C$123)),B148)</f>
        <v>640G</v>
      </c>
      <c r="P148" t="str">
        <f>IF(ISERR(FIND("G",C148)),INDEX(items!$B$2:$B$123,MATCH(C148,items!$C$2:$C$123)),C148)</f>
        <v>1000G</v>
      </c>
      <c r="Q148" t="str">
        <f>IF(ISERR(FIND("G",D148)),INDEX(items!$B$2:$B$123,MATCH(D148,items!$C$2:$C$123)),D148)</f>
        <v>7500G</v>
      </c>
    </row>
    <row r="149" spans="1:17" x14ac:dyDescent="0.25">
      <c r="A149" s="2" t="s">
        <v>440</v>
      </c>
      <c r="B149" s="1" t="s">
        <v>504</v>
      </c>
      <c r="C149" s="1" t="s">
        <v>502</v>
      </c>
      <c r="D149" s="1" t="s">
        <v>503</v>
      </c>
      <c r="F149" t="e">
        <f>INDEX(items!$B$2:$B$123,MATCH(B149,items!$A$2:$A$123))</f>
        <v>#N/A</v>
      </c>
      <c r="G149" t="e">
        <f>INDEX(items!$B$2:$B$123,MATCH(C149,items!$A$2:$A$123))</f>
        <v>#N/A</v>
      </c>
      <c r="H149" t="str">
        <f>INDEX(items!$B$2:$B$123,MATCH(D149,items!$A$2:$A$123))</f>
        <v xml:space="preserve"> Scrap 8</v>
      </c>
      <c r="I149" t="s">
        <v>272</v>
      </c>
      <c r="J149">
        <f t="shared" si="11"/>
        <v>148</v>
      </c>
      <c r="K149" t="e">
        <f t="shared" si="8"/>
        <v>#NUM!</v>
      </c>
      <c r="L149" t="e">
        <f t="shared" si="9"/>
        <v>#NUM!</v>
      </c>
      <c r="M149" t="e">
        <f t="shared" si="10"/>
        <v>#NUM!</v>
      </c>
      <c r="O149" t="str">
        <f>IF(ISERR(FIND("G",B149)),INDEX(items!$B$2:$B$123,MATCH(B149,items!$C$2:$C$123)),B149)</f>
        <v>150G</v>
      </c>
      <c r="P149" t="str">
        <f>IF(ISERR(FIND("G",C149)),INDEX(items!$B$2:$B$123,MATCH(C149,items!$C$2:$C$123)),C149)</f>
        <v>1000G</v>
      </c>
      <c r="Q149" t="str">
        <f>IF(ISERR(FIND("G",D149)),INDEX(items!$B$2:$B$123,MATCH(D149,items!$C$2:$C$123)),D149)</f>
        <v>7500G</v>
      </c>
    </row>
    <row r="150" spans="1:17" x14ac:dyDescent="0.25">
      <c r="A150" s="2" t="s">
        <v>441</v>
      </c>
      <c r="B150" s="1" t="s">
        <v>516</v>
      </c>
      <c r="C150" s="1" t="s">
        <v>502</v>
      </c>
      <c r="D150" s="1" t="s">
        <v>503</v>
      </c>
      <c r="F150" t="e">
        <f>INDEX(items!$B$2:$B$123,MATCH(B150,items!$A$2:$A$123))</f>
        <v>#N/A</v>
      </c>
      <c r="G150" t="e">
        <f>INDEX(items!$B$2:$B$123,MATCH(C150,items!$A$2:$A$123))</f>
        <v>#N/A</v>
      </c>
      <c r="H150" t="str">
        <f>INDEX(items!$B$2:$B$123,MATCH(D150,items!$A$2:$A$123))</f>
        <v xml:space="preserve"> Scrap 8</v>
      </c>
      <c r="I150" t="s">
        <v>273</v>
      </c>
      <c r="J150">
        <f t="shared" si="11"/>
        <v>149</v>
      </c>
      <c r="K150" t="e">
        <f t="shared" si="8"/>
        <v>#NUM!</v>
      </c>
      <c r="L150" t="e">
        <f t="shared" si="9"/>
        <v>#NUM!</v>
      </c>
      <c r="M150" t="e">
        <f t="shared" si="10"/>
        <v>#NUM!</v>
      </c>
      <c r="O150" t="str">
        <f>IF(ISERR(FIND("G",B150)),INDEX(items!$B$2:$B$123,MATCH(B150,items!$C$2:$C$123)),B150)</f>
        <v>180G</v>
      </c>
      <c r="P150" t="str">
        <f>IF(ISERR(FIND("G",C150)),INDEX(items!$B$2:$B$123,MATCH(C150,items!$C$2:$C$123)),C150)</f>
        <v>1000G</v>
      </c>
      <c r="Q150" t="str">
        <f>IF(ISERR(FIND("G",D150)),INDEX(items!$B$2:$B$123,MATCH(D150,items!$C$2:$C$123)),D150)</f>
        <v>7500G</v>
      </c>
    </row>
    <row r="151" spans="1:17" x14ac:dyDescent="0.25">
      <c r="A151" s="2" t="s">
        <v>442</v>
      </c>
      <c r="B151" s="1">
        <v>117</v>
      </c>
      <c r="C151" s="1" t="s">
        <v>502</v>
      </c>
      <c r="D151" s="1" t="s">
        <v>503</v>
      </c>
      <c r="F151" t="str">
        <f>INDEX(items!$B$2:$B$123,MATCH(B151,items!$A$2:$A$123))</f>
        <v xml:space="preserve"> Weather</v>
      </c>
      <c r="G151" t="e">
        <f>INDEX(items!$B$2:$B$123,MATCH(C151,items!$A$2:$A$123))</f>
        <v>#N/A</v>
      </c>
      <c r="H151" t="str">
        <f>INDEX(items!$B$2:$B$123,MATCH(D151,items!$A$2:$A$123))</f>
        <v xml:space="preserve"> Scrap 8</v>
      </c>
      <c r="I151" t="s">
        <v>274</v>
      </c>
      <c r="J151">
        <f t="shared" si="11"/>
        <v>150</v>
      </c>
      <c r="K151">
        <f t="shared" si="8"/>
        <v>279</v>
      </c>
      <c r="L151" t="e">
        <f t="shared" si="9"/>
        <v>#NUM!</v>
      </c>
      <c r="M151" t="e">
        <f t="shared" si="10"/>
        <v>#NUM!</v>
      </c>
      <c r="O151" t="str">
        <f>IF(ISERR(FIND("G",B151)),INDEX(items!$B$2:$B$123,MATCH(B151,items!$C$2:$C$123)),B151)</f>
        <v xml:space="preserve"> Cure</v>
      </c>
      <c r="P151" t="str">
        <f>IF(ISERR(FIND("G",C151)),INDEX(items!$B$2:$B$123,MATCH(C151,items!$C$2:$C$123)),C151)</f>
        <v>1000G</v>
      </c>
      <c r="Q151" t="str">
        <f>IF(ISERR(FIND("G",D151)),INDEX(items!$B$2:$B$123,MATCH(D151,items!$C$2:$C$123)),D151)</f>
        <v>7500G</v>
      </c>
    </row>
    <row r="152" spans="1:17" x14ac:dyDescent="0.25">
      <c r="A152" s="2" t="s">
        <v>443</v>
      </c>
      <c r="B152" s="1">
        <v>118</v>
      </c>
      <c r="C152" s="1">
        <v>22</v>
      </c>
      <c r="D152" s="1">
        <v>22</v>
      </c>
      <c r="F152" t="str">
        <f>INDEX(items!$B$2:$B$123,MATCH(B152,items!$A$2:$A$123))</f>
        <v xml:space="preserve"> Weather</v>
      </c>
      <c r="G152" t="str">
        <f>INDEX(items!$B$2:$B$123,MATCH(C152,items!$A$2:$A$123))</f>
        <v xml:space="preserve"> Shield 1 </v>
      </c>
      <c r="H152" t="str">
        <f>INDEX(items!$B$2:$B$123,MATCH(D152,items!$A$2:$A$123))</f>
        <v xml:space="preserve"> Shield 1 </v>
      </c>
      <c r="I152" t="s">
        <v>275</v>
      </c>
      <c r="J152">
        <f t="shared" si="11"/>
        <v>151</v>
      </c>
      <c r="K152">
        <f t="shared" si="8"/>
        <v>280</v>
      </c>
      <c r="L152">
        <f t="shared" si="9"/>
        <v>34</v>
      </c>
      <c r="M152">
        <f t="shared" si="10"/>
        <v>34</v>
      </c>
      <c r="O152" t="str">
        <f>IF(ISERR(FIND("G",B152)),INDEX(items!$B$2:$B$123,MATCH(B152,items!$C$2:$C$123)),B152)</f>
        <v xml:space="preserve"> Clean</v>
      </c>
      <c r="P152" t="str">
        <f>IF(ISERR(FIND("G",C152)),INDEX(items!$B$2:$B$123,MATCH(C152,items!$C$2:$C$123)),C152)</f>
        <v xml:space="preserve"> Blow 2</v>
      </c>
      <c r="Q152" t="str">
        <f>IF(ISERR(FIND("G",D152)),INDEX(items!$B$2:$B$123,MATCH(D152,items!$C$2:$C$123)),D152)</f>
        <v xml:space="preserve"> Blow 2</v>
      </c>
    </row>
    <row r="153" spans="1:17" x14ac:dyDescent="0.25">
      <c r="A153" s="2" t="s">
        <v>444</v>
      </c>
      <c r="B153" s="1">
        <v>119</v>
      </c>
      <c r="C153" s="1">
        <v>33</v>
      </c>
      <c r="D153" s="1">
        <v>33</v>
      </c>
      <c r="F153" t="str">
        <f>INDEX(items!$B$2:$B$123,MATCH(B153,items!$A$2:$A$123))</f>
        <v xml:space="preserve"> Weather</v>
      </c>
      <c r="G153" t="str">
        <f>INDEX(items!$B$2:$B$123,MATCH(C153,items!$A$2:$A$123))</f>
        <v xml:space="preserve"> *Blank*</v>
      </c>
      <c r="H153" t="str">
        <f>INDEX(items!$B$2:$B$123,MATCH(D153,items!$A$2:$A$123))</f>
        <v xml:space="preserve"> *Blank*</v>
      </c>
      <c r="I153" t="s">
        <v>276</v>
      </c>
      <c r="J153">
        <f t="shared" si="11"/>
        <v>152</v>
      </c>
      <c r="K153">
        <f t="shared" si="8"/>
        <v>281</v>
      </c>
      <c r="L153">
        <f t="shared" si="9"/>
        <v>51</v>
      </c>
      <c r="M153">
        <f t="shared" si="10"/>
        <v>51</v>
      </c>
      <c r="O153" t="str">
        <f>IF(ISERR(FIND("G",B153)),INDEX(items!$B$2:$B$123,MATCH(B153,items!$C$2:$C$123)),B153)</f>
        <v xml:space="preserve"> Repair</v>
      </c>
      <c r="P153" t="str">
        <f>IF(ISERR(FIND("G",C153)),INDEX(items!$B$2:$B$123,MATCH(C153,items!$C$2:$C$123)),C153)</f>
        <v xml:space="preserve"> Bomb 4</v>
      </c>
      <c r="Q153" t="str">
        <f>IF(ISERR(FIND("G",D153)),INDEX(items!$B$2:$B$123,MATCH(D153,items!$C$2:$C$123)),D153)</f>
        <v xml:space="preserve"> Bomb 4</v>
      </c>
    </row>
    <row r="154" spans="1:17" x14ac:dyDescent="0.25">
      <c r="A154" s="2" t="s">
        <v>445</v>
      </c>
      <c r="B154" s="1">
        <v>119</v>
      </c>
      <c r="C154" s="1">
        <v>28</v>
      </c>
      <c r="D154" s="1">
        <v>28</v>
      </c>
      <c r="F154" t="str">
        <f>INDEX(items!$B$2:$B$123,MATCH(B154,items!$A$2:$A$123))</f>
        <v xml:space="preserve"> Weather</v>
      </c>
      <c r="G154" t="str">
        <f>INDEX(items!$B$2:$B$123,MATCH(C154,items!$A$2:$A$123))</f>
        <v xml:space="preserve"> Power Pack</v>
      </c>
      <c r="H154" t="str">
        <f>INDEX(items!$B$2:$B$123,MATCH(D154,items!$A$2:$A$123))</f>
        <v xml:space="preserve"> Power Pack</v>
      </c>
      <c r="I154" t="s">
        <v>277</v>
      </c>
      <c r="J154">
        <f t="shared" si="11"/>
        <v>153</v>
      </c>
      <c r="K154">
        <f t="shared" si="8"/>
        <v>281</v>
      </c>
      <c r="L154">
        <f t="shared" si="9"/>
        <v>40</v>
      </c>
      <c r="M154">
        <f t="shared" si="10"/>
        <v>40</v>
      </c>
      <c r="O154" t="str">
        <f>IF(ISERR(FIND("G",B154)),INDEX(items!$B$2:$B$123,MATCH(B154,items!$C$2:$C$123)),B154)</f>
        <v xml:space="preserve"> Repair</v>
      </c>
      <c r="P154" t="str">
        <f>IF(ISERR(FIND("G",C154)),INDEX(items!$B$2:$B$123,MATCH(C154,items!$C$2:$C$123)),C154)</f>
        <v xml:space="preserve"> Laser 2</v>
      </c>
      <c r="Q154" t="str">
        <f>IF(ISERR(FIND("G",D154)),INDEX(items!$B$2:$B$123,MATCH(D154,items!$C$2:$C$123)),D154)</f>
        <v xml:space="preserve"> Laser 2</v>
      </c>
    </row>
    <row r="155" spans="1:17" x14ac:dyDescent="0.25">
      <c r="A155" s="2" t="s">
        <v>446</v>
      </c>
      <c r="B155" s="1">
        <v>117</v>
      </c>
      <c r="C155" s="1">
        <v>48</v>
      </c>
      <c r="D155" s="1">
        <v>49</v>
      </c>
      <c r="F155" t="str">
        <f>INDEX(items!$B$2:$B$123,MATCH(B155,items!$A$2:$A$123))</f>
        <v xml:space="preserve"> Weather</v>
      </c>
      <c r="G155" t="str">
        <f>INDEX(items!$B$2:$B$123,MATCH(C155,items!$A$2:$A$123))</f>
        <v xml:space="preserve"> *Blank*</v>
      </c>
      <c r="H155" t="str">
        <f>INDEX(items!$B$2:$B$123,MATCH(D155,items!$A$2:$A$123))</f>
        <v xml:space="preserve"> Transceiver</v>
      </c>
      <c r="I155" t="s">
        <v>278</v>
      </c>
      <c r="J155">
        <f t="shared" si="11"/>
        <v>154</v>
      </c>
      <c r="K155">
        <f t="shared" si="8"/>
        <v>279</v>
      </c>
      <c r="L155">
        <f t="shared" si="9"/>
        <v>72</v>
      </c>
      <c r="M155">
        <f t="shared" si="10"/>
        <v>73</v>
      </c>
      <c r="O155" t="str">
        <f>IF(ISERR(FIND("G",B155)),INDEX(items!$B$2:$B$123,MATCH(B155,items!$C$2:$C$123)),B155)</f>
        <v xml:space="preserve"> Cure</v>
      </c>
      <c r="P155" t="str">
        <f>IF(ISERR(FIND("G",C155)),INDEX(items!$B$2:$B$123,MATCH(C155,items!$C$2:$C$123)),C155)</f>
        <v xml:space="preserve"> Boots 4</v>
      </c>
      <c r="Q155" t="str">
        <f>IF(ISERR(FIND("G",D155)),INDEX(items!$B$2:$B$123,MATCH(D155,items!$C$2:$C$123)),D155)</f>
        <v xml:space="preserve"> Boots 5</v>
      </c>
    </row>
    <row r="156" spans="1:17" x14ac:dyDescent="0.25">
      <c r="A156" s="2" t="s">
        <v>447</v>
      </c>
      <c r="B156" s="1">
        <v>117</v>
      </c>
      <c r="C156" s="1">
        <v>29</v>
      </c>
      <c r="D156" s="1">
        <v>29</v>
      </c>
      <c r="F156" t="str">
        <f>INDEX(items!$B$2:$B$123,MATCH(B156,items!$A$2:$A$123))</f>
        <v xml:space="preserve"> Weather</v>
      </c>
      <c r="G156" t="str">
        <f>INDEX(items!$B$2:$B$123,MATCH(C156,items!$A$2:$A$123))</f>
        <v xml:space="preserve"> Shield Pack</v>
      </c>
      <c r="H156" t="str">
        <f>INDEX(items!$B$2:$B$123,MATCH(D156,items!$A$2:$A$123))</f>
        <v xml:space="preserve"> Shield Pack</v>
      </c>
      <c r="I156" t="s">
        <v>279</v>
      </c>
      <c r="J156">
        <f t="shared" si="11"/>
        <v>155</v>
      </c>
      <c r="K156">
        <f t="shared" si="8"/>
        <v>279</v>
      </c>
      <c r="L156">
        <f t="shared" si="9"/>
        <v>41</v>
      </c>
      <c r="M156">
        <f t="shared" si="10"/>
        <v>41</v>
      </c>
      <c r="O156" t="str">
        <f>IF(ISERR(FIND("G",B156)),INDEX(items!$B$2:$B$123,MATCH(B156,items!$C$2:$C$123)),B156)</f>
        <v xml:space="preserve"> Cure</v>
      </c>
      <c r="P156" t="str">
        <f>IF(ISERR(FIND("G",C156)),INDEX(items!$B$2:$B$123,MATCH(C156,items!$C$2:$C$123)),C156)</f>
        <v xml:space="preserve"> Laser 3</v>
      </c>
      <c r="Q156" t="str">
        <f>IF(ISERR(FIND("G",D156)),INDEX(items!$B$2:$B$123,MATCH(D156,items!$C$2:$C$123)),D156)</f>
        <v xml:space="preserve"> Laser 3</v>
      </c>
    </row>
    <row r="157" spans="1:17" x14ac:dyDescent="0.25">
      <c r="A157" s="2" t="s">
        <v>448</v>
      </c>
      <c r="B157" s="1">
        <v>119</v>
      </c>
      <c r="C157" s="1">
        <v>28</v>
      </c>
      <c r="D157" s="1">
        <v>28</v>
      </c>
      <c r="F157" t="str">
        <f>INDEX(items!$B$2:$B$123,MATCH(B157,items!$A$2:$A$123))</f>
        <v xml:space="preserve"> Weather</v>
      </c>
      <c r="G157" t="str">
        <f>INDEX(items!$B$2:$B$123,MATCH(C157,items!$A$2:$A$123))</f>
        <v xml:space="preserve"> Power Pack</v>
      </c>
      <c r="H157" t="str">
        <f>INDEX(items!$B$2:$B$123,MATCH(D157,items!$A$2:$A$123))</f>
        <v xml:space="preserve"> Power Pack</v>
      </c>
      <c r="I157" t="s">
        <v>280</v>
      </c>
      <c r="J157">
        <f t="shared" si="11"/>
        <v>156</v>
      </c>
      <c r="K157">
        <f t="shared" si="8"/>
        <v>281</v>
      </c>
      <c r="L157">
        <f t="shared" si="9"/>
        <v>40</v>
      </c>
      <c r="M157">
        <f t="shared" si="10"/>
        <v>40</v>
      </c>
      <c r="O157" t="str">
        <f>IF(ISERR(FIND("G",B157)),INDEX(items!$B$2:$B$123,MATCH(B157,items!$C$2:$C$123)),B157)</f>
        <v xml:space="preserve"> Repair</v>
      </c>
      <c r="P157" t="str">
        <f>IF(ISERR(FIND("G",C157)),INDEX(items!$B$2:$B$123,MATCH(C157,items!$C$2:$C$123)),C157)</f>
        <v xml:space="preserve"> Laser 2</v>
      </c>
      <c r="Q157" t="str">
        <f>IF(ISERR(FIND("G",D157)),INDEX(items!$B$2:$B$123,MATCH(D157,items!$C$2:$C$123)),D157)</f>
        <v xml:space="preserve"> Laser 2</v>
      </c>
    </row>
    <row r="158" spans="1:17" x14ac:dyDescent="0.25">
      <c r="A158" s="2" t="s">
        <v>449</v>
      </c>
      <c r="B158" s="1" t="s">
        <v>517</v>
      </c>
      <c r="C158" s="1">
        <v>26</v>
      </c>
      <c r="D158" s="1">
        <v>26</v>
      </c>
      <c r="F158" t="str">
        <f>INDEX(items!$B$2:$B$123,MATCH(B158,items!$A$2:$A$123))</f>
        <v xml:space="preserve"> Scrap 8</v>
      </c>
      <c r="G158" t="str">
        <f>INDEX(items!$B$2:$B$123,MATCH(C158,items!$A$2:$A$123))</f>
        <v xml:space="preserve"> Shield 5</v>
      </c>
      <c r="H158" t="str">
        <f>INDEX(items!$B$2:$B$123,MATCH(D158,items!$A$2:$A$123))</f>
        <v xml:space="preserve"> Shield 5</v>
      </c>
      <c r="I158" t="s">
        <v>281</v>
      </c>
      <c r="J158">
        <f t="shared" si="11"/>
        <v>157</v>
      </c>
      <c r="K158" t="e">
        <f t="shared" si="8"/>
        <v>#NUM!</v>
      </c>
      <c r="L158">
        <f t="shared" si="9"/>
        <v>38</v>
      </c>
      <c r="M158">
        <f t="shared" si="10"/>
        <v>38</v>
      </c>
      <c r="O158" t="str">
        <f>IF(ISERR(FIND("G",B158)),INDEX(items!$B$2:$B$123,MATCH(B158,items!$C$2:$C$123)),B158)</f>
        <v>800G</v>
      </c>
      <c r="P158" t="str">
        <f>IF(ISERR(FIND("G",C158)),INDEX(items!$B$2:$B$123,MATCH(C158,items!$C$2:$C$123)),C158)</f>
        <v xml:space="preserve"> Shot 3</v>
      </c>
      <c r="Q158" t="str">
        <f>IF(ISERR(FIND("G",D158)),INDEX(items!$B$2:$B$123,MATCH(D158,items!$C$2:$C$123)),D158)</f>
        <v xml:space="preserve"> Shot 3</v>
      </c>
    </row>
    <row r="159" spans="1:17" x14ac:dyDescent="0.25">
      <c r="A159" s="2" t="s">
        <v>450</v>
      </c>
      <c r="B159" s="1">
        <v>117</v>
      </c>
      <c r="C159" s="1">
        <v>37</v>
      </c>
      <c r="D159" s="1">
        <v>38</v>
      </c>
      <c r="F159" t="str">
        <f>INDEX(items!$B$2:$B$123,MATCH(B159,items!$A$2:$A$123))</f>
        <v xml:space="preserve"> Weather</v>
      </c>
      <c r="G159" t="str">
        <f>INDEX(items!$B$2:$B$123,MATCH(C159,items!$A$2:$A$123))</f>
        <v xml:space="preserve"> *Blank*</v>
      </c>
      <c r="H159" t="str">
        <f>INDEX(items!$B$2:$B$123,MATCH(D159,items!$A$2:$A$123))</f>
        <v xml:space="preserve"> *Blank*</v>
      </c>
      <c r="I159" t="s">
        <v>282</v>
      </c>
      <c r="J159">
        <f t="shared" si="11"/>
        <v>158</v>
      </c>
      <c r="K159">
        <f t="shared" si="8"/>
        <v>279</v>
      </c>
      <c r="L159">
        <f t="shared" si="9"/>
        <v>55</v>
      </c>
      <c r="M159">
        <f t="shared" si="10"/>
        <v>56</v>
      </c>
      <c r="O159" t="str">
        <f>IF(ISERR(FIND("G",B159)),INDEX(items!$B$2:$B$123,MATCH(B159,items!$C$2:$C$123)),B159)</f>
        <v xml:space="preserve"> Cure</v>
      </c>
      <c r="P159" t="str">
        <f>IF(ISERR(FIND("G",C159)),INDEX(items!$B$2:$B$123,MATCH(C159,items!$C$2:$C$123)),C159)</f>
        <v xml:space="preserve"> Shield 4</v>
      </c>
      <c r="Q159" t="str">
        <f>IF(ISERR(FIND("G",D159)),INDEX(items!$B$2:$B$123,MATCH(D159,items!$C$2:$C$123)),D159)</f>
        <v xml:space="preserve"> Shield 5</v>
      </c>
    </row>
    <row r="160" spans="1:17" x14ac:dyDescent="0.25">
      <c r="A160" s="2" t="s">
        <v>451</v>
      </c>
      <c r="B160" s="1">
        <v>118</v>
      </c>
      <c r="C160" s="1">
        <v>33</v>
      </c>
      <c r="D160" s="1">
        <v>33</v>
      </c>
      <c r="F160" t="str">
        <f>INDEX(items!$B$2:$B$123,MATCH(B160,items!$A$2:$A$123))</f>
        <v xml:space="preserve"> Weather</v>
      </c>
      <c r="G160" t="str">
        <f>INDEX(items!$B$2:$B$123,MATCH(C160,items!$A$2:$A$123))</f>
        <v xml:space="preserve"> *Blank*</v>
      </c>
      <c r="H160" t="str">
        <f>INDEX(items!$B$2:$B$123,MATCH(D160,items!$A$2:$A$123))</f>
        <v xml:space="preserve"> *Blank*</v>
      </c>
      <c r="I160" t="s">
        <v>283</v>
      </c>
      <c r="J160">
        <f t="shared" si="11"/>
        <v>159</v>
      </c>
      <c r="K160">
        <f t="shared" si="8"/>
        <v>280</v>
      </c>
      <c r="L160">
        <f t="shared" si="9"/>
        <v>51</v>
      </c>
      <c r="M160">
        <f t="shared" si="10"/>
        <v>51</v>
      </c>
      <c r="O160" t="str">
        <f>IF(ISERR(FIND("G",B160)),INDEX(items!$B$2:$B$123,MATCH(B160,items!$C$2:$C$123)),B160)</f>
        <v xml:space="preserve"> Clean</v>
      </c>
      <c r="P160" t="str">
        <f>IF(ISERR(FIND("G",C160)),INDEX(items!$B$2:$B$123,MATCH(C160,items!$C$2:$C$123)),C160)</f>
        <v xml:space="preserve"> Bomb 4</v>
      </c>
      <c r="Q160" t="str">
        <f>IF(ISERR(FIND("G",D160)),INDEX(items!$B$2:$B$123,MATCH(D160,items!$C$2:$C$123)),D160)</f>
        <v xml:space="preserve"> Bomb 4</v>
      </c>
    </row>
    <row r="161" spans="1:17" x14ac:dyDescent="0.25">
      <c r="A161" s="2" t="s">
        <v>452</v>
      </c>
      <c r="B161" s="1">
        <v>119</v>
      </c>
      <c r="C161" s="1">
        <v>50</v>
      </c>
      <c r="D161" s="1">
        <v>50</v>
      </c>
      <c r="F161" t="str">
        <f>INDEX(items!$B$2:$B$123,MATCH(B161,items!$A$2:$A$123))</f>
        <v xml:space="preserve"> Weather</v>
      </c>
      <c r="G161" t="str">
        <f>INDEX(items!$B$2:$B$123,MATCH(C161,items!$A$2:$A$123))</f>
        <v xml:space="preserve"> Little Robot</v>
      </c>
      <c r="H161" t="str">
        <f>INDEX(items!$B$2:$B$123,MATCH(D161,items!$A$2:$A$123))</f>
        <v xml:space="preserve"> Little Robot</v>
      </c>
      <c r="I161" t="s">
        <v>284</v>
      </c>
      <c r="J161">
        <f t="shared" si="11"/>
        <v>160</v>
      </c>
      <c r="K161">
        <f t="shared" si="8"/>
        <v>281</v>
      </c>
      <c r="L161">
        <f t="shared" si="9"/>
        <v>80</v>
      </c>
      <c r="M161">
        <f t="shared" si="10"/>
        <v>80</v>
      </c>
      <c r="O161" t="str">
        <f>IF(ISERR(FIND("G",B161)),INDEX(items!$B$2:$B$123,MATCH(B161,items!$C$2:$C$123)),B161)</f>
        <v xml:space="preserve"> Repair</v>
      </c>
      <c r="P161" t="str">
        <f>IF(ISERR(FIND("G",C161)),INDEX(items!$B$2:$B$123,MATCH(C161,items!$C$2:$C$123)),C161)</f>
        <v xml:space="preserve"> Boots 6</v>
      </c>
      <c r="Q161" t="str">
        <f>IF(ISERR(FIND("G",D161)),INDEX(items!$B$2:$B$123,MATCH(D161,items!$C$2:$C$123)),D161)</f>
        <v xml:space="preserve"> Boots 6</v>
      </c>
    </row>
    <row r="162" spans="1:17" x14ac:dyDescent="0.25">
      <c r="A162" s="2" t="s">
        <v>453</v>
      </c>
      <c r="B162" s="1" t="s">
        <v>505</v>
      </c>
      <c r="C162" s="1" t="s">
        <v>502</v>
      </c>
      <c r="D162" s="1" t="s">
        <v>503</v>
      </c>
      <c r="F162" t="str">
        <f>INDEX(items!$B$2:$B$123,MATCH(B162,items!$A$2:$A$123))</f>
        <v xml:space="preserve"> Bomb 2</v>
      </c>
      <c r="G162" t="e">
        <f>INDEX(items!$B$2:$B$123,MATCH(C162,items!$A$2:$A$123))</f>
        <v>#N/A</v>
      </c>
      <c r="H162" t="str">
        <f>INDEX(items!$B$2:$B$123,MATCH(D162,items!$A$2:$A$123))</f>
        <v xml:space="preserve"> Scrap 8</v>
      </c>
      <c r="I162" t="s">
        <v>285</v>
      </c>
      <c r="J162">
        <f t="shared" si="11"/>
        <v>161</v>
      </c>
      <c r="K162" t="e">
        <f t="shared" si="8"/>
        <v>#NUM!</v>
      </c>
      <c r="L162" t="e">
        <f t="shared" si="9"/>
        <v>#NUM!</v>
      </c>
      <c r="M162" t="e">
        <f t="shared" si="10"/>
        <v>#NUM!</v>
      </c>
      <c r="O162" t="str">
        <f>IF(ISERR(FIND("G",B162)),INDEX(items!$B$2:$B$123,MATCH(B162,items!$C$2:$C$123)),B162)</f>
        <v>200G</v>
      </c>
      <c r="P162" t="str">
        <f>IF(ISERR(FIND("G",C162)),INDEX(items!$B$2:$B$123,MATCH(C162,items!$C$2:$C$123)),C162)</f>
        <v>1000G</v>
      </c>
      <c r="Q162" t="str">
        <f>IF(ISERR(FIND("G",D162)),INDEX(items!$B$2:$B$123,MATCH(D162,items!$C$2:$C$123)),D162)</f>
        <v>7500G</v>
      </c>
    </row>
    <row r="163" spans="1:17" x14ac:dyDescent="0.25">
      <c r="A163" s="2" t="s">
        <v>454</v>
      </c>
      <c r="B163" s="1" t="s">
        <v>518</v>
      </c>
      <c r="C163" s="1" t="s">
        <v>502</v>
      </c>
      <c r="D163" s="1" t="s">
        <v>503</v>
      </c>
      <c r="F163" t="e">
        <f>INDEX(items!$B$2:$B$123,MATCH(B163,items!$A$2:$A$123))</f>
        <v>#N/A</v>
      </c>
      <c r="G163" t="e">
        <f>INDEX(items!$B$2:$B$123,MATCH(C163,items!$A$2:$A$123))</f>
        <v>#N/A</v>
      </c>
      <c r="H163" t="str">
        <f>INDEX(items!$B$2:$B$123,MATCH(D163,items!$A$2:$A$123))</f>
        <v xml:space="preserve"> Scrap 8</v>
      </c>
      <c r="I163" t="s">
        <v>286</v>
      </c>
      <c r="J163">
        <f t="shared" si="11"/>
        <v>162</v>
      </c>
      <c r="K163" t="e">
        <f t="shared" si="8"/>
        <v>#NUM!</v>
      </c>
      <c r="L163" t="e">
        <f t="shared" si="9"/>
        <v>#NUM!</v>
      </c>
      <c r="M163" t="e">
        <f t="shared" si="10"/>
        <v>#NUM!</v>
      </c>
      <c r="O163" t="str">
        <f>IF(ISERR(FIND("G",B163)),INDEX(items!$B$2:$B$123,MATCH(B163,items!$C$2:$C$123)),B163)</f>
        <v>140G</v>
      </c>
      <c r="P163" t="str">
        <f>IF(ISERR(FIND("G",C163)),INDEX(items!$B$2:$B$123,MATCH(C163,items!$C$2:$C$123)),C163)</f>
        <v>1000G</v>
      </c>
      <c r="Q163" t="str">
        <f>IF(ISERR(FIND("G",D163)),INDEX(items!$B$2:$B$123,MATCH(D163,items!$C$2:$C$123)),D163)</f>
        <v>7500G</v>
      </c>
    </row>
    <row r="164" spans="1:17" x14ac:dyDescent="0.25">
      <c r="A164" s="2" t="s">
        <v>455</v>
      </c>
      <c r="B164" s="1" t="s">
        <v>514</v>
      </c>
      <c r="C164" s="1" t="s">
        <v>502</v>
      </c>
      <c r="D164" s="1" t="s">
        <v>503</v>
      </c>
      <c r="F164" t="e">
        <f>INDEX(items!$B$2:$B$123,MATCH(B164,items!$A$2:$A$123))</f>
        <v>#N/A</v>
      </c>
      <c r="G164" t="e">
        <f>INDEX(items!$B$2:$B$123,MATCH(C164,items!$A$2:$A$123))</f>
        <v>#N/A</v>
      </c>
      <c r="H164" t="str">
        <f>INDEX(items!$B$2:$B$123,MATCH(D164,items!$A$2:$A$123))</f>
        <v xml:space="preserve"> Scrap 8</v>
      </c>
      <c r="I164" t="s">
        <v>287</v>
      </c>
      <c r="J164">
        <f t="shared" si="11"/>
        <v>163</v>
      </c>
      <c r="K164" t="e">
        <f t="shared" si="8"/>
        <v>#NUM!</v>
      </c>
      <c r="L164" t="e">
        <f t="shared" si="9"/>
        <v>#NUM!</v>
      </c>
      <c r="M164" t="e">
        <f t="shared" si="10"/>
        <v>#NUM!</v>
      </c>
      <c r="O164" t="str">
        <f>IF(ISERR(FIND("G",B164)),INDEX(items!$B$2:$B$123,MATCH(B164,items!$C$2:$C$123)),B164)</f>
        <v>120G</v>
      </c>
      <c r="P164" t="str">
        <f>IF(ISERR(FIND("G",C164)),INDEX(items!$B$2:$B$123,MATCH(C164,items!$C$2:$C$123)),C164)</f>
        <v>1000G</v>
      </c>
      <c r="Q164" t="str">
        <f>IF(ISERR(FIND("G",D164)),INDEX(items!$B$2:$B$123,MATCH(D164,items!$C$2:$C$123)),D164)</f>
        <v>7500G</v>
      </c>
    </row>
    <row r="165" spans="1:17" x14ac:dyDescent="0.25">
      <c r="A165" s="2" t="s">
        <v>456</v>
      </c>
      <c r="B165" s="1" t="s">
        <v>512</v>
      </c>
      <c r="C165" s="1" t="s">
        <v>502</v>
      </c>
      <c r="D165" s="1" t="s">
        <v>503</v>
      </c>
      <c r="F165" t="e">
        <f>INDEX(items!$B$2:$B$123,MATCH(B165,items!$A$2:$A$123))</f>
        <v>#N/A</v>
      </c>
      <c r="G165" t="e">
        <f>INDEX(items!$B$2:$B$123,MATCH(C165,items!$A$2:$A$123))</f>
        <v>#N/A</v>
      </c>
      <c r="H165" t="str">
        <f>INDEX(items!$B$2:$B$123,MATCH(D165,items!$A$2:$A$123))</f>
        <v xml:space="preserve"> Scrap 8</v>
      </c>
      <c r="I165" t="s">
        <v>288</v>
      </c>
      <c r="J165">
        <f t="shared" si="11"/>
        <v>164</v>
      </c>
      <c r="K165" t="e">
        <f t="shared" si="8"/>
        <v>#NUM!</v>
      </c>
      <c r="L165" t="e">
        <f t="shared" si="9"/>
        <v>#NUM!</v>
      </c>
      <c r="M165" t="e">
        <f t="shared" si="10"/>
        <v>#NUM!</v>
      </c>
      <c r="O165" t="str">
        <f>IF(ISERR(FIND("G",B165)),INDEX(items!$B$2:$B$123,MATCH(B165,items!$C$2:$C$123)),B165)</f>
        <v>100G</v>
      </c>
      <c r="P165" t="str">
        <f>IF(ISERR(FIND("G",C165)),INDEX(items!$B$2:$B$123,MATCH(C165,items!$C$2:$C$123)),C165)</f>
        <v>1000G</v>
      </c>
      <c r="Q165" t="str">
        <f>IF(ISERR(FIND("G",D165)),INDEX(items!$B$2:$B$123,MATCH(D165,items!$C$2:$C$123)),D165)</f>
        <v>7500G</v>
      </c>
    </row>
    <row r="166" spans="1:17" x14ac:dyDescent="0.25">
      <c r="A166" s="2" t="s">
        <v>457</v>
      </c>
      <c r="B166" s="1" t="s">
        <v>521</v>
      </c>
      <c r="C166" s="1" t="s">
        <v>502</v>
      </c>
      <c r="D166" s="1" t="s">
        <v>503</v>
      </c>
      <c r="F166" t="str">
        <f>INDEX(items!$B$2:$B$123,MATCH(B166,items!$A$2:$A$123))</f>
        <v xml:space="preserve"> Bomb 2</v>
      </c>
      <c r="G166" t="e">
        <f>INDEX(items!$B$2:$B$123,MATCH(C166,items!$A$2:$A$123))</f>
        <v>#N/A</v>
      </c>
      <c r="H166" t="str">
        <f>INDEX(items!$B$2:$B$123,MATCH(D166,items!$A$2:$A$123))</f>
        <v xml:space="preserve"> Scrap 8</v>
      </c>
      <c r="I166" t="s">
        <v>289</v>
      </c>
      <c r="J166">
        <f t="shared" si="11"/>
        <v>165</v>
      </c>
      <c r="K166" t="e">
        <f t="shared" si="8"/>
        <v>#NUM!</v>
      </c>
      <c r="L166" t="e">
        <f t="shared" si="9"/>
        <v>#NUM!</v>
      </c>
      <c r="M166" t="e">
        <f t="shared" si="10"/>
        <v>#NUM!</v>
      </c>
      <c r="O166" t="str">
        <f>IF(ISERR(FIND("G",B166)),INDEX(items!$B$2:$B$123,MATCH(B166,items!$C$2:$C$123)),B166)</f>
        <v>220G</v>
      </c>
      <c r="P166" t="str">
        <f>IF(ISERR(FIND("G",C166)),INDEX(items!$B$2:$B$123,MATCH(C166,items!$C$2:$C$123)),C166)</f>
        <v>1000G</v>
      </c>
      <c r="Q166" t="str">
        <f>IF(ISERR(FIND("G",D166)),INDEX(items!$B$2:$B$123,MATCH(D166,items!$C$2:$C$123)),D166)</f>
        <v>7500G</v>
      </c>
    </row>
    <row r="167" spans="1:17" x14ac:dyDescent="0.25">
      <c r="A167" s="2" t="s">
        <v>458</v>
      </c>
      <c r="B167" s="1" t="s">
        <v>516</v>
      </c>
      <c r="C167" s="1" t="s">
        <v>502</v>
      </c>
      <c r="D167" s="1" t="s">
        <v>503</v>
      </c>
      <c r="F167" t="e">
        <f>INDEX(items!$B$2:$B$123,MATCH(B167,items!$A$2:$A$123))</f>
        <v>#N/A</v>
      </c>
      <c r="G167" t="e">
        <f>INDEX(items!$B$2:$B$123,MATCH(C167,items!$A$2:$A$123))</f>
        <v>#N/A</v>
      </c>
      <c r="H167" t="str">
        <f>INDEX(items!$B$2:$B$123,MATCH(D167,items!$A$2:$A$123))</f>
        <v xml:space="preserve"> Scrap 8</v>
      </c>
      <c r="I167" t="s">
        <v>290</v>
      </c>
      <c r="J167">
        <f t="shared" si="11"/>
        <v>166</v>
      </c>
      <c r="K167" t="e">
        <f t="shared" si="8"/>
        <v>#NUM!</v>
      </c>
      <c r="L167" t="e">
        <f t="shared" si="9"/>
        <v>#NUM!</v>
      </c>
      <c r="M167" t="e">
        <f t="shared" si="10"/>
        <v>#NUM!</v>
      </c>
      <c r="O167" t="str">
        <f>IF(ISERR(FIND("G",B167)),INDEX(items!$B$2:$B$123,MATCH(B167,items!$C$2:$C$123)),B167)</f>
        <v>180G</v>
      </c>
      <c r="P167" t="str">
        <f>IF(ISERR(FIND("G",C167)),INDEX(items!$B$2:$B$123,MATCH(C167,items!$C$2:$C$123)),C167)</f>
        <v>1000G</v>
      </c>
      <c r="Q167" t="str">
        <f>IF(ISERR(FIND("G",D167)),INDEX(items!$B$2:$B$123,MATCH(D167,items!$C$2:$C$123)),D167)</f>
        <v>7500G</v>
      </c>
    </row>
    <row r="168" spans="1:17" x14ac:dyDescent="0.25">
      <c r="A168" s="2" t="s">
        <v>459</v>
      </c>
      <c r="B168" s="1" t="s">
        <v>513</v>
      </c>
      <c r="C168" s="1" t="s">
        <v>502</v>
      </c>
      <c r="D168" s="1" t="s">
        <v>503</v>
      </c>
      <c r="F168" t="str">
        <f>INDEX(items!$B$2:$B$123,MATCH(B168,items!$A$2:$A$123))</f>
        <v xml:space="preserve"> Bomb 2</v>
      </c>
      <c r="G168" t="e">
        <f>INDEX(items!$B$2:$B$123,MATCH(C168,items!$A$2:$A$123))</f>
        <v>#N/A</v>
      </c>
      <c r="H168" t="str">
        <f>INDEX(items!$B$2:$B$123,MATCH(D168,items!$A$2:$A$123))</f>
        <v xml:space="preserve"> Scrap 8</v>
      </c>
      <c r="I168" t="s">
        <v>291</v>
      </c>
      <c r="J168">
        <f t="shared" si="11"/>
        <v>167</v>
      </c>
      <c r="K168" t="e">
        <f t="shared" si="8"/>
        <v>#NUM!</v>
      </c>
      <c r="L168" t="e">
        <f t="shared" si="9"/>
        <v>#NUM!</v>
      </c>
      <c r="M168" t="e">
        <f t="shared" si="10"/>
        <v>#NUM!</v>
      </c>
      <c r="O168" t="str">
        <f>IF(ISERR(FIND("G",B168)),INDEX(items!$B$2:$B$123,MATCH(B168,items!$C$2:$C$123)),B168)</f>
        <v>240G</v>
      </c>
      <c r="P168" t="str">
        <f>IF(ISERR(FIND("G",C168)),INDEX(items!$B$2:$B$123,MATCH(C168,items!$C$2:$C$123)),C168)</f>
        <v>1000G</v>
      </c>
      <c r="Q168" t="str">
        <f>IF(ISERR(FIND("G",D168)),INDEX(items!$B$2:$B$123,MATCH(D168,items!$C$2:$C$123)),D168)</f>
        <v>7500G</v>
      </c>
    </row>
    <row r="169" spans="1:17" x14ac:dyDescent="0.25">
      <c r="A169" s="2" t="s">
        <v>460</v>
      </c>
      <c r="B169" s="1" t="s">
        <v>506</v>
      </c>
      <c r="C169" s="1" t="s">
        <v>502</v>
      </c>
      <c r="D169" s="1" t="s">
        <v>503</v>
      </c>
      <c r="F169" t="str">
        <f>INDEX(items!$B$2:$B$123,MATCH(B169,items!$A$2:$A$123))</f>
        <v xml:space="preserve"> Boots 3</v>
      </c>
      <c r="G169" t="e">
        <f>INDEX(items!$B$2:$B$123,MATCH(C169,items!$A$2:$A$123))</f>
        <v>#N/A</v>
      </c>
      <c r="H169" t="str">
        <f>INDEX(items!$B$2:$B$123,MATCH(D169,items!$A$2:$A$123))</f>
        <v xml:space="preserve"> Scrap 8</v>
      </c>
      <c r="I169" t="s">
        <v>292</v>
      </c>
      <c r="J169">
        <f t="shared" si="11"/>
        <v>168</v>
      </c>
      <c r="K169" t="e">
        <f t="shared" si="8"/>
        <v>#NUM!</v>
      </c>
      <c r="L169" t="e">
        <f t="shared" si="9"/>
        <v>#NUM!</v>
      </c>
      <c r="M169" t="e">
        <f t="shared" si="10"/>
        <v>#NUM!</v>
      </c>
      <c r="O169" t="str">
        <f>IF(ISERR(FIND("G",B169)),INDEX(items!$B$2:$B$123,MATCH(B169,items!$C$2:$C$123)),B169)</f>
        <v>300G</v>
      </c>
      <c r="P169" t="str">
        <f>IF(ISERR(FIND("G",C169)),INDEX(items!$B$2:$B$123,MATCH(C169,items!$C$2:$C$123)),C169)</f>
        <v>1000G</v>
      </c>
      <c r="Q169" t="str">
        <f>IF(ISERR(FIND("G",D169)),INDEX(items!$B$2:$B$123,MATCH(D169,items!$C$2:$C$123)),D169)</f>
        <v>7500G</v>
      </c>
    </row>
    <row r="170" spans="1:17" x14ac:dyDescent="0.25">
      <c r="A170" s="2" t="s">
        <v>461</v>
      </c>
      <c r="B170" s="1" t="s">
        <v>506</v>
      </c>
      <c r="C170" s="1" t="s">
        <v>502</v>
      </c>
      <c r="D170" s="1" t="s">
        <v>503</v>
      </c>
      <c r="F170" t="str">
        <f>INDEX(items!$B$2:$B$123,MATCH(B170,items!$A$2:$A$123))</f>
        <v xml:space="preserve"> Boots 3</v>
      </c>
      <c r="G170" t="e">
        <f>INDEX(items!$B$2:$B$123,MATCH(C170,items!$A$2:$A$123))</f>
        <v>#N/A</v>
      </c>
      <c r="H170" t="str">
        <f>INDEX(items!$B$2:$B$123,MATCH(D170,items!$A$2:$A$123))</f>
        <v xml:space="preserve"> Scrap 8</v>
      </c>
      <c r="I170" t="s">
        <v>293</v>
      </c>
      <c r="J170">
        <f t="shared" si="11"/>
        <v>169</v>
      </c>
      <c r="K170" t="e">
        <f t="shared" si="8"/>
        <v>#NUM!</v>
      </c>
      <c r="L170" t="e">
        <f t="shared" si="9"/>
        <v>#NUM!</v>
      </c>
      <c r="M170" t="e">
        <f t="shared" si="10"/>
        <v>#NUM!</v>
      </c>
      <c r="O170" t="str">
        <f>IF(ISERR(FIND("G",B170)),INDEX(items!$B$2:$B$123,MATCH(B170,items!$C$2:$C$123)),B170)</f>
        <v>300G</v>
      </c>
      <c r="P170" t="str">
        <f>IF(ISERR(FIND("G",C170)),INDEX(items!$B$2:$B$123,MATCH(C170,items!$C$2:$C$123)),C170)</f>
        <v>1000G</v>
      </c>
      <c r="Q170" t="str">
        <f>IF(ISERR(FIND("G",D170)),INDEX(items!$B$2:$B$123,MATCH(D170,items!$C$2:$C$123)),D170)</f>
        <v>7500G</v>
      </c>
    </row>
    <row r="171" spans="1:17" x14ac:dyDescent="0.25">
      <c r="A171" s="2" t="s">
        <v>462</v>
      </c>
      <c r="B171" s="1" t="s">
        <v>515</v>
      </c>
      <c r="C171" s="1" t="s">
        <v>502</v>
      </c>
      <c r="D171" s="1" t="s">
        <v>503</v>
      </c>
      <c r="F171" t="str">
        <f>INDEX(items!$B$2:$B$123,MATCH(B171,items!$A$2:$A$123))</f>
        <v xml:space="preserve"> Boots 3</v>
      </c>
      <c r="G171" t="e">
        <f>INDEX(items!$B$2:$B$123,MATCH(C171,items!$A$2:$A$123))</f>
        <v>#N/A</v>
      </c>
      <c r="H171" t="str">
        <f>INDEX(items!$B$2:$B$123,MATCH(D171,items!$A$2:$A$123))</f>
        <v xml:space="preserve"> Scrap 8</v>
      </c>
      <c r="I171" t="s">
        <v>294</v>
      </c>
      <c r="J171">
        <f t="shared" si="11"/>
        <v>170</v>
      </c>
      <c r="K171" t="e">
        <f t="shared" si="8"/>
        <v>#NUM!</v>
      </c>
      <c r="L171" t="e">
        <f t="shared" si="9"/>
        <v>#NUM!</v>
      </c>
      <c r="M171" t="e">
        <f t="shared" si="10"/>
        <v>#NUM!</v>
      </c>
      <c r="O171" t="str">
        <f>IF(ISERR(FIND("G",B171)),INDEX(items!$B$2:$B$123,MATCH(B171,items!$C$2:$C$123)),B171)</f>
        <v>360G</v>
      </c>
      <c r="P171" t="str">
        <f>IF(ISERR(FIND("G",C171)),INDEX(items!$B$2:$B$123,MATCH(C171,items!$C$2:$C$123)),C171)</f>
        <v>1000G</v>
      </c>
      <c r="Q171" t="str">
        <f>IF(ISERR(FIND("G",D171)),INDEX(items!$B$2:$B$123,MATCH(D171,items!$C$2:$C$123)),D171)</f>
        <v>7500G</v>
      </c>
    </row>
    <row r="172" spans="1:17" x14ac:dyDescent="0.25">
      <c r="A172" s="2" t="s">
        <v>463</v>
      </c>
      <c r="B172" s="1" t="s">
        <v>509</v>
      </c>
      <c r="C172" s="1" t="s">
        <v>502</v>
      </c>
      <c r="D172" s="1" t="s">
        <v>503</v>
      </c>
      <c r="F172" t="str">
        <f>INDEX(items!$B$2:$B$123,MATCH(B172,items!$A$2:$A$123))</f>
        <v xml:space="preserve"> Key</v>
      </c>
      <c r="G172" t="e">
        <f>INDEX(items!$B$2:$B$123,MATCH(C172,items!$A$2:$A$123))</f>
        <v>#N/A</v>
      </c>
      <c r="H172" t="str">
        <f>INDEX(items!$B$2:$B$123,MATCH(D172,items!$A$2:$A$123))</f>
        <v xml:space="preserve"> Scrap 8</v>
      </c>
      <c r="I172" t="s">
        <v>295</v>
      </c>
      <c r="J172">
        <f t="shared" si="11"/>
        <v>171</v>
      </c>
      <c r="K172" t="e">
        <f t="shared" si="8"/>
        <v>#NUM!</v>
      </c>
      <c r="L172" t="e">
        <f t="shared" si="9"/>
        <v>#NUM!</v>
      </c>
      <c r="M172" t="e">
        <f t="shared" si="10"/>
        <v>#NUM!</v>
      </c>
      <c r="O172" t="str">
        <f>IF(ISERR(FIND("G",B172)),INDEX(items!$B$2:$B$123,MATCH(B172,items!$C$2:$C$123)),B172)</f>
        <v>500G</v>
      </c>
      <c r="P172" t="str">
        <f>IF(ISERR(FIND("G",C172)),INDEX(items!$B$2:$B$123,MATCH(C172,items!$C$2:$C$123)),C172)</f>
        <v>1000G</v>
      </c>
      <c r="Q172" t="str">
        <f>IF(ISERR(FIND("G",D172)),INDEX(items!$B$2:$B$123,MATCH(D172,items!$C$2:$C$123)),D172)</f>
        <v>7500G</v>
      </c>
    </row>
    <row r="173" spans="1:17" x14ac:dyDescent="0.25">
      <c r="A173" s="2" t="s">
        <v>464</v>
      </c>
      <c r="B173" s="1">
        <v>116</v>
      </c>
      <c r="C173" s="1">
        <v>39</v>
      </c>
      <c r="D173" s="1">
        <v>40</v>
      </c>
      <c r="F173" t="str">
        <f>INDEX(items!$B$2:$B$123,MATCH(B173,items!$A$2:$A$123))</f>
        <v xml:space="preserve"> Weather</v>
      </c>
      <c r="G173" t="str">
        <f>INDEX(items!$B$2:$B$123,MATCH(C173,items!$A$2:$A$123))</f>
        <v xml:space="preserve"> *Blank*</v>
      </c>
      <c r="H173" t="str">
        <f>INDEX(items!$B$2:$B$123,MATCH(D173,items!$A$2:$A$123))</f>
        <v xml:space="preserve"> *Blank*</v>
      </c>
      <c r="I173" t="s">
        <v>296</v>
      </c>
      <c r="J173">
        <f t="shared" si="11"/>
        <v>172</v>
      </c>
      <c r="K173">
        <f t="shared" si="8"/>
        <v>278</v>
      </c>
      <c r="L173">
        <f t="shared" si="9"/>
        <v>57</v>
      </c>
      <c r="M173">
        <f t="shared" si="10"/>
        <v>64</v>
      </c>
      <c r="O173" t="str">
        <f>IF(ISERR(FIND("G",B173)),INDEX(items!$B$2:$B$123,MATCH(B173,items!$C$2:$C$123)),B173)</f>
        <v xml:space="preserve"> Smoke</v>
      </c>
      <c r="P173" t="str">
        <f>IF(ISERR(FIND("G",C173)),INDEX(items!$B$2:$B$123,MATCH(C173,items!$C$2:$C$123)),C173)</f>
        <v xml:space="preserve"> Empty Pack</v>
      </c>
      <c r="Q173" t="str">
        <f>IF(ISERR(FIND("G",D173)),INDEX(items!$B$2:$B$123,MATCH(D173,items!$C$2:$C$123)),D173)</f>
        <v xml:space="preserve"> Power Pack</v>
      </c>
    </row>
    <row r="174" spans="1:17" x14ac:dyDescent="0.25">
      <c r="A174" s="2" t="s">
        <v>465</v>
      </c>
      <c r="B174" s="1">
        <v>116</v>
      </c>
      <c r="C174" s="1">
        <v>48</v>
      </c>
      <c r="D174" s="1">
        <v>49</v>
      </c>
      <c r="F174" t="str">
        <f>INDEX(items!$B$2:$B$123,MATCH(B174,items!$A$2:$A$123))</f>
        <v xml:space="preserve"> Weather</v>
      </c>
      <c r="G174" t="str">
        <f>INDEX(items!$B$2:$B$123,MATCH(C174,items!$A$2:$A$123))</f>
        <v xml:space="preserve"> *Blank*</v>
      </c>
      <c r="H174" t="str">
        <f>INDEX(items!$B$2:$B$123,MATCH(D174,items!$A$2:$A$123))</f>
        <v xml:space="preserve"> Transceiver</v>
      </c>
      <c r="I174" t="s">
        <v>297</v>
      </c>
      <c r="J174">
        <f t="shared" si="11"/>
        <v>173</v>
      </c>
      <c r="K174">
        <f t="shared" si="8"/>
        <v>278</v>
      </c>
      <c r="L174">
        <f t="shared" si="9"/>
        <v>72</v>
      </c>
      <c r="M174">
        <f t="shared" si="10"/>
        <v>73</v>
      </c>
      <c r="O174" t="str">
        <f>IF(ISERR(FIND("G",B174)),INDEX(items!$B$2:$B$123,MATCH(B174,items!$C$2:$C$123)),B174)</f>
        <v xml:space="preserve"> Smoke</v>
      </c>
      <c r="P174" t="str">
        <f>IF(ISERR(FIND("G",C174)),INDEX(items!$B$2:$B$123,MATCH(C174,items!$C$2:$C$123)),C174)</f>
        <v xml:space="preserve"> Boots 4</v>
      </c>
      <c r="Q174" t="str">
        <f>IF(ISERR(FIND("G",D174)),INDEX(items!$B$2:$B$123,MATCH(D174,items!$C$2:$C$123)),D174)</f>
        <v xml:space="preserve"> Boots 5</v>
      </c>
    </row>
    <row r="175" spans="1:17" x14ac:dyDescent="0.25">
      <c r="A175" s="2" t="s">
        <v>466</v>
      </c>
      <c r="B175" s="1">
        <v>116</v>
      </c>
      <c r="C175" s="1">
        <v>37</v>
      </c>
      <c r="D175" s="1">
        <v>38</v>
      </c>
      <c r="F175" t="str">
        <f>INDEX(items!$B$2:$B$123,MATCH(B175,items!$A$2:$A$123))</f>
        <v xml:space="preserve"> Weather</v>
      </c>
      <c r="G175" t="str">
        <f>INDEX(items!$B$2:$B$123,MATCH(C175,items!$A$2:$A$123))</f>
        <v xml:space="preserve"> *Blank*</v>
      </c>
      <c r="H175" t="str">
        <f>INDEX(items!$B$2:$B$123,MATCH(D175,items!$A$2:$A$123))</f>
        <v xml:space="preserve"> *Blank*</v>
      </c>
      <c r="I175" t="s">
        <v>298</v>
      </c>
      <c r="J175">
        <f t="shared" si="11"/>
        <v>174</v>
      </c>
      <c r="K175">
        <f t="shared" si="8"/>
        <v>278</v>
      </c>
      <c r="L175">
        <f t="shared" si="9"/>
        <v>55</v>
      </c>
      <c r="M175">
        <f t="shared" si="10"/>
        <v>56</v>
      </c>
      <c r="O175" t="str">
        <f>IF(ISERR(FIND("G",B175)),INDEX(items!$B$2:$B$123,MATCH(B175,items!$C$2:$C$123)),B175)</f>
        <v xml:space="preserve"> Smoke</v>
      </c>
      <c r="P175" t="str">
        <f>IF(ISERR(FIND("G",C175)),INDEX(items!$B$2:$B$123,MATCH(C175,items!$C$2:$C$123)),C175)</f>
        <v xml:space="preserve"> Shield 4</v>
      </c>
      <c r="Q175" t="str">
        <f>IF(ISERR(FIND("G",D175)),INDEX(items!$B$2:$B$123,MATCH(D175,items!$C$2:$C$123)),D175)</f>
        <v xml:space="preserve"> Shield 5</v>
      </c>
    </row>
    <row r="176" spans="1:17" x14ac:dyDescent="0.25">
      <c r="A176" s="2" t="s">
        <v>467</v>
      </c>
      <c r="B176" s="1">
        <v>116</v>
      </c>
      <c r="C176" s="1">
        <v>32</v>
      </c>
      <c r="D176" s="1">
        <v>33</v>
      </c>
      <c r="F176" t="str">
        <f>INDEX(items!$B$2:$B$123,MATCH(B176,items!$A$2:$A$123))</f>
        <v xml:space="preserve"> Weather</v>
      </c>
      <c r="G176" t="str">
        <f>INDEX(items!$B$2:$B$123,MATCH(C176,items!$A$2:$A$123))</f>
        <v xml:space="preserve"> Boots 6</v>
      </c>
      <c r="H176" t="str">
        <f>INDEX(items!$B$2:$B$123,MATCH(D176,items!$A$2:$A$123))</f>
        <v xml:space="preserve"> *Blank*</v>
      </c>
      <c r="I176" t="s">
        <v>299</v>
      </c>
      <c r="J176">
        <f t="shared" si="11"/>
        <v>175</v>
      </c>
      <c r="K176">
        <f t="shared" si="8"/>
        <v>278</v>
      </c>
      <c r="L176">
        <f t="shared" si="9"/>
        <v>50</v>
      </c>
      <c r="M176">
        <f t="shared" si="10"/>
        <v>51</v>
      </c>
      <c r="O176" t="str">
        <f>IF(ISERR(FIND("G",B176)),INDEX(items!$B$2:$B$123,MATCH(B176,items!$C$2:$C$123)),B176)</f>
        <v xml:space="preserve"> Smoke</v>
      </c>
      <c r="P176" t="str">
        <f>IF(ISERR(FIND("G",C176)),INDEX(items!$B$2:$B$123,MATCH(C176,items!$C$2:$C$123)),C176)</f>
        <v xml:space="preserve"> Bomb 3</v>
      </c>
      <c r="Q176" t="str">
        <f>IF(ISERR(FIND("G",D176)),INDEX(items!$B$2:$B$123,MATCH(D176,items!$C$2:$C$123)),D176)</f>
        <v xml:space="preserve"> Bomb 4</v>
      </c>
    </row>
    <row r="177" spans="1:17" x14ac:dyDescent="0.25">
      <c r="A177" s="2" t="s">
        <v>468</v>
      </c>
      <c r="B177" s="1" t="s">
        <v>522</v>
      </c>
      <c r="C177" s="1">
        <v>39</v>
      </c>
      <c r="D177" s="1">
        <v>40</v>
      </c>
      <c r="F177" t="str">
        <f>INDEX(items!$B$2:$B$123,MATCH(B177,items!$A$2:$A$123))</f>
        <v xml:space="preserve"> Bomb 2</v>
      </c>
      <c r="G177" t="str">
        <f>INDEX(items!$B$2:$B$123,MATCH(C177,items!$A$2:$A$123))</f>
        <v xml:space="preserve"> *Blank*</v>
      </c>
      <c r="H177" t="str">
        <f>INDEX(items!$B$2:$B$123,MATCH(D177,items!$A$2:$A$123))</f>
        <v xml:space="preserve"> *Blank*</v>
      </c>
      <c r="I177" t="s">
        <v>300</v>
      </c>
      <c r="J177">
        <f t="shared" si="11"/>
        <v>176</v>
      </c>
      <c r="K177" t="e">
        <f t="shared" si="8"/>
        <v>#NUM!</v>
      </c>
      <c r="L177">
        <f t="shared" si="9"/>
        <v>57</v>
      </c>
      <c r="M177">
        <f t="shared" si="10"/>
        <v>64</v>
      </c>
      <c r="O177" t="str">
        <f>IF(ISERR(FIND("G",B177)),INDEX(items!$B$2:$B$123,MATCH(B177,items!$C$2:$C$123)),B177)</f>
        <v>2000G</v>
      </c>
      <c r="P177" t="str">
        <f>IF(ISERR(FIND("G",C177)),INDEX(items!$B$2:$B$123,MATCH(C177,items!$C$2:$C$123)),C177)</f>
        <v xml:space="preserve"> Empty Pack</v>
      </c>
      <c r="Q177" t="str">
        <f>IF(ISERR(FIND("G",D177)),INDEX(items!$B$2:$B$123,MATCH(D177,items!$C$2:$C$123)),D177)</f>
        <v xml:space="preserve"> Power Pack</v>
      </c>
    </row>
    <row r="178" spans="1:17" x14ac:dyDescent="0.25">
      <c r="A178" s="2" t="s">
        <v>469</v>
      </c>
      <c r="B178" s="1" t="s">
        <v>522</v>
      </c>
      <c r="C178" s="1">
        <v>31</v>
      </c>
      <c r="D178" s="1">
        <v>31</v>
      </c>
      <c r="F178" t="str">
        <f>INDEX(items!$B$2:$B$123,MATCH(B178,items!$A$2:$A$123))</f>
        <v xml:space="preserve"> Bomb 2</v>
      </c>
      <c r="G178" t="str">
        <f>INDEX(items!$B$2:$B$123,MATCH(C178,items!$A$2:$A$123))</f>
        <v xml:space="preserve"> Boots 5</v>
      </c>
      <c r="H178" t="str">
        <f>INDEX(items!$B$2:$B$123,MATCH(D178,items!$A$2:$A$123))</f>
        <v xml:space="preserve"> Boots 5</v>
      </c>
      <c r="I178" t="s">
        <v>301</v>
      </c>
      <c r="J178">
        <f t="shared" si="11"/>
        <v>177</v>
      </c>
      <c r="K178" t="e">
        <f t="shared" si="8"/>
        <v>#NUM!</v>
      </c>
      <c r="L178">
        <f t="shared" si="9"/>
        <v>49</v>
      </c>
      <c r="M178">
        <f t="shared" si="10"/>
        <v>49</v>
      </c>
      <c r="O178" t="str">
        <f>IF(ISERR(FIND("G",B178)),INDEX(items!$B$2:$B$123,MATCH(B178,items!$C$2:$C$123)),B178)</f>
        <v>2000G</v>
      </c>
      <c r="P178" t="str">
        <f>IF(ISERR(FIND("G",C178)),INDEX(items!$B$2:$B$123,MATCH(C178,items!$C$2:$C$123)),C178)</f>
        <v xml:space="preserve"> Bomb 2</v>
      </c>
      <c r="Q178" t="str">
        <f>IF(ISERR(FIND("G",D178)),INDEX(items!$B$2:$B$123,MATCH(D178,items!$C$2:$C$123)),D178)</f>
        <v xml:space="preserve"> Bomb 2</v>
      </c>
    </row>
    <row r="179" spans="1:17" x14ac:dyDescent="0.25">
      <c r="A179" s="2" t="s">
        <v>470</v>
      </c>
      <c r="B179" s="1" t="s">
        <v>517</v>
      </c>
      <c r="C179" s="1">
        <v>28</v>
      </c>
      <c r="D179" s="1">
        <v>28</v>
      </c>
      <c r="F179" t="str">
        <f>INDEX(items!$B$2:$B$123,MATCH(B179,items!$A$2:$A$123))</f>
        <v xml:space="preserve"> Scrap 8</v>
      </c>
      <c r="G179" t="str">
        <f>INDEX(items!$B$2:$B$123,MATCH(C179,items!$A$2:$A$123))</f>
        <v xml:space="preserve"> Power Pack</v>
      </c>
      <c r="H179" t="str">
        <f>INDEX(items!$B$2:$B$123,MATCH(D179,items!$A$2:$A$123))</f>
        <v xml:space="preserve"> Power Pack</v>
      </c>
      <c r="I179" t="s">
        <v>302</v>
      </c>
      <c r="J179">
        <f t="shared" si="11"/>
        <v>178</v>
      </c>
      <c r="K179" t="e">
        <f t="shared" si="8"/>
        <v>#NUM!</v>
      </c>
      <c r="L179">
        <f t="shared" si="9"/>
        <v>40</v>
      </c>
      <c r="M179">
        <f t="shared" si="10"/>
        <v>40</v>
      </c>
      <c r="O179" t="str">
        <f>IF(ISERR(FIND("G",B179)),INDEX(items!$B$2:$B$123,MATCH(B179,items!$C$2:$C$123)),B179)</f>
        <v>800G</v>
      </c>
      <c r="P179" t="str">
        <f>IF(ISERR(FIND("G",C179)),INDEX(items!$B$2:$B$123,MATCH(C179,items!$C$2:$C$123)),C179)</f>
        <v xml:space="preserve"> Laser 2</v>
      </c>
      <c r="Q179" t="str">
        <f>IF(ISERR(FIND("G",D179)),INDEX(items!$B$2:$B$123,MATCH(D179,items!$C$2:$C$123)),D179)</f>
        <v xml:space="preserve"> Laser 2</v>
      </c>
    </row>
    <row r="180" spans="1:17" x14ac:dyDescent="0.25">
      <c r="A180" s="2" t="s">
        <v>471</v>
      </c>
      <c r="B180" s="1" t="s">
        <v>502</v>
      </c>
      <c r="C180" s="1">
        <v>26</v>
      </c>
      <c r="D180" s="1">
        <v>26</v>
      </c>
      <c r="F180" t="e">
        <f>INDEX(items!$B$2:$B$123,MATCH(B180,items!$A$2:$A$123))</f>
        <v>#N/A</v>
      </c>
      <c r="G180" t="str">
        <f>INDEX(items!$B$2:$B$123,MATCH(C180,items!$A$2:$A$123))</f>
        <v xml:space="preserve"> Shield 5</v>
      </c>
      <c r="H180" t="str">
        <f>INDEX(items!$B$2:$B$123,MATCH(D180,items!$A$2:$A$123))</f>
        <v xml:space="preserve"> Shield 5</v>
      </c>
      <c r="I180" t="s">
        <v>303</v>
      </c>
      <c r="J180">
        <f t="shared" si="11"/>
        <v>179</v>
      </c>
      <c r="K180" t="e">
        <f t="shared" si="8"/>
        <v>#NUM!</v>
      </c>
      <c r="L180">
        <f t="shared" si="9"/>
        <v>38</v>
      </c>
      <c r="M180">
        <f t="shared" si="10"/>
        <v>38</v>
      </c>
      <c r="O180" t="str">
        <f>IF(ISERR(FIND("G",B180)),INDEX(items!$B$2:$B$123,MATCH(B180,items!$C$2:$C$123)),B180)</f>
        <v>1000G</v>
      </c>
      <c r="P180" t="str">
        <f>IF(ISERR(FIND("G",C180)),INDEX(items!$B$2:$B$123,MATCH(C180,items!$C$2:$C$123)),C180)</f>
        <v xml:space="preserve"> Shot 3</v>
      </c>
      <c r="Q180" t="str">
        <f>IF(ISERR(FIND("G",D180)),INDEX(items!$B$2:$B$123,MATCH(D180,items!$C$2:$C$123)),D180)</f>
        <v xml:space="preserve"> Shot 3</v>
      </c>
    </row>
    <row r="181" spans="1:17" x14ac:dyDescent="0.25">
      <c r="A181" s="2" t="s">
        <v>472</v>
      </c>
      <c r="B181" s="1" t="s">
        <v>522</v>
      </c>
      <c r="C181" s="1">
        <v>8</v>
      </c>
      <c r="D181" s="1">
        <v>9</v>
      </c>
      <c r="F181" t="str">
        <f>INDEX(items!$B$2:$B$123,MATCH(B181,items!$A$2:$A$123))</f>
        <v xml:space="preserve"> Bomb 2</v>
      </c>
      <c r="G181" t="str">
        <f>INDEX(items!$B$2:$B$123,MATCH(C181,items!$A$2:$A$123))</f>
        <v xml:space="preserve"> Blade 1</v>
      </c>
      <c r="H181" t="str">
        <f>INDEX(items!$B$2:$B$123,MATCH(D181,items!$A$2:$A$123))</f>
        <v xml:space="preserve"> Blade 2</v>
      </c>
      <c r="I181" t="s">
        <v>304</v>
      </c>
      <c r="J181">
        <f t="shared" si="11"/>
        <v>180</v>
      </c>
      <c r="K181" t="e">
        <f t="shared" si="8"/>
        <v>#NUM!</v>
      </c>
      <c r="L181">
        <f t="shared" si="9"/>
        <v>8</v>
      </c>
      <c r="M181">
        <f t="shared" si="10"/>
        <v>9</v>
      </c>
      <c r="O181" t="str">
        <f>IF(ISERR(FIND("G",B181)),INDEX(items!$B$2:$B$123,MATCH(B181,items!$C$2:$C$123)),B181)</f>
        <v>2000G</v>
      </c>
      <c r="P181" t="str">
        <f>IF(ISERR(FIND("G",C181)),INDEX(items!$B$2:$B$123,MATCH(C181,items!$C$2:$C$123)),C181)</f>
        <v xml:space="preserve"> Blade 1</v>
      </c>
      <c r="Q181" t="str">
        <f>IF(ISERR(FIND("G",D181)),INDEX(items!$B$2:$B$123,MATCH(D181,items!$C$2:$C$123)),D181)</f>
        <v xml:space="preserve"> Blade 2</v>
      </c>
    </row>
    <row r="182" spans="1:17" x14ac:dyDescent="0.25">
      <c r="A182" s="2" t="s">
        <v>473</v>
      </c>
      <c r="B182" s="1">
        <v>0</v>
      </c>
      <c r="C182" s="1" t="s">
        <v>502</v>
      </c>
      <c r="D182" s="1" t="s">
        <v>503</v>
      </c>
      <c r="F182" t="str">
        <f>INDEX(items!$B$2:$B$123,MATCH(B182,items!$A$2:$A$123))</f>
        <v xml:space="preserve"> No Item</v>
      </c>
      <c r="G182" t="e">
        <f>INDEX(items!$B$2:$B$123,MATCH(C182,items!$A$2:$A$123))</f>
        <v>#N/A</v>
      </c>
      <c r="H182" t="str">
        <f>INDEX(items!$B$2:$B$123,MATCH(D182,items!$A$2:$A$123))</f>
        <v xml:space="preserve"> Scrap 8</v>
      </c>
      <c r="I182" t="s">
        <v>305</v>
      </c>
      <c r="J182">
        <f t="shared" si="11"/>
        <v>181</v>
      </c>
      <c r="K182">
        <f t="shared" si="8"/>
        <v>0</v>
      </c>
      <c r="L182" t="e">
        <f t="shared" si="9"/>
        <v>#NUM!</v>
      </c>
      <c r="M182" t="e">
        <f t="shared" si="10"/>
        <v>#NUM!</v>
      </c>
      <c r="O182" t="str">
        <f>IF(ISERR(FIND("G",B182)),INDEX(items!$B$2:$B$123,MATCH(B182,items!$C$2:$C$123)),B182)</f>
        <v xml:space="preserve"> No Item</v>
      </c>
      <c r="P182" t="str">
        <f>IF(ISERR(FIND("G",C182)),INDEX(items!$B$2:$B$123,MATCH(C182,items!$C$2:$C$123)),C182)</f>
        <v>1000G</v>
      </c>
      <c r="Q182" t="str">
        <f>IF(ISERR(FIND("G",D182)),INDEX(items!$B$2:$B$123,MATCH(D182,items!$C$2:$C$123)),D182)</f>
        <v>7500G</v>
      </c>
    </row>
    <row r="183" spans="1:17" x14ac:dyDescent="0.25">
      <c r="A183" s="2" t="s">
        <v>474</v>
      </c>
      <c r="B183" s="1">
        <v>0</v>
      </c>
      <c r="C183" s="1" t="s">
        <v>502</v>
      </c>
      <c r="D183" s="1" t="s">
        <v>503</v>
      </c>
      <c r="F183" t="str">
        <f>INDEX(items!$B$2:$B$123,MATCH(B183,items!$A$2:$A$123))</f>
        <v xml:space="preserve"> No Item</v>
      </c>
      <c r="G183" t="e">
        <f>INDEX(items!$B$2:$B$123,MATCH(C183,items!$A$2:$A$123))</f>
        <v>#N/A</v>
      </c>
      <c r="H183" t="str">
        <f>INDEX(items!$B$2:$B$123,MATCH(D183,items!$A$2:$A$123))</f>
        <v xml:space="preserve"> Scrap 8</v>
      </c>
      <c r="J183">
        <f t="shared" si="11"/>
        <v>182</v>
      </c>
      <c r="K183">
        <f t="shared" si="8"/>
        <v>0</v>
      </c>
      <c r="L183" t="e">
        <f t="shared" si="9"/>
        <v>#NUM!</v>
      </c>
      <c r="M183" t="e">
        <f t="shared" si="10"/>
        <v>#NUM!</v>
      </c>
      <c r="O183" t="str">
        <f>IF(ISERR(FIND("G",B183)),INDEX(items!$B$2:$B$123,MATCH(B183,items!$C$2:$C$123)),B183)</f>
        <v xml:space="preserve"> No Item</v>
      </c>
      <c r="P183" t="str">
        <f>IF(ISERR(FIND("G",C183)),INDEX(items!$B$2:$B$123,MATCH(C183,items!$C$2:$C$123)),C183)</f>
        <v>1000G</v>
      </c>
      <c r="Q183" t="str">
        <f>IF(ISERR(FIND("G",D183)),INDEX(items!$B$2:$B$123,MATCH(D183,items!$C$2:$C$123)),D183)</f>
        <v>7500G</v>
      </c>
    </row>
    <row r="184" spans="1:17" x14ac:dyDescent="0.25">
      <c r="A184" s="2" t="s">
        <v>475</v>
      </c>
      <c r="B184" s="1">
        <v>0</v>
      </c>
      <c r="C184" s="1" t="s">
        <v>502</v>
      </c>
      <c r="D184" s="1" t="s">
        <v>503</v>
      </c>
      <c r="F184" t="str">
        <f>INDEX(items!$B$2:$B$123,MATCH(B184,items!$A$2:$A$123))</f>
        <v xml:space="preserve"> No Item</v>
      </c>
      <c r="G184" t="e">
        <f>INDEX(items!$B$2:$B$123,MATCH(C184,items!$A$2:$A$123))</f>
        <v>#N/A</v>
      </c>
      <c r="H184" t="str">
        <f>INDEX(items!$B$2:$B$123,MATCH(D184,items!$A$2:$A$123))</f>
        <v xml:space="preserve"> Scrap 8</v>
      </c>
      <c r="J184">
        <f t="shared" si="11"/>
        <v>183</v>
      </c>
      <c r="K184">
        <f t="shared" si="8"/>
        <v>0</v>
      </c>
      <c r="L184" t="e">
        <f t="shared" si="9"/>
        <v>#NUM!</v>
      </c>
      <c r="M184" t="e">
        <f t="shared" si="10"/>
        <v>#NUM!</v>
      </c>
      <c r="O184" t="str">
        <f>IF(ISERR(FIND("G",B184)),INDEX(items!$B$2:$B$123,MATCH(B184,items!$C$2:$C$123)),B184)</f>
        <v xml:space="preserve"> No Item</v>
      </c>
      <c r="P184" t="str">
        <f>IF(ISERR(FIND("G",C184)),INDEX(items!$B$2:$B$123,MATCH(C184,items!$C$2:$C$123)),C184)</f>
        <v>1000G</v>
      </c>
      <c r="Q184" t="str">
        <f>IF(ISERR(FIND("G",D184)),INDEX(items!$B$2:$B$123,MATCH(D184,items!$C$2:$C$123)),D184)</f>
        <v>7500G</v>
      </c>
    </row>
    <row r="185" spans="1:17" x14ac:dyDescent="0.25">
      <c r="A185" s="2" t="s">
        <v>476</v>
      </c>
      <c r="B185" s="1">
        <v>0</v>
      </c>
      <c r="C185" s="1" t="s">
        <v>502</v>
      </c>
      <c r="D185" s="1" t="s">
        <v>503</v>
      </c>
      <c r="F185" t="str">
        <f>INDEX(items!$B$2:$B$123,MATCH(B185,items!$A$2:$A$123))</f>
        <v xml:space="preserve"> No Item</v>
      </c>
      <c r="G185" t="e">
        <f>INDEX(items!$B$2:$B$123,MATCH(C185,items!$A$2:$A$123))</f>
        <v>#N/A</v>
      </c>
      <c r="H185" t="str">
        <f>INDEX(items!$B$2:$B$123,MATCH(D185,items!$A$2:$A$123))</f>
        <v xml:space="preserve"> Scrap 8</v>
      </c>
      <c r="J185">
        <f t="shared" si="11"/>
        <v>184</v>
      </c>
      <c r="K185">
        <f t="shared" si="8"/>
        <v>0</v>
      </c>
      <c r="L185" t="e">
        <f t="shared" si="9"/>
        <v>#NUM!</v>
      </c>
      <c r="M185" t="e">
        <f t="shared" si="10"/>
        <v>#NUM!</v>
      </c>
      <c r="O185" t="str">
        <f>IF(ISERR(FIND("G",B185)),INDEX(items!$B$2:$B$123,MATCH(B185,items!$C$2:$C$123)),B185)</f>
        <v xml:space="preserve"> No Item</v>
      </c>
      <c r="P185" t="str">
        <f>IF(ISERR(FIND("G",C185)),INDEX(items!$B$2:$B$123,MATCH(C185,items!$C$2:$C$123)),C185)</f>
        <v>1000G</v>
      </c>
      <c r="Q185" t="str">
        <f>IF(ISERR(FIND("G",D185)),INDEX(items!$B$2:$B$123,MATCH(D185,items!$C$2:$C$123)),D185)</f>
        <v>7500G</v>
      </c>
    </row>
    <row r="186" spans="1:17" x14ac:dyDescent="0.25">
      <c r="A186" s="2" t="s">
        <v>477</v>
      </c>
      <c r="B186" s="1">
        <v>0</v>
      </c>
      <c r="C186" s="1" t="s">
        <v>502</v>
      </c>
      <c r="D186" s="1" t="s">
        <v>503</v>
      </c>
      <c r="F186" t="str">
        <f>INDEX(items!$B$2:$B$123,MATCH(B186,items!$A$2:$A$123))</f>
        <v xml:space="preserve"> No Item</v>
      </c>
      <c r="G186" t="e">
        <f>INDEX(items!$B$2:$B$123,MATCH(C186,items!$A$2:$A$123))</f>
        <v>#N/A</v>
      </c>
      <c r="H186" t="str">
        <f>INDEX(items!$B$2:$B$123,MATCH(D186,items!$A$2:$A$123))</f>
        <v xml:space="preserve"> Scrap 8</v>
      </c>
      <c r="J186">
        <f t="shared" si="11"/>
        <v>185</v>
      </c>
      <c r="K186">
        <f t="shared" si="8"/>
        <v>0</v>
      </c>
      <c r="L186" t="e">
        <f t="shared" si="9"/>
        <v>#NUM!</v>
      </c>
      <c r="M186" t="e">
        <f t="shared" si="10"/>
        <v>#NUM!</v>
      </c>
      <c r="O186" t="str">
        <f>IF(ISERR(FIND("G",B186)),INDEX(items!$B$2:$B$123,MATCH(B186,items!$C$2:$C$123)),B186)</f>
        <v xml:space="preserve"> No Item</v>
      </c>
      <c r="P186" t="str">
        <f>IF(ISERR(FIND("G",C186)),INDEX(items!$B$2:$B$123,MATCH(C186,items!$C$2:$C$123)),C186)</f>
        <v>1000G</v>
      </c>
      <c r="Q186" t="str">
        <f>IF(ISERR(FIND("G",D186)),INDEX(items!$B$2:$B$123,MATCH(D186,items!$C$2:$C$123)),D186)</f>
        <v>7500G</v>
      </c>
    </row>
    <row r="187" spans="1:17" x14ac:dyDescent="0.25">
      <c r="A187" s="2" t="s">
        <v>478</v>
      </c>
      <c r="B187" s="1">
        <v>0</v>
      </c>
      <c r="C187" s="1" t="s">
        <v>502</v>
      </c>
      <c r="D187" s="1" t="s">
        <v>503</v>
      </c>
      <c r="F187" t="str">
        <f>INDEX(items!$B$2:$B$123,MATCH(B187,items!$A$2:$A$123))</f>
        <v xml:space="preserve"> No Item</v>
      </c>
      <c r="G187" t="e">
        <f>INDEX(items!$B$2:$B$123,MATCH(C187,items!$A$2:$A$123))</f>
        <v>#N/A</v>
      </c>
      <c r="H187" t="str">
        <f>INDEX(items!$B$2:$B$123,MATCH(D187,items!$A$2:$A$123))</f>
        <v xml:space="preserve"> Scrap 8</v>
      </c>
      <c r="J187">
        <f t="shared" si="11"/>
        <v>186</v>
      </c>
      <c r="K187">
        <f t="shared" si="8"/>
        <v>0</v>
      </c>
      <c r="L187" t="e">
        <f t="shared" si="9"/>
        <v>#NUM!</v>
      </c>
      <c r="M187" t="e">
        <f t="shared" si="10"/>
        <v>#NUM!</v>
      </c>
      <c r="O187" t="str">
        <f>IF(ISERR(FIND("G",B187)),INDEX(items!$B$2:$B$123,MATCH(B187,items!$C$2:$C$123)),B187)</f>
        <v xml:space="preserve"> No Item</v>
      </c>
      <c r="P187" t="str">
        <f>IF(ISERR(FIND("G",C187)),INDEX(items!$B$2:$B$123,MATCH(C187,items!$C$2:$C$123)),C187)</f>
        <v>1000G</v>
      </c>
      <c r="Q187" t="str">
        <f>IF(ISERR(FIND("G",D187)),INDEX(items!$B$2:$B$123,MATCH(D187,items!$C$2:$C$123)),D187)</f>
        <v>7500G</v>
      </c>
    </row>
    <row r="188" spans="1:17" x14ac:dyDescent="0.25">
      <c r="A188" s="2" t="s">
        <v>479</v>
      </c>
      <c r="B188" s="1">
        <v>0</v>
      </c>
      <c r="C188" s="1" t="s">
        <v>502</v>
      </c>
      <c r="D188" s="1" t="s">
        <v>503</v>
      </c>
      <c r="F188" t="str">
        <f>INDEX(items!$B$2:$B$123,MATCH(B188,items!$A$2:$A$123))</f>
        <v xml:space="preserve"> No Item</v>
      </c>
      <c r="G188" t="e">
        <f>INDEX(items!$B$2:$B$123,MATCH(C188,items!$A$2:$A$123))</f>
        <v>#N/A</v>
      </c>
      <c r="H188" t="str">
        <f>INDEX(items!$B$2:$B$123,MATCH(D188,items!$A$2:$A$123))</f>
        <v xml:space="preserve"> Scrap 8</v>
      </c>
      <c r="J188">
        <f t="shared" si="11"/>
        <v>187</v>
      </c>
      <c r="K188">
        <f t="shared" si="8"/>
        <v>0</v>
      </c>
      <c r="L188" t="e">
        <f t="shared" si="9"/>
        <v>#NUM!</v>
      </c>
      <c r="M188" t="e">
        <f t="shared" si="10"/>
        <v>#NUM!</v>
      </c>
      <c r="O188" t="str">
        <f>IF(ISERR(FIND("G",B188)),INDEX(items!$B$2:$B$123,MATCH(B188,items!$C$2:$C$123)),B188)</f>
        <v xml:space="preserve"> No Item</v>
      </c>
      <c r="P188" t="str">
        <f>IF(ISERR(FIND("G",C188)),INDEX(items!$B$2:$B$123,MATCH(C188,items!$C$2:$C$123)),C188)</f>
        <v>1000G</v>
      </c>
      <c r="Q188" t="str">
        <f>IF(ISERR(FIND("G",D188)),INDEX(items!$B$2:$B$123,MATCH(D188,items!$C$2:$C$123)),D188)</f>
        <v>7500G</v>
      </c>
    </row>
    <row r="189" spans="1:17" x14ac:dyDescent="0.25">
      <c r="A189" s="2" t="s">
        <v>480</v>
      </c>
      <c r="B189" s="1">
        <v>0</v>
      </c>
      <c r="C189" s="1" t="s">
        <v>502</v>
      </c>
      <c r="D189" s="1" t="s">
        <v>503</v>
      </c>
      <c r="F189" t="str">
        <f>INDEX(items!$B$2:$B$123,MATCH(B189,items!$A$2:$A$123))</f>
        <v xml:space="preserve"> No Item</v>
      </c>
      <c r="G189" t="e">
        <f>INDEX(items!$B$2:$B$123,MATCH(C189,items!$A$2:$A$123))</f>
        <v>#N/A</v>
      </c>
      <c r="H189" t="str">
        <f>INDEX(items!$B$2:$B$123,MATCH(D189,items!$A$2:$A$123))</f>
        <v xml:space="preserve"> Scrap 8</v>
      </c>
      <c r="J189">
        <f t="shared" si="11"/>
        <v>188</v>
      </c>
      <c r="K189">
        <f t="shared" si="8"/>
        <v>0</v>
      </c>
      <c r="L189" t="e">
        <f t="shared" si="9"/>
        <v>#NUM!</v>
      </c>
      <c r="M189" t="e">
        <f t="shared" si="10"/>
        <v>#NUM!</v>
      </c>
      <c r="O189" t="str">
        <f>IF(ISERR(FIND("G",B189)),INDEX(items!$B$2:$B$123,MATCH(B189,items!$C$2:$C$123)),B189)</f>
        <v xml:space="preserve"> No Item</v>
      </c>
      <c r="P189" t="str">
        <f>IF(ISERR(FIND("G",C189)),INDEX(items!$B$2:$B$123,MATCH(C189,items!$C$2:$C$123)),C189)</f>
        <v>1000G</v>
      </c>
      <c r="Q189" t="str">
        <f>IF(ISERR(FIND("G",D189)),INDEX(items!$B$2:$B$123,MATCH(D189,items!$C$2:$C$123)),D189)</f>
        <v>7500G</v>
      </c>
    </row>
    <row r="190" spans="1:17" x14ac:dyDescent="0.25">
      <c r="A190" s="2" t="s">
        <v>481</v>
      </c>
      <c r="B190" s="1">
        <v>0</v>
      </c>
      <c r="C190" s="1" t="s">
        <v>502</v>
      </c>
      <c r="D190" s="1" t="s">
        <v>503</v>
      </c>
      <c r="F190" t="str">
        <f>INDEX(items!$B$2:$B$123,MATCH(B190,items!$A$2:$A$123))</f>
        <v xml:space="preserve"> No Item</v>
      </c>
      <c r="G190" t="e">
        <f>INDEX(items!$B$2:$B$123,MATCH(C190,items!$A$2:$A$123))</f>
        <v>#N/A</v>
      </c>
      <c r="H190" t="str">
        <f>INDEX(items!$B$2:$B$123,MATCH(D190,items!$A$2:$A$123))</f>
        <v xml:space="preserve"> Scrap 8</v>
      </c>
      <c r="J190">
        <f t="shared" si="11"/>
        <v>189</v>
      </c>
      <c r="K190">
        <f t="shared" si="8"/>
        <v>0</v>
      </c>
      <c r="L190" t="e">
        <f t="shared" si="9"/>
        <v>#NUM!</v>
      </c>
      <c r="M190" t="e">
        <f t="shared" si="10"/>
        <v>#NUM!</v>
      </c>
      <c r="O190" t="str">
        <f>IF(ISERR(FIND("G",B190)),INDEX(items!$B$2:$B$123,MATCH(B190,items!$C$2:$C$123)),B190)</f>
        <v xml:space="preserve"> No Item</v>
      </c>
      <c r="P190" t="str">
        <f>IF(ISERR(FIND("G",C190)),INDEX(items!$B$2:$B$123,MATCH(C190,items!$C$2:$C$123)),C190)</f>
        <v>1000G</v>
      </c>
      <c r="Q190" t="str">
        <f>IF(ISERR(FIND("G",D190)),INDEX(items!$B$2:$B$123,MATCH(D190,items!$C$2:$C$123)),D190)</f>
        <v>7500G</v>
      </c>
    </row>
    <row r="191" spans="1:17" x14ac:dyDescent="0.25">
      <c r="A191" s="2" t="s">
        <v>482</v>
      </c>
      <c r="B191" s="1">
        <v>0</v>
      </c>
      <c r="C191" s="1" t="s">
        <v>502</v>
      </c>
      <c r="D191" s="1" t="s">
        <v>503</v>
      </c>
      <c r="F191" t="str">
        <f>INDEX(items!$B$2:$B$123,MATCH(B191,items!$A$2:$A$123))</f>
        <v xml:space="preserve"> No Item</v>
      </c>
      <c r="G191" t="e">
        <f>INDEX(items!$B$2:$B$123,MATCH(C191,items!$A$2:$A$123))</f>
        <v>#N/A</v>
      </c>
      <c r="H191" t="str">
        <f>INDEX(items!$B$2:$B$123,MATCH(D191,items!$A$2:$A$123))</f>
        <v xml:space="preserve"> Scrap 8</v>
      </c>
      <c r="J191">
        <f t="shared" si="11"/>
        <v>190</v>
      </c>
      <c r="K191">
        <f t="shared" si="8"/>
        <v>0</v>
      </c>
      <c r="L191" t="e">
        <f t="shared" si="9"/>
        <v>#NUM!</v>
      </c>
      <c r="M191" t="e">
        <f t="shared" si="10"/>
        <v>#NUM!</v>
      </c>
      <c r="O191" t="str">
        <f>IF(ISERR(FIND("G",B191)),INDEX(items!$B$2:$B$123,MATCH(B191,items!$C$2:$C$123)),B191)</f>
        <v xml:space="preserve"> No Item</v>
      </c>
      <c r="P191" t="str">
        <f>IF(ISERR(FIND("G",C191)),INDEX(items!$B$2:$B$123,MATCH(C191,items!$C$2:$C$123)),C191)</f>
        <v>1000G</v>
      </c>
      <c r="Q191" t="str">
        <f>IF(ISERR(FIND("G",D191)),INDEX(items!$B$2:$B$123,MATCH(D191,items!$C$2:$C$123)),D191)</f>
        <v>7500G</v>
      </c>
    </row>
    <row r="192" spans="1:17" x14ac:dyDescent="0.25">
      <c r="A192" s="2" t="s">
        <v>483</v>
      </c>
      <c r="B192" s="1">
        <v>0</v>
      </c>
      <c r="C192" s="1" t="s">
        <v>502</v>
      </c>
      <c r="D192" s="1" t="s">
        <v>503</v>
      </c>
      <c r="F192" t="str">
        <f>INDEX(items!$B$2:$B$123,MATCH(B192,items!$A$2:$A$123))</f>
        <v xml:space="preserve"> No Item</v>
      </c>
      <c r="G192" t="e">
        <f>INDEX(items!$B$2:$B$123,MATCH(C192,items!$A$2:$A$123))</f>
        <v>#N/A</v>
      </c>
      <c r="H192" t="str">
        <f>INDEX(items!$B$2:$B$123,MATCH(D192,items!$A$2:$A$123))</f>
        <v xml:space="preserve"> Scrap 8</v>
      </c>
      <c r="J192">
        <f t="shared" si="11"/>
        <v>191</v>
      </c>
      <c r="K192">
        <f t="shared" si="8"/>
        <v>0</v>
      </c>
      <c r="L192" t="e">
        <f t="shared" si="9"/>
        <v>#NUM!</v>
      </c>
      <c r="M192" t="e">
        <f t="shared" si="10"/>
        <v>#NUM!</v>
      </c>
      <c r="O192" t="str">
        <f>IF(ISERR(FIND("G",B192)),INDEX(items!$B$2:$B$123,MATCH(B192,items!$C$2:$C$123)),B192)</f>
        <v xml:space="preserve"> No Item</v>
      </c>
      <c r="P192" t="str">
        <f>IF(ISERR(FIND("G",C192)),INDEX(items!$B$2:$B$123,MATCH(C192,items!$C$2:$C$123)),C192)</f>
        <v>1000G</v>
      </c>
      <c r="Q192" t="str">
        <f>IF(ISERR(FIND("G",D192)),INDEX(items!$B$2:$B$123,MATCH(D192,items!$C$2:$C$123)),D192)</f>
        <v>7500G</v>
      </c>
    </row>
    <row r="193" spans="1:17" x14ac:dyDescent="0.25">
      <c r="A193" s="2" t="s">
        <v>484</v>
      </c>
      <c r="B193" s="1">
        <v>0</v>
      </c>
      <c r="C193" s="1" t="s">
        <v>502</v>
      </c>
      <c r="D193" s="1" t="s">
        <v>503</v>
      </c>
      <c r="F193" t="str">
        <f>INDEX(items!$B$2:$B$123,MATCH(B193,items!$A$2:$A$123))</f>
        <v xml:space="preserve"> No Item</v>
      </c>
      <c r="G193" t="e">
        <f>INDEX(items!$B$2:$B$123,MATCH(C193,items!$A$2:$A$123))</f>
        <v>#N/A</v>
      </c>
      <c r="H193" t="str">
        <f>INDEX(items!$B$2:$B$123,MATCH(D193,items!$A$2:$A$123))</f>
        <v xml:space="preserve"> Scrap 8</v>
      </c>
      <c r="J193">
        <f t="shared" si="11"/>
        <v>192</v>
      </c>
      <c r="K193">
        <f t="shared" ref="K193:K210" si="12">HEX2DEC(B193)</f>
        <v>0</v>
      </c>
      <c r="L193" t="e">
        <f t="shared" ref="L193:L210" si="13">HEX2DEC(C193)</f>
        <v>#NUM!</v>
      </c>
      <c r="M193" t="e">
        <f t="shared" ref="M193:M210" si="14">HEX2DEC(D193)</f>
        <v>#NUM!</v>
      </c>
      <c r="O193" t="str">
        <f>IF(ISERR(FIND("G",B193)),INDEX(items!$B$2:$B$123,MATCH(B193,items!$C$2:$C$123)),B193)</f>
        <v xml:space="preserve"> No Item</v>
      </c>
      <c r="P193" t="str">
        <f>IF(ISERR(FIND("G",C193)),INDEX(items!$B$2:$B$123,MATCH(C193,items!$C$2:$C$123)),C193)</f>
        <v>1000G</v>
      </c>
      <c r="Q193" t="str">
        <f>IF(ISERR(FIND("G",D193)),INDEX(items!$B$2:$B$123,MATCH(D193,items!$C$2:$C$123)),D193)</f>
        <v>7500G</v>
      </c>
    </row>
    <row r="194" spans="1:17" x14ac:dyDescent="0.25">
      <c r="A194" s="2" t="s">
        <v>485</v>
      </c>
      <c r="B194" s="1">
        <v>0</v>
      </c>
      <c r="C194" s="1" t="s">
        <v>502</v>
      </c>
      <c r="D194" s="1" t="s">
        <v>503</v>
      </c>
      <c r="F194" t="str">
        <f>INDEX(items!$B$2:$B$123,MATCH(B194,items!$A$2:$A$123))</f>
        <v xml:space="preserve"> No Item</v>
      </c>
      <c r="G194" t="e">
        <f>INDEX(items!$B$2:$B$123,MATCH(C194,items!$A$2:$A$123))</f>
        <v>#N/A</v>
      </c>
      <c r="H194" t="str">
        <f>INDEX(items!$B$2:$B$123,MATCH(D194,items!$A$2:$A$123))</f>
        <v xml:space="preserve"> Scrap 8</v>
      </c>
      <c r="J194">
        <f t="shared" ref="J194:J210" si="15">HEX2DEC(A194)</f>
        <v>193</v>
      </c>
      <c r="K194">
        <f t="shared" si="12"/>
        <v>0</v>
      </c>
      <c r="L194" t="e">
        <f t="shared" si="13"/>
        <v>#NUM!</v>
      </c>
      <c r="M194" t="e">
        <f t="shared" si="14"/>
        <v>#NUM!</v>
      </c>
      <c r="O194" t="str">
        <f>IF(ISERR(FIND("G",B194)),INDEX(items!$B$2:$B$123,MATCH(B194,items!$C$2:$C$123)),B194)</f>
        <v xml:space="preserve"> No Item</v>
      </c>
      <c r="P194" t="str">
        <f>IF(ISERR(FIND("G",C194)),INDEX(items!$B$2:$B$123,MATCH(C194,items!$C$2:$C$123)),C194)</f>
        <v>1000G</v>
      </c>
      <c r="Q194" t="str">
        <f>IF(ISERR(FIND("G",D194)),INDEX(items!$B$2:$B$123,MATCH(D194,items!$C$2:$C$123)),D194)</f>
        <v>7500G</v>
      </c>
    </row>
    <row r="195" spans="1:17" x14ac:dyDescent="0.25">
      <c r="A195" s="2" t="s">
        <v>486</v>
      </c>
      <c r="B195" s="1">
        <v>0</v>
      </c>
      <c r="C195" s="1" t="s">
        <v>502</v>
      </c>
      <c r="D195" s="1" t="s">
        <v>503</v>
      </c>
      <c r="F195" t="str">
        <f>INDEX(items!$B$2:$B$123,MATCH(B195,items!$A$2:$A$123))</f>
        <v xml:space="preserve"> No Item</v>
      </c>
      <c r="G195" t="e">
        <f>INDEX(items!$B$2:$B$123,MATCH(C195,items!$A$2:$A$123))</f>
        <v>#N/A</v>
      </c>
      <c r="H195" t="str">
        <f>INDEX(items!$B$2:$B$123,MATCH(D195,items!$A$2:$A$123))</f>
        <v xml:space="preserve"> Scrap 8</v>
      </c>
      <c r="J195">
        <f t="shared" si="15"/>
        <v>194</v>
      </c>
      <c r="K195">
        <f t="shared" si="12"/>
        <v>0</v>
      </c>
      <c r="L195" t="e">
        <f t="shared" si="13"/>
        <v>#NUM!</v>
      </c>
      <c r="M195" t="e">
        <f t="shared" si="14"/>
        <v>#NUM!</v>
      </c>
      <c r="O195" t="str">
        <f>IF(ISERR(FIND("G",B195)),INDEX(items!$B$2:$B$123,MATCH(B195,items!$C$2:$C$123)),B195)</f>
        <v xml:space="preserve"> No Item</v>
      </c>
      <c r="P195" t="str">
        <f>IF(ISERR(FIND("G",C195)),INDEX(items!$B$2:$B$123,MATCH(C195,items!$C$2:$C$123)),C195)</f>
        <v>1000G</v>
      </c>
      <c r="Q195" t="str">
        <f>IF(ISERR(FIND("G",D195)),INDEX(items!$B$2:$B$123,MATCH(D195,items!$C$2:$C$123)),D195)</f>
        <v>7500G</v>
      </c>
    </row>
    <row r="196" spans="1:17" x14ac:dyDescent="0.25">
      <c r="A196" s="2" t="s">
        <v>487</v>
      </c>
      <c r="B196" s="1">
        <v>0</v>
      </c>
      <c r="C196" s="1" t="s">
        <v>502</v>
      </c>
      <c r="D196" s="1" t="s">
        <v>503</v>
      </c>
      <c r="F196" t="str">
        <f>INDEX(items!$B$2:$B$123,MATCH(B196,items!$A$2:$A$123))</f>
        <v xml:space="preserve"> No Item</v>
      </c>
      <c r="G196" t="e">
        <f>INDEX(items!$B$2:$B$123,MATCH(C196,items!$A$2:$A$123))</f>
        <v>#N/A</v>
      </c>
      <c r="H196" t="str">
        <f>INDEX(items!$B$2:$B$123,MATCH(D196,items!$A$2:$A$123))</f>
        <v xml:space="preserve"> Scrap 8</v>
      </c>
      <c r="J196">
        <f t="shared" si="15"/>
        <v>195</v>
      </c>
      <c r="K196">
        <f t="shared" si="12"/>
        <v>0</v>
      </c>
      <c r="L196" t="e">
        <f t="shared" si="13"/>
        <v>#NUM!</v>
      </c>
      <c r="M196" t="e">
        <f t="shared" si="14"/>
        <v>#NUM!</v>
      </c>
      <c r="O196" t="str">
        <f>IF(ISERR(FIND("G",B196)),INDEX(items!$B$2:$B$123,MATCH(B196,items!$C$2:$C$123)),B196)</f>
        <v xml:space="preserve"> No Item</v>
      </c>
      <c r="P196" t="str">
        <f>IF(ISERR(FIND("G",C196)),INDEX(items!$B$2:$B$123,MATCH(C196,items!$C$2:$C$123)),C196)</f>
        <v>1000G</v>
      </c>
      <c r="Q196" t="str">
        <f>IF(ISERR(FIND("G",D196)),INDEX(items!$B$2:$B$123,MATCH(D196,items!$C$2:$C$123)),D196)</f>
        <v>7500G</v>
      </c>
    </row>
    <row r="197" spans="1:17" x14ac:dyDescent="0.25">
      <c r="A197" s="2" t="s">
        <v>488</v>
      </c>
      <c r="B197" s="1">
        <v>0</v>
      </c>
      <c r="C197" s="1" t="s">
        <v>502</v>
      </c>
      <c r="D197" s="1" t="s">
        <v>503</v>
      </c>
      <c r="F197" t="str">
        <f>INDEX(items!$B$2:$B$123,MATCH(B197,items!$A$2:$A$123))</f>
        <v xml:space="preserve"> No Item</v>
      </c>
      <c r="G197" t="e">
        <f>INDEX(items!$B$2:$B$123,MATCH(C197,items!$A$2:$A$123))</f>
        <v>#N/A</v>
      </c>
      <c r="H197" t="str">
        <f>INDEX(items!$B$2:$B$123,MATCH(D197,items!$A$2:$A$123))</f>
        <v xml:space="preserve"> Scrap 8</v>
      </c>
      <c r="J197">
        <f t="shared" si="15"/>
        <v>196</v>
      </c>
      <c r="K197">
        <f t="shared" si="12"/>
        <v>0</v>
      </c>
      <c r="L197" t="e">
        <f t="shared" si="13"/>
        <v>#NUM!</v>
      </c>
      <c r="M197" t="e">
        <f t="shared" si="14"/>
        <v>#NUM!</v>
      </c>
      <c r="O197" t="str">
        <f>IF(ISERR(FIND("G",B197)),INDEX(items!$B$2:$B$123,MATCH(B197,items!$C$2:$C$123)),B197)</f>
        <v xml:space="preserve"> No Item</v>
      </c>
      <c r="P197" t="str">
        <f>IF(ISERR(FIND("G",C197)),INDEX(items!$B$2:$B$123,MATCH(C197,items!$C$2:$C$123)),C197)</f>
        <v>1000G</v>
      </c>
      <c r="Q197" t="str">
        <f>IF(ISERR(FIND("G",D197)),INDEX(items!$B$2:$B$123,MATCH(D197,items!$C$2:$C$123)),D197)</f>
        <v>7500G</v>
      </c>
    </row>
    <row r="198" spans="1:17" x14ac:dyDescent="0.25">
      <c r="A198" s="2" t="s">
        <v>489</v>
      </c>
      <c r="B198" s="1">
        <v>0</v>
      </c>
      <c r="C198" s="1" t="s">
        <v>502</v>
      </c>
      <c r="D198" s="1" t="s">
        <v>503</v>
      </c>
      <c r="F198" t="str">
        <f>INDEX(items!$B$2:$B$123,MATCH(B198,items!$A$2:$A$123))</f>
        <v xml:space="preserve"> No Item</v>
      </c>
      <c r="G198" t="e">
        <f>INDEX(items!$B$2:$B$123,MATCH(C198,items!$A$2:$A$123))</f>
        <v>#N/A</v>
      </c>
      <c r="H198" t="str">
        <f>INDEX(items!$B$2:$B$123,MATCH(D198,items!$A$2:$A$123))</f>
        <v xml:space="preserve"> Scrap 8</v>
      </c>
      <c r="J198">
        <f t="shared" si="15"/>
        <v>197</v>
      </c>
      <c r="K198">
        <f t="shared" si="12"/>
        <v>0</v>
      </c>
      <c r="L198" t="e">
        <f t="shared" si="13"/>
        <v>#NUM!</v>
      </c>
      <c r="M198" t="e">
        <f t="shared" si="14"/>
        <v>#NUM!</v>
      </c>
      <c r="O198" t="str">
        <f>IF(ISERR(FIND("G",B198)),INDEX(items!$B$2:$B$123,MATCH(B198,items!$C$2:$C$123)),B198)</f>
        <v xml:space="preserve"> No Item</v>
      </c>
      <c r="P198" t="str">
        <f>IF(ISERR(FIND("G",C198)),INDEX(items!$B$2:$B$123,MATCH(C198,items!$C$2:$C$123)),C198)</f>
        <v>1000G</v>
      </c>
      <c r="Q198" t="str">
        <f>IF(ISERR(FIND("G",D198)),INDEX(items!$B$2:$B$123,MATCH(D198,items!$C$2:$C$123)),D198)</f>
        <v>7500G</v>
      </c>
    </row>
    <row r="199" spans="1:17" x14ac:dyDescent="0.25">
      <c r="A199" s="2" t="s">
        <v>490</v>
      </c>
      <c r="B199" s="1">
        <v>0</v>
      </c>
      <c r="C199" s="1" t="s">
        <v>502</v>
      </c>
      <c r="D199" s="1" t="s">
        <v>503</v>
      </c>
      <c r="F199" t="str">
        <f>INDEX(items!$B$2:$B$123,MATCH(B199,items!$A$2:$A$123))</f>
        <v xml:space="preserve"> No Item</v>
      </c>
      <c r="G199" t="e">
        <f>INDEX(items!$B$2:$B$123,MATCH(C199,items!$A$2:$A$123))</f>
        <v>#N/A</v>
      </c>
      <c r="H199" t="str">
        <f>INDEX(items!$B$2:$B$123,MATCH(D199,items!$A$2:$A$123))</f>
        <v xml:space="preserve"> Scrap 8</v>
      </c>
      <c r="J199">
        <f t="shared" si="15"/>
        <v>198</v>
      </c>
      <c r="K199">
        <f t="shared" si="12"/>
        <v>0</v>
      </c>
      <c r="L199" t="e">
        <f t="shared" si="13"/>
        <v>#NUM!</v>
      </c>
      <c r="M199" t="e">
        <f t="shared" si="14"/>
        <v>#NUM!</v>
      </c>
      <c r="O199" t="str">
        <f>IF(ISERR(FIND("G",B199)),INDEX(items!$B$2:$B$123,MATCH(B199,items!$C$2:$C$123)),B199)</f>
        <v xml:space="preserve"> No Item</v>
      </c>
      <c r="P199" t="str">
        <f>IF(ISERR(FIND("G",C199)),INDEX(items!$B$2:$B$123,MATCH(C199,items!$C$2:$C$123)),C199)</f>
        <v>1000G</v>
      </c>
      <c r="Q199" t="str">
        <f>IF(ISERR(FIND("G",D199)),INDEX(items!$B$2:$B$123,MATCH(D199,items!$C$2:$C$123)),D199)</f>
        <v>7500G</v>
      </c>
    </row>
    <row r="200" spans="1:17" x14ac:dyDescent="0.25">
      <c r="A200" s="2" t="s">
        <v>491</v>
      </c>
      <c r="B200" s="1">
        <v>0</v>
      </c>
      <c r="C200" s="1" t="s">
        <v>502</v>
      </c>
      <c r="D200" s="1" t="s">
        <v>503</v>
      </c>
      <c r="F200" t="str">
        <f>INDEX(items!$B$2:$B$123,MATCH(B200,items!$A$2:$A$123))</f>
        <v xml:space="preserve"> No Item</v>
      </c>
      <c r="G200" t="e">
        <f>INDEX(items!$B$2:$B$123,MATCH(C200,items!$A$2:$A$123))</f>
        <v>#N/A</v>
      </c>
      <c r="H200" t="str">
        <f>INDEX(items!$B$2:$B$123,MATCH(D200,items!$A$2:$A$123))</f>
        <v xml:space="preserve"> Scrap 8</v>
      </c>
      <c r="J200">
        <f t="shared" si="15"/>
        <v>199</v>
      </c>
      <c r="K200">
        <f t="shared" si="12"/>
        <v>0</v>
      </c>
      <c r="L200" t="e">
        <f t="shared" si="13"/>
        <v>#NUM!</v>
      </c>
      <c r="M200" t="e">
        <f t="shared" si="14"/>
        <v>#NUM!</v>
      </c>
      <c r="O200" t="str">
        <f>IF(ISERR(FIND("G",B200)),INDEX(items!$B$2:$B$123,MATCH(B200,items!$C$2:$C$123)),B200)</f>
        <v xml:space="preserve"> No Item</v>
      </c>
      <c r="P200" t="str">
        <f>IF(ISERR(FIND("G",C200)),INDEX(items!$B$2:$B$123,MATCH(C200,items!$C$2:$C$123)),C200)</f>
        <v>1000G</v>
      </c>
      <c r="Q200" t="str">
        <f>IF(ISERR(FIND("G",D200)),INDEX(items!$B$2:$B$123,MATCH(D200,items!$C$2:$C$123)),D200)</f>
        <v>7500G</v>
      </c>
    </row>
    <row r="201" spans="1:17" x14ac:dyDescent="0.25">
      <c r="A201" s="2" t="s">
        <v>492</v>
      </c>
      <c r="B201" s="1" t="s">
        <v>502</v>
      </c>
      <c r="C201" s="1" t="s">
        <v>502</v>
      </c>
      <c r="D201" s="1" t="s">
        <v>503</v>
      </c>
      <c r="F201" t="e">
        <f>INDEX(items!$B$2:$B$123,MATCH(B201,items!$A$2:$A$123))</f>
        <v>#N/A</v>
      </c>
      <c r="G201" t="e">
        <f>INDEX(items!$B$2:$B$123,MATCH(C201,items!$A$2:$A$123))</f>
        <v>#N/A</v>
      </c>
      <c r="H201" t="str">
        <f>INDEX(items!$B$2:$B$123,MATCH(D201,items!$A$2:$A$123))</f>
        <v xml:space="preserve"> Scrap 8</v>
      </c>
      <c r="I201" t="s">
        <v>306</v>
      </c>
      <c r="J201">
        <f t="shared" si="15"/>
        <v>200</v>
      </c>
      <c r="K201" t="e">
        <f t="shared" si="12"/>
        <v>#NUM!</v>
      </c>
      <c r="L201" t="e">
        <f t="shared" si="13"/>
        <v>#NUM!</v>
      </c>
      <c r="M201" t="e">
        <f t="shared" si="14"/>
        <v>#NUM!</v>
      </c>
      <c r="O201" t="str">
        <f>IF(ISERR(FIND("G",B201)),INDEX(items!$B$2:$B$123,MATCH(B201,items!$C$2:$C$123)),B201)</f>
        <v>1000G</v>
      </c>
      <c r="P201" t="str">
        <f>IF(ISERR(FIND("G",C201)),INDEX(items!$B$2:$B$123,MATCH(C201,items!$C$2:$C$123)),C201)</f>
        <v>1000G</v>
      </c>
      <c r="Q201" t="str">
        <f>IF(ISERR(FIND("G",D201)),INDEX(items!$B$2:$B$123,MATCH(D201,items!$C$2:$C$123)),D201)</f>
        <v>7500G</v>
      </c>
    </row>
    <row r="202" spans="1:17" x14ac:dyDescent="0.25">
      <c r="A202" s="2" t="s">
        <v>493</v>
      </c>
      <c r="B202" s="1" t="s">
        <v>523</v>
      </c>
      <c r="C202" s="1" t="s">
        <v>502</v>
      </c>
      <c r="D202" s="1" t="s">
        <v>503</v>
      </c>
      <c r="F202" t="e">
        <f>INDEX(items!$B$2:$B$123,MATCH(B202,items!$A$2:$A$123))</f>
        <v>#N/A</v>
      </c>
      <c r="G202" t="e">
        <f>INDEX(items!$B$2:$B$123,MATCH(C202,items!$A$2:$A$123))</f>
        <v>#N/A</v>
      </c>
      <c r="H202" t="str">
        <f>INDEX(items!$B$2:$B$123,MATCH(D202,items!$A$2:$A$123))</f>
        <v xml:space="preserve"> Scrap 8</v>
      </c>
      <c r="I202" t="s">
        <v>307</v>
      </c>
      <c r="J202">
        <f t="shared" si="15"/>
        <v>201</v>
      </c>
      <c r="K202" t="e">
        <f t="shared" si="12"/>
        <v>#NUM!</v>
      </c>
      <c r="L202" t="e">
        <f t="shared" si="13"/>
        <v>#NUM!</v>
      </c>
      <c r="M202" t="e">
        <f t="shared" si="14"/>
        <v>#NUM!</v>
      </c>
      <c r="O202" t="str">
        <f>IF(ISERR(FIND("G",B202)),INDEX(items!$B$2:$B$123,MATCH(B202,items!$C$2:$C$123)),B202)</f>
        <v>1500G</v>
      </c>
      <c r="P202" t="str">
        <f>IF(ISERR(FIND("G",C202)),INDEX(items!$B$2:$B$123,MATCH(C202,items!$C$2:$C$123)),C202)</f>
        <v>1000G</v>
      </c>
      <c r="Q202" t="str">
        <f>IF(ISERR(FIND("G",D202)),INDEX(items!$B$2:$B$123,MATCH(D202,items!$C$2:$C$123)),D202)</f>
        <v>7500G</v>
      </c>
    </row>
    <row r="203" spans="1:17" x14ac:dyDescent="0.25">
      <c r="A203" s="2" t="s">
        <v>494</v>
      </c>
      <c r="B203" s="1" t="s">
        <v>522</v>
      </c>
      <c r="C203" s="1" t="s">
        <v>502</v>
      </c>
      <c r="D203" s="1" t="s">
        <v>503</v>
      </c>
      <c r="F203" t="str">
        <f>INDEX(items!$B$2:$B$123,MATCH(B203,items!$A$2:$A$123))</f>
        <v xml:space="preserve"> Bomb 2</v>
      </c>
      <c r="G203" t="e">
        <f>INDEX(items!$B$2:$B$123,MATCH(C203,items!$A$2:$A$123))</f>
        <v>#N/A</v>
      </c>
      <c r="H203" t="str">
        <f>INDEX(items!$B$2:$B$123,MATCH(D203,items!$A$2:$A$123))</f>
        <v xml:space="preserve"> Scrap 8</v>
      </c>
      <c r="I203" t="s">
        <v>308</v>
      </c>
      <c r="J203">
        <f t="shared" si="15"/>
        <v>202</v>
      </c>
      <c r="K203" t="e">
        <f t="shared" si="12"/>
        <v>#NUM!</v>
      </c>
      <c r="L203" t="e">
        <f t="shared" si="13"/>
        <v>#NUM!</v>
      </c>
      <c r="M203" t="e">
        <f t="shared" si="14"/>
        <v>#NUM!</v>
      </c>
      <c r="O203" t="str">
        <f>IF(ISERR(FIND("G",B203)),INDEX(items!$B$2:$B$123,MATCH(B203,items!$C$2:$C$123)),B203)</f>
        <v>2000G</v>
      </c>
      <c r="P203" t="str">
        <f>IF(ISERR(FIND("G",C203)),INDEX(items!$B$2:$B$123,MATCH(C203,items!$C$2:$C$123)),C203)</f>
        <v>1000G</v>
      </c>
      <c r="Q203" t="str">
        <f>IF(ISERR(FIND("G",D203)),INDEX(items!$B$2:$B$123,MATCH(D203,items!$C$2:$C$123)),D203)</f>
        <v>7500G</v>
      </c>
    </row>
    <row r="204" spans="1:17" x14ac:dyDescent="0.25">
      <c r="A204" s="2" t="s">
        <v>495</v>
      </c>
      <c r="B204" s="1" t="s">
        <v>524</v>
      </c>
      <c r="C204" s="1" t="s">
        <v>502</v>
      </c>
      <c r="D204" s="1" t="s">
        <v>503</v>
      </c>
      <c r="F204" t="str">
        <f>INDEX(items!$B$2:$B$123,MATCH(B204,items!$A$2:$A$123))</f>
        <v xml:space="preserve"> Bomb 2</v>
      </c>
      <c r="G204" t="e">
        <f>INDEX(items!$B$2:$B$123,MATCH(C204,items!$A$2:$A$123))</f>
        <v>#N/A</v>
      </c>
      <c r="H204" t="str">
        <f>INDEX(items!$B$2:$B$123,MATCH(D204,items!$A$2:$A$123))</f>
        <v xml:space="preserve"> Scrap 8</v>
      </c>
      <c r="I204" t="s">
        <v>309</v>
      </c>
      <c r="J204">
        <f t="shared" si="15"/>
        <v>203</v>
      </c>
      <c r="K204" t="e">
        <f t="shared" si="12"/>
        <v>#NUM!</v>
      </c>
      <c r="L204" t="e">
        <f t="shared" si="13"/>
        <v>#NUM!</v>
      </c>
      <c r="M204" t="e">
        <f t="shared" si="14"/>
        <v>#NUM!</v>
      </c>
      <c r="O204" t="str">
        <f>IF(ISERR(FIND("G",B204)),INDEX(items!$B$2:$B$123,MATCH(B204,items!$C$2:$C$123)),B204)</f>
        <v>2500G</v>
      </c>
      <c r="P204" t="str">
        <f>IF(ISERR(FIND("G",C204)),INDEX(items!$B$2:$B$123,MATCH(C204,items!$C$2:$C$123)),C204)</f>
        <v>1000G</v>
      </c>
      <c r="Q204" t="str">
        <f>IF(ISERR(FIND("G",D204)),INDEX(items!$B$2:$B$123,MATCH(D204,items!$C$2:$C$123)),D204)</f>
        <v>7500G</v>
      </c>
    </row>
    <row r="205" spans="1:17" x14ac:dyDescent="0.25">
      <c r="A205" s="2" t="s">
        <v>496</v>
      </c>
      <c r="B205" s="1" t="s">
        <v>525</v>
      </c>
      <c r="C205" s="1" t="s">
        <v>502</v>
      </c>
      <c r="D205" s="1" t="s">
        <v>503</v>
      </c>
      <c r="F205" t="str">
        <f>INDEX(items!$B$2:$B$123,MATCH(B205,items!$A$2:$A$123))</f>
        <v xml:space="preserve"> Boots 3</v>
      </c>
      <c r="G205" t="e">
        <f>INDEX(items!$B$2:$B$123,MATCH(C205,items!$A$2:$A$123))</f>
        <v>#N/A</v>
      </c>
      <c r="H205" t="str">
        <f>INDEX(items!$B$2:$B$123,MATCH(D205,items!$A$2:$A$123))</f>
        <v xml:space="preserve"> Scrap 8</v>
      </c>
      <c r="I205" t="s">
        <v>310</v>
      </c>
      <c r="J205">
        <f t="shared" si="15"/>
        <v>204</v>
      </c>
      <c r="K205" t="e">
        <f t="shared" si="12"/>
        <v>#NUM!</v>
      </c>
      <c r="L205" t="e">
        <f t="shared" si="13"/>
        <v>#NUM!</v>
      </c>
      <c r="M205" t="e">
        <f t="shared" si="14"/>
        <v>#NUM!</v>
      </c>
      <c r="O205" t="str">
        <f>IF(ISERR(FIND("G",B205)),INDEX(items!$B$2:$B$123,MATCH(B205,items!$C$2:$C$123)),B205)</f>
        <v>3000G</v>
      </c>
      <c r="P205" t="str">
        <f>IF(ISERR(FIND("G",C205)),INDEX(items!$B$2:$B$123,MATCH(C205,items!$C$2:$C$123)),C205)</f>
        <v>1000G</v>
      </c>
      <c r="Q205" t="str">
        <f>IF(ISERR(FIND("G",D205)),INDEX(items!$B$2:$B$123,MATCH(D205,items!$C$2:$C$123)),D205)</f>
        <v>7500G</v>
      </c>
    </row>
    <row r="206" spans="1:17" x14ac:dyDescent="0.25">
      <c r="A206" s="2" t="s">
        <v>497</v>
      </c>
      <c r="B206" s="1" t="s">
        <v>526</v>
      </c>
      <c r="C206" s="1" t="s">
        <v>502</v>
      </c>
      <c r="D206" s="1" t="s">
        <v>503</v>
      </c>
      <c r="F206" t="str">
        <f>INDEX(items!$B$2:$B$123,MATCH(B206,items!$A$2:$A$123))</f>
        <v xml:space="preserve"> Boots 3</v>
      </c>
      <c r="G206" t="e">
        <f>INDEX(items!$B$2:$B$123,MATCH(C206,items!$A$2:$A$123))</f>
        <v>#N/A</v>
      </c>
      <c r="H206" t="str">
        <f>INDEX(items!$B$2:$B$123,MATCH(D206,items!$A$2:$A$123))</f>
        <v xml:space="preserve"> Scrap 8</v>
      </c>
      <c r="I206" t="s">
        <v>311</v>
      </c>
      <c r="J206">
        <f t="shared" si="15"/>
        <v>205</v>
      </c>
      <c r="K206" t="e">
        <f t="shared" si="12"/>
        <v>#NUM!</v>
      </c>
      <c r="L206" t="e">
        <f t="shared" si="13"/>
        <v>#NUM!</v>
      </c>
      <c r="M206" t="e">
        <f t="shared" si="14"/>
        <v>#NUM!</v>
      </c>
      <c r="O206" t="str">
        <f>IF(ISERR(FIND("G",B206)),INDEX(items!$B$2:$B$123,MATCH(B206,items!$C$2:$C$123)),B206)</f>
        <v>3500G</v>
      </c>
      <c r="P206" t="str">
        <f>IF(ISERR(FIND("G",C206)),INDEX(items!$B$2:$B$123,MATCH(C206,items!$C$2:$C$123)),C206)</f>
        <v>1000G</v>
      </c>
      <c r="Q206" t="str">
        <f>IF(ISERR(FIND("G",D206)),INDEX(items!$B$2:$B$123,MATCH(D206,items!$C$2:$C$123)),D206)</f>
        <v>7500G</v>
      </c>
    </row>
    <row r="207" spans="1:17" x14ac:dyDescent="0.25">
      <c r="A207" s="2" t="s">
        <v>498</v>
      </c>
      <c r="B207" s="1" t="s">
        <v>527</v>
      </c>
      <c r="C207" s="1" t="s">
        <v>502</v>
      </c>
      <c r="D207" s="1" t="s">
        <v>503</v>
      </c>
      <c r="F207" t="str">
        <f>INDEX(items!$B$2:$B$123,MATCH(B207,items!$A$2:$A$123))</f>
        <v xml:space="preserve"> *Blank*</v>
      </c>
      <c r="G207" t="e">
        <f>INDEX(items!$B$2:$B$123,MATCH(C207,items!$A$2:$A$123))</f>
        <v>#N/A</v>
      </c>
      <c r="H207" t="str">
        <f>INDEX(items!$B$2:$B$123,MATCH(D207,items!$A$2:$A$123))</f>
        <v xml:space="preserve"> Scrap 8</v>
      </c>
      <c r="I207" t="s">
        <v>312</v>
      </c>
      <c r="J207">
        <f t="shared" si="15"/>
        <v>206</v>
      </c>
      <c r="K207" t="e">
        <f t="shared" si="12"/>
        <v>#NUM!</v>
      </c>
      <c r="L207" t="e">
        <f t="shared" si="13"/>
        <v>#NUM!</v>
      </c>
      <c r="M207" t="e">
        <f t="shared" si="14"/>
        <v>#NUM!</v>
      </c>
      <c r="O207" t="str">
        <f>IF(ISERR(FIND("G",B207)),INDEX(items!$B$2:$B$123,MATCH(B207,items!$C$2:$C$123)),B207)</f>
        <v>4000G</v>
      </c>
      <c r="P207" t="str">
        <f>IF(ISERR(FIND("G",C207)),INDEX(items!$B$2:$B$123,MATCH(C207,items!$C$2:$C$123)),C207)</f>
        <v>1000G</v>
      </c>
      <c r="Q207" t="str">
        <f>IF(ISERR(FIND("G",D207)),INDEX(items!$B$2:$B$123,MATCH(D207,items!$C$2:$C$123)),D207)</f>
        <v>7500G</v>
      </c>
    </row>
    <row r="208" spans="1:17" x14ac:dyDescent="0.25">
      <c r="A208" s="2" t="s">
        <v>499</v>
      </c>
      <c r="B208" s="1" t="s">
        <v>528</v>
      </c>
      <c r="C208" s="1" t="s">
        <v>502</v>
      </c>
      <c r="D208" s="1" t="s">
        <v>503</v>
      </c>
      <c r="F208" t="str">
        <f>INDEX(items!$B$2:$B$123,MATCH(B208,items!$A$2:$A$123))</f>
        <v xml:space="preserve"> *Blank*</v>
      </c>
      <c r="G208" t="e">
        <f>INDEX(items!$B$2:$B$123,MATCH(C208,items!$A$2:$A$123))</f>
        <v>#N/A</v>
      </c>
      <c r="H208" t="str">
        <f>INDEX(items!$B$2:$B$123,MATCH(D208,items!$A$2:$A$123))</f>
        <v xml:space="preserve"> Scrap 8</v>
      </c>
      <c r="I208" t="s">
        <v>313</v>
      </c>
      <c r="J208">
        <f t="shared" si="15"/>
        <v>207</v>
      </c>
      <c r="K208" t="e">
        <f t="shared" si="12"/>
        <v>#NUM!</v>
      </c>
      <c r="L208" t="e">
        <f t="shared" si="13"/>
        <v>#NUM!</v>
      </c>
      <c r="M208" t="e">
        <f t="shared" si="14"/>
        <v>#NUM!</v>
      </c>
      <c r="O208" t="str">
        <f>IF(ISERR(FIND("G",B208)),INDEX(items!$B$2:$B$123,MATCH(B208,items!$C$2:$C$123)),B208)</f>
        <v>4500G</v>
      </c>
      <c r="P208" t="str">
        <f>IF(ISERR(FIND("G",C208)),INDEX(items!$B$2:$B$123,MATCH(C208,items!$C$2:$C$123)),C208)</f>
        <v>1000G</v>
      </c>
      <c r="Q208" t="str">
        <f>IF(ISERR(FIND("G",D208)),INDEX(items!$B$2:$B$123,MATCH(D208,items!$C$2:$C$123)),D208)</f>
        <v>7500G</v>
      </c>
    </row>
    <row r="209" spans="1:17" x14ac:dyDescent="0.25">
      <c r="A209" s="2" t="s">
        <v>500</v>
      </c>
      <c r="B209" s="1" t="s">
        <v>529</v>
      </c>
      <c r="C209" s="1" t="s">
        <v>502</v>
      </c>
      <c r="D209" s="1" t="s">
        <v>503</v>
      </c>
      <c r="F209" t="str">
        <f>INDEX(items!$B$2:$B$123,MATCH(B209,items!$A$2:$A$123))</f>
        <v xml:space="preserve"> Key</v>
      </c>
      <c r="G209" t="e">
        <f>INDEX(items!$B$2:$B$123,MATCH(C209,items!$A$2:$A$123))</f>
        <v>#N/A</v>
      </c>
      <c r="H209" t="str">
        <f>INDEX(items!$B$2:$B$123,MATCH(D209,items!$A$2:$A$123))</f>
        <v xml:space="preserve"> Scrap 8</v>
      </c>
      <c r="I209" t="s">
        <v>314</v>
      </c>
      <c r="J209">
        <f t="shared" si="15"/>
        <v>208</v>
      </c>
      <c r="K209" t="e">
        <f t="shared" si="12"/>
        <v>#NUM!</v>
      </c>
      <c r="L209" t="e">
        <f t="shared" si="13"/>
        <v>#NUM!</v>
      </c>
      <c r="M209" t="e">
        <f t="shared" si="14"/>
        <v>#NUM!</v>
      </c>
      <c r="O209" t="str">
        <f>IF(ISERR(FIND("G",B209)),INDEX(items!$B$2:$B$123,MATCH(B209,items!$C$2:$C$123)),B209)</f>
        <v>5000G</v>
      </c>
      <c r="P209" t="str">
        <f>IF(ISERR(FIND("G",C209)),INDEX(items!$B$2:$B$123,MATCH(C209,items!$C$2:$C$123)),C209)</f>
        <v>1000G</v>
      </c>
      <c r="Q209" t="str">
        <f>IF(ISERR(FIND("G",D209)),INDEX(items!$B$2:$B$123,MATCH(D209,items!$C$2:$C$123)),D209)</f>
        <v>7500G</v>
      </c>
    </row>
    <row r="210" spans="1:17" x14ac:dyDescent="0.25">
      <c r="A210" s="2" t="s">
        <v>501</v>
      </c>
      <c r="B210" s="1" t="s">
        <v>530</v>
      </c>
      <c r="C210" s="1" t="s">
        <v>502</v>
      </c>
      <c r="D210" s="1" t="s">
        <v>503</v>
      </c>
      <c r="F210" t="str">
        <f>INDEX(items!$B$2:$B$123,MATCH(B210,items!$A$2:$A$123))</f>
        <v xml:space="preserve"> Key</v>
      </c>
      <c r="G210" t="e">
        <f>INDEX(items!$B$2:$B$123,MATCH(C210,items!$A$2:$A$123))</f>
        <v>#N/A</v>
      </c>
      <c r="H210" t="str">
        <f>INDEX(items!$B$2:$B$123,MATCH(D210,items!$A$2:$A$123))</f>
        <v xml:space="preserve"> Scrap 8</v>
      </c>
      <c r="I210" t="s">
        <v>315</v>
      </c>
      <c r="J210">
        <f t="shared" si="15"/>
        <v>209</v>
      </c>
      <c r="K210" t="e">
        <f t="shared" si="12"/>
        <v>#NUM!</v>
      </c>
      <c r="L210" t="e">
        <f t="shared" si="13"/>
        <v>#NUM!</v>
      </c>
      <c r="M210" t="e">
        <f t="shared" si="14"/>
        <v>#NUM!</v>
      </c>
      <c r="O210" t="str">
        <f>IF(ISERR(FIND("G",B210)),INDEX(items!$B$2:$B$123,MATCH(B210,items!$C$2:$C$123)),B210)</f>
        <v>5500G</v>
      </c>
      <c r="P210" t="str">
        <f>IF(ISERR(FIND("G",C210)),INDEX(items!$B$2:$B$123,MATCH(C210,items!$C$2:$C$123)),C210)</f>
        <v>1000G</v>
      </c>
      <c r="Q210" t="str">
        <f>IF(ISERR(FIND("G",D210)),INDEX(items!$B$2:$B$123,MATCH(D210,items!$C$2:$C$123)),D210)</f>
        <v>7500G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97" workbookViewId="0">
      <selection activeCell="B20" sqref="B20"/>
    </sheetView>
  </sheetViews>
  <sheetFormatPr defaultRowHeight="15" x14ac:dyDescent="0.25"/>
  <cols>
    <col min="1" max="1" width="9.140625" style="1"/>
    <col min="3" max="3" width="13.7109375" customWidth="1"/>
  </cols>
  <sheetData>
    <row r="1" spans="1:3" x14ac:dyDescent="0.25">
      <c r="A1" s="1" t="s">
        <v>0</v>
      </c>
      <c r="B1" t="s">
        <v>1</v>
      </c>
    </row>
    <row r="2" spans="1:3" x14ac:dyDescent="0.25">
      <c r="A2" s="2">
        <v>0</v>
      </c>
      <c r="B2" t="s">
        <v>2</v>
      </c>
      <c r="C2">
        <f>HEX2DEC(A2)</f>
        <v>0</v>
      </c>
    </row>
    <row r="3" spans="1:3" x14ac:dyDescent="0.25">
      <c r="A3" s="2">
        <v>1</v>
      </c>
      <c r="B3" t="s">
        <v>3</v>
      </c>
      <c r="C3">
        <f t="shared" ref="C3:C66" si="0">HEX2DEC(A3)</f>
        <v>1</v>
      </c>
    </row>
    <row r="4" spans="1:3" x14ac:dyDescent="0.25">
      <c r="A4" s="2">
        <v>2</v>
      </c>
      <c r="B4" t="s">
        <v>4</v>
      </c>
      <c r="C4">
        <f t="shared" si="0"/>
        <v>2</v>
      </c>
    </row>
    <row r="5" spans="1:3" x14ac:dyDescent="0.25">
      <c r="A5" s="2">
        <v>3</v>
      </c>
      <c r="B5" t="s">
        <v>5</v>
      </c>
      <c r="C5">
        <f t="shared" si="0"/>
        <v>3</v>
      </c>
    </row>
    <row r="6" spans="1:3" x14ac:dyDescent="0.25">
      <c r="A6" s="2">
        <v>4</v>
      </c>
      <c r="B6" t="s">
        <v>6</v>
      </c>
      <c r="C6">
        <f t="shared" si="0"/>
        <v>4</v>
      </c>
    </row>
    <row r="7" spans="1:3" x14ac:dyDescent="0.25">
      <c r="A7" s="2">
        <v>5</v>
      </c>
      <c r="B7" t="s">
        <v>7</v>
      </c>
      <c r="C7">
        <f t="shared" si="0"/>
        <v>5</v>
      </c>
    </row>
    <row r="8" spans="1:3" x14ac:dyDescent="0.25">
      <c r="A8" s="2">
        <v>6</v>
      </c>
      <c r="B8" t="s">
        <v>8</v>
      </c>
      <c r="C8">
        <f t="shared" si="0"/>
        <v>6</v>
      </c>
    </row>
    <row r="9" spans="1:3" x14ac:dyDescent="0.25">
      <c r="A9" s="2">
        <v>7</v>
      </c>
      <c r="B9" t="s">
        <v>9</v>
      </c>
      <c r="C9">
        <f t="shared" si="0"/>
        <v>7</v>
      </c>
    </row>
    <row r="10" spans="1:3" x14ac:dyDescent="0.25">
      <c r="A10" s="2">
        <v>8</v>
      </c>
      <c r="B10" t="s">
        <v>10</v>
      </c>
      <c r="C10">
        <f t="shared" si="0"/>
        <v>8</v>
      </c>
    </row>
    <row r="11" spans="1:3" x14ac:dyDescent="0.25">
      <c r="A11" s="2">
        <v>9</v>
      </c>
      <c r="B11" t="s">
        <v>11</v>
      </c>
      <c r="C11">
        <f t="shared" si="0"/>
        <v>9</v>
      </c>
    </row>
    <row r="12" spans="1:3" x14ac:dyDescent="0.25">
      <c r="A12" s="2" t="s">
        <v>316</v>
      </c>
      <c r="B12" t="s">
        <v>12</v>
      </c>
      <c r="C12">
        <f t="shared" si="0"/>
        <v>10</v>
      </c>
    </row>
    <row r="13" spans="1:3" x14ac:dyDescent="0.25">
      <c r="A13" s="2" t="s">
        <v>317</v>
      </c>
      <c r="B13" t="s">
        <v>13</v>
      </c>
      <c r="C13">
        <f t="shared" si="0"/>
        <v>11</v>
      </c>
    </row>
    <row r="14" spans="1:3" x14ac:dyDescent="0.25">
      <c r="A14" s="2" t="s">
        <v>318</v>
      </c>
      <c r="B14" t="s">
        <v>14</v>
      </c>
      <c r="C14">
        <f t="shared" si="0"/>
        <v>12</v>
      </c>
    </row>
    <row r="15" spans="1:3" x14ac:dyDescent="0.25">
      <c r="A15" s="2" t="s">
        <v>319</v>
      </c>
      <c r="B15" t="s">
        <v>15</v>
      </c>
      <c r="C15">
        <f t="shared" si="0"/>
        <v>13</v>
      </c>
    </row>
    <row r="16" spans="1:3" x14ac:dyDescent="0.25">
      <c r="A16" s="2" t="s">
        <v>320</v>
      </c>
      <c r="B16" t="s">
        <v>16</v>
      </c>
      <c r="C16">
        <f t="shared" si="0"/>
        <v>14</v>
      </c>
    </row>
    <row r="17" spans="1:3" x14ac:dyDescent="0.25">
      <c r="A17" s="2" t="s">
        <v>321</v>
      </c>
      <c r="B17" t="s">
        <v>17</v>
      </c>
      <c r="C17">
        <f t="shared" si="0"/>
        <v>15</v>
      </c>
    </row>
    <row r="18" spans="1:3" x14ac:dyDescent="0.25">
      <c r="A18" s="2">
        <v>10</v>
      </c>
      <c r="B18" t="s">
        <v>18</v>
      </c>
      <c r="C18">
        <f t="shared" si="0"/>
        <v>16</v>
      </c>
    </row>
    <row r="19" spans="1:3" x14ac:dyDescent="0.25">
      <c r="A19" s="2">
        <v>11</v>
      </c>
      <c r="B19" t="s">
        <v>19</v>
      </c>
      <c r="C19">
        <f t="shared" si="0"/>
        <v>17</v>
      </c>
    </row>
    <row r="20" spans="1:3" x14ac:dyDescent="0.25">
      <c r="A20" s="2">
        <v>12</v>
      </c>
      <c r="B20" t="s">
        <v>20</v>
      </c>
      <c r="C20">
        <f t="shared" si="0"/>
        <v>18</v>
      </c>
    </row>
    <row r="21" spans="1:3" x14ac:dyDescent="0.25">
      <c r="A21" s="2">
        <v>13</v>
      </c>
      <c r="B21" t="s">
        <v>21</v>
      </c>
      <c r="C21">
        <f t="shared" si="0"/>
        <v>19</v>
      </c>
    </row>
    <row r="22" spans="1:3" x14ac:dyDescent="0.25">
      <c r="A22" s="2">
        <v>14</v>
      </c>
      <c r="B22" t="s">
        <v>22</v>
      </c>
      <c r="C22">
        <f t="shared" si="0"/>
        <v>20</v>
      </c>
    </row>
    <row r="23" spans="1:3" x14ac:dyDescent="0.25">
      <c r="A23" s="2">
        <v>15</v>
      </c>
      <c r="B23" t="s">
        <v>23</v>
      </c>
      <c r="C23">
        <f t="shared" si="0"/>
        <v>21</v>
      </c>
    </row>
    <row r="24" spans="1:3" x14ac:dyDescent="0.25">
      <c r="A24" s="2">
        <v>16</v>
      </c>
      <c r="B24" t="s">
        <v>24</v>
      </c>
      <c r="C24">
        <f t="shared" si="0"/>
        <v>22</v>
      </c>
    </row>
    <row r="25" spans="1:3" x14ac:dyDescent="0.25">
      <c r="A25" s="2">
        <v>17</v>
      </c>
      <c r="B25" t="s">
        <v>25</v>
      </c>
      <c r="C25">
        <f t="shared" si="0"/>
        <v>23</v>
      </c>
    </row>
    <row r="26" spans="1:3" x14ac:dyDescent="0.25">
      <c r="A26" s="2">
        <v>18</v>
      </c>
      <c r="B26" t="s">
        <v>26</v>
      </c>
      <c r="C26">
        <f t="shared" si="0"/>
        <v>24</v>
      </c>
    </row>
    <row r="27" spans="1:3" x14ac:dyDescent="0.25">
      <c r="A27" s="2">
        <v>19</v>
      </c>
      <c r="B27" t="s">
        <v>27</v>
      </c>
      <c r="C27">
        <f t="shared" si="0"/>
        <v>25</v>
      </c>
    </row>
    <row r="28" spans="1:3" x14ac:dyDescent="0.25">
      <c r="A28" s="2" t="s">
        <v>360</v>
      </c>
      <c r="B28" t="s">
        <v>28</v>
      </c>
      <c r="C28">
        <f t="shared" si="0"/>
        <v>26</v>
      </c>
    </row>
    <row r="29" spans="1:3" x14ac:dyDescent="0.25">
      <c r="A29" s="2" t="s">
        <v>362</v>
      </c>
      <c r="B29" t="s">
        <v>29</v>
      </c>
      <c r="C29">
        <f t="shared" si="0"/>
        <v>27</v>
      </c>
    </row>
    <row r="30" spans="1:3" x14ac:dyDescent="0.25">
      <c r="A30" s="2" t="s">
        <v>346</v>
      </c>
      <c r="B30" t="s">
        <v>30</v>
      </c>
      <c r="C30">
        <f t="shared" si="0"/>
        <v>28</v>
      </c>
    </row>
    <row r="31" spans="1:3" x14ac:dyDescent="0.25">
      <c r="A31" s="2" t="s">
        <v>322</v>
      </c>
      <c r="B31" t="s">
        <v>31</v>
      </c>
      <c r="C31">
        <f t="shared" si="0"/>
        <v>29</v>
      </c>
    </row>
    <row r="32" spans="1:3" x14ac:dyDescent="0.25">
      <c r="A32" s="2" t="s">
        <v>363</v>
      </c>
      <c r="B32" t="s">
        <v>32</v>
      </c>
      <c r="C32">
        <f t="shared" si="0"/>
        <v>30</v>
      </c>
    </row>
    <row r="33" spans="1:3" x14ac:dyDescent="0.25">
      <c r="A33" s="2" t="s">
        <v>361</v>
      </c>
      <c r="B33" t="s">
        <v>33</v>
      </c>
      <c r="C33">
        <f t="shared" si="0"/>
        <v>31</v>
      </c>
    </row>
    <row r="34" spans="1:3" x14ac:dyDescent="0.25">
      <c r="A34" s="2">
        <v>20</v>
      </c>
      <c r="B34" t="s">
        <v>34</v>
      </c>
      <c r="C34">
        <f t="shared" si="0"/>
        <v>32</v>
      </c>
    </row>
    <row r="35" spans="1:3" x14ac:dyDescent="0.25">
      <c r="A35" s="2">
        <v>21</v>
      </c>
      <c r="B35" t="s">
        <v>35</v>
      </c>
      <c r="C35">
        <f t="shared" si="0"/>
        <v>33</v>
      </c>
    </row>
    <row r="36" spans="1:3" x14ac:dyDescent="0.25">
      <c r="A36" s="2">
        <v>22</v>
      </c>
      <c r="B36" t="s">
        <v>36</v>
      </c>
      <c r="C36">
        <f t="shared" si="0"/>
        <v>34</v>
      </c>
    </row>
    <row r="37" spans="1:3" x14ac:dyDescent="0.25">
      <c r="A37" s="2">
        <v>23</v>
      </c>
      <c r="B37" t="s">
        <v>37</v>
      </c>
      <c r="C37">
        <f t="shared" si="0"/>
        <v>35</v>
      </c>
    </row>
    <row r="38" spans="1:3" x14ac:dyDescent="0.25">
      <c r="A38" s="2">
        <v>24</v>
      </c>
      <c r="B38" t="s">
        <v>38</v>
      </c>
      <c r="C38">
        <f t="shared" si="0"/>
        <v>36</v>
      </c>
    </row>
    <row r="39" spans="1:3" x14ac:dyDescent="0.25">
      <c r="A39" s="2">
        <v>25</v>
      </c>
      <c r="B39" t="s">
        <v>39</v>
      </c>
      <c r="C39">
        <f t="shared" si="0"/>
        <v>37</v>
      </c>
    </row>
    <row r="40" spans="1:3" x14ac:dyDescent="0.25">
      <c r="A40" s="2">
        <v>26</v>
      </c>
      <c r="B40" t="s">
        <v>40</v>
      </c>
      <c r="C40">
        <f t="shared" si="0"/>
        <v>38</v>
      </c>
    </row>
    <row r="41" spans="1:3" x14ac:dyDescent="0.25">
      <c r="A41" s="2">
        <v>27</v>
      </c>
      <c r="B41" t="s">
        <v>41</v>
      </c>
      <c r="C41">
        <f t="shared" si="0"/>
        <v>39</v>
      </c>
    </row>
    <row r="42" spans="1:3" x14ac:dyDescent="0.25">
      <c r="A42" s="2">
        <v>28</v>
      </c>
      <c r="B42" t="s">
        <v>42</v>
      </c>
      <c r="C42">
        <f t="shared" si="0"/>
        <v>40</v>
      </c>
    </row>
    <row r="43" spans="1:3" x14ac:dyDescent="0.25">
      <c r="A43" s="2">
        <v>29</v>
      </c>
      <c r="B43" t="s">
        <v>43</v>
      </c>
      <c r="C43">
        <f t="shared" si="0"/>
        <v>41</v>
      </c>
    </row>
    <row r="44" spans="1:3" x14ac:dyDescent="0.25">
      <c r="A44" s="2" t="s">
        <v>367</v>
      </c>
      <c r="B44" t="s">
        <v>44</v>
      </c>
      <c r="C44">
        <f t="shared" si="0"/>
        <v>42</v>
      </c>
    </row>
    <row r="45" spans="1:3" x14ac:dyDescent="0.25">
      <c r="A45" s="2" t="s">
        <v>364</v>
      </c>
      <c r="B45" t="s">
        <v>45</v>
      </c>
      <c r="C45">
        <f t="shared" si="0"/>
        <v>43</v>
      </c>
    </row>
    <row r="46" spans="1:3" x14ac:dyDescent="0.25">
      <c r="A46" s="2" t="s">
        <v>368</v>
      </c>
      <c r="B46" t="s">
        <v>46</v>
      </c>
      <c r="C46">
        <f t="shared" si="0"/>
        <v>44</v>
      </c>
    </row>
    <row r="47" spans="1:3" x14ac:dyDescent="0.25">
      <c r="A47" s="2" t="s">
        <v>369</v>
      </c>
      <c r="B47" t="s">
        <v>47</v>
      </c>
      <c r="C47">
        <f t="shared" si="0"/>
        <v>45</v>
      </c>
    </row>
    <row r="48" spans="1:3" x14ac:dyDescent="0.25">
      <c r="A48" s="2" t="s">
        <v>370</v>
      </c>
      <c r="B48" t="s">
        <v>48</v>
      </c>
      <c r="C48">
        <f t="shared" si="0"/>
        <v>46</v>
      </c>
    </row>
    <row r="49" spans="1:3" x14ac:dyDescent="0.25">
      <c r="A49" s="2" t="s">
        <v>371</v>
      </c>
      <c r="B49" t="s">
        <v>49</v>
      </c>
      <c r="C49">
        <f t="shared" si="0"/>
        <v>47</v>
      </c>
    </row>
    <row r="50" spans="1:3" x14ac:dyDescent="0.25">
      <c r="A50" s="2">
        <v>30</v>
      </c>
      <c r="B50" t="s">
        <v>50</v>
      </c>
      <c r="C50">
        <f t="shared" si="0"/>
        <v>48</v>
      </c>
    </row>
    <row r="51" spans="1:3" x14ac:dyDescent="0.25">
      <c r="A51" s="2">
        <v>31</v>
      </c>
      <c r="B51" t="s">
        <v>51</v>
      </c>
      <c r="C51">
        <f t="shared" si="0"/>
        <v>49</v>
      </c>
    </row>
    <row r="52" spans="1:3" x14ac:dyDescent="0.25">
      <c r="A52" s="2">
        <v>32</v>
      </c>
      <c r="B52" t="s">
        <v>52</v>
      </c>
      <c r="C52">
        <f t="shared" si="0"/>
        <v>50</v>
      </c>
    </row>
    <row r="53" spans="1:3" x14ac:dyDescent="0.25">
      <c r="A53" s="2">
        <v>33</v>
      </c>
      <c r="B53" t="s">
        <v>59</v>
      </c>
      <c r="C53">
        <f t="shared" si="0"/>
        <v>51</v>
      </c>
    </row>
    <row r="54" spans="1:3" x14ac:dyDescent="0.25">
      <c r="A54" s="2">
        <v>34</v>
      </c>
      <c r="B54" t="s">
        <v>59</v>
      </c>
      <c r="C54">
        <f t="shared" si="0"/>
        <v>52</v>
      </c>
    </row>
    <row r="55" spans="1:3" x14ac:dyDescent="0.25">
      <c r="A55" s="2">
        <v>35</v>
      </c>
      <c r="B55" t="s">
        <v>59</v>
      </c>
      <c r="C55">
        <f t="shared" si="0"/>
        <v>53</v>
      </c>
    </row>
    <row r="56" spans="1:3" x14ac:dyDescent="0.25">
      <c r="A56" s="2">
        <v>36</v>
      </c>
      <c r="B56" t="s">
        <v>59</v>
      </c>
      <c r="C56">
        <f t="shared" si="0"/>
        <v>54</v>
      </c>
    </row>
    <row r="57" spans="1:3" x14ac:dyDescent="0.25">
      <c r="A57" s="2">
        <v>37</v>
      </c>
      <c r="B57" t="s">
        <v>59</v>
      </c>
      <c r="C57">
        <f t="shared" si="0"/>
        <v>55</v>
      </c>
    </row>
    <row r="58" spans="1:3" x14ac:dyDescent="0.25">
      <c r="A58" s="2">
        <v>38</v>
      </c>
      <c r="B58" t="s">
        <v>59</v>
      </c>
      <c r="C58">
        <f t="shared" si="0"/>
        <v>56</v>
      </c>
    </row>
    <row r="59" spans="1:3" x14ac:dyDescent="0.25">
      <c r="A59" s="2">
        <v>39</v>
      </c>
      <c r="B59" t="s">
        <v>59</v>
      </c>
      <c r="C59">
        <f t="shared" si="0"/>
        <v>57</v>
      </c>
    </row>
    <row r="60" spans="1:3" x14ac:dyDescent="0.25">
      <c r="A60" s="2" t="s">
        <v>53</v>
      </c>
      <c r="B60" t="s">
        <v>59</v>
      </c>
      <c r="C60">
        <f t="shared" si="0"/>
        <v>58</v>
      </c>
    </row>
    <row r="61" spans="1:3" x14ac:dyDescent="0.25">
      <c r="A61" s="2" t="s">
        <v>54</v>
      </c>
      <c r="B61" t="s">
        <v>59</v>
      </c>
      <c r="C61">
        <f t="shared" si="0"/>
        <v>59</v>
      </c>
    </row>
    <row r="62" spans="1:3" x14ac:dyDescent="0.25">
      <c r="A62" s="2" t="s">
        <v>55</v>
      </c>
      <c r="B62" t="s">
        <v>59</v>
      </c>
      <c r="C62">
        <f t="shared" si="0"/>
        <v>60</v>
      </c>
    </row>
    <row r="63" spans="1:3" x14ac:dyDescent="0.25">
      <c r="A63" s="2" t="s">
        <v>56</v>
      </c>
      <c r="B63" t="s">
        <v>59</v>
      </c>
      <c r="C63">
        <f t="shared" si="0"/>
        <v>61</v>
      </c>
    </row>
    <row r="64" spans="1:3" x14ac:dyDescent="0.25">
      <c r="A64" s="2" t="s">
        <v>57</v>
      </c>
      <c r="B64" t="s">
        <v>59</v>
      </c>
      <c r="C64">
        <f t="shared" si="0"/>
        <v>62</v>
      </c>
    </row>
    <row r="65" spans="1:3" x14ac:dyDescent="0.25">
      <c r="A65" s="2" t="s">
        <v>58</v>
      </c>
      <c r="B65" t="s">
        <v>59</v>
      </c>
      <c r="C65">
        <f t="shared" si="0"/>
        <v>63</v>
      </c>
    </row>
    <row r="66" spans="1:3" x14ac:dyDescent="0.25">
      <c r="A66" s="2">
        <v>40</v>
      </c>
      <c r="B66" t="s">
        <v>59</v>
      </c>
      <c r="C66">
        <f t="shared" si="0"/>
        <v>64</v>
      </c>
    </row>
    <row r="67" spans="1:3" x14ac:dyDescent="0.25">
      <c r="A67" s="2">
        <v>41</v>
      </c>
      <c r="B67" t="s">
        <v>59</v>
      </c>
      <c r="C67">
        <f t="shared" ref="C67:C123" si="1">HEX2DEC(A67)</f>
        <v>65</v>
      </c>
    </row>
    <row r="68" spans="1:3" x14ac:dyDescent="0.25">
      <c r="A68" s="2">
        <v>42</v>
      </c>
      <c r="B68" t="s">
        <v>59</v>
      </c>
      <c r="C68">
        <f t="shared" si="1"/>
        <v>66</v>
      </c>
    </row>
    <row r="69" spans="1:3" x14ac:dyDescent="0.25">
      <c r="A69" s="2">
        <v>43</v>
      </c>
      <c r="B69" t="s">
        <v>59</v>
      </c>
      <c r="C69">
        <f t="shared" si="1"/>
        <v>67</v>
      </c>
    </row>
    <row r="70" spans="1:3" x14ac:dyDescent="0.25">
      <c r="A70" s="2">
        <v>44</v>
      </c>
      <c r="B70" t="s">
        <v>59</v>
      </c>
      <c r="C70">
        <f t="shared" si="1"/>
        <v>68</v>
      </c>
    </row>
    <row r="71" spans="1:3" x14ac:dyDescent="0.25">
      <c r="A71" s="2">
        <v>45</v>
      </c>
      <c r="B71" t="s">
        <v>59</v>
      </c>
      <c r="C71">
        <f t="shared" si="1"/>
        <v>69</v>
      </c>
    </row>
    <row r="72" spans="1:3" x14ac:dyDescent="0.25">
      <c r="A72" s="2">
        <v>46</v>
      </c>
      <c r="B72" t="s">
        <v>59</v>
      </c>
      <c r="C72">
        <f t="shared" si="1"/>
        <v>70</v>
      </c>
    </row>
    <row r="73" spans="1:3" x14ac:dyDescent="0.25">
      <c r="A73" s="2">
        <v>47</v>
      </c>
      <c r="B73" t="s">
        <v>59</v>
      </c>
      <c r="C73">
        <f t="shared" si="1"/>
        <v>71</v>
      </c>
    </row>
    <row r="74" spans="1:3" x14ac:dyDescent="0.25">
      <c r="A74" s="2">
        <v>48</v>
      </c>
      <c r="B74" t="s">
        <v>59</v>
      </c>
      <c r="C74">
        <f t="shared" si="1"/>
        <v>72</v>
      </c>
    </row>
    <row r="75" spans="1:3" x14ac:dyDescent="0.25">
      <c r="A75" s="2">
        <v>49</v>
      </c>
      <c r="B75" t="s">
        <v>60</v>
      </c>
      <c r="C75">
        <f t="shared" si="1"/>
        <v>73</v>
      </c>
    </row>
    <row r="76" spans="1:3" x14ac:dyDescent="0.25">
      <c r="A76" s="2" t="s">
        <v>61</v>
      </c>
      <c r="B76" t="s">
        <v>62</v>
      </c>
      <c r="C76">
        <f t="shared" si="1"/>
        <v>74</v>
      </c>
    </row>
    <row r="77" spans="1:3" x14ac:dyDescent="0.25">
      <c r="A77" s="2" t="s">
        <v>63</v>
      </c>
      <c r="B77" t="s">
        <v>64</v>
      </c>
      <c r="C77">
        <f t="shared" si="1"/>
        <v>75</v>
      </c>
    </row>
    <row r="78" spans="1:3" x14ac:dyDescent="0.25">
      <c r="A78" s="2" t="s">
        <v>65</v>
      </c>
      <c r="B78" t="s">
        <v>66</v>
      </c>
      <c r="C78">
        <f t="shared" si="1"/>
        <v>76</v>
      </c>
    </row>
    <row r="79" spans="1:3" x14ac:dyDescent="0.25">
      <c r="A79" s="2" t="s">
        <v>67</v>
      </c>
      <c r="B79" t="s">
        <v>68</v>
      </c>
      <c r="C79">
        <f t="shared" si="1"/>
        <v>77</v>
      </c>
    </row>
    <row r="80" spans="1:3" x14ac:dyDescent="0.25">
      <c r="A80" s="2" t="s">
        <v>69</v>
      </c>
      <c r="B80" t="s">
        <v>70</v>
      </c>
      <c r="C80">
        <f t="shared" si="1"/>
        <v>78</v>
      </c>
    </row>
    <row r="81" spans="1:3" x14ac:dyDescent="0.25">
      <c r="A81" s="2" t="s">
        <v>71</v>
      </c>
      <c r="B81" t="s">
        <v>72</v>
      </c>
      <c r="C81">
        <f t="shared" si="1"/>
        <v>79</v>
      </c>
    </row>
    <row r="82" spans="1:3" x14ac:dyDescent="0.25">
      <c r="A82" s="2">
        <v>50</v>
      </c>
      <c r="B82" t="s">
        <v>73</v>
      </c>
      <c r="C82">
        <f t="shared" si="1"/>
        <v>80</v>
      </c>
    </row>
    <row r="83" spans="1:3" x14ac:dyDescent="0.25">
      <c r="A83" s="2">
        <v>51</v>
      </c>
      <c r="B83" t="s">
        <v>74</v>
      </c>
      <c r="C83">
        <f t="shared" si="1"/>
        <v>81</v>
      </c>
    </row>
    <row r="84" spans="1:3" x14ac:dyDescent="0.25">
      <c r="A84" s="2">
        <v>52</v>
      </c>
      <c r="B84" t="s">
        <v>75</v>
      </c>
      <c r="C84">
        <f t="shared" si="1"/>
        <v>82</v>
      </c>
    </row>
    <row r="85" spans="1:3" x14ac:dyDescent="0.25">
      <c r="A85" s="2">
        <v>53</v>
      </c>
      <c r="B85" t="s">
        <v>76</v>
      </c>
      <c r="C85">
        <f t="shared" si="1"/>
        <v>83</v>
      </c>
    </row>
    <row r="86" spans="1:3" x14ac:dyDescent="0.25">
      <c r="A86" s="2">
        <v>54</v>
      </c>
      <c r="B86" t="s">
        <v>77</v>
      </c>
      <c r="C86">
        <f t="shared" si="1"/>
        <v>84</v>
      </c>
    </row>
    <row r="87" spans="1:3" x14ac:dyDescent="0.25">
      <c r="A87" s="2">
        <v>55</v>
      </c>
      <c r="B87" t="s">
        <v>78</v>
      </c>
      <c r="C87">
        <f t="shared" si="1"/>
        <v>85</v>
      </c>
    </row>
    <row r="88" spans="1:3" x14ac:dyDescent="0.25">
      <c r="A88" s="2">
        <v>56</v>
      </c>
      <c r="B88" t="s">
        <v>79</v>
      </c>
      <c r="C88">
        <f t="shared" si="1"/>
        <v>86</v>
      </c>
    </row>
    <row r="89" spans="1:3" x14ac:dyDescent="0.25">
      <c r="A89" s="2">
        <v>57</v>
      </c>
      <c r="B89" t="s">
        <v>80</v>
      </c>
      <c r="C89">
        <f t="shared" si="1"/>
        <v>87</v>
      </c>
    </row>
    <row r="90" spans="1:3" x14ac:dyDescent="0.25">
      <c r="A90" s="2">
        <v>58</v>
      </c>
      <c r="B90" t="s">
        <v>81</v>
      </c>
      <c r="C90">
        <f t="shared" si="1"/>
        <v>88</v>
      </c>
    </row>
    <row r="91" spans="1:3" x14ac:dyDescent="0.25">
      <c r="A91" s="2">
        <v>59</v>
      </c>
      <c r="B91" t="s">
        <v>82</v>
      </c>
      <c r="C91">
        <f t="shared" si="1"/>
        <v>89</v>
      </c>
    </row>
    <row r="92" spans="1:3" x14ac:dyDescent="0.25">
      <c r="A92" s="2" t="s">
        <v>83</v>
      </c>
      <c r="B92" t="s">
        <v>84</v>
      </c>
      <c r="C92">
        <f t="shared" si="1"/>
        <v>90</v>
      </c>
    </row>
    <row r="93" spans="1:3" x14ac:dyDescent="0.25">
      <c r="A93" s="2" t="s">
        <v>85</v>
      </c>
      <c r="B93" t="s">
        <v>86</v>
      </c>
      <c r="C93">
        <f t="shared" si="1"/>
        <v>91</v>
      </c>
    </row>
    <row r="94" spans="1:3" x14ac:dyDescent="0.25">
      <c r="A94" s="2" t="s">
        <v>87</v>
      </c>
      <c r="B94" t="s">
        <v>88</v>
      </c>
      <c r="C94">
        <f t="shared" si="1"/>
        <v>92</v>
      </c>
    </row>
    <row r="95" spans="1:3" x14ac:dyDescent="0.25">
      <c r="A95" s="2" t="s">
        <v>89</v>
      </c>
      <c r="B95" t="s">
        <v>90</v>
      </c>
      <c r="C95">
        <f t="shared" si="1"/>
        <v>93</v>
      </c>
    </row>
    <row r="96" spans="1:3" x14ac:dyDescent="0.25">
      <c r="A96" s="2" t="s">
        <v>91</v>
      </c>
      <c r="B96" t="s">
        <v>92</v>
      </c>
      <c r="C96">
        <f t="shared" si="1"/>
        <v>94</v>
      </c>
    </row>
    <row r="97" spans="1:3" x14ac:dyDescent="0.25">
      <c r="A97" s="2" t="s">
        <v>93</v>
      </c>
      <c r="B97" t="s">
        <v>94</v>
      </c>
      <c r="C97">
        <f t="shared" si="1"/>
        <v>95</v>
      </c>
    </row>
    <row r="98" spans="1:3" x14ac:dyDescent="0.25">
      <c r="A98" s="2">
        <v>60</v>
      </c>
      <c r="B98" t="s">
        <v>95</v>
      </c>
      <c r="C98">
        <f t="shared" si="1"/>
        <v>96</v>
      </c>
    </row>
    <row r="99" spans="1:3" x14ac:dyDescent="0.25">
      <c r="A99" s="2">
        <v>61</v>
      </c>
      <c r="B99" t="s">
        <v>96</v>
      </c>
      <c r="C99">
        <f t="shared" si="1"/>
        <v>97</v>
      </c>
    </row>
    <row r="100" spans="1:3" x14ac:dyDescent="0.25">
      <c r="A100" s="2">
        <v>62</v>
      </c>
      <c r="B100" t="s">
        <v>97</v>
      </c>
      <c r="C100">
        <f t="shared" si="1"/>
        <v>98</v>
      </c>
    </row>
    <row r="101" spans="1:3" x14ac:dyDescent="0.25">
      <c r="A101" s="2">
        <v>63</v>
      </c>
      <c r="B101" t="s">
        <v>98</v>
      </c>
      <c r="C101">
        <f t="shared" si="1"/>
        <v>99</v>
      </c>
    </row>
    <row r="102" spans="1:3" x14ac:dyDescent="0.25">
      <c r="A102" s="2">
        <v>64</v>
      </c>
      <c r="B102" t="s">
        <v>99</v>
      </c>
      <c r="C102">
        <f t="shared" si="1"/>
        <v>100</v>
      </c>
    </row>
    <row r="103" spans="1:3" x14ac:dyDescent="0.25">
      <c r="A103" s="2">
        <v>65</v>
      </c>
      <c r="B103" t="s">
        <v>100</v>
      </c>
      <c r="C103">
        <f t="shared" si="1"/>
        <v>101</v>
      </c>
    </row>
    <row r="104" spans="1:3" x14ac:dyDescent="0.25">
      <c r="A104" s="2">
        <v>66</v>
      </c>
      <c r="B104" t="s">
        <v>101</v>
      </c>
      <c r="C104">
        <f t="shared" si="1"/>
        <v>102</v>
      </c>
    </row>
    <row r="105" spans="1:3" x14ac:dyDescent="0.25">
      <c r="A105" s="2">
        <v>67</v>
      </c>
      <c r="B105" t="s">
        <v>102</v>
      </c>
      <c r="C105">
        <f t="shared" si="1"/>
        <v>103</v>
      </c>
    </row>
    <row r="106" spans="1:3" x14ac:dyDescent="0.25">
      <c r="A106" s="2">
        <v>68</v>
      </c>
      <c r="B106" t="s">
        <v>103</v>
      </c>
      <c r="C106">
        <f t="shared" si="1"/>
        <v>104</v>
      </c>
    </row>
    <row r="107" spans="1:3" x14ac:dyDescent="0.25">
      <c r="A107" s="2">
        <v>69</v>
      </c>
      <c r="B107" t="s">
        <v>104</v>
      </c>
      <c r="C107">
        <f t="shared" si="1"/>
        <v>105</v>
      </c>
    </row>
    <row r="108" spans="1:3" x14ac:dyDescent="0.25">
      <c r="A108" s="2" t="s">
        <v>105</v>
      </c>
      <c r="B108" t="s">
        <v>106</v>
      </c>
      <c r="C108">
        <f t="shared" si="1"/>
        <v>106</v>
      </c>
    </row>
    <row r="109" spans="1:3" x14ac:dyDescent="0.25">
      <c r="A109" s="2" t="s">
        <v>107</v>
      </c>
      <c r="B109" t="s">
        <v>108</v>
      </c>
      <c r="C109">
        <f t="shared" si="1"/>
        <v>107</v>
      </c>
    </row>
    <row r="110" spans="1:3" x14ac:dyDescent="0.25">
      <c r="A110" s="2" t="s">
        <v>109</v>
      </c>
      <c r="B110" t="s">
        <v>110</v>
      </c>
      <c r="C110">
        <f t="shared" si="1"/>
        <v>108</v>
      </c>
    </row>
    <row r="111" spans="1:3" x14ac:dyDescent="0.25">
      <c r="A111" s="2" t="s">
        <v>111</v>
      </c>
      <c r="B111" t="s">
        <v>112</v>
      </c>
      <c r="C111">
        <f t="shared" si="1"/>
        <v>109</v>
      </c>
    </row>
    <row r="112" spans="1:3" x14ac:dyDescent="0.25">
      <c r="A112" s="2" t="s">
        <v>113</v>
      </c>
      <c r="B112" t="s">
        <v>114</v>
      </c>
      <c r="C112">
        <f t="shared" si="1"/>
        <v>110</v>
      </c>
    </row>
    <row r="113" spans="1:3" x14ac:dyDescent="0.25">
      <c r="A113" s="2" t="s">
        <v>115</v>
      </c>
      <c r="B113" t="s">
        <v>116</v>
      </c>
      <c r="C113">
        <f t="shared" si="1"/>
        <v>111</v>
      </c>
    </row>
    <row r="114" spans="1:3" x14ac:dyDescent="0.25">
      <c r="A114" s="2">
        <v>70</v>
      </c>
      <c r="B114" t="s">
        <v>117</v>
      </c>
      <c r="C114">
        <f t="shared" si="1"/>
        <v>112</v>
      </c>
    </row>
    <row r="115" spans="1:3" x14ac:dyDescent="0.25">
      <c r="A115" s="2">
        <v>71</v>
      </c>
      <c r="B115" t="s">
        <v>118</v>
      </c>
      <c r="C115">
        <f t="shared" si="1"/>
        <v>113</v>
      </c>
    </row>
    <row r="116" spans="1:3" x14ac:dyDescent="0.25">
      <c r="A116" s="2">
        <v>72</v>
      </c>
      <c r="B116" t="s">
        <v>59</v>
      </c>
      <c r="C116">
        <f t="shared" si="1"/>
        <v>114</v>
      </c>
    </row>
    <row r="117" spans="1:3" x14ac:dyDescent="0.25">
      <c r="A117" s="2">
        <v>73</v>
      </c>
      <c r="B117" t="s">
        <v>59</v>
      </c>
      <c r="C117">
        <f t="shared" si="1"/>
        <v>115</v>
      </c>
    </row>
    <row r="118" spans="1:3" x14ac:dyDescent="0.25">
      <c r="A118" s="2">
        <v>74</v>
      </c>
      <c r="B118" t="s">
        <v>119</v>
      </c>
      <c r="C118">
        <f t="shared" si="1"/>
        <v>116</v>
      </c>
    </row>
    <row r="119" spans="1:3" x14ac:dyDescent="0.25">
      <c r="A119" s="2">
        <v>75</v>
      </c>
      <c r="B119" t="s">
        <v>120</v>
      </c>
      <c r="C119">
        <f t="shared" si="1"/>
        <v>117</v>
      </c>
    </row>
    <row r="120" spans="1:3" x14ac:dyDescent="0.25">
      <c r="A120" s="2">
        <v>76</v>
      </c>
      <c r="B120" t="s">
        <v>121</v>
      </c>
      <c r="C120">
        <f t="shared" si="1"/>
        <v>118</v>
      </c>
    </row>
    <row r="121" spans="1:3" x14ac:dyDescent="0.25">
      <c r="A121" s="2">
        <v>77</v>
      </c>
      <c r="B121" t="s">
        <v>122</v>
      </c>
      <c r="C121">
        <f t="shared" si="1"/>
        <v>119</v>
      </c>
    </row>
    <row r="122" spans="1:3" x14ac:dyDescent="0.25">
      <c r="A122" s="2">
        <v>78</v>
      </c>
      <c r="B122" t="s">
        <v>123</v>
      </c>
      <c r="C122">
        <f t="shared" si="1"/>
        <v>120</v>
      </c>
    </row>
    <row r="123" spans="1:3" x14ac:dyDescent="0.25">
      <c r="A123" s="2">
        <v>79</v>
      </c>
      <c r="B123" t="s">
        <v>124</v>
      </c>
      <c r="C123">
        <f t="shared" si="1"/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robo_test</vt:lpstr>
      <vt:lpstr>items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Koziel</dc:creator>
  <cp:lastModifiedBy>Omni</cp:lastModifiedBy>
  <dcterms:created xsi:type="dcterms:W3CDTF">2018-10-11T03:06:20Z</dcterms:created>
  <dcterms:modified xsi:type="dcterms:W3CDTF">2018-10-13T19:29:44Z</dcterms:modified>
</cp:coreProperties>
</file>