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5125" windowHeight="148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2" i="2"/>
  <c r="D21" i="2"/>
  <c r="D20" i="2"/>
  <c r="D19" i="2"/>
  <c r="D18" i="2"/>
  <c r="D17" i="2"/>
  <c r="K10" i="2"/>
  <c r="K9" i="2"/>
  <c r="K8" i="2"/>
  <c r="K7" i="2"/>
  <c r="K6" i="2"/>
  <c r="E6" i="2"/>
  <c r="E13" i="2"/>
  <c r="E12" i="2"/>
  <c r="E11" i="2"/>
  <c r="E10" i="2"/>
  <c r="E9" i="2"/>
  <c r="E8" i="2"/>
  <c r="E7" i="2"/>
  <c r="E3" i="2"/>
  <c r="D32" i="1"/>
  <c r="D33" i="1"/>
  <c r="D31" i="1"/>
  <c r="B10" i="1"/>
  <c r="C9" i="1"/>
  <c r="E9" i="1" s="1"/>
  <c r="D15" i="1"/>
  <c r="D14" i="1"/>
  <c r="E8" i="1"/>
  <c r="E7" i="1"/>
  <c r="H6" i="1"/>
  <c r="G6" i="1"/>
  <c r="F6" i="1"/>
  <c r="E6" i="1"/>
  <c r="C6" i="1"/>
  <c r="F9" i="1" l="1"/>
  <c r="G9" i="1" s="1"/>
  <c r="H9" i="1" s="1"/>
  <c r="F8" i="1"/>
  <c r="G8" i="1" s="1"/>
  <c r="H8" i="1" s="1"/>
  <c r="F7" i="1"/>
  <c r="G7" i="1" s="1"/>
  <c r="H7" i="1" s="1"/>
</calcChain>
</file>

<file path=xl/sharedStrings.xml><?xml version="1.0" encoding="utf-8"?>
<sst xmlns="http://schemas.openxmlformats.org/spreadsheetml/2006/main" count="52" uniqueCount="33">
  <si>
    <t>ms</t>
  </si>
  <si>
    <t>s</t>
  </si>
  <si>
    <t>m</t>
  </si>
  <si>
    <t>h</t>
  </si>
  <si>
    <t>rate</t>
  </si>
  <si>
    <t>count</t>
  </si>
  <si>
    <t>RUNE</t>
  </si>
  <si>
    <t>ID</t>
  </si>
  <si>
    <t>SPELL</t>
  </si>
  <si>
    <t>BASE ADDR</t>
  </si>
  <si>
    <t>Fire</t>
  </si>
  <si>
    <t>Water</t>
  </si>
  <si>
    <t>Lightning</t>
  </si>
  <si>
    <t>Earth</t>
  </si>
  <si>
    <t>Wind</t>
  </si>
  <si>
    <t>Mearth</t>
  </si>
  <si>
    <t>Rage</t>
  </si>
  <si>
    <t>Camp</t>
  </si>
  <si>
    <t>3A</t>
  </si>
  <si>
    <t>Scorched</t>
  </si>
  <si>
    <t>Thor</t>
  </si>
  <si>
    <t>Dragon</t>
  </si>
  <si>
    <t>Fang</t>
  </si>
  <si>
    <t>Rune</t>
  </si>
  <si>
    <t>Spell</t>
  </si>
  <si>
    <t>Final Addr</t>
  </si>
  <si>
    <t>Cyclone</t>
  </si>
  <si>
    <t>NEW</t>
  </si>
  <si>
    <t>626e8</t>
  </si>
  <si>
    <t>633b4</t>
  </si>
  <si>
    <t>62c16</t>
  </si>
  <si>
    <t>CONST</t>
  </si>
  <si>
    <t>5E38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</si>
</sst>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49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3"/>
  <sheetViews>
    <sheetView topLeftCell="A4" workbookViewId="0">
      <selection activeCell="K41" sqref="K41"/>
    </sheetView>
  </sheetViews>
  <sheetFormatPr defaultRowHeight="15" x14ac:dyDescent="0.25"/>
  <sheetData>
    <row r="4" spans="2:8" x14ac:dyDescent="0.25">
      <c r="C4" t="s">
        <v>5</v>
      </c>
      <c r="D4" t="s">
        <v>4</v>
      </c>
      <c r="E4" t="s">
        <v>3</v>
      </c>
      <c r="F4" t="s">
        <v>2</v>
      </c>
      <c r="G4" t="s">
        <v>1</v>
      </c>
      <c r="H4" t="s">
        <v>0</v>
      </c>
    </row>
    <row r="5" spans="2:8" x14ac:dyDescent="0.25">
      <c r="C5">
        <v>140088</v>
      </c>
      <c r="E5">
        <v>1</v>
      </c>
      <c r="F5">
        <v>17</v>
      </c>
      <c r="G5">
        <v>54</v>
      </c>
      <c r="H5">
        <v>270</v>
      </c>
    </row>
    <row r="6" spans="2:8" x14ac:dyDescent="0.25">
      <c r="C6">
        <f>C5*2</f>
        <v>280176</v>
      </c>
      <c r="D6">
        <v>60</v>
      </c>
      <c r="E6">
        <f>FLOOR(C6/(D6*60*60),1)</f>
        <v>1</v>
      </c>
      <c r="F6">
        <f>FLOOR(C6/(D6*60),1)-E6*60</f>
        <v>17</v>
      </c>
      <c r="G6">
        <f>FLOOR(C6/(D6),1)-E6*3600-F6*60</f>
        <v>49</v>
      </c>
      <c r="H6">
        <f>1000*(C6-(G6*D6+F6*D6*60+E6*D6*3600))/D6</f>
        <v>600</v>
      </c>
    </row>
    <row r="7" spans="2:8" x14ac:dyDescent="0.25">
      <c r="C7">
        <v>280176</v>
      </c>
      <c r="D7">
        <v>59.94</v>
      </c>
      <c r="E7">
        <f>FLOOR(C7/(D7*60*60),1)</f>
        <v>1</v>
      </c>
      <c r="F7">
        <f>FLOOR(C7/(D7*60),1)-E7*60</f>
        <v>17</v>
      </c>
      <c r="G7">
        <f>FLOOR(C7/(D7),1)-E7*3600-F7*60</f>
        <v>54</v>
      </c>
      <c r="H7">
        <f>1000*(C7-(G7*D7+F7*D7*60+E7*D7*3600))/D7</f>
        <v>274.27427427431314</v>
      </c>
    </row>
    <row r="8" spans="2:8" x14ac:dyDescent="0.25">
      <c r="C8">
        <v>280176</v>
      </c>
      <c r="D8">
        <v>58.75</v>
      </c>
      <c r="E8">
        <f>FLOOR(C8/(D8*60*60),1)</f>
        <v>1</v>
      </c>
      <c r="F8">
        <f>FLOOR(C8/(D8*60),1)-E8*60</f>
        <v>19</v>
      </c>
      <c r="G8">
        <f>FLOOR(C8/(D8),1)-E8*3600-F8*60</f>
        <v>28</v>
      </c>
      <c r="H8">
        <f>1000*(C8-(G8*D8+F8*D8*60+E8*D8*3600))/D8</f>
        <v>953.19148936170211</v>
      </c>
    </row>
    <row r="9" spans="2:8" x14ac:dyDescent="0.25">
      <c r="B9">
        <v>1.0203199999999999</v>
      </c>
      <c r="C9">
        <f>C8*B9</f>
        <v>285869.17631999997</v>
      </c>
      <c r="D9">
        <v>59.94</v>
      </c>
      <c r="E9">
        <f>FLOOR(C9/(D9*60*60),1)</f>
        <v>1</v>
      </c>
      <c r="F9">
        <f>FLOOR(C9/(D9*60),1)-E9*60</f>
        <v>19</v>
      </c>
      <c r="G9">
        <f>FLOOR(C9/(D9),1)-E9*3600-F9*60</f>
        <v>29</v>
      </c>
      <c r="H9">
        <f>1000*(C9-(G9*D9+F9*D9*60+E9*D9*3600))/D9</f>
        <v>255.52752752725283</v>
      </c>
    </row>
    <row r="10" spans="2:8" x14ac:dyDescent="0.25">
      <c r="B10">
        <f>B9*D9</f>
        <v>61.15798079999999</v>
      </c>
    </row>
    <row r="14" spans="2:8" x14ac:dyDescent="0.25">
      <c r="D14">
        <f>D8/D7</f>
        <v>0.98014681348014687</v>
      </c>
    </row>
    <row r="15" spans="2:8" x14ac:dyDescent="0.25">
      <c r="D15">
        <f>1/D14</f>
        <v>1.0202553191489361</v>
      </c>
    </row>
    <row r="18" spans="4:4" x14ac:dyDescent="0.25">
      <c r="D18">
        <v>60.9</v>
      </c>
    </row>
    <row r="29" spans="4:4" x14ac:dyDescent="0.25">
      <c r="D29" s="1">
        <v>6.9316898148148141E-3</v>
      </c>
    </row>
    <row r="30" spans="4:4" x14ac:dyDescent="0.25">
      <c r="D30" s="1">
        <v>6.9449074074074075E-3</v>
      </c>
    </row>
    <row r="31" spans="4:4" x14ac:dyDescent="0.25">
      <c r="D31">
        <f>D30/D29</f>
        <v>1.0019068355546354</v>
      </c>
    </row>
    <row r="32" spans="4:4" x14ac:dyDescent="0.25">
      <c r="D32">
        <f>D31*59.94</f>
        <v>60.054295723144847</v>
      </c>
    </row>
    <row r="33" spans="4:4" x14ac:dyDescent="0.25">
      <c r="D33">
        <f>59.94/D31</f>
        <v>59.825921805212978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5"/>
  <sheetViews>
    <sheetView tabSelected="1" workbookViewId="0">
      <selection activeCell="J25" sqref="J25"/>
    </sheetView>
  </sheetViews>
  <sheetFormatPr defaultRowHeight="15" x14ac:dyDescent="0.25"/>
  <cols>
    <col min="4" max="4" width="12" bestFit="1" customWidth="1"/>
  </cols>
  <sheetData>
    <row r="3" spans="2:11" x14ac:dyDescent="0.25">
      <c r="C3" t="s">
        <v>31</v>
      </c>
      <c r="D3" s="3" t="s">
        <v>32</v>
      </c>
      <c r="E3">
        <f>HEX2DEC(D3)</f>
        <v>24120</v>
      </c>
    </row>
    <row r="5" spans="2:11" x14ac:dyDescent="0.25">
      <c r="B5" t="s">
        <v>6</v>
      </c>
      <c r="C5" t="s">
        <v>7</v>
      </c>
      <c r="D5" t="s">
        <v>9</v>
      </c>
      <c r="E5" t="s">
        <v>27</v>
      </c>
      <c r="I5" t="s">
        <v>8</v>
      </c>
      <c r="J5" t="s">
        <v>7</v>
      </c>
    </row>
    <row r="6" spans="2:11" x14ac:dyDescent="0.25">
      <c r="B6" t="s">
        <v>10</v>
      </c>
      <c r="C6">
        <v>1</v>
      </c>
      <c r="D6" t="s">
        <v>29</v>
      </c>
      <c r="E6">
        <f>HEX2DEC(D6)</f>
        <v>406452</v>
      </c>
      <c r="I6" t="s">
        <v>17</v>
      </c>
      <c r="J6" t="s">
        <v>18</v>
      </c>
      <c r="K6">
        <f>HEX2DEC(J6)</f>
        <v>58</v>
      </c>
    </row>
    <row r="7" spans="2:11" x14ac:dyDescent="0.25">
      <c r="B7" t="s">
        <v>11</v>
      </c>
      <c r="C7">
        <v>3</v>
      </c>
      <c r="D7" s="2" t="s">
        <v>28</v>
      </c>
      <c r="E7">
        <f t="shared" ref="E6:E13" si="0">HEX2DEC(D7)</f>
        <v>403176</v>
      </c>
      <c r="I7" t="s">
        <v>19</v>
      </c>
      <c r="J7">
        <v>36</v>
      </c>
      <c r="K7">
        <f t="shared" ref="K7:K10" si="1">HEX2DEC(J7)</f>
        <v>54</v>
      </c>
    </row>
    <row r="8" spans="2:11" x14ac:dyDescent="0.25">
      <c r="B8" t="s">
        <v>12</v>
      </c>
      <c r="C8">
        <v>9</v>
      </c>
      <c r="D8">
        <v>63366</v>
      </c>
      <c r="E8">
        <f t="shared" si="0"/>
        <v>406374</v>
      </c>
      <c r="I8" t="s">
        <v>20</v>
      </c>
      <c r="J8">
        <v>39</v>
      </c>
      <c r="K8">
        <f t="shared" si="1"/>
        <v>57</v>
      </c>
    </row>
    <row r="9" spans="2:11" x14ac:dyDescent="0.25">
      <c r="B9" t="s">
        <v>13</v>
      </c>
      <c r="C9">
        <v>7</v>
      </c>
      <c r="D9">
        <v>63318</v>
      </c>
      <c r="E9">
        <f t="shared" si="0"/>
        <v>406296</v>
      </c>
      <c r="I9" t="s">
        <v>21</v>
      </c>
      <c r="J9">
        <v>38</v>
      </c>
      <c r="K9">
        <f t="shared" si="1"/>
        <v>56</v>
      </c>
    </row>
    <row r="10" spans="2:11" x14ac:dyDescent="0.25">
      <c r="B10" t="s">
        <v>14</v>
      </c>
      <c r="C10">
        <v>5</v>
      </c>
      <c r="D10">
        <v>62562</v>
      </c>
      <c r="E10">
        <f t="shared" si="0"/>
        <v>402786</v>
      </c>
      <c r="I10" t="s">
        <v>22</v>
      </c>
      <c r="J10">
        <v>37</v>
      </c>
      <c r="K10">
        <f t="shared" si="1"/>
        <v>55</v>
      </c>
    </row>
    <row r="11" spans="2:11" x14ac:dyDescent="0.25">
      <c r="B11" t="s">
        <v>15</v>
      </c>
      <c r="C11">
        <v>8</v>
      </c>
      <c r="D11">
        <v>62784</v>
      </c>
      <c r="E11">
        <f t="shared" si="0"/>
        <v>403332</v>
      </c>
    </row>
    <row r="12" spans="2:11" x14ac:dyDescent="0.25">
      <c r="B12" t="s">
        <v>16</v>
      </c>
      <c r="E12">
        <f t="shared" si="0"/>
        <v>0</v>
      </c>
    </row>
    <row r="13" spans="2:11" x14ac:dyDescent="0.25">
      <c r="B13" t="s">
        <v>26</v>
      </c>
      <c r="C13">
        <v>6</v>
      </c>
      <c r="D13" t="s">
        <v>30</v>
      </c>
      <c r="E13">
        <f t="shared" si="0"/>
        <v>404502</v>
      </c>
    </row>
    <row r="16" spans="2:11" x14ac:dyDescent="0.25">
      <c r="B16" t="s">
        <v>23</v>
      </c>
      <c r="C16" t="s">
        <v>24</v>
      </c>
      <c r="D16" t="s">
        <v>25</v>
      </c>
    </row>
    <row r="17" spans="2:4" x14ac:dyDescent="0.25">
      <c r="B17" t="s">
        <v>12</v>
      </c>
      <c r="C17" t="s">
        <v>20</v>
      </c>
      <c r="D17" t="str">
        <f>DEC2HEX(E8+K8+K9)</f>
        <v>633D7</v>
      </c>
    </row>
    <row r="18" spans="2:4" x14ac:dyDescent="0.25">
      <c r="B18" t="s">
        <v>12</v>
      </c>
      <c r="C18" t="s">
        <v>17</v>
      </c>
      <c r="D18" t="str">
        <f>DEC2HEX(E8+K6+K9)</f>
        <v>633D8</v>
      </c>
    </row>
    <row r="19" spans="2:4" x14ac:dyDescent="0.25">
      <c r="B19" t="s">
        <v>10</v>
      </c>
      <c r="C19" t="s">
        <v>17</v>
      </c>
      <c r="D19" t="str">
        <f>DEC2HEX(E6+K6+K9)</f>
        <v>63426</v>
      </c>
    </row>
    <row r="20" spans="2:4" x14ac:dyDescent="0.25">
      <c r="B20" t="s">
        <v>10</v>
      </c>
      <c r="C20" t="s">
        <v>19</v>
      </c>
      <c r="D20" t="str">
        <f>DEC2HEX(E6+K7+K9)</f>
        <v>63422</v>
      </c>
    </row>
    <row r="21" spans="2:4" x14ac:dyDescent="0.25">
      <c r="B21" t="s">
        <v>13</v>
      </c>
      <c r="C21" t="s">
        <v>19</v>
      </c>
      <c r="D21" t="str">
        <f>DEC2HEX(E9+K7+K9)</f>
        <v>63386</v>
      </c>
    </row>
    <row r="22" spans="2:4" x14ac:dyDescent="0.25">
      <c r="B22" t="s">
        <v>11</v>
      </c>
      <c r="C22" t="s">
        <v>20</v>
      </c>
      <c r="D22" t="str">
        <f>DEC2HEX(E7+K8+K9)</f>
        <v>62759</v>
      </c>
    </row>
    <row r="23" spans="2:4" x14ac:dyDescent="0.25">
      <c r="B23" t="s">
        <v>16</v>
      </c>
      <c r="C23" t="s">
        <v>19</v>
      </c>
    </row>
    <row r="24" spans="2:4" x14ac:dyDescent="0.25">
      <c r="B24" t="s">
        <v>16</v>
      </c>
      <c r="C24" t="s">
        <v>17</v>
      </c>
    </row>
    <row r="25" spans="2:4" x14ac:dyDescent="0.25">
      <c r="B25" t="s">
        <v>15</v>
      </c>
      <c r="C25" t="s">
        <v>19</v>
      </c>
      <c r="D25" t="str">
        <f>DEC2HEX(E11+K7+K9)</f>
        <v>627F2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2015-04-11T21:11:20Z</dcterms:created>
  <dcterms:modified xsi:type="dcterms:W3CDTF">2015-04-17T13:16:05Z</dcterms:modified>
</cp:coreProperties>
</file>