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0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AAD26DC-46A9-4F9D-AA8E-910DEED3FA9B}" xr6:coauthVersionLast="47" xr6:coauthVersionMax="47" xr10:uidLastSave="{00000000-0000-0000-0000-000000000000}"/>
  <bookViews>
    <workbookView xWindow="0" yWindow="0" windowWidth="20490" windowHeight="6750" firstSheet="1" activeTab="1" xr2:uid="{00000000-000D-0000-FFFF-FFFF00000000}"/>
  </bookViews>
  <sheets>
    <sheet name="Copyright" sheetId="5" state="hidden" r:id="rId1"/>
    <sheet name="Cleaned Dataset" sheetId="27" r:id="rId2"/>
    <sheet name="AutoFit" sheetId="25" state="hidden" r:id="rId3"/>
    <sheet name="Remove Duplicates" sheetId="12" state="hidden" r:id="rId4"/>
    <sheet name="Trim Extra Spaces" sheetId="13" state="hidden" r:id="rId5"/>
    <sheet name="Eliminate Blank Cells" sheetId="14" state="hidden" r:id="rId6"/>
    <sheet name="Spell Check" sheetId="15" state="hidden" r:id="rId7"/>
    <sheet name="Data Validation" sheetId="18" state="hidden" r:id="rId8"/>
    <sheet name="Table" sheetId="19" state="hidden" r:id="rId9"/>
    <sheet name="IFERROR" sheetId="21" state="hidden" r:id="rId10"/>
    <sheet name="Number Format" sheetId="22" state="hidden" r:id="rId11"/>
    <sheet name="Find &amp; Replace" sheetId="23" state="hidden" r:id="rId12"/>
    <sheet name="More Resources" sheetId="1" state="hidden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27" l="1"/>
  <c r="I62" i="27"/>
  <c r="I61" i="27"/>
  <c r="I63" i="27" s="1"/>
  <c r="I54" i="27"/>
  <c r="I55" i="27"/>
  <c r="I56" i="27"/>
  <c r="G57" i="27"/>
  <c r="I45" i="27"/>
  <c r="I46" i="27"/>
  <c r="I47" i="27"/>
  <c r="I48" i="27"/>
  <c r="I49" i="27"/>
  <c r="G50" i="27"/>
  <c r="I36" i="27"/>
  <c r="I37" i="27"/>
  <c r="I38" i="27"/>
  <c r="I39" i="27"/>
  <c r="I40" i="27"/>
  <c r="G41" i="27"/>
  <c r="I26" i="27"/>
  <c r="I27" i="27"/>
  <c r="I28" i="27"/>
  <c r="I29" i="27"/>
  <c r="I30" i="27"/>
  <c r="I31" i="27"/>
  <c r="G32" i="27"/>
  <c r="I57" i="27" l="1"/>
  <c r="I50" i="27"/>
  <c r="I41" i="27"/>
  <c r="I32" i="27"/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<sst xmlns="http://schemas.openxmlformats.org/spreadsheetml/2006/main" count="1571" uniqueCount="154">
  <si>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</si>
  <si>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</si>
  <si>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</si>
  <si>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</si>
  <si>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</si>
  <si>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</si>
  <si>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</si>
  <si>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</si>
  <si>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</si>
  <si>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</si>
  <si>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</si>
  <si>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</si>
  <si>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</si>
  <si>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</si>
  <si>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</si>
  <si>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</si>
  <si>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</si>
  <si>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</si>
  <si>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</si>
  <si>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</si>
  <si>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</si>
  <si>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</si>
  <si>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</si>
  <si>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</si>
  <si>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</si>
  <si>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Anna   Belle</t>
  </si>
  <si>
    <t>South</t>
  </si>
  <si>
    <t>Average</t>
  </si>
  <si>
    <t>Fairy Dust</t>
  </si>
  <si>
    <t>Chris P. Bacon</t>
  </si>
  <si>
    <t>Bacon Scented Candle</t>
  </si>
  <si>
    <t>Mary Jane</t>
  </si>
  <si>
    <t>West</t>
  </si>
  <si>
    <t>Poor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</si>
  <si>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</si>
  <si>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</si>
  <si>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</si>
  <si>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</si>
  <si>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</si>
  <si>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</si>
  <si>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</si>
  <si>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</si>
  <si>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</si>
  <si>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</si>
  <si>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</si>
  <si>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Nick Fury</t>
  </si>
  <si>
    <t>Eye Patch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</si>
  <si>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</si>
  <si>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</si>
  <si>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</si>
  <si>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</si>
  <si>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</si>
  <si>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</si>
  <si>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</si>
  <si>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</si>
  <si>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</si>
  <si>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</si>
  <si>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</si>
  <si>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</si>
  <si>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</si>
  <si>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</si>
  <si>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</si>
  <si>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</si>
  <si>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</si>
  <si>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</si>
  <si>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</si>
  <si>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</si>
  <si>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</si>
  <si>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Leader</t>
  </si>
  <si>
    <t>Leadership Manual</t>
  </si>
  <si>
    <t>SOUTH ANALYSIS</t>
  </si>
  <si>
    <t>Total value</t>
  </si>
  <si>
    <t>Total</t>
  </si>
  <si>
    <t>EAST ANALYSIS</t>
  </si>
  <si>
    <t>WEST ANALYSIS</t>
  </si>
  <si>
    <t>NORTH ANALYSIS</t>
  </si>
  <si>
    <t>ASGARD ANALYSIS</t>
  </si>
  <si>
    <t>AutoFit Rows &amp; Columns</t>
  </si>
  <si>
    <t>Mike   Tyson</t>
  </si>
  <si>
    <t>Boxing Gloves</t>
  </si>
  <si>
    <t>inf</t>
  </si>
  <si>
    <t>Peter   Parker</t>
  </si>
  <si>
    <t>Web Shooter</t>
  </si>
  <si>
    <t>Natasha Romanoff</t>
  </si>
  <si>
    <t>Black Widow's Bite</t>
  </si>
  <si>
    <t>Bruce Banner</t>
  </si>
  <si>
    <t>Gamma Radiation Serum</t>
  </si>
  <si>
    <t>Phil Coulson</t>
  </si>
  <si>
    <t>Agent ID Card</t>
  </si>
  <si>
    <t>George Perez</t>
  </si>
  <si>
    <t>Drawing Pad</t>
  </si>
  <si>
    <t>Spy</t>
  </si>
  <si>
    <t>Spy Kit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</si>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</sst>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@*.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22" fontId="8" fillId="0" borderId="5" xfId="0" applyNumberFormat="1" applyFont="1" applyBorder="1"/>
    <xf numFmtId="0" fontId="8" fillId="0" borderId="1" xfId="0" applyFont="1" applyBorder="1"/>
    <xf numFmtId="8" fontId="8" fillId="0" borderId="6" xfId="0" applyNumberFormat="1" applyFont="1" applyBorder="1"/>
    <xf numFmtId="22" fontId="8" fillId="0" borderId="7" xfId="0" applyNumberFormat="1" applyFont="1" applyBorder="1"/>
    <xf numFmtId="0" fontId="8" fillId="0" borderId="8" xfId="0" applyFont="1" applyBorder="1"/>
    <xf numFmtId="8" fontId="8" fillId="0" borderId="9" xfId="0" applyNumberFormat="1" applyFont="1" applyBorder="1"/>
    <xf numFmtId="8" fontId="8" fillId="0" borderId="1" xfId="0" applyNumberFormat="1" applyFont="1" applyBorder="1"/>
    <xf numFmtId="0" fontId="7" fillId="0" borderId="1" xfId="0" applyFont="1" applyBorder="1" applyAlignment="1">
      <alignment horizontal="left" vertical="top"/>
    </xf>
    <xf numFmtId="22" fontId="8" fillId="0" borderId="1" xfId="0" applyNumberFormat="1" applyFont="1" applyBorder="1"/>
    <xf numFmtId="44" fontId="8" fillId="0" borderId="1" xfId="2" applyFont="1" applyBorder="1"/>
    <xf numFmtId="44" fontId="8" fillId="0" borderId="1" xfId="0" applyNumberFormat="1" applyFont="1" applyBorder="1"/>
    <xf numFmtId="0" fontId="12" fillId="0" borderId="1" xfId="0" applyFont="1" applyBorder="1"/>
    <xf numFmtId="44" fontId="0" fillId="0" borderId="1" xfId="2" applyFont="1" applyBorder="1"/>
    <xf numFmtId="44" fontId="0" fillId="0" borderId="1" xfId="0" applyNumberFormat="1" applyBorder="1"/>
    <xf numFmtId="44" fontId="8" fillId="0" borderId="0" xfId="0" applyNumberFormat="1" applyFont="1"/>
    <xf numFmtId="0" fontId="0" fillId="0" borderId="0" xfId="0" applyAlignment="1">
      <alignment wrapText="1"/>
    </xf>
    <xf numFmtId="0" fontId="13" fillId="0" borderId="1" xfId="0" applyFont="1" applyBorder="1"/>
    <xf numFmtId="8" fontId="13" fillId="0" borderId="6" xfId="0" applyNumberFormat="1" applyFont="1" applyBorder="1"/>
    <xf numFmtId="0" fontId="10" fillId="0" borderId="0" xfId="0" applyFont="1" applyFill="1" applyBorder="1" applyAlignment="1"/>
    <xf numFmtId="22" fontId="8" fillId="0" borderId="5" xfId="0" applyNumberFormat="1" applyFont="1" applyBorder="1" applyAlignment="1">
      <alignment horizontal="right"/>
    </xf>
    <xf numFmtId="22" fontId="10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7" fillId="3" borderId="10" xfId="0" applyFont="1" applyFill="1" applyBorder="1" applyAlignment="1">
      <alignment horizontal="left" vertical="top"/>
    </xf>
    <xf numFmtId="22" fontId="8" fillId="4" borderId="10" xfId="0" applyNumberFormat="1" applyFont="1" applyFill="1" applyBorder="1" applyAlignment="1">
      <alignment horizontal="right"/>
    </xf>
    <xf numFmtId="0" fontId="8" fillId="4" borderId="10" xfId="0" applyFont="1" applyFill="1" applyBorder="1"/>
    <xf numFmtId="0" fontId="10" fillId="4" borderId="10" xfId="0" applyFont="1" applyFill="1" applyBorder="1" applyAlignment="1"/>
    <xf numFmtId="8" fontId="8" fillId="4" borderId="10" xfId="0" applyNumberFormat="1" applyFont="1" applyFill="1" applyBorder="1"/>
    <xf numFmtId="8" fontId="0" fillId="0" borderId="10" xfId="0" applyNumberFormat="1" applyBorder="1"/>
    <xf numFmtId="0" fontId="8" fillId="0" borderId="10" xfId="0" applyFont="1" applyBorder="1"/>
    <xf numFmtId="0" fontId="10" fillId="0" borderId="10" xfId="0" applyFont="1" applyBorder="1" applyAlignment="1"/>
    <xf numFmtId="8" fontId="8" fillId="0" borderId="10" xfId="0" applyNumberFormat="1" applyFont="1" applyBorder="1"/>
    <xf numFmtId="22" fontId="10" fillId="0" borderId="11" xfId="0" applyNumberFormat="1" applyFont="1" applyBorder="1" applyAlignment="1">
      <alignment horizontal="right"/>
    </xf>
    <xf numFmtId="0" fontId="8" fillId="0" borderId="11" xfId="0" applyFont="1" applyBorder="1"/>
    <xf numFmtId="8" fontId="0" fillId="0" borderId="11" xfId="0" applyNumberFormat="1" applyBorder="1"/>
    <xf numFmtId="0" fontId="0" fillId="0" borderId="10" xfId="0" applyBorder="1"/>
  </cellXfs>
  <cellStyles count="3">
    <cellStyle name="Currency" xfId="2" builtinId="4"/>
    <cellStyle name="Hyperlink" xfId="1" builtinId="8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2" formatCode="&quot;$&quot;#,##0.00_);[Red]\(&quot;$&quot;#,##0.00\)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2" formatCode="&quot;$&quot;#,##0.00_);[Red]\(&quot;$&quot;#,##0.00\)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dd/mm/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dd/mm/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dd/mm/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dd/mm/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dd/mm/yy\ h: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H22" totalsRowShown="0" headerRowDxfId="196" dataDxfId="195" headerRowBorderDxfId="193" tableBorderDxfId="194" totalsRowBorderDxfId="192">
  <autoFilter ref="A1:H22" xr:uid="{00000000-0009-0000-0100-00000A000000}"/>
  <tableColumns count="8">
    <tableColumn id="1" xr3:uid="{00000000-0010-0000-0000-000001000000}" name="Date" dataDxfId="191"/>
    <tableColumn id="2" xr3:uid="{00000000-0010-0000-0000-000002000000}" name="ID" dataDxfId="190"/>
    <tableColumn id="3" xr3:uid="{00000000-0010-0000-0000-000003000000}" name="Name" dataDxfId="189"/>
    <tableColumn id="4" xr3:uid="{00000000-0010-0000-0000-000004000000}" name="Region" dataDxfId="188"/>
    <tableColumn id="5" xr3:uid="{00000000-0010-0000-0000-000005000000}" name="Rating" dataDxfId="187"/>
    <tableColumn id="6" xr3:uid="{00000000-0010-0000-0000-000006000000}" name="Product" dataDxfId="186"/>
    <tableColumn id="7" xr3:uid="{00000000-0010-0000-0000-000007000000}" name="Quantity" dataDxfId="185"/>
    <tableColumn id="8" xr3:uid="{00000000-0010-0000-0000-000008000000}" name="Price Per Unit" dataDxfId="18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13456" displayName="Table13456" ref="A2:I31" totalsRowCount="1" headerRowDxfId="19" dataDxfId="18">
  <autoFilter ref="A2:I30" xr:uid="{00000000-0009-0000-0100-000005000000}"/>
  <tableColumns count="9">
    <tableColumn id="1" xr3:uid="{00000000-0010-0000-0800-000001000000}" name="Date" totalsRowLabel="Total" dataDxfId="16" totalsRowDxfId="17"/>
    <tableColumn id="2" xr3:uid="{00000000-0010-0000-0800-000002000000}" name="ID" dataDxfId="14" totalsRowDxfId="15"/>
    <tableColumn id="3" xr3:uid="{00000000-0010-0000-0800-000003000000}" name="Name" dataDxfId="12" totalsRowDxfId="13"/>
    <tableColumn id="4" xr3:uid="{00000000-0010-0000-0800-000004000000}" name="Region" dataDxfId="10" totalsRowDxfId="11"/>
    <tableColumn id="5" xr3:uid="{00000000-0010-0000-0800-000005000000}" name="Rating" dataDxfId="8" totalsRowDxfId="9"/>
    <tableColumn id="6" xr3:uid="{00000000-0010-0000-0800-000006000000}" name="Product" dataDxfId="6" totalsRowDxfId="7"/>
    <tableColumn id="7" xr3:uid="{00000000-0010-0000-0800-000007000000}" name="Quantity" dataDxfId="4" totalsRowDxfId="5"/>
    <tableColumn id="8" xr3:uid="{00000000-0010-0000-0800-000008000000}" name="Price Per Unit" totalsRowFunction="max" dataDxfId="2" totalsRowDxfId="3"/>
    <tableColumn id="9" xr3:uid="{00000000-0010-0000-0800-000009000000}" name="Sales" totalsRowFunction="sum" dataDxfId="0" totalsRowDxfId="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5:I32" totalsRowCount="1" headerRowDxfId="183" dataDxfId="182">
  <autoFilter ref="A25:I31" xr:uid="{00000000-0009-0000-0100-000002000000}"/>
  <tableColumns count="9">
    <tableColumn id="1" xr3:uid="{00000000-0010-0000-0100-000001000000}" name="Date" totalsRowLabel="Total" dataDxfId="180" totalsRowDxfId="181"/>
    <tableColumn id="2" xr3:uid="{00000000-0010-0000-0100-000002000000}" name="ID" dataDxfId="178" totalsRowDxfId="179"/>
    <tableColumn id="3" xr3:uid="{00000000-0010-0000-0100-000003000000}" name="Name" dataDxfId="176" totalsRowDxfId="177"/>
    <tableColumn id="4" xr3:uid="{00000000-0010-0000-0100-000004000000}" name="Region" dataDxfId="174" totalsRowDxfId="175"/>
    <tableColumn id="5" xr3:uid="{00000000-0010-0000-0100-000005000000}" name="Rating" dataDxfId="172" totalsRowDxfId="173"/>
    <tableColumn id="6" xr3:uid="{00000000-0010-0000-0100-000006000000}" name="Product" dataDxfId="170" totalsRowDxfId="171"/>
    <tableColumn id="7" xr3:uid="{00000000-0010-0000-0100-000007000000}" name="Quantity" totalsRowFunction="sum" dataDxfId="168" totalsRowDxfId="169"/>
    <tableColumn id="8" xr3:uid="{00000000-0010-0000-0100-000008000000}" name="Price Per Unit" dataDxfId="166" totalsRowDxfId="167"/>
    <tableColumn id="9" xr3:uid="{00000000-0010-0000-0100-000009000000}" name="Total value" totalsRowFunction="sum" dataDxfId="164" totalsRowDxfId="165" dataCellStyle="Currency">
      <calculatedColumnFormula>Table2[[#This Row],[Quantity]]*Table2[[#This Row],[Price Per Unit]]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35:I41" totalsRowCount="1" headerRowDxfId="163" dataDxfId="162">
  <autoFilter ref="A35:I40" xr:uid="{00000000-0009-0000-0100-000007000000}"/>
  <tableColumns count="9">
    <tableColumn id="1" xr3:uid="{00000000-0010-0000-0200-000001000000}" name="Date" totalsRowLabel="Total" dataDxfId="160" totalsRowDxfId="161"/>
    <tableColumn id="2" xr3:uid="{00000000-0010-0000-0200-000002000000}" name="ID" dataDxfId="158" totalsRowDxfId="159"/>
    <tableColumn id="3" xr3:uid="{00000000-0010-0000-0200-000003000000}" name="Name" dataDxfId="156" totalsRowDxfId="157"/>
    <tableColumn id="4" xr3:uid="{00000000-0010-0000-0200-000004000000}" name="Region" dataDxfId="154" totalsRowDxfId="155"/>
    <tableColumn id="5" xr3:uid="{00000000-0010-0000-0200-000005000000}" name="Rating" dataDxfId="152" totalsRowDxfId="153"/>
    <tableColumn id="6" xr3:uid="{00000000-0010-0000-0200-000006000000}" name="Product" dataDxfId="150" totalsRowDxfId="151"/>
    <tableColumn id="7" xr3:uid="{00000000-0010-0000-0200-000007000000}" name="Quantity" totalsRowFunction="sum" dataDxfId="148" totalsRowDxfId="149"/>
    <tableColumn id="8" xr3:uid="{00000000-0010-0000-0200-000008000000}" name="Price Per Unit" dataDxfId="146" totalsRowDxfId="147"/>
    <tableColumn id="9" xr3:uid="{00000000-0010-0000-0200-000009000000}" name="Total value" totalsRowFunction="sum" dataDxfId="144" totalsRowDxfId="145" dataCellStyle="Currency">
      <calculatedColumnFormula>Table7[[#This Row],[Quantity]]*Table7[[#This Row],[Price Per Unit]]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44:I50" totalsRowCount="1" headerRowDxfId="143" dataDxfId="142">
  <autoFilter ref="A44:I49" xr:uid="{00000000-0009-0000-0100-000008000000}"/>
  <tableColumns count="9">
    <tableColumn id="1" xr3:uid="{00000000-0010-0000-0300-000001000000}" name="Date" totalsRowLabel="Total" dataDxfId="140" totalsRowDxfId="141"/>
    <tableColumn id="2" xr3:uid="{00000000-0010-0000-0300-000002000000}" name="ID" dataDxfId="138" totalsRowDxfId="139"/>
    <tableColumn id="3" xr3:uid="{00000000-0010-0000-0300-000003000000}" name="Name" dataDxfId="136" totalsRowDxfId="137"/>
    <tableColumn id="4" xr3:uid="{00000000-0010-0000-0300-000004000000}" name="Region" dataDxfId="134" totalsRowDxfId="135"/>
    <tableColumn id="5" xr3:uid="{00000000-0010-0000-0300-000005000000}" name="Rating" dataDxfId="132" totalsRowDxfId="133"/>
    <tableColumn id="6" xr3:uid="{00000000-0010-0000-0300-000006000000}" name="Product" dataDxfId="130" totalsRowDxfId="131"/>
    <tableColumn id="7" xr3:uid="{00000000-0010-0000-0300-000007000000}" name="Quantity" totalsRowFunction="sum" dataDxfId="128" totalsRowDxfId="129"/>
    <tableColumn id="8" xr3:uid="{00000000-0010-0000-0300-000008000000}" name="Price Per Unit" dataDxfId="126" totalsRowDxfId="127"/>
    <tableColumn id="9" xr3:uid="{00000000-0010-0000-0300-000009000000}" name="Total value" totalsRowFunction="sum" dataDxfId="124" totalsRowDxfId="125" dataCellStyle="Currency">
      <calculatedColumnFormula>Table8[[#This Row],[Quantity]]*Table8[[#This Row],[Price Per Unit]]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A53:I57" totalsRowCount="1" headerRowDxfId="123" dataDxfId="122">
  <autoFilter ref="A53:I56" xr:uid="{00000000-0009-0000-0100-000009000000}"/>
  <tableColumns count="9">
    <tableColumn id="1" xr3:uid="{00000000-0010-0000-0400-000001000000}" name="Date" totalsRowLabel="Total" dataDxfId="120" totalsRowDxfId="121"/>
    <tableColumn id="2" xr3:uid="{00000000-0010-0000-0400-000002000000}" name="ID" dataDxfId="118" totalsRowDxfId="119"/>
    <tableColumn id="3" xr3:uid="{00000000-0010-0000-0400-000003000000}" name="Name" dataDxfId="116" totalsRowDxfId="117"/>
    <tableColumn id="4" xr3:uid="{00000000-0010-0000-0400-000004000000}" name="Region" dataDxfId="114" totalsRowDxfId="115"/>
    <tableColumn id="5" xr3:uid="{00000000-0010-0000-0400-000005000000}" name="Rating" dataDxfId="112" totalsRowDxfId="113"/>
    <tableColumn id="6" xr3:uid="{00000000-0010-0000-0400-000006000000}" name="Product" dataDxfId="110" totalsRowDxfId="111"/>
    <tableColumn id="7" xr3:uid="{00000000-0010-0000-0400-000007000000}" name="Quantity" totalsRowFunction="sum" dataDxfId="108" totalsRowDxfId="109"/>
    <tableColumn id="8" xr3:uid="{00000000-0010-0000-0400-000008000000}" name="Price Per Unit" dataDxfId="106" totalsRowDxfId="107"/>
    <tableColumn id="9" xr3:uid="{00000000-0010-0000-0400-000009000000}" name="Total value" totalsRowFunction="sum" dataDxfId="104" totalsRowDxfId="105" dataCellStyle="Currency">
      <calculatedColumnFormula>Table9[[#This Row],[Quantity]]*Table9[[#This Row],[Price Per Unit]]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173444-87FE-41A1-87DC-F19DCB2D4BD4}" name="Table6" displayName="Table6" ref="A60:I63" totalsRowCount="1" headerRowDxfId="103" headerRowBorderDxfId="101" tableBorderDxfId="102">
  <autoFilter ref="A60:I62" xr:uid="{BF173444-87FE-41A1-87DC-F19DCB2D4BD4}"/>
  <tableColumns count="9">
    <tableColumn id="1" xr3:uid="{22E85D6B-5866-40AE-9634-102771071AF7}" name="Date" totalsRowLabel="Total" dataDxfId="99" totalsRowDxfId="100"/>
    <tableColumn id="2" xr3:uid="{22F836A4-3313-416C-88E7-A15C8551CF4D}" name="ID" dataDxfId="98"/>
    <tableColumn id="3" xr3:uid="{68F0A213-5542-4338-9088-FD153F2DA24B}" name="Name" dataDxfId="97"/>
    <tableColumn id="4" xr3:uid="{0EF9720F-5750-43E0-96CB-9538F37DA56C}" name="Region" dataDxfId="96"/>
    <tableColumn id="5" xr3:uid="{21668DA1-E10D-49EB-85CE-968466AE8354}" name="Rating" dataDxfId="95"/>
    <tableColumn id="6" xr3:uid="{79978998-341F-4D42-AD25-09BCF118F262}" name="Product" dataDxfId="94"/>
    <tableColumn id="7" xr3:uid="{70C80E55-2DA3-47E8-A92C-18075A99576C}" name="Quantity" totalsRowFunction="custom" dataDxfId="92" totalsRowDxfId="93">
      <totalsRowFormula>SUM(Table6[Quantity])</totalsRowFormula>
    </tableColumn>
    <tableColumn id="8" xr3:uid="{034F5636-54CB-4A74-9AEA-FF4F0F2133BA}" name="Price Per Unit" dataDxfId="91"/>
    <tableColumn id="9" xr3:uid="{261836D7-BEF6-4DED-866E-69FA143F1E8F}" name="Total value" totalsRowFunction="sum" dataDxfId="89" totalsRowDxfId="90">
      <calculatedColumnFormula>G61*H61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2:H31" totalsRowCount="1" headerRowDxfId="80" dataDxfId="79">
  <autoFilter ref="A2:H30" xr:uid="{00000000-0009-0000-0100-000001000000}"/>
  <tableColumns count="8">
    <tableColumn id="1" xr3:uid="{00000000-0010-0000-0500-000001000000}" name="Date" totalsRowLabel="Total" dataDxfId="77" totalsRowDxfId="78"/>
    <tableColumn id="2" xr3:uid="{00000000-0010-0000-0500-000002000000}" name="ID" dataDxfId="75" totalsRowDxfId="76"/>
    <tableColumn id="3" xr3:uid="{00000000-0010-0000-0500-000003000000}" name="Name" dataDxfId="73" totalsRowDxfId="74"/>
    <tableColumn id="4" xr3:uid="{00000000-0010-0000-0500-000004000000}" name="Region" dataDxfId="71" totalsRowDxfId="72"/>
    <tableColumn id="5" xr3:uid="{00000000-0010-0000-0500-000005000000}" name="Rating" dataDxfId="69" totalsRowDxfId="70"/>
    <tableColumn id="6" xr3:uid="{00000000-0010-0000-0500-000006000000}" name="Product" dataDxfId="67" totalsRowDxfId="68"/>
    <tableColumn id="7" xr3:uid="{00000000-0010-0000-0500-000007000000}" name="Quantity" dataDxfId="65" totalsRowDxfId="66"/>
    <tableColumn id="8" xr3:uid="{00000000-0010-0000-0500-000008000000}" name="Price Per Unit" totalsRowFunction="max" dataDxfId="63" totalsRowDxfId="6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134" displayName="Table134" ref="A2:I31" totalsRowCount="1" headerRowDxfId="61" dataDxfId="60">
  <autoFilter ref="A2:I30" xr:uid="{00000000-0009-0000-0100-000003000000}"/>
  <tableColumns count="9">
    <tableColumn id="1" xr3:uid="{00000000-0010-0000-0600-000001000000}" name="Date" totalsRowLabel="Total" dataDxfId="58" totalsRowDxfId="59"/>
    <tableColumn id="2" xr3:uid="{00000000-0010-0000-0600-000002000000}" name="ID" dataDxfId="56" totalsRowDxfId="57"/>
    <tableColumn id="3" xr3:uid="{00000000-0010-0000-0600-000003000000}" name="Name" dataDxfId="54" totalsRowDxfId="55"/>
    <tableColumn id="4" xr3:uid="{00000000-0010-0000-0600-000004000000}" name="Region" dataDxfId="52" totalsRowDxfId="53"/>
    <tableColumn id="5" xr3:uid="{00000000-0010-0000-0600-000005000000}" name="Rating" dataDxfId="50" totalsRowDxfId="51"/>
    <tableColumn id="6" xr3:uid="{00000000-0010-0000-0600-000006000000}" name="Product" dataDxfId="48" totalsRowDxfId="49"/>
    <tableColumn id="7" xr3:uid="{00000000-0010-0000-0600-000007000000}" name="Quantity" dataDxfId="46" totalsRowDxfId="47"/>
    <tableColumn id="8" xr3:uid="{00000000-0010-0000-0600-000008000000}" name="Price Per Unit" totalsRowFunction="max" dataDxfId="44" totalsRowDxfId="45"/>
    <tableColumn id="9" xr3:uid="{00000000-0010-0000-0600-000009000000}" name="Sales" totalsRowFunction="sum" dataDxfId="42" totalsRowDxfId="43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1345" displayName="Table1345" ref="A2:I31" totalsRowCount="1" headerRowDxfId="40" dataDxfId="39">
  <autoFilter ref="A2:I30" xr:uid="{00000000-0009-0000-0100-000004000000}"/>
  <tableColumns count="9">
    <tableColumn id="1" xr3:uid="{00000000-0010-0000-0700-000001000000}" name="Date" totalsRowLabel="Total" dataDxfId="37" totalsRowDxfId="38"/>
    <tableColumn id="2" xr3:uid="{00000000-0010-0000-0700-000002000000}" name="ID" dataDxfId="35" totalsRowDxfId="36"/>
    <tableColumn id="3" xr3:uid="{00000000-0010-0000-0700-000003000000}" name="Name" dataDxfId="33" totalsRowDxfId="34"/>
    <tableColumn id="4" xr3:uid="{00000000-0010-0000-0700-000004000000}" name="Region" dataDxfId="31" totalsRowDxfId="32"/>
    <tableColumn id="5" xr3:uid="{00000000-0010-0000-0700-000005000000}" name="Rating" dataDxfId="29" totalsRowDxfId="30"/>
    <tableColumn id="6" xr3:uid="{00000000-0010-0000-0700-000006000000}" name="Product" dataDxfId="27" totalsRowDxfId="28"/>
    <tableColumn id="7" xr3:uid="{00000000-0010-0000-0700-000007000000}" name="Quantity" dataDxfId="25" totalsRowDxfId="26"/>
    <tableColumn id="8" xr3:uid="{00000000-0010-0000-0700-000008000000}" name="Price Per Unit" totalsRowFunction="max" dataDxfId="23" totalsRowDxfId="24"/>
    <tableColumn id="9" xr3:uid="{00000000-0010-0000-0700-000009000000}" name="Sales" totalsRowFunction="sum" dataDxfId="21" totalsRowDxfId="22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546875" customWidth="1"/>
    <col min="2" max="17" width="9.140625" customWidth="1"/>
    <col min="18" max="16384" width="9.14062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75">
      <c r="B3" s="4" t="s">
        <v>1</v>
      </c>
    </row>
    <row r="4" spans="1:17" ht="18.75">
      <c r="B4" s="5" t="s">
        <v>2</v>
      </c>
    </row>
    <row r="5" spans="1:17" ht="18.75">
      <c r="B5" s="5" t="s">
        <v>3</v>
      </c>
    </row>
    <row r="6" spans="1:17" ht="18.75">
      <c r="B6" s="5" t="s">
        <v>4</v>
      </c>
    </row>
    <row r="7" spans="1:17" ht="18.75">
      <c r="B7" s="5"/>
    </row>
    <row r="8" spans="1:17" ht="18.75">
      <c r="B8" s="5" t="s">
        <v>5</v>
      </c>
    </row>
    <row r="9" spans="1:17"/>
    <row r="10" spans="1:17" ht="18.75">
      <c r="B10" s="5" t="s">
        <v>6</v>
      </c>
    </row>
    <row r="11" spans="1:17" ht="18.7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1"/>
  <sheetViews>
    <sheetView workbookViewId="0">
      <selection activeCell="F3" sqref="F3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>
      <c r="A1" s="6" t="s">
        <v>106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107</v>
      </c>
    </row>
    <row r="3" spans="1:15">
      <c r="A3" s="16">
        <v>44227</v>
      </c>
      <c r="B3" s="20">
        <v>1</v>
      </c>
      <c r="C3" s="17" t="s">
        <v>97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103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98</v>
      </c>
      <c r="D5" s="17" t="s">
        <v>32</v>
      </c>
      <c r="E5" s="17" t="s">
        <v>33</v>
      </c>
      <c r="F5" s="17" t="s">
        <v>79</v>
      </c>
      <c r="G5" s="24">
        <v>0</v>
      </c>
      <c r="H5" s="17" t="s">
        <v>80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99</v>
      </c>
      <c r="D6" s="17" t="s">
        <v>26</v>
      </c>
      <c r="E6" s="17" t="s">
        <v>27</v>
      </c>
      <c r="F6" s="17" t="s">
        <v>28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29</v>
      </c>
      <c r="D7" s="17" t="s">
        <v>22</v>
      </c>
      <c r="E7" s="17" t="s">
        <v>19</v>
      </c>
      <c r="F7" s="17" t="s">
        <v>30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100</v>
      </c>
      <c r="D8" s="19" t="s">
        <v>101</v>
      </c>
      <c r="E8" s="17" t="s">
        <v>103</v>
      </c>
      <c r="F8" s="17" t="s">
        <v>82</v>
      </c>
      <c r="G8" s="24">
        <v>0</v>
      </c>
      <c r="H8" s="17" t="s">
        <v>80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31</v>
      </c>
      <c r="D9" s="17" t="s">
        <v>32</v>
      </c>
      <c r="E9" s="17" t="s">
        <v>33</v>
      </c>
      <c r="F9" s="17" t="s">
        <v>34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35</v>
      </c>
      <c r="D10" s="17" t="s">
        <v>26</v>
      </c>
      <c r="E10" s="17" t="s">
        <v>27</v>
      </c>
      <c r="F10" s="17" t="s">
        <v>36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37</v>
      </c>
      <c r="D11" s="17" t="s">
        <v>22</v>
      </c>
      <c r="E11" s="17" t="s">
        <v>19</v>
      </c>
      <c r="F11" s="17" t="s">
        <v>38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39</v>
      </c>
      <c r="D12" s="17" t="s">
        <v>18</v>
      </c>
      <c r="E12" s="17" t="s">
        <v>103</v>
      </c>
      <c r="F12" s="17" t="s">
        <v>40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41</v>
      </c>
      <c r="D13" s="17" t="s">
        <v>32</v>
      </c>
      <c r="E13" s="17" t="s">
        <v>33</v>
      </c>
      <c r="F13" s="17" t="s">
        <v>42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43</v>
      </c>
      <c r="D14" s="17" t="s">
        <v>26</v>
      </c>
      <c r="E14" s="17" t="s">
        <v>27</v>
      </c>
      <c r="F14" s="17" t="s">
        <v>44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83</v>
      </c>
      <c r="D15" s="17" t="s">
        <v>22</v>
      </c>
      <c r="E15" s="17" t="s">
        <v>19</v>
      </c>
      <c r="F15" s="17" t="s">
        <v>84</v>
      </c>
      <c r="G15" s="24">
        <v>0</v>
      </c>
      <c r="H15" s="17" t="s">
        <v>80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85</v>
      </c>
      <c r="D16" s="19" t="s">
        <v>101</v>
      </c>
      <c r="E16" s="17" t="s">
        <v>103</v>
      </c>
      <c r="F16" s="17" t="s">
        <v>86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45</v>
      </c>
      <c r="D17" s="17" t="s">
        <v>32</v>
      </c>
      <c r="E17" s="17" t="s">
        <v>33</v>
      </c>
      <c r="F17" s="17" t="s">
        <v>46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87</v>
      </c>
      <c r="D18" s="19" t="s">
        <v>101</v>
      </c>
      <c r="E18" s="17" t="s">
        <v>27</v>
      </c>
      <c r="F18" s="17" t="s">
        <v>88</v>
      </c>
      <c r="G18" s="24">
        <v>0</v>
      </c>
      <c r="H18" s="17" t="s">
        <v>80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47</v>
      </c>
      <c r="D19" s="17" t="s">
        <v>22</v>
      </c>
      <c r="E19" s="17" t="s">
        <v>19</v>
      </c>
      <c r="F19" s="17" t="s">
        <v>48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49</v>
      </c>
      <c r="D20" s="17" t="s">
        <v>18</v>
      </c>
      <c r="E20" s="17" t="s">
        <v>103</v>
      </c>
      <c r="F20" s="17" t="s">
        <v>50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51</v>
      </c>
      <c r="D21" s="17" t="s">
        <v>32</v>
      </c>
      <c r="E21" s="17" t="s">
        <v>33</v>
      </c>
      <c r="F21" s="17" t="s">
        <v>52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53</v>
      </c>
      <c r="D22" s="17" t="s">
        <v>26</v>
      </c>
      <c r="E22" s="17" t="s">
        <v>27</v>
      </c>
      <c r="F22" s="17" t="s">
        <v>54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55</v>
      </c>
      <c r="D23" s="17" t="s">
        <v>22</v>
      </c>
      <c r="E23" s="17" t="s">
        <v>19</v>
      </c>
      <c r="F23" s="17" t="s">
        <v>56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89</v>
      </c>
      <c r="D24" s="17" t="s">
        <v>18</v>
      </c>
      <c r="E24" s="17" t="s">
        <v>103</v>
      </c>
      <c r="F24" s="17" t="s">
        <v>90</v>
      </c>
      <c r="G24" s="24">
        <v>0</v>
      </c>
      <c r="H24" s="17" t="s">
        <v>80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57</v>
      </c>
      <c r="D25" s="17" t="s">
        <v>32</v>
      </c>
      <c r="E25" s="17" t="s">
        <v>33</v>
      </c>
      <c r="F25" s="17" t="s">
        <v>58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59</v>
      </c>
      <c r="D26" s="17" t="s">
        <v>26</v>
      </c>
      <c r="E26" s="17" t="s">
        <v>27</v>
      </c>
      <c r="F26" s="17" t="s">
        <v>60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61</v>
      </c>
      <c r="D27" s="17" t="s">
        <v>62</v>
      </c>
      <c r="E27" s="17" t="s">
        <v>63</v>
      </c>
      <c r="F27" s="17" t="s">
        <v>64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65</v>
      </c>
      <c r="D28" s="17" t="s">
        <v>62</v>
      </c>
      <c r="E28" s="17" t="s">
        <v>66</v>
      </c>
      <c r="F28" s="17" t="s">
        <v>67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83</v>
      </c>
      <c r="D29" s="17" t="s">
        <v>22</v>
      </c>
      <c r="E29" s="17" t="s">
        <v>91</v>
      </c>
      <c r="F29" s="17" t="s">
        <v>92</v>
      </c>
      <c r="G29" s="24">
        <v>0</v>
      </c>
      <c r="H29" s="17" t="s">
        <v>80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43</v>
      </c>
      <c r="D30" s="17" t="s">
        <v>26</v>
      </c>
      <c r="E30" s="17" t="s">
        <v>68</v>
      </c>
      <c r="F30" s="17" t="s">
        <v>69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72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62" priority="1"/>
  </conditionalFormatting>
  <dataValidations count="1">
    <dataValidation type="list" allowBlank="1" showInputMessage="1" showErrorMessage="1" sqref="D3:D30" xr:uid="{00000000-0002-0000-0C00-000000000000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1"/>
  <sheetViews>
    <sheetView workbookViewId="0">
      <selection activeCell="G11" sqref="G11"/>
    </sheetView>
  </sheetViews>
  <sheetFormatPr defaultRowHeight="1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108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107</v>
      </c>
    </row>
    <row r="3" spans="1:15">
      <c r="A3" s="37">
        <v>44227</v>
      </c>
      <c r="B3" s="20">
        <v>1</v>
      </c>
      <c r="C3" s="17" t="s">
        <v>97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103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98</v>
      </c>
      <c r="D5" s="17" t="s">
        <v>32</v>
      </c>
      <c r="E5" s="17" t="s">
        <v>33</v>
      </c>
      <c r="F5" s="17" t="s">
        <v>79</v>
      </c>
      <c r="G5" s="24">
        <v>0</v>
      </c>
      <c r="H5" s="28" t="s">
        <v>80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99</v>
      </c>
      <c r="D6" s="17" t="s">
        <v>26</v>
      </c>
      <c r="E6" s="17" t="s">
        <v>27</v>
      </c>
      <c r="F6" s="17" t="s">
        <v>28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29</v>
      </c>
      <c r="D7" s="17" t="s">
        <v>22</v>
      </c>
      <c r="E7" s="17" t="s">
        <v>19</v>
      </c>
      <c r="F7" s="17" t="s">
        <v>30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100</v>
      </c>
      <c r="D8" s="19" t="s">
        <v>101</v>
      </c>
      <c r="E8" s="17" t="s">
        <v>103</v>
      </c>
      <c r="F8" s="17" t="s">
        <v>82</v>
      </c>
      <c r="G8" s="24">
        <v>0</v>
      </c>
      <c r="H8" s="28" t="s">
        <v>80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31</v>
      </c>
      <c r="D9" s="17" t="s">
        <v>32</v>
      </c>
      <c r="E9" s="17" t="s">
        <v>33</v>
      </c>
      <c r="F9" s="17" t="s">
        <v>34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35</v>
      </c>
      <c r="D10" s="17" t="s">
        <v>26</v>
      </c>
      <c r="E10" s="17" t="s">
        <v>27</v>
      </c>
      <c r="F10" s="17" t="s">
        <v>36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37</v>
      </c>
      <c r="D11" s="17" t="s">
        <v>22</v>
      </c>
      <c r="E11" s="17" t="s">
        <v>19</v>
      </c>
      <c r="F11" s="17" t="s">
        <v>38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39</v>
      </c>
      <c r="D12" s="17" t="s">
        <v>18</v>
      </c>
      <c r="E12" s="17" t="s">
        <v>103</v>
      </c>
      <c r="F12" s="17" t="s">
        <v>40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41</v>
      </c>
      <c r="D13" s="17" t="s">
        <v>32</v>
      </c>
      <c r="E13" s="17" t="s">
        <v>33</v>
      </c>
      <c r="F13" s="17" t="s">
        <v>42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43</v>
      </c>
      <c r="D14" s="17" t="s">
        <v>26</v>
      </c>
      <c r="E14" s="17" t="s">
        <v>27</v>
      </c>
      <c r="F14" s="17" t="s">
        <v>44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83</v>
      </c>
      <c r="D15" s="17" t="s">
        <v>22</v>
      </c>
      <c r="E15" s="17" t="s">
        <v>19</v>
      </c>
      <c r="F15" s="17" t="s">
        <v>84</v>
      </c>
      <c r="G15" s="24">
        <v>0</v>
      </c>
      <c r="H15" s="28" t="s">
        <v>80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85</v>
      </c>
      <c r="D16" s="19" t="s">
        <v>101</v>
      </c>
      <c r="E16" s="17" t="s">
        <v>103</v>
      </c>
      <c r="F16" s="17" t="s">
        <v>86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45</v>
      </c>
      <c r="D17" s="17" t="s">
        <v>32</v>
      </c>
      <c r="E17" s="17" t="s">
        <v>33</v>
      </c>
      <c r="F17" s="17" t="s">
        <v>46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87</v>
      </c>
      <c r="D18" s="19" t="s">
        <v>101</v>
      </c>
      <c r="E18" s="17" t="s">
        <v>27</v>
      </c>
      <c r="F18" s="17" t="s">
        <v>88</v>
      </c>
      <c r="G18" s="24">
        <v>0</v>
      </c>
      <c r="H18" s="28" t="s">
        <v>80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47</v>
      </c>
      <c r="D19" s="17" t="s">
        <v>22</v>
      </c>
      <c r="E19" s="17" t="s">
        <v>19</v>
      </c>
      <c r="F19" s="17" t="s">
        <v>48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49</v>
      </c>
      <c r="D20" s="17" t="s">
        <v>18</v>
      </c>
      <c r="E20" s="17" t="s">
        <v>103</v>
      </c>
      <c r="F20" s="17" t="s">
        <v>50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51</v>
      </c>
      <c r="D21" s="17" t="s">
        <v>32</v>
      </c>
      <c r="E21" s="17" t="s">
        <v>33</v>
      </c>
      <c r="F21" s="17" t="s">
        <v>52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53</v>
      </c>
      <c r="D22" s="17" t="s">
        <v>26</v>
      </c>
      <c r="E22" s="17" t="s">
        <v>27</v>
      </c>
      <c r="F22" s="17" t="s">
        <v>54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55</v>
      </c>
      <c r="D23" s="17" t="s">
        <v>22</v>
      </c>
      <c r="E23" s="17" t="s">
        <v>19</v>
      </c>
      <c r="F23" s="17" t="s">
        <v>56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89</v>
      </c>
      <c r="D24" s="17" t="s">
        <v>18</v>
      </c>
      <c r="E24" s="17" t="s">
        <v>103</v>
      </c>
      <c r="F24" s="17" t="s">
        <v>90</v>
      </c>
      <c r="G24" s="24">
        <v>0</v>
      </c>
      <c r="H24" s="28" t="s">
        <v>80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57</v>
      </c>
      <c r="D25" s="17" t="s">
        <v>32</v>
      </c>
      <c r="E25" s="17" t="s">
        <v>33</v>
      </c>
      <c r="F25" s="17" t="s">
        <v>58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59</v>
      </c>
      <c r="D26" s="17" t="s">
        <v>26</v>
      </c>
      <c r="E26" s="17" t="s">
        <v>27</v>
      </c>
      <c r="F26" s="17" t="s">
        <v>60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61</v>
      </c>
      <c r="D27" s="17" t="s">
        <v>62</v>
      </c>
      <c r="E27" s="17" t="s">
        <v>63</v>
      </c>
      <c r="F27" s="17" t="s">
        <v>64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65</v>
      </c>
      <c r="D28" s="17" t="s">
        <v>62</v>
      </c>
      <c r="E28" s="17" t="s">
        <v>66</v>
      </c>
      <c r="F28" s="17" t="s">
        <v>67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83</v>
      </c>
      <c r="D29" s="17" t="s">
        <v>22</v>
      </c>
      <c r="E29" s="17" t="s">
        <v>91</v>
      </c>
      <c r="F29" s="17" t="s">
        <v>92</v>
      </c>
      <c r="G29" s="24">
        <v>0</v>
      </c>
      <c r="H29" s="28" t="s">
        <v>80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43</v>
      </c>
      <c r="D30" s="17" t="s">
        <v>26</v>
      </c>
      <c r="E30" s="17" t="s">
        <v>68</v>
      </c>
      <c r="F30" s="17" t="s">
        <v>69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72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41" priority="1"/>
  </conditionalFormatting>
  <dataValidations count="1">
    <dataValidation type="list" allowBlank="1" showInputMessage="1" showErrorMessage="1" sqref="D3:D30" xr:uid="{00000000-0002-0000-0D00-000000000000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1"/>
  <sheetViews>
    <sheetView workbookViewId="0">
      <selection activeCell="G6" sqref="G6"/>
    </sheetView>
  </sheetViews>
  <sheetFormatPr defaultRowHeight="1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109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107</v>
      </c>
    </row>
    <row r="3" spans="1:15">
      <c r="A3" s="33">
        <v>44227</v>
      </c>
      <c r="B3" s="20">
        <v>1</v>
      </c>
      <c r="C3" s="17" t="s">
        <v>97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103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98</v>
      </c>
      <c r="D5" s="17" t="s">
        <v>32</v>
      </c>
      <c r="E5" s="17" t="s">
        <v>33</v>
      </c>
      <c r="F5" s="17" t="s">
        <v>79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99</v>
      </c>
      <c r="D6" s="17" t="s">
        <v>26</v>
      </c>
      <c r="E6" s="17" t="s">
        <v>27</v>
      </c>
      <c r="F6" s="17" t="s">
        <v>28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29</v>
      </c>
      <c r="D7" s="17" t="s">
        <v>22</v>
      </c>
      <c r="E7" s="17" t="s">
        <v>19</v>
      </c>
      <c r="F7" s="17" t="s">
        <v>30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100</v>
      </c>
      <c r="D8" s="19" t="s">
        <v>101</v>
      </c>
      <c r="E8" s="17" t="s">
        <v>103</v>
      </c>
      <c r="F8" s="17" t="s">
        <v>82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31</v>
      </c>
      <c r="D9" s="17" t="s">
        <v>32</v>
      </c>
      <c r="E9" s="17" t="s">
        <v>33</v>
      </c>
      <c r="F9" s="17" t="s">
        <v>34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35</v>
      </c>
      <c r="D10" s="17" t="s">
        <v>26</v>
      </c>
      <c r="E10" s="17" t="s">
        <v>27</v>
      </c>
      <c r="F10" s="17" t="s">
        <v>36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37</v>
      </c>
      <c r="D11" s="17" t="s">
        <v>22</v>
      </c>
      <c r="E11" s="17" t="s">
        <v>19</v>
      </c>
      <c r="F11" s="17" t="s">
        <v>38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39</v>
      </c>
      <c r="D12" s="17" t="s">
        <v>18</v>
      </c>
      <c r="E12" s="17" t="s">
        <v>103</v>
      </c>
      <c r="F12" s="17" t="s">
        <v>40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41</v>
      </c>
      <c r="D13" s="17" t="s">
        <v>32</v>
      </c>
      <c r="E13" s="17" t="s">
        <v>33</v>
      </c>
      <c r="F13" s="17" t="s">
        <v>42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43</v>
      </c>
      <c r="D14" s="17" t="s">
        <v>26</v>
      </c>
      <c r="E14" s="17" t="s">
        <v>27</v>
      </c>
      <c r="F14" s="17" t="s">
        <v>44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83</v>
      </c>
      <c r="D15" s="17" t="s">
        <v>22</v>
      </c>
      <c r="E15" s="17" t="s">
        <v>19</v>
      </c>
      <c r="F15" s="17" t="s">
        <v>84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85</v>
      </c>
      <c r="D16" s="19" t="s">
        <v>101</v>
      </c>
      <c r="E16" s="17" t="s">
        <v>103</v>
      </c>
      <c r="F16" s="17" t="s">
        <v>86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45</v>
      </c>
      <c r="D17" s="17" t="s">
        <v>32</v>
      </c>
      <c r="E17" s="17" t="s">
        <v>33</v>
      </c>
      <c r="F17" s="17" t="s">
        <v>46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87</v>
      </c>
      <c r="D18" s="19" t="s">
        <v>101</v>
      </c>
      <c r="E18" s="17" t="s">
        <v>27</v>
      </c>
      <c r="F18" s="17" t="s">
        <v>88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47</v>
      </c>
      <c r="D19" s="17" t="s">
        <v>22</v>
      </c>
      <c r="E19" s="17" t="s">
        <v>19</v>
      </c>
      <c r="F19" s="17" t="s">
        <v>48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49</v>
      </c>
      <c r="D20" s="17" t="s">
        <v>18</v>
      </c>
      <c r="E20" s="17" t="s">
        <v>103</v>
      </c>
      <c r="F20" s="17" t="s">
        <v>50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51</v>
      </c>
      <c r="D21" s="17" t="s">
        <v>32</v>
      </c>
      <c r="E21" s="17" t="s">
        <v>33</v>
      </c>
      <c r="F21" s="17" t="s">
        <v>52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53</v>
      </c>
      <c r="D22" s="17" t="s">
        <v>26</v>
      </c>
      <c r="E22" s="17" t="s">
        <v>27</v>
      </c>
      <c r="F22" s="17" t="s">
        <v>54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55</v>
      </c>
      <c r="D23" s="17" t="s">
        <v>22</v>
      </c>
      <c r="E23" s="17" t="s">
        <v>19</v>
      </c>
      <c r="F23" s="17" t="s">
        <v>56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89</v>
      </c>
      <c r="D24" s="17" t="s">
        <v>18</v>
      </c>
      <c r="E24" s="17" t="s">
        <v>103</v>
      </c>
      <c r="F24" s="17" t="s">
        <v>90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57</v>
      </c>
      <c r="D25" s="17" t="s">
        <v>32</v>
      </c>
      <c r="E25" s="17" t="s">
        <v>33</v>
      </c>
      <c r="F25" s="17" t="s">
        <v>58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59</v>
      </c>
      <c r="D26" s="17" t="s">
        <v>26</v>
      </c>
      <c r="E26" s="17" t="s">
        <v>27</v>
      </c>
      <c r="F26" s="17" t="s">
        <v>60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61</v>
      </c>
      <c r="D27" s="17" t="s">
        <v>62</v>
      </c>
      <c r="E27" s="17" t="s">
        <v>63</v>
      </c>
      <c r="F27" s="17" t="s">
        <v>64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65</v>
      </c>
      <c r="D28" s="17" t="s">
        <v>62</v>
      </c>
      <c r="E28" s="17" t="s">
        <v>66</v>
      </c>
      <c r="F28" s="17" t="s">
        <v>67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83</v>
      </c>
      <c r="D29" s="17" t="s">
        <v>22</v>
      </c>
      <c r="E29" s="17" t="s">
        <v>91</v>
      </c>
      <c r="F29" s="17" t="s">
        <v>92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43</v>
      </c>
      <c r="D30" s="17" t="s">
        <v>26</v>
      </c>
      <c r="E30" s="17" t="s">
        <v>68</v>
      </c>
      <c r="F30" s="17" t="s">
        <v>69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72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20" priority="1"/>
  </conditionalFormatting>
  <dataValidations count="1">
    <dataValidation type="list" allowBlank="1" showInputMessage="1" showErrorMessage="1" sqref="D3:D30" xr:uid="{00000000-0002-0000-0E00-000000000000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5"/>
  <sheetViews>
    <sheetView showGridLines="0" showRowColHeaders="0" topLeftCell="A12" workbookViewId="0"/>
  </sheetViews>
  <sheetFormatPr defaultColWidth="0" defaultRowHeight="15" zeroHeight="1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>
      <c r="A1" s="6" t="s">
        <v>110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111</v>
      </c>
    </row>
    <row r="4" spans="1:8">
      <c r="B4" s="2" t="s">
        <v>112</v>
      </c>
      <c r="C4" s="3" t="s">
        <v>113</v>
      </c>
    </row>
    <row r="5" spans="1:8">
      <c r="B5" s="2" t="s">
        <v>114</v>
      </c>
      <c r="C5" s="3" t="s">
        <v>115</v>
      </c>
    </row>
    <row r="6" spans="1:8">
      <c r="B6" s="2" t="s">
        <v>116</v>
      </c>
      <c r="C6" s="3" t="s">
        <v>117</v>
      </c>
    </row>
    <row r="7" spans="1:8"/>
    <row r="8" spans="1:8">
      <c r="B8" s="1" t="s">
        <v>118</v>
      </c>
    </row>
    <row r="9" spans="1:8">
      <c r="B9" s="2" t="s">
        <v>119</v>
      </c>
      <c r="C9" s="3" t="s">
        <v>120</v>
      </c>
    </row>
    <row r="10" spans="1:8"/>
    <row r="11" spans="1:8">
      <c r="B11" s="1" t="s">
        <v>121</v>
      </c>
    </row>
    <row r="12" spans="1:8">
      <c r="B12" s="2" t="s">
        <v>122</v>
      </c>
      <c r="C12" s="3" t="s">
        <v>123</v>
      </c>
    </row>
    <row r="13" spans="1:8">
      <c r="B13" s="2" t="s">
        <v>124</v>
      </c>
      <c r="C13" s="3" t="s">
        <v>125</v>
      </c>
    </row>
    <row r="14" spans="1:8">
      <c r="B14" s="2" t="s">
        <v>126</v>
      </c>
      <c r="C14" s="3" t="s">
        <v>127</v>
      </c>
    </row>
    <row r="15" spans="1:8">
      <c r="B15" s="2" t="s">
        <v>128</v>
      </c>
      <c r="C15" s="3" t="s">
        <v>129</v>
      </c>
    </row>
    <row r="16" spans="1:8">
      <c r="B16" s="2" t="s">
        <v>130</v>
      </c>
      <c r="C16" s="3" t="s">
        <v>131</v>
      </c>
    </row>
    <row r="17" spans="2:3">
      <c r="B17" s="2" t="s">
        <v>132</v>
      </c>
      <c r="C17" s="3" t="s">
        <v>133</v>
      </c>
    </row>
    <row r="18" spans="2:3">
      <c r="B18" s="2" t="s">
        <v>134</v>
      </c>
      <c r="C18" s="3" t="s">
        <v>135</v>
      </c>
    </row>
    <row r="19" spans="2:3">
      <c r="B19" s="2" t="s">
        <v>136</v>
      </c>
      <c r="C19" s="3" t="s">
        <v>137</v>
      </c>
    </row>
    <row r="20" spans="2:3">
      <c r="B20" s="2" t="s">
        <v>138</v>
      </c>
      <c r="C20" s="3" t="s">
        <v>139</v>
      </c>
    </row>
    <row r="21" spans="2:3">
      <c r="B21" s="2" t="s">
        <v>140</v>
      </c>
      <c r="C21" s="3" t="s">
        <v>141</v>
      </c>
    </row>
    <row r="22" spans="2:3">
      <c r="B22" s="2" t="s">
        <v>142</v>
      </c>
      <c r="C22" s="3" t="s">
        <v>143</v>
      </c>
    </row>
    <row r="23" spans="2:3">
      <c r="B23" s="2" t="s">
        <v>144</v>
      </c>
      <c r="C23" s="3" t="s">
        <v>145</v>
      </c>
    </row>
    <row r="24" spans="2:3">
      <c r="B24" s="2" t="s">
        <v>146</v>
      </c>
      <c r="C24" s="3" t="s">
        <v>147</v>
      </c>
    </row>
    <row r="25" spans="2:3">
      <c r="B25" s="2" t="s">
        <v>148</v>
      </c>
      <c r="C25" s="3" t="s">
        <v>149</v>
      </c>
    </row>
    <row r="26" spans="2:3">
      <c r="B26" s="2"/>
      <c r="C26" s="3"/>
    </row>
    <row r="27" spans="2:3">
      <c r="B27" s="1" t="s">
        <v>150</v>
      </c>
    </row>
    <row r="28" spans="2:3">
      <c r="B28" s="2" t="s">
        <v>151</v>
      </c>
      <c r="C28" s="3" t="s">
        <v>152</v>
      </c>
    </row>
    <row r="29" spans="2:3">
      <c r="B29" s="2"/>
      <c r="C29" s="3"/>
    </row>
    <row r="30" spans="2:3">
      <c r="B30" s="1" t="s">
        <v>153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00000000-0004-0000-0F00-000000000000}"/>
    <hyperlink ref="C6" r:id="rId2" display="http://www.myonlinetraininghub.com/category/excel-dashboard" xr:uid="{00000000-0004-0000-0F00-000001000000}"/>
    <hyperlink ref="C19" r:id="rId3" xr:uid="{00000000-0004-0000-0F00-000002000000}"/>
    <hyperlink ref="C9" r:id="rId4" display="http://www.myonlinetraininghub.com/excel-webinars" xr:uid="{00000000-0004-0000-0F00-000003000000}"/>
    <hyperlink ref="C28" r:id="rId5" xr:uid="{00000000-0004-0000-0F00-000004000000}"/>
    <hyperlink ref="C18" r:id="rId6" xr:uid="{00000000-0004-0000-0F00-000005000000}"/>
    <hyperlink ref="C4" r:id="rId7" xr:uid="{00000000-0004-0000-0F00-000006000000}"/>
    <hyperlink ref="C12" r:id="rId8" xr:uid="{00000000-0004-0000-0F00-000007000000}"/>
    <hyperlink ref="C13" r:id="rId9" xr:uid="{00000000-0004-0000-0F00-000008000000}"/>
    <hyperlink ref="C14" r:id="rId10" xr:uid="{00000000-0004-0000-0F00-000009000000}"/>
    <hyperlink ref="C15" r:id="rId11" xr:uid="{00000000-0004-0000-0F00-00000A000000}"/>
    <hyperlink ref="C16" r:id="rId12" xr:uid="{00000000-0004-0000-0F00-00000B000000}"/>
    <hyperlink ref="C17" r:id="rId13" xr:uid="{00000000-0004-0000-0F00-00000C000000}"/>
    <hyperlink ref="C20" r:id="rId14" xr:uid="{00000000-0004-0000-0F00-00000D000000}"/>
    <hyperlink ref="C21" r:id="rId15" xr:uid="{00000000-0004-0000-0F00-00000E000000}"/>
    <hyperlink ref="C22" r:id="rId16" xr:uid="{00000000-0004-0000-0F00-00000F000000}"/>
    <hyperlink ref="C23" r:id="rId17" xr:uid="{00000000-0004-0000-0F00-000010000000}"/>
    <hyperlink ref="C24" r:id="rId18" xr:uid="{00000000-0004-0000-0F00-000011000000}"/>
    <hyperlink ref="C25" r:id="rId19" xr:uid="{00000000-0004-0000-0F00-000012000000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"/>
  <sheetViews>
    <sheetView tabSelected="1" topLeftCell="A2" workbookViewId="0">
      <selection activeCell="L13" sqref="L13"/>
    </sheetView>
  </sheetViews>
  <sheetFormatPr defaultRowHeight="15"/>
  <cols>
    <col min="1" max="1" width="17.140625" customWidth="1"/>
    <col min="2" max="2" width="8.85546875" customWidth="1"/>
    <col min="3" max="3" width="17.5703125" bestFit="1" customWidth="1"/>
    <col min="4" max="4" width="9.28515625" customWidth="1"/>
    <col min="5" max="5" width="8.85546875" customWidth="1"/>
    <col min="6" max="6" width="23.42578125" bestFit="1" customWidth="1"/>
    <col min="7" max="7" width="11" customWidth="1"/>
    <col min="8" max="8" width="15.28515625" customWidth="1"/>
    <col min="9" max="9" width="13" customWidth="1"/>
    <col min="12" max="12" width="36.5703125" bestFit="1" customWidth="1"/>
  </cols>
  <sheetData>
    <row r="1" spans="1:12">
      <c r="A1" s="38" t="s">
        <v>9</v>
      </c>
      <c r="B1" s="39" t="s">
        <v>10</v>
      </c>
      <c r="C1" s="39" t="s">
        <v>11</v>
      </c>
      <c r="D1" s="39" t="s">
        <v>12</v>
      </c>
      <c r="E1" s="39" t="s">
        <v>13</v>
      </c>
      <c r="F1" s="39" t="s">
        <v>14</v>
      </c>
      <c r="G1" s="39" t="s">
        <v>15</v>
      </c>
      <c r="H1" s="40" t="s">
        <v>16</v>
      </c>
    </row>
    <row r="2" spans="1:12">
      <c r="A2" s="41">
        <v>44227</v>
      </c>
      <c r="B2" s="42">
        <v>1</v>
      </c>
      <c r="C2" s="42" t="s">
        <v>17</v>
      </c>
      <c r="D2" s="42" t="s">
        <v>18</v>
      </c>
      <c r="E2" s="42" t="s">
        <v>19</v>
      </c>
      <c r="F2" s="42" t="s">
        <v>20</v>
      </c>
      <c r="G2" s="42">
        <v>10</v>
      </c>
      <c r="H2" s="43">
        <v>20</v>
      </c>
    </row>
    <row r="3" spans="1:12">
      <c r="A3" s="41">
        <v>44255</v>
      </c>
      <c r="B3" s="42">
        <v>2</v>
      </c>
      <c r="C3" s="42" t="s">
        <v>21</v>
      </c>
      <c r="D3" s="42" t="s">
        <v>22</v>
      </c>
      <c r="E3" s="42" t="s">
        <v>23</v>
      </c>
      <c r="F3" s="42" t="s">
        <v>24</v>
      </c>
      <c r="G3" s="42">
        <v>15</v>
      </c>
      <c r="H3" s="43">
        <v>10</v>
      </c>
      <c r="L3" s="3"/>
    </row>
    <row r="4" spans="1:12">
      <c r="A4" s="41">
        <v>44316</v>
      </c>
      <c r="B4" s="42">
        <v>4</v>
      </c>
      <c r="C4" s="42" t="s">
        <v>25</v>
      </c>
      <c r="D4" s="42" t="s">
        <v>26</v>
      </c>
      <c r="E4" s="42" t="s">
        <v>27</v>
      </c>
      <c r="F4" s="42" t="s">
        <v>28</v>
      </c>
      <c r="G4" s="42">
        <v>25</v>
      </c>
      <c r="H4" s="43">
        <v>10</v>
      </c>
    </row>
    <row r="5" spans="1:12">
      <c r="A5" s="41">
        <v>44347</v>
      </c>
      <c r="B5" s="42">
        <v>5</v>
      </c>
      <c r="C5" s="42" t="s">
        <v>29</v>
      </c>
      <c r="D5" s="42" t="s">
        <v>22</v>
      </c>
      <c r="E5" s="42" t="s">
        <v>19</v>
      </c>
      <c r="F5" s="42" t="s">
        <v>30</v>
      </c>
      <c r="G5" s="42">
        <v>30</v>
      </c>
      <c r="H5" s="43">
        <v>16.670000000000002</v>
      </c>
    </row>
    <row r="6" spans="1:12">
      <c r="A6" s="41">
        <v>44408</v>
      </c>
      <c r="B6" s="42">
        <v>7</v>
      </c>
      <c r="C6" s="42" t="s">
        <v>31</v>
      </c>
      <c r="D6" s="42" t="s">
        <v>32</v>
      </c>
      <c r="E6" s="42" t="s">
        <v>33</v>
      </c>
      <c r="F6" s="42" t="s">
        <v>34</v>
      </c>
      <c r="G6" s="42">
        <v>35</v>
      </c>
      <c r="H6" s="43">
        <v>10</v>
      </c>
      <c r="L6" s="56"/>
    </row>
    <row r="7" spans="1:12">
      <c r="A7" s="41">
        <v>44439</v>
      </c>
      <c r="B7" s="42">
        <v>8</v>
      </c>
      <c r="C7" s="42" t="s">
        <v>35</v>
      </c>
      <c r="D7" s="42" t="s">
        <v>26</v>
      </c>
      <c r="E7" s="42" t="s">
        <v>27</v>
      </c>
      <c r="F7" s="42" t="s">
        <v>36</v>
      </c>
      <c r="G7" s="42">
        <v>40</v>
      </c>
      <c r="H7" s="43">
        <v>15</v>
      </c>
      <c r="L7" s="56"/>
    </row>
    <row r="8" spans="1:12">
      <c r="A8" s="41">
        <v>44469</v>
      </c>
      <c r="B8" s="42">
        <v>9</v>
      </c>
      <c r="C8" s="42" t="s">
        <v>37</v>
      </c>
      <c r="D8" s="42" t="s">
        <v>22</v>
      </c>
      <c r="E8" s="42" t="s">
        <v>19</v>
      </c>
      <c r="F8" s="42" t="s">
        <v>38</v>
      </c>
      <c r="G8" s="42">
        <v>45</v>
      </c>
      <c r="H8" s="43">
        <v>12.22</v>
      </c>
      <c r="L8" s="56"/>
    </row>
    <row r="9" spans="1:12">
      <c r="A9" s="41">
        <v>44500</v>
      </c>
      <c r="B9" s="42">
        <v>10</v>
      </c>
      <c r="C9" s="42" t="s">
        <v>39</v>
      </c>
      <c r="D9" s="42" t="s">
        <v>18</v>
      </c>
      <c r="E9" s="42" t="s">
        <v>23</v>
      </c>
      <c r="F9" s="42" t="s">
        <v>40</v>
      </c>
      <c r="G9" s="42">
        <v>50</v>
      </c>
      <c r="H9" s="43">
        <v>14</v>
      </c>
      <c r="L9" s="56"/>
    </row>
    <row r="10" spans="1:12">
      <c r="A10" s="41">
        <v>44530</v>
      </c>
      <c r="B10" s="42">
        <v>11</v>
      </c>
      <c r="C10" s="42" t="s">
        <v>41</v>
      </c>
      <c r="D10" s="42" t="s">
        <v>32</v>
      </c>
      <c r="E10" s="42" t="s">
        <v>33</v>
      </c>
      <c r="F10" s="42" t="s">
        <v>42</v>
      </c>
      <c r="G10" s="42">
        <v>5</v>
      </c>
      <c r="H10" s="43">
        <v>160</v>
      </c>
      <c r="L10" s="56"/>
    </row>
    <row r="11" spans="1:12">
      <c r="A11" s="41">
        <v>44561</v>
      </c>
      <c r="B11" s="42">
        <v>12</v>
      </c>
      <c r="C11" s="42" t="s">
        <v>43</v>
      </c>
      <c r="D11" s="42" t="s">
        <v>26</v>
      </c>
      <c r="E11" s="42" t="s">
        <v>27</v>
      </c>
      <c r="F11" s="42" t="s">
        <v>44</v>
      </c>
      <c r="G11" s="42">
        <v>20</v>
      </c>
      <c r="H11" s="43">
        <v>45</v>
      </c>
      <c r="L11" s="56"/>
    </row>
    <row r="12" spans="1:12">
      <c r="A12" s="41">
        <v>44651</v>
      </c>
      <c r="B12" s="42">
        <v>15</v>
      </c>
      <c r="C12" s="42" t="s">
        <v>45</v>
      </c>
      <c r="D12" s="42" t="s">
        <v>32</v>
      </c>
      <c r="E12" s="42" t="s">
        <v>33</v>
      </c>
      <c r="F12" s="42" t="s">
        <v>46</v>
      </c>
      <c r="G12" s="42">
        <v>35</v>
      </c>
      <c r="H12" s="43">
        <v>34.29</v>
      </c>
      <c r="L12" s="56"/>
    </row>
    <row r="13" spans="1:12">
      <c r="A13" s="41">
        <v>44712</v>
      </c>
      <c r="B13" s="42">
        <v>17</v>
      </c>
      <c r="C13" s="42" t="s">
        <v>47</v>
      </c>
      <c r="D13" s="42" t="s">
        <v>22</v>
      </c>
      <c r="E13" s="42" t="s">
        <v>19</v>
      </c>
      <c r="F13" s="42" t="s">
        <v>48</v>
      </c>
      <c r="G13" s="42">
        <v>40</v>
      </c>
      <c r="H13" s="43">
        <v>35</v>
      </c>
      <c r="L13" s="56"/>
    </row>
    <row r="14" spans="1:12">
      <c r="A14" s="41">
        <v>44742</v>
      </c>
      <c r="B14" s="42">
        <v>18</v>
      </c>
      <c r="C14" s="42" t="s">
        <v>49</v>
      </c>
      <c r="D14" s="42" t="s">
        <v>18</v>
      </c>
      <c r="E14" s="42" t="s">
        <v>23</v>
      </c>
      <c r="F14" s="42" t="s">
        <v>50</v>
      </c>
      <c r="G14" s="42">
        <v>45</v>
      </c>
      <c r="H14" s="43">
        <v>33.33</v>
      </c>
    </row>
    <row r="15" spans="1:12">
      <c r="A15" s="41">
        <v>44773</v>
      </c>
      <c r="B15" s="42">
        <v>19</v>
      </c>
      <c r="C15" s="42" t="s">
        <v>51</v>
      </c>
      <c r="D15" s="42" t="s">
        <v>32</v>
      </c>
      <c r="E15" s="42" t="s">
        <v>33</v>
      </c>
      <c r="F15" s="42" t="s">
        <v>52</v>
      </c>
      <c r="G15" s="42">
        <v>50</v>
      </c>
      <c r="H15" s="43">
        <v>32</v>
      </c>
    </row>
    <row r="16" spans="1:12">
      <c r="A16" s="41">
        <v>44804</v>
      </c>
      <c r="B16" s="42">
        <v>20</v>
      </c>
      <c r="C16" s="42" t="s">
        <v>53</v>
      </c>
      <c r="D16" s="42" t="s">
        <v>26</v>
      </c>
      <c r="E16" s="42" t="s">
        <v>27</v>
      </c>
      <c r="F16" s="42" t="s">
        <v>54</v>
      </c>
      <c r="G16" s="42">
        <v>55</v>
      </c>
      <c r="H16" s="43">
        <v>30.91</v>
      </c>
    </row>
    <row r="17" spans="1:9">
      <c r="A17" s="41">
        <v>44834</v>
      </c>
      <c r="B17" s="42">
        <v>21</v>
      </c>
      <c r="C17" s="42" t="s">
        <v>55</v>
      </c>
      <c r="D17" s="42" t="s">
        <v>22</v>
      </c>
      <c r="E17" s="42" t="s">
        <v>19</v>
      </c>
      <c r="F17" s="42" t="s">
        <v>56</v>
      </c>
      <c r="G17" s="42">
        <v>60</v>
      </c>
      <c r="H17" s="43">
        <v>30</v>
      </c>
    </row>
    <row r="18" spans="1:9">
      <c r="A18" s="41">
        <v>44895</v>
      </c>
      <c r="B18" s="42">
        <v>23</v>
      </c>
      <c r="C18" s="42" t="s">
        <v>57</v>
      </c>
      <c r="D18" s="42" t="s">
        <v>32</v>
      </c>
      <c r="E18" s="42" t="s">
        <v>33</v>
      </c>
      <c r="F18" s="42" t="s">
        <v>58</v>
      </c>
      <c r="G18" s="42">
        <v>65</v>
      </c>
      <c r="H18" s="43">
        <v>30.77</v>
      </c>
    </row>
    <row r="19" spans="1:9">
      <c r="A19" s="41">
        <v>44926</v>
      </c>
      <c r="B19" s="42">
        <v>24</v>
      </c>
      <c r="C19" s="42" t="s">
        <v>59</v>
      </c>
      <c r="D19" s="42" t="s">
        <v>26</v>
      </c>
      <c r="E19" s="42" t="s">
        <v>27</v>
      </c>
      <c r="F19" s="42" t="s">
        <v>60</v>
      </c>
      <c r="G19" s="42">
        <v>70</v>
      </c>
      <c r="H19" s="43">
        <v>30</v>
      </c>
    </row>
    <row r="20" spans="1:9">
      <c r="A20" s="60">
        <v>44957</v>
      </c>
      <c r="B20" s="57">
        <v>25</v>
      </c>
      <c r="C20" s="59" t="s">
        <v>61</v>
      </c>
      <c r="D20" s="59" t="s">
        <v>62</v>
      </c>
      <c r="E20" s="59" t="s">
        <v>63</v>
      </c>
      <c r="F20" s="59" t="s">
        <v>64</v>
      </c>
      <c r="G20" s="57">
        <v>75</v>
      </c>
      <c r="H20" s="58">
        <v>29.33</v>
      </c>
    </row>
    <row r="21" spans="1:9">
      <c r="A21" s="61">
        <v>44985</v>
      </c>
      <c r="B21" s="57">
        <v>26</v>
      </c>
      <c r="C21" s="59" t="s">
        <v>65</v>
      </c>
      <c r="D21" s="59" t="s">
        <v>62</v>
      </c>
      <c r="E21" s="59" t="s">
        <v>66</v>
      </c>
      <c r="F21" s="59" t="s">
        <v>67</v>
      </c>
      <c r="G21" s="57">
        <v>80</v>
      </c>
      <c r="H21" s="58">
        <v>28.75</v>
      </c>
    </row>
    <row r="22" spans="1:9">
      <c r="A22" s="44">
        <v>45046</v>
      </c>
      <c r="B22" s="45">
        <v>28</v>
      </c>
      <c r="C22" s="45" t="s">
        <v>43</v>
      </c>
      <c r="D22" s="45" t="s">
        <v>26</v>
      </c>
      <c r="E22" s="45" t="s">
        <v>68</v>
      </c>
      <c r="F22" s="45" t="s">
        <v>69</v>
      </c>
      <c r="G22" s="45">
        <v>85</v>
      </c>
      <c r="H22" s="46">
        <v>29.41</v>
      </c>
    </row>
    <row r="24" spans="1:9">
      <c r="A24" s="1" t="s">
        <v>70</v>
      </c>
    </row>
    <row r="25" spans="1:9">
      <c r="A25" s="48" t="s">
        <v>9</v>
      </c>
      <c r="B25" s="48" t="s">
        <v>10</v>
      </c>
      <c r="C25" s="48" t="s">
        <v>11</v>
      </c>
      <c r="D25" s="48" t="s">
        <v>12</v>
      </c>
      <c r="E25" s="48" t="s">
        <v>13</v>
      </c>
      <c r="F25" s="48" t="s">
        <v>14</v>
      </c>
      <c r="G25" s="48" t="s">
        <v>15</v>
      </c>
      <c r="H25" s="48" t="s">
        <v>16</v>
      </c>
      <c r="I25" s="48" t="s">
        <v>71</v>
      </c>
    </row>
    <row r="26" spans="1:9">
      <c r="A26" s="49">
        <v>44316</v>
      </c>
      <c r="B26" s="42">
        <v>4</v>
      </c>
      <c r="C26" s="42" t="s">
        <v>25</v>
      </c>
      <c r="D26" s="42" t="s">
        <v>26</v>
      </c>
      <c r="E26" s="42" t="s">
        <v>27</v>
      </c>
      <c r="F26" s="42" t="s">
        <v>28</v>
      </c>
      <c r="G26" s="42">
        <v>25</v>
      </c>
      <c r="H26" s="47">
        <v>10</v>
      </c>
      <c r="I26" s="50">
        <f>Table2[[#This Row],[Quantity]]*Table2[[#This Row],[Price Per Unit]]</f>
        <v>250</v>
      </c>
    </row>
    <row r="27" spans="1:9">
      <c r="A27" s="49">
        <v>44439</v>
      </c>
      <c r="B27" s="42">
        <v>8</v>
      </c>
      <c r="C27" s="42" t="s">
        <v>35</v>
      </c>
      <c r="D27" s="42" t="s">
        <v>26</v>
      </c>
      <c r="E27" s="42" t="s">
        <v>27</v>
      </c>
      <c r="F27" s="42" t="s">
        <v>36</v>
      </c>
      <c r="G27" s="42">
        <v>40</v>
      </c>
      <c r="H27" s="47">
        <v>15</v>
      </c>
      <c r="I27" s="50">
        <f>Table2[[#This Row],[Quantity]]*Table2[[#This Row],[Price Per Unit]]</f>
        <v>600</v>
      </c>
    </row>
    <row r="28" spans="1:9">
      <c r="A28" s="49">
        <v>44561</v>
      </c>
      <c r="B28" s="42">
        <v>12</v>
      </c>
      <c r="C28" s="42" t="s">
        <v>43</v>
      </c>
      <c r="D28" s="42" t="s">
        <v>26</v>
      </c>
      <c r="E28" s="42" t="s">
        <v>27</v>
      </c>
      <c r="F28" s="42" t="s">
        <v>44</v>
      </c>
      <c r="G28" s="42">
        <v>20</v>
      </c>
      <c r="H28" s="47">
        <v>45</v>
      </c>
      <c r="I28" s="50">
        <f>Table2[[#This Row],[Quantity]]*Table2[[#This Row],[Price Per Unit]]</f>
        <v>900</v>
      </c>
    </row>
    <row r="29" spans="1:9">
      <c r="A29" s="49">
        <v>44804</v>
      </c>
      <c r="B29" s="42">
        <v>20</v>
      </c>
      <c r="C29" s="42" t="s">
        <v>53</v>
      </c>
      <c r="D29" s="42" t="s">
        <v>26</v>
      </c>
      <c r="E29" s="42" t="s">
        <v>27</v>
      </c>
      <c r="F29" s="42" t="s">
        <v>54</v>
      </c>
      <c r="G29" s="42">
        <v>55</v>
      </c>
      <c r="H29" s="47">
        <v>30.91</v>
      </c>
      <c r="I29" s="50">
        <f>Table2[[#This Row],[Quantity]]*Table2[[#This Row],[Price Per Unit]]</f>
        <v>1700.05</v>
      </c>
    </row>
    <row r="30" spans="1:9">
      <c r="A30" s="49">
        <v>44926</v>
      </c>
      <c r="B30" s="42">
        <v>24</v>
      </c>
      <c r="C30" s="42" t="s">
        <v>59</v>
      </c>
      <c r="D30" s="42" t="s">
        <v>26</v>
      </c>
      <c r="E30" s="42" t="s">
        <v>27</v>
      </c>
      <c r="F30" s="42" t="s">
        <v>60</v>
      </c>
      <c r="G30" s="42">
        <v>70</v>
      </c>
      <c r="H30" s="47">
        <v>30</v>
      </c>
      <c r="I30" s="50">
        <f>Table2[[#This Row],[Quantity]]*Table2[[#This Row],[Price Per Unit]]</f>
        <v>2100</v>
      </c>
    </row>
    <row r="31" spans="1:9">
      <c r="A31" s="49">
        <v>45046</v>
      </c>
      <c r="B31" s="42">
        <v>28</v>
      </c>
      <c r="C31" s="42" t="s">
        <v>43</v>
      </c>
      <c r="D31" s="42" t="s">
        <v>26</v>
      </c>
      <c r="E31" s="42" t="s">
        <v>68</v>
      </c>
      <c r="F31" s="42" t="s">
        <v>69</v>
      </c>
      <c r="G31" s="42">
        <v>85</v>
      </c>
      <c r="H31" s="47">
        <v>29.41</v>
      </c>
      <c r="I31" s="50">
        <f>Table2[[#This Row],[Quantity]]*Table2[[#This Row],[Price Per Unit]]</f>
        <v>2499.85</v>
      </c>
    </row>
    <row r="32" spans="1:9">
      <c r="A32" s="42" t="s">
        <v>72</v>
      </c>
      <c r="B32" s="10"/>
      <c r="C32" s="10"/>
      <c r="D32" s="10"/>
      <c r="E32" s="10"/>
      <c r="F32" s="10"/>
      <c r="G32" s="42">
        <f>SUBTOTAL(109,Table2[Quantity])</f>
        <v>295</v>
      </c>
      <c r="H32" s="47"/>
      <c r="I32" s="51">
        <f>SUBTOTAL(109,Table2[Total value])</f>
        <v>8049.9</v>
      </c>
    </row>
    <row r="33" spans="1:9">
      <c r="A33" s="10"/>
      <c r="B33" s="10"/>
      <c r="C33" s="10"/>
      <c r="D33" s="10"/>
      <c r="E33" s="10"/>
      <c r="F33" s="10"/>
      <c r="G33" s="10"/>
      <c r="H33" s="11"/>
      <c r="I33" s="55"/>
    </row>
    <row r="34" spans="1:9">
      <c r="A34" s="1" t="s">
        <v>73</v>
      </c>
    </row>
    <row r="35" spans="1:9">
      <c r="A35" s="48" t="s">
        <v>9</v>
      </c>
      <c r="B35" s="48" t="s">
        <v>10</v>
      </c>
      <c r="C35" s="48" t="s">
        <v>11</v>
      </c>
      <c r="D35" s="48" t="s">
        <v>12</v>
      </c>
      <c r="E35" s="48" t="s">
        <v>13</v>
      </c>
      <c r="F35" s="48" t="s">
        <v>14</v>
      </c>
      <c r="G35" s="48" t="s">
        <v>15</v>
      </c>
      <c r="H35" s="48" t="s">
        <v>16</v>
      </c>
      <c r="I35" s="52" t="s">
        <v>71</v>
      </c>
    </row>
    <row r="36" spans="1:9">
      <c r="A36" s="49">
        <v>44255</v>
      </c>
      <c r="B36" s="42">
        <v>2</v>
      </c>
      <c r="C36" s="42" t="s">
        <v>21</v>
      </c>
      <c r="D36" s="42" t="s">
        <v>22</v>
      </c>
      <c r="E36" s="42" t="s">
        <v>23</v>
      </c>
      <c r="F36" s="42" t="s">
        <v>24</v>
      </c>
      <c r="G36" s="42">
        <v>15</v>
      </c>
      <c r="H36" s="47">
        <v>10</v>
      </c>
      <c r="I36" s="53">
        <f>Table7[[#This Row],[Quantity]]*Table7[[#This Row],[Price Per Unit]]</f>
        <v>150</v>
      </c>
    </row>
    <row r="37" spans="1:9">
      <c r="A37" s="49">
        <v>44347</v>
      </c>
      <c r="B37" s="42">
        <v>5</v>
      </c>
      <c r="C37" s="42" t="s">
        <v>29</v>
      </c>
      <c r="D37" s="42" t="s">
        <v>22</v>
      </c>
      <c r="E37" s="42" t="s">
        <v>19</v>
      </c>
      <c r="F37" s="42" t="s">
        <v>30</v>
      </c>
      <c r="G37" s="42">
        <v>30</v>
      </c>
      <c r="H37" s="47">
        <v>16.670000000000002</v>
      </c>
      <c r="I37" s="53">
        <f>Table7[[#This Row],[Quantity]]*Table7[[#This Row],[Price Per Unit]]</f>
        <v>500.1</v>
      </c>
    </row>
    <row r="38" spans="1:9">
      <c r="A38" s="49">
        <v>44469</v>
      </c>
      <c r="B38" s="42">
        <v>9</v>
      </c>
      <c r="C38" s="42" t="s">
        <v>37</v>
      </c>
      <c r="D38" s="42" t="s">
        <v>22</v>
      </c>
      <c r="E38" s="42" t="s">
        <v>19</v>
      </c>
      <c r="F38" s="42" t="s">
        <v>38</v>
      </c>
      <c r="G38" s="42">
        <v>45</v>
      </c>
      <c r="H38" s="47">
        <v>12.22</v>
      </c>
      <c r="I38" s="53">
        <f>Table7[[#This Row],[Quantity]]*Table7[[#This Row],[Price Per Unit]]</f>
        <v>549.9</v>
      </c>
    </row>
    <row r="39" spans="1:9">
      <c r="A39" s="49">
        <v>44712</v>
      </c>
      <c r="B39" s="42">
        <v>17</v>
      </c>
      <c r="C39" s="42" t="s">
        <v>47</v>
      </c>
      <c r="D39" s="42" t="s">
        <v>22</v>
      </c>
      <c r="E39" s="42" t="s">
        <v>19</v>
      </c>
      <c r="F39" s="42" t="s">
        <v>48</v>
      </c>
      <c r="G39" s="42">
        <v>40</v>
      </c>
      <c r="H39" s="47">
        <v>35</v>
      </c>
      <c r="I39" s="53">
        <f>Table7[[#This Row],[Quantity]]*Table7[[#This Row],[Price Per Unit]]</f>
        <v>1400</v>
      </c>
    </row>
    <row r="40" spans="1:9">
      <c r="A40" s="49">
        <v>44834</v>
      </c>
      <c r="B40" s="42">
        <v>21</v>
      </c>
      <c r="C40" s="42" t="s">
        <v>55</v>
      </c>
      <c r="D40" s="42" t="s">
        <v>22</v>
      </c>
      <c r="E40" s="42" t="s">
        <v>19</v>
      </c>
      <c r="F40" s="42" t="s">
        <v>56</v>
      </c>
      <c r="G40" s="42">
        <v>60</v>
      </c>
      <c r="H40" s="47">
        <v>30</v>
      </c>
      <c r="I40" s="53">
        <f>Table7[[#This Row],[Quantity]]*Table7[[#This Row],[Price Per Unit]]</f>
        <v>1800</v>
      </c>
    </row>
    <row r="41" spans="1:9">
      <c r="A41" s="42" t="s">
        <v>72</v>
      </c>
      <c r="B41" s="10"/>
      <c r="C41" s="10"/>
      <c r="D41" s="10"/>
      <c r="E41" s="10"/>
      <c r="F41" s="10"/>
      <c r="G41" s="42">
        <f>SUBTOTAL(109,Table7[Quantity])</f>
        <v>190</v>
      </c>
      <c r="H41" s="42"/>
      <c r="I41" s="54">
        <f>SUBTOTAL(109,Table7[Total value])</f>
        <v>4400</v>
      </c>
    </row>
    <row r="43" spans="1:9">
      <c r="A43" s="1" t="s">
        <v>74</v>
      </c>
    </row>
    <row r="44" spans="1:9">
      <c r="A44" s="48" t="s">
        <v>9</v>
      </c>
      <c r="B44" s="48" t="s">
        <v>10</v>
      </c>
      <c r="C44" s="48" t="s">
        <v>11</v>
      </c>
      <c r="D44" s="48" t="s">
        <v>12</v>
      </c>
      <c r="E44" s="48" t="s">
        <v>13</v>
      </c>
      <c r="F44" s="48" t="s">
        <v>14</v>
      </c>
      <c r="G44" s="48" t="s">
        <v>15</v>
      </c>
      <c r="H44" s="48" t="s">
        <v>16</v>
      </c>
      <c r="I44" s="52" t="s">
        <v>71</v>
      </c>
    </row>
    <row r="45" spans="1:9">
      <c r="A45" s="49">
        <v>44408</v>
      </c>
      <c r="B45" s="42">
        <v>7</v>
      </c>
      <c r="C45" s="42" t="s">
        <v>31</v>
      </c>
      <c r="D45" s="42" t="s">
        <v>32</v>
      </c>
      <c r="E45" s="42" t="s">
        <v>33</v>
      </c>
      <c r="F45" s="42" t="s">
        <v>34</v>
      </c>
      <c r="G45" s="42">
        <v>35</v>
      </c>
      <c r="H45" s="47">
        <v>10</v>
      </c>
      <c r="I45" s="53">
        <f>Table8[[#This Row],[Quantity]]*Table8[[#This Row],[Price Per Unit]]</f>
        <v>350</v>
      </c>
    </row>
    <row r="46" spans="1:9">
      <c r="A46" s="49">
        <v>44530</v>
      </c>
      <c r="B46" s="42">
        <v>11</v>
      </c>
      <c r="C46" s="42" t="s">
        <v>41</v>
      </c>
      <c r="D46" s="42" t="s">
        <v>32</v>
      </c>
      <c r="E46" s="42" t="s">
        <v>33</v>
      </c>
      <c r="F46" s="42" t="s">
        <v>42</v>
      </c>
      <c r="G46" s="42">
        <v>5</v>
      </c>
      <c r="H46" s="47">
        <v>160</v>
      </c>
      <c r="I46" s="53">
        <f>Table8[[#This Row],[Quantity]]*Table8[[#This Row],[Price Per Unit]]</f>
        <v>800</v>
      </c>
    </row>
    <row r="47" spans="1:9">
      <c r="A47" s="49">
        <v>44651</v>
      </c>
      <c r="B47" s="42">
        <v>15</v>
      </c>
      <c r="C47" s="42" t="s">
        <v>45</v>
      </c>
      <c r="D47" s="42" t="s">
        <v>32</v>
      </c>
      <c r="E47" s="42" t="s">
        <v>33</v>
      </c>
      <c r="F47" s="42" t="s">
        <v>46</v>
      </c>
      <c r="G47" s="42">
        <v>35</v>
      </c>
      <c r="H47" s="47">
        <v>34.29</v>
      </c>
      <c r="I47" s="53">
        <f>Table8[[#This Row],[Quantity]]*Table8[[#This Row],[Price Per Unit]]</f>
        <v>1200.1499999999999</v>
      </c>
    </row>
    <row r="48" spans="1:9">
      <c r="A48" s="49">
        <v>44773</v>
      </c>
      <c r="B48" s="42">
        <v>19</v>
      </c>
      <c r="C48" s="42" t="s">
        <v>51</v>
      </c>
      <c r="D48" s="42" t="s">
        <v>32</v>
      </c>
      <c r="E48" s="42" t="s">
        <v>33</v>
      </c>
      <c r="F48" s="42" t="s">
        <v>52</v>
      </c>
      <c r="G48" s="42">
        <v>50</v>
      </c>
      <c r="H48" s="47">
        <v>32</v>
      </c>
      <c r="I48" s="53">
        <f>Table8[[#This Row],[Quantity]]*Table8[[#This Row],[Price Per Unit]]</f>
        <v>1600</v>
      </c>
    </row>
    <row r="49" spans="1:9">
      <c r="A49" s="49">
        <v>44895</v>
      </c>
      <c r="B49" s="42">
        <v>23</v>
      </c>
      <c r="C49" s="42" t="s">
        <v>57</v>
      </c>
      <c r="D49" s="42" t="s">
        <v>32</v>
      </c>
      <c r="E49" s="42" t="s">
        <v>33</v>
      </c>
      <c r="F49" s="42" t="s">
        <v>58</v>
      </c>
      <c r="G49" s="42">
        <v>65</v>
      </c>
      <c r="H49" s="47">
        <v>30.77</v>
      </c>
      <c r="I49" s="53">
        <f>Table8[[#This Row],[Quantity]]*Table8[[#This Row],[Price Per Unit]]</f>
        <v>2000.05</v>
      </c>
    </row>
    <row r="50" spans="1:9">
      <c r="A50" s="42" t="s">
        <v>72</v>
      </c>
      <c r="B50" s="10"/>
      <c r="C50" s="10"/>
      <c r="D50" s="10"/>
      <c r="E50" s="10"/>
      <c r="F50" s="10"/>
      <c r="G50" s="42">
        <f>SUBTOTAL(109,Table8[Quantity])</f>
        <v>190</v>
      </c>
      <c r="H50" s="42"/>
      <c r="I50" s="54">
        <f>SUBTOTAL(109,Table8[Total value])</f>
        <v>5950.2</v>
      </c>
    </row>
    <row r="52" spans="1:9">
      <c r="A52" s="1" t="s">
        <v>75</v>
      </c>
    </row>
    <row r="53" spans="1:9">
      <c r="A53" s="48" t="s">
        <v>9</v>
      </c>
      <c r="B53" s="48" t="s">
        <v>10</v>
      </c>
      <c r="C53" s="48" t="s">
        <v>11</v>
      </c>
      <c r="D53" s="48" t="s">
        <v>12</v>
      </c>
      <c r="E53" s="48" t="s">
        <v>13</v>
      </c>
      <c r="F53" s="48" t="s">
        <v>14</v>
      </c>
      <c r="G53" s="48" t="s">
        <v>15</v>
      </c>
      <c r="H53" s="48" t="s">
        <v>16</v>
      </c>
      <c r="I53" s="52" t="s">
        <v>71</v>
      </c>
    </row>
    <row r="54" spans="1:9">
      <c r="A54" s="49">
        <v>44227</v>
      </c>
      <c r="B54" s="42">
        <v>1</v>
      </c>
      <c r="C54" s="42" t="s">
        <v>17</v>
      </c>
      <c r="D54" s="42" t="s">
        <v>18</v>
      </c>
      <c r="E54" s="42" t="s">
        <v>19</v>
      </c>
      <c r="F54" s="42" t="s">
        <v>20</v>
      </c>
      <c r="G54" s="42">
        <v>10</v>
      </c>
      <c r="H54" s="47">
        <v>20</v>
      </c>
      <c r="I54" s="53">
        <f>Table9[[#This Row],[Quantity]]*Table9[[#This Row],[Price Per Unit]]</f>
        <v>200</v>
      </c>
    </row>
    <row r="55" spans="1:9">
      <c r="A55" s="49">
        <v>44500</v>
      </c>
      <c r="B55" s="42">
        <v>10</v>
      </c>
      <c r="C55" s="42" t="s">
        <v>39</v>
      </c>
      <c r="D55" s="42" t="s">
        <v>18</v>
      </c>
      <c r="E55" s="42" t="s">
        <v>23</v>
      </c>
      <c r="F55" s="42" t="s">
        <v>40</v>
      </c>
      <c r="G55" s="42">
        <v>50</v>
      </c>
      <c r="H55" s="47">
        <v>14</v>
      </c>
      <c r="I55" s="53">
        <f>Table9[[#This Row],[Quantity]]*Table9[[#This Row],[Price Per Unit]]</f>
        <v>700</v>
      </c>
    </row>
    <row r="56" spans="1:9">
      <c r="A56" s="49">
        <v>44742</v>
      </c>
      <c r="B56" s="42">
        <v>18</v>
      </c>
      <c r="C56" s="42" t="s">
        <v>49</v>
      </c>
      <c r="D56" s="42" t="s">
        <v>18</v>
      </c>
      <c r="E56" s="42" t="s">
        <v>23</v>
      </c>
      <c r="F56" s="42" t="s">
        <v>50</v>
      </c>
      <c r="G56" s="42">
        <v>45</v>
      </c>
      <c r="H56" s="47">
        <v>33.33</v>
      </c>
      <c r="I56" s="53">
        <f>Table9[[#This Row],[Quantity]]*Table9[[#This Row],[Price Per Unit]]</f>
        <v>1499.85</v>
      </c>
    </row>
    <row r="57" spans="1:9">
      <c r="A57" s="42" t="s">
        <v>72</v>
      </c>
      <c r="B57" s="10"/>
      <c r="C57" s="10"/>
      <c r="D57" s="10"/>
      <c r="E57" s="10"/>
      <c r="F57" s="10"/>
      <c r="G57" s="42">
        <f>SUBTOTAL(109,Table9[Quantity])</f>
        <v>105</v>
      </c>
      <c r="H57" s="42"/>
      <c r="I57" s="54">
        <f>SUBTOTAL(109,Table9[Total value])</f>
        <v>2399.85</v>
      </c>
    </row>
    <row r="59" spans="1:9" ht="17.25" customHeight="1">
      <c r="A59" s="62" t="s">
        <v>76</v>
      </c>
    </row>
    <row r="60" spans="1:9">
      <c r="A60" s="63" t="s">
        <v>9</v>
      </c>
      <c r="B60" s="63" t="s">
        <v>10</v>
      </c>
      <c r="C60" s="63" t="s">
        <v>11</v>
      </c>
      <c r="D60" s="63" t="s">
        <v>12</v>
      </c>
      <c r="E60" s="63" t="s">
        <v>13</v>
      </c>
      <c r="F60" s="63" t="s">
        <v>14</v>
      </c>
      <c r="G60" s="63" t="s">
        <v>15</v>
      </c>
      <c r="H60" s="63" t="s">
        <v>16</v>
      </c>
      <c r="I60" s="63" t="s">
        <v>71</v>
      </c>
    </row>
    <row r="61" spans="1:9">
      <c r="A61" s="64">
        <v>44957</v>
      </c>
      <c r="B61" s="65">
        <v>25</v>
      </c>
      <c r="C61" s="66" t="s">
        <v>61</v>
      </c>
      <c r="D61" s="66" t="s">
        <v>62</v>
      </c>
      <c r="E61" s="66" t="s">
        <v>63</v>
      </c>
      <c r="F61" s="66" t="s">
        <v>64</v>
      </c>
      <c r="G61" s="65">
        <v>75</v>
      </c>
      <c r="H61" s="67">
        <v>29.33</v>
      </c>
      <c r="I61" s="68">
        <f>G61*H61</f>
        <v>2199.75</v>
      </c>
    </row>
    <row r="62" spans="1:9">
      <c r="A62" s="72">
        <v>44985</v>
      </c>
      <c r="B62" s="69">
        <v>26</v>
      </c>
      <c r="C62" s="70" t="s">
        <v>65</v>
      </c>
      <c r="D62" s="70" t="s">
        <v>62</v>
      </c>
      <c r="E62" s="70" t="s">
        <v>66</v>
      </c>
      <c r="F62" s="70" t="s">
        <v>67</v>
      </c>
      <c r="G62" s="73">
        <v>80</v>
      </c>
      <c r="H62" s="71">
        <v>28.75</v>
      </c>
      <c r="I62" s="74">
        <f>G62*H62</f>
        <v>2300</v>
      </c>
    </row>
    <row r="63" spans="1:9">
      <c r="A63" s="75" t="s">
        <v>72</v>
      </c>
      <c r="G63" s="75">
        <f>SUM(Table6[Quantity])</f>
        <v>155</v>
      </c>
      <c r="I63" s="68">
        <f>SUBTOTAL(109,Table6[Total value])</f>
        <v>4499.75</v>
      </c>
    </row>
  </sheetData>
  <conditionalFormatting sqref="I15">
    <cfRule type="containsText" dxfId="216" priority="20" operator="containsText" text="south">
      <formula>NOT(ISERROR(SEARCH("south",I15)))</formula>
    </cfRule>
  </conditionalFormatting>
  <conditionalFormatting sqref="A1:XFD19 A22:XFD22 B21 A20:B20 G20:XFD21">
    <cfRule type="containsText" dxfId="215" priority="16" operator="containsText" text="north">
      <formula>NOT(ISERROR(SEARCH("north",A1)))</formula>
    </cfRule>
    <cfRule type="containsText" dxfId="214" priority="17" operator="containsText" text="west">
      <formula>NOT(ISERROR(SEARCH("west",A1)))</formula>
    </cfRule>
    <cfRule type="containsText" dxfId="213" priority="18" operator="containsText" text="east">
      <formula>NOT(ISERROR(SEARCH("east",A1)))</formula>
    </cfRule>
    <cfRule type="containsText" dxfId="212" priority="19" operator="containsText" text="south">
      <formula>NOT(ISERROR(SEARCH("south",A1)))</formula>
    </cfRule>
  </conditionalFormatting>
  <conditionalFormatting sqref="A25:I33">
    <cfRule type="containsText" dxfId="211" priority="15" operator="containsText" text="SOUTH">
      <formula>NOT(ISERROR(SEARCH("SOUTH",#REF!)))</formula>
    </cfRule>
  </conditionalFormatting>
  <conditionalFormatting sqref="A35:I41">
    <cfRule type="containsText" dxfId="210" priority="14" operator="containsText" text="EAST">
      <formula>NOT(ISERROR(SEARCH("EAST",#REF!)))</formula>
    </cfRule>
  </conditionalFormatting>
  <conditionalFormatting sqref="A44:I50">
    <cfRule type="containsText" dxfId="209" priority="13" operator="containsText" text="WEST">
      <formula>NOT(ISERROR(SEARCH("WEST",#REF!)))</formula>
    </cfRule>
  </conditionalFormatting>
  <conditionalFormatting sqref="A53:I57">
    <cfRule type="containsText" dxfId="208" priority="12" operator="containsText" text="NORTH">
      <formula>NOT(ISERROR(SEARCH("NORTH",#REF!)))</formula>
    </cfRule>
  </conditionalFormatting>
  <conditionalFormatting sqref="A1:H22">
    <cfRule type="containsText" dxfId="207" priority="11" operator="containsText" text="asgard">
      <formula>NOT(ISERROR(SEARCH("asgard",A1)))</formula>
    </cfRule>
  </conditionalFormatting>
  <conditionalFormatting sqref="A60:I60">
    <cfRule type="containsText" dxfId="206" priority="10" operator="containsText" text="SOUTH">
      <formula>NOT(ISERROR(SEARCH("SOUTH",#REF!)))</formula>
    </cfRule>
  </conditionalFormatting>
  <conditionalFormatting sqref="B62 A61:B61 G61:H62">
    <cfRule type="containsText" dxfId="205" priority="6" operator="containsText" text="north">
      <formula>NOT(ISERROR(SEARCH("north",A61)))</formula>
    </cfRule>
    <cfRule type="containsText" dxfId="204" priority="7" operator="containsText" text="west">
      <formula>NOT(ISERROR(SEARCH("west",A61)))</formula>
    </cfRule>
    <cfRule type="containsText" dxfId="203" priority="8" operator="containsText" text="east">
      <formula>NOT(ISERROR(SEARCH("east",A61)))</formula>
    </cfRule>
    <cfRule type="containsText" dxfId="202" priority="9" operator="containsText" text="south">
      <formula>NOT(ISERROR(SEARCH("south",A61)))</formula>
    </cfRule>
  </conditionalFormatting>
  <conditionalFormatting sqref="A61:H62">
    <cfRule type="containsText" dxfId="201" priority="5" operator="containsText" text="asgard">
      <formula>NOT(ISERROR(SEARCH("asgard",A61)))</formula>
    </cfRule>
  </conditionalFormatting>
  <conditionalFormatting sqref="A1:H63">
    <cfRule type="containsText" dxfId="200" priority="4" operator="containsText" text="south">
      <formula>NOT(ISERROR(SEARCH("south",A1)))</formula>
    </cfRule>
  </conditionalFormatting>
  <conditionalFormatting sqref="A1:H63">
    <cfRule type="containsText" dxfId="199" priority="3" operator="containsText" text="east">
      <formula>NOT(ISERROR(SEARCH("east",A1)))</formula>
    </cfRule>
  </conditionalFormatting>
  <conditionalFormatting sqref="A1:H63">
    <cfRule type="containsText" dxfId="198" priority="2" operator="containsText" text="west">
      <formula>NOT(ISERROR(SEARCH("west",A1)))</formula>
    </cfRule>
  </conditionalFormatting>
  <conditionalFormatting sqref="A1:H63">
    <cfRule type="containsText" dxfId="197" priority="1" operator="containsText" text="north">
      <formula>NOT(ISERROR(SEARCH("north",A1)))</formula>
    </cfRule>
  </conditionalFormatting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H5" sqref="H5"/>
    </sheetView>
  </sheetViews>
  <sheetFormatPr defaultRowHeight="1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>
      <c r="A1" s="6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78</v>
      </c>
      <c r="D5" s="10" t="s">
        <v>32</v>
      </c>
      <c r="E5" s="10" t="s">
        <v>33</v>
      </c>
      <c r="F5" s="10" t="s">
        <v>79</v>
      </c>
      <c r="G5" s="10">
        <v>0</v>
      </c>
      <c r="H5" s="10" t="s">
        <v>80</v>
      </c>
    </row>
    <row r="6" spans="1:16">
      <c r="A6" s="9">
        <v>44316</v>
      </c>
      <c r="B6" s="10">
        <v>4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29</v>
      </c>
      <c r="D7" s="10" t="s">
        <v>22</v>
      </c>
      <c r="E7" s="10" t="s">
        <v>19</v>
      </c>
      <c r="F7" s="10" t="s">
        <v>30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81</v>
      </c>
      <c r="D8" s="10"/>
      <c r="E8" s="10" t="s">
        <v>23</v>
      </c>
      <c r="F8" s="10" t="s">
        <v>82</v>
      </c>
      <c r="G8" s="10">
        <v>0</v>
      </c>
      <c r="H8" s="10" t="s">
        <v>80</v>
      </c>
    </row>
    <row r="9" spans="1:16">
      <c r="A9" s="9">
        <v>44408</v>
      </c>
      <c r="B9" s="10">
        <v>7</v>
      </c>
      <c r="C9" s="10" t="s">
        <v>31</v>
      </c>
      <c r="D9" s="10" t="s">
        <v>32</v>
      </c>
      <c r="E9" s="10" t="s">
        <v>33</v>
      </c>
      <c r="F9" s="10" t="s">
        <v>34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35</v>
      </c>
      <c r="D10" s="10" t="s">
        <v>26</v>
      </c>
      <c r="E10" s="10" t="s">
        <v>27</v>
      </c>
      <c r="F10" s="10" t="s">
        <v>36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37</v>
      </c>
      <c r="D11" s="10" t="s">
        <v>22</v>
      </c>
      <c r="E11" s="10" t="s">
        <v>19</v>
      </c>
      <c r="F11" s="10" t="s">
        <v>38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39</v>
      </c>
      <c r="D12" s="10" t="s">
        <v>18</v>
      </c>
      <c r="E12" s="10" t="s">
        <v>23</v>
      </c>
      <c r="F12" s="10" t="s">
        <v>40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41</v>
      </c>
      <c r="D13" s="10" t="s">
        <v>32</v>
      </c>
      <c r="E13" s="10" t="s">
        <v>33</v>
      </c>
      <c r="F13" s="10" t="s">
        <v>42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43</v>
      </c>
      <c r="D14" s="10" t="s">
        <v>26</v>
      </c>
      <c r="E14" s="10" t="s">
        <v>27</v>
      </c>
      <c r="F14" s="10" t="s">
        <v>44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83</v>
      </c>
      <c r="D15" s="10" t="s">
        <v>22</v>
      </c>
      <c r="E15" s="10" t="s">
        <v>19</v>
      </c>
      <c r="F15" s="10" t="s">
        <v>84</v>
      </c>
      <c r="G15" s="10">
        <v>0</v>
      </c>
      <c r="H15" s="10" t="s">
        <v>80</v>
      </c>
    </row>
    <row r="16" spans="1:16">
      <c r="A16" s="9">
        <v>44620</v>
      </c>
      <c r="B16" s="10">
        <v>14</v>
      </c>
      <c r="C16" s="10" t="s">
        <v>85</v>
      </c>
      <c r="D16" s="10"/>
      <c r="E16" s="10" t="s">
        <v>23</v>
      </c>
      <c r="F16" s="10" t="s">
        <v>86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25</v>
      </c>
      <c r="D17" s="10" t="s">
        <v>26</v>
      </c>
      <c r="E17" s="10" t="s">
        <v>27</v>
      </c>
      <c r="F17" s="10" t="s">
        <v>28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29</v>
      </c>
      <c r="D18" s="10" t="s">
        <v>22</v>
      </c>
      <c r="E18" s="10" t="s">
        <v>19</v>
      </c>
      <c r="F18" s="10" t="s">
        <v>30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81</v>
      </c>
      <c r="D19" s="10"/>
      <c r="E19" s="10" t="s">
        <v>23</v>
      </c>
      <c r="F19" s="10" t="s">
        <v>82</v>
      </c>
      <c r="G19" s="10">
        <v>0</v>
      </c>
      <c r="H19" s="10" t="s">
        <v>80</v>
      </c>
    </row>
    <row r="20" spans="1:8">
      <c r="A20" s="9">
        <v>44651</v>
      </c>
      <c r="B20" s="10">
        <v>15</v>
      </c>
      <c r="C20" s="10" t="s">
        <v>45</v>
      </c>
      <c r="D20" s="10" t="s">
        <v>32</v>
      </c>
      <c r="E20" s="10" t="s">
        <v>33</v>
      </c>
      <c r="F20" s="10" t="s">
        <v>46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87</v>
      </c>
      <c r="D21" s="10"/>
      <c r="E21" s="10" t="s">
        <v>27</v>
      </c>
      <c r="F21" s="10" t="s">
        <v>88</v>
      </c>
      <c r="G21" s="10">
        <v>0</v>
      </c>
      <c r="H21" s="10" t="s">
        <v>80</v>
      </c>
    </row>
    <row r="22" spans="1:8">
      <c r="A22" s="9">
        <v>44712</v>
      </c>
      <c r="B22" s="10">
        <v>17</v>
      </c>
      <c r="C22" s="10" t="s">
        <v>47</v>
      </c>
      <c r="D22" s="10" t="s">
        <v>22</v>
      </c>
      <c r="E22" s="10" t="s">
        <v>19</v>
      </c>
      <c r="F22" s="10" t="s">
        <v>48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49</v>
      </c>
      <c r="D23" s="10" t="s">
        <v>18</v>
      </c>
      <c r="E23" s="10" t="s">
        <v>23</v>
      </c>
      <c r="F23" s="10" t="s">
        <v>50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51</v>
      </c>
      <c r="D24" s="10" t="s">
        <v>32</v>
      </c>
      <c r="E24" s="10" t="s">
        <v>33</v>
      </c>
      <c r="F24" s="10" t="s">
        <v>52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53</v>
      </c>
      <c r="D25" s="10" t="s">
        <v>26</v>
      </c>
      <c r="E25" s="10" t="s">
        <v>27</v>
      </c>
      <c r="F25" s="10" t="s">
        <v>54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55</v>
      </c>
      <c r="D26" s="10" t="s">
        <v>22</v>
      </c>
      <c r="E26" s="10" t="s">
        <v>19</v>
      </c>
      <c r="F26" s="10" t="s">
        <v>56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89</v>
      </c>
      <c r="D27" s="10" t="s">
        <v>18</v>
      </c>
      <c r="E27" s="10" t="s">
        <v>23</v>
      </c>
      <c r="F27" s="10" t="s">
        <v>90</v>
      </c>
      <c r="G27" s="10">
        <v>0</v>
      </c>
      <c r="H27" s="10" t="s">
        <v>80</v>
      </c>
    </row>
    <row r="28" spans="1:8">
      <c r="A28" s="9">
        <v>44895</v>
      </c>
      <c r="B28" s="10">
        <v>23</v>
      </c>
      <c r="C28" s="10" t="s">
        <v>57</v>
      </c>
      <c r="D28" s="10" t="s">
        <v>32</v>
      </c>
      <c r="E28" s="10" t="s">
        <v>33</v>
      </c>
      <c r="F28" s="10" t="s">
        <v>58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59</v>
      </c>
      <c r="D29" s="10" t="s">
        <v>26</v>
      </c>
      <c r="E29" s="10" t="s">
        <v>27</v>
      </c>
      <c r="F29" s="10" t="s">
        <v>60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61</v>
      </c>
      <c r="D30" s="10" t="s">
        <v>62</v>
      </c>
      <c r="E30" s="10" t="s">
        <v>63</v>
      </c>
      <c r="F30" s="10" t="s">
        <v>64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65</v>
      </c>
      <c r="D31" s="10" t="s">
        <v>62</v>
      </c>
      <c r="E31" s="10" t="s">
        <v>66</v>
      </c>
      <c r="F31" s="10" t="s">
        <v>67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83</v>
      </c>
      <c r="D32" s="10" t="s">
        <v>22</v>
      </c>
      <c r="E32" s="10" t="s">
        <v>91</v>
      </c>
      <c r="F32" s="10" t="s">
        <v>92</v>
      </c>
      <c r="G32" s="10">
        <v>0</v>
      </c>
      <c r="H32" s="10" t="s">
        <v>80</v>
      </c>
    </row>
    <row r="33" spans="1:8">
      <c r="A33" s="9">
        <v>45046</v>
      </c>
      <c r="B33" s="10">
        <v>28</v>
      </c>
      <c r="C33" s="10" t="s">
        <v>43</v>
      </c>
      <c r="D33" s="10" t="s">
        <v>26</v>
      </c>
      <c r="E33" s="10" t="s">
        <v>68</v>
      </c>
      <c r="F33" s="10" t="s">
        <v>69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" workbookViewId="0">
      <selection activeCell="E11" sqref="E11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>
      <c r="A1" s="6" t="s">
        <v>93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78</v>
      </c>
      <c r="D5" s="10" t="s">
        <v>32</v>
      </c>
      <c r="E5" s="10" t="s">
        <v>33</v>
      </c>
      <c r="F5" s="10" t="s">
        <v>79</v>
      </c>
      <c r="G5" s="10">
        <v>0</v>
      </c>
      <c r="H5" s="10" t="s">
        <v>80</v>
      </c>
    </row>
    <row r="6" spans="1:16">
      <c r="A6" s="9">
        <v>44316</v>
      </c>
      <c r="B6" s="10">
        <v>4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29</v>
      </c>
      <c r="D7" s="10" t="s">
        <v>22</v>
      </c>
      <c r="E7" s="10" t="s">
        <v>19</v>
      </c>
      <c r="F7" s="10" t="s">
        <v>30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81</v>
      </c>
      <c r="D8" s="10"/>
      <c r="E8" s="10" t="s">
        <v>23</v>
      </c>
      <c r="F8" s="10" t="s">
        <v>82</v>
      </c>
      <c r="G8" s="10">
        <v>0</v>
      </c>
      <c r="H8" s="10" t="s">
        <v>80</v>
      </c>
    </row>
    <row r="9" spans="1:16">
      <c r="A9" s="9">
        <v>44408</v>
      </c>
      <c r="B9" s="10">
        <v>7</v>
      </c>
      <c r="C9" s="10" t="s">
        <v>31</v>
      </c>
      <c r="D9" s="10" t="s">
        <v>32</v>
      </c>
      <c r="E9" s="10" t="s">
        <v>33</v>
      </c>
      <c r="F9" s="10" t="s">
        <v>34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35</v>
      </c>
      <c r="D10" s="10" t="s">
        <v>26</v>
      </c>
      <c r="E10" s="10" t="s">
        <v>27</v>
      </c>
      <c r="F10" s="10" t="s">
        <v>36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37</v>
      </c>
      <c r="D11" s="10" t="s">
        <v>22</v>
      </c>
      <c r="E11" s="10" t="s">
        <v>19</v>
      </c>
      <c r="F11" s="10" t="s">
        <v>38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39</v>
      </c>
      <c r="D12" s="10" t="s">
        <v>18</v>
      </c>
      <c r="E12" s="10" t="s">
        <v>23</v>
      </c>
      <c r="F12" s="10" t="s">
        <v>40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41</v>
      </c>
      <c r="D13" s="10" t="s">
        <v>32</v>
      </c>
      <c r="E13" s="10" t="s">
        <v>33</v>
      </c>
      <c r="F13" s="10" t="s">
        <v>42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43</v>
      </c>
      <c r="D14" s="10" t="s">
        <v>26</v>
      </c>
      <c r="E14" s="10" t="s">
        <v>27</v>
      </c>
      <c r="F14" s="10" t="s">
        <v>44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83</v>
      </c>
      <c r="D15" s="10" t="s">
        <v>22</v>
      </c>
      <c r="E15" s="10" t="s">
        <v>19</v>
      </c>
      <c r="F15" s="10" t="s">
        <v>84</v>
      </c>
      <c r="G15" s="10">
        <v>0</v>
      </c>
      <c r="H15" s="10" t="s">
        <v>80</v>
      </c>
    </row>
    <row r="16" spans="1:16">
      <c r="A16" s="9">
        <v>44620</v>
      </c>
      <c r="B16" s="10">
        <v>14</v>
      </c>
      <c r="C16" s="10" t="s">
        <v>85</v>
      </c>
      <c r="D16" s="10"/>
      <c r="E16" s="10" t="s">
        <v>23</v>
      </c>
      <c r="F16" s="10" t="s">
        <v>86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25</v>
      </c>
      <c r="D17" s="10" t="s">
        <v>26</v>
      </c>
      <c r="E17" s="10" t="s">
        <v>27</v>
      </c>
      <c r="F17" s="10" t="s">
        <v>28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29</v>
      </c>
      <c r="D18" s="10" t="s">
        <v>22</v>
      </c>
      <c r="E18" s="10" t="s">
        <v>19</v>
      </c>
      <c r="F18" s="10" t="s">
        <v>30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81</v>
      </c>
      <c r="D19" s="10"/>
      <c r="E19" s="10" t="s">
        <v>23</v>
      </c>
      <c r="F19" s="10" t="s">
        <v>82</v>
      </c>
      <c r="G19" s="10">
        <v>0</v>
      </c>
      <c r="H19" s="10" t="s">
        <v>80</v>
      </c>
    </row>
    <row r="20" spans="1:8">
      <c r="A20" s="9">
        <v>44651</v>
      </c>
      <c r="B20" s="10">
        <v>15</v>
      </c>
      <c r="C20" s="10" t="s">
        <v>45</v>
      </c>
      <c r="D20" s="10" t="s">
        <v>32</v>
      </c>
      <c r="E20" s="10" t="s">
        <v>33</v>
      </c>
      <c r="F20" s="10" t="s">
        <v>46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87</v>
      </c>
      <c r="D21" s="10"/>
      <c r="E21" s="10" t="s">
        <v>27</v>
      </c>
      <c r="F21" s="10" t="s">
        <v>88</v>
      </c>
      <c r="G21" s="10">
        <v>0</v>
      </c>
      <c r="H21" s="10" t="s">
        <v>80</v>
      </c>
    </row>
    <row r="22" spans="1:8">
      <c r="A22" s="9">
        <v>44712</v>
      </c>
      <c r="B22" s="10">
        <v>17</v>
      </c>
      <c r="C22" s="10" t="s">
        <v>47</v>
      </c>
      <c r="D22" s="10" t="s">
        <v>22</v>
      </c>
      <c r="E22" s="10" t="s">
        <v>19</v>
      </c>
      <c r="F22" s="10" t="s">
        <v>48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49</v>
      </c>
      <c r="D23" s="10" t="s">
        <v>18</v>
      </c>
      <c r="E23" s="10" t="s">
        <v>23</v>
      </c>
      <c r="F23" s="10" t="s">
        <v>50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51</v>
      </c>
      <c r="D24" s="10" t="s">
        <v>32</v>
      </c>
      <c r="E24" s="10" t="s">
        <v>33</v>
      </c>
      <c r="F24" s="10" t="s">
        <v>52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53</v>
      </c>
      <c r="D25" s="10" t="s">
        <v>26</v>
      </c>
      <c r="E25" s="10" t="s">
        <v>27</v>
      </c>
      <c r="F25" s="10" t="s">
        <v>54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55</v>
      </c>
      <c r="D26" s="10" t="s">
        <v>22</v>
      </c>
      <c r="E26" s="10" t="s">
        <v>19</v>
      </c>
      <c r="F26" s="10" t="s">
        <v>56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89</v>
      </c>
      <c r="D27" s="10" t="s">
        <v>18</v>
      </c>
      <c r="E27" s="10" t="s">
        <v>23</v>
      </c>
      <c r="F27" s="10" t="s">
        <v>90</v>
      </c>
      <c r="G27" s="10">
        <v>0</v>
      </c>
      <c r="H27" s="10" t="s">
        <v>80</v>
      </c>
    </row>
    <row r="28" spans="1:8">
      <c r="A28" s="9">
        <v>44895</v>
      </c>
      <c r="B28" s="10">
        <v>23</v>
      </c>
      <c r="C28" s="10" t="s">
        <v>57</v>
      </c>
      <c r="D28" s="10" t="s">
        <v>32</v>
      </c>
      <c r="E28" s="10" t="s">
        <v>33</v>
      </c>
      <c r="F28" s="10" t="s">
        <v>58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59</v>
      </c>
      <c r="D29" s="10" t="s">
        <v>26</v>
      </c>
      <c r="E29" s="10" t="s">
        <v>27</v>
      </c>
      <c r="F29" s="10" t="s">
        <v>60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61</v>
      </c>
      <c r="D30" s="10" t="s">
        <v>62</v>
      </c>
      <c r="E30" s="10" t="s">
        <v>63</v>
      </c>
      <c r="F30" s="10" t="s">
        <v>64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65</v>
      </c>
      <c r="D31" s="10" t="s">
        <v>62</v>
      </c>
      <c r="E31" s="10" t="s">
        <v>66</v>
      </c>
      <c r="F31" s="10" t="s">
        <v>67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83</v>
      </c>
      <c r="D32" s="10" t="s">
        <v>22</v>
      </c>
      <c r="E32" s="10" t="s">
        <v>91</v>
      </c>
      <c r="F32" s="10" t="s">
        <v>92</v>
      </c>
      <c r="G32" s="10">
        <v>0</v>
      </c>
      <c r="H32" s="10" t="s">
        <v>80</v>
      </c>
    </row>
    <row r="33" spans="1:8">
      <c r="A33" s="9">
        <v>45046</v>
      </c>
      <c r="B33" s="10">
        <v>28</v>
      </c>
      <c r="C33" s="10" t="s">
        <v>43</v>
      </c>
      <c r="D33" s="10" t="s">
        <v>26</v>
      </c>
      <c r="E33" s="10" t="s">
        <v>68</v>
      </c>
      <c r="F33" s="10" t="s">
        <v>69</v>
      </c>
      <c r="G33" s="10">
        <v>85</v>
      </c>
      <c r="H33" s="11">
        <v>29.41</v>
      </c>
    </row>
  </sheetData>
  <conditionalFormatting sqref="B2:B33">
    <cfRule type="duplicateValues" dxfId="88" priority="1"/>
    <cfRule type="duplicateValues" dxfId="87" priority="2"/>
    <cfRule type="duplicateValues" dxfId="86" priority="3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0"/>
  <sheetViews>
    <sheetView workbookViewId="0">
      <selection activeCell="C10" sqref="C10"/>
    </sheetView>
  </sheetViews>
  <sheetFormatPr defaultRowHeight="1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>
      <c r="A1" s="6" t="s">
        <v>94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95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78</v>
      </c>
      <c r="D5" s="10" t="s">
        <v>32</v>
      </c>
      <c r="E5" s="10" t="s">
        <v>33</v>
      </c>
      <c r="F5" s="10" t="s">
        <v>79</v>
      </c>
      <c r="G5" s="10">
        <v>0</v>
      </c>
      <c r="H5" s="10" t="s">
        <v>80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29</v>
      </c>
      <c r="D7" s="10" t="s">
        <v>22</v>
      </c>
      <c r="E7" s="10" t="s">
        <v>19</v>
      </c>
      <c r="F7" s="10" t="s">
        <v>30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81</v>
      </c>
      <c r="D8" s="10"/>
      <c r="E8" s="10" t="s">
        <v>23</v>
      </c>
      <c r="F8" s="10" t="s">
        <v>82</v>
      </c>
      <c r="G8" s="10">
        <v>0</v>
      </c>
      <c r="H8" s="10" t="s">
        <v>80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31</v>
      </c>
      <c r="D9" s="10" t="s">
        <v>32</v>
      </c>
      <c r="E9" s="10" t="s">
        <v>33</v>
      </c>
      <c r="F9" s="10" t="s">
        <v>34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35</v>
      </c>
      <c r="D10" s="10" t="s">
        <v>26</v>
      </c>
      <c r="E10" s="10" t="s">
        <v>27</v>
      </c>
      <c r="F10" s="10" t="s">
        <v>36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37</v>
      </c>
      <c r="D11" s="10" t="s">
        <v>22</v>
      </c>
      <c r="E11" s="10" t="s">
        <v>19</v>
      </c>
      <c r="F11" s="10" t="s">
        <v>38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39</v>
      </c>
      <c r="D12" s="10" t="s">
        <v>18</v>
      </c>
      <c r="E12" s="10" t="s">
        <v>23</v>
      </c>
      <c r="F12" s="10" t="s">
        <v>40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41</v>
      </c>
      <c r="D13" s="10" t="s">
        <v>32</v>
      </c>
      <c r="E13" s="10" t="s">
        <v>33</v>
      </c>
      <c r="F13" s="10" t="s">
        <v>42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43</v>
      </c>
      <c r="D14" s="10" t="s">
        <v>26</v>
      </c>
      <c r="E14" s="10" t="s">
        <v>27</v>
      </c>
      <c r="F14" s="10" t="s">
        <v>44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83</v>
      </c>
      <c r="D15" s="10" t="s">
        <v>22</v>
      </c>
      <c r="E15" s="10" t="s">
        <v>19</v>
      </c>
      <c r="F15" s="10" t="s">
        <v>84</v>
      </c>
      <c r="G15" s="10">
        <v>0</v>
      </c>
      <c r="H15" s="10" t="s">
        <v>80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85</v>
      </c>
      <c r="D16" s="10"/>
      <c r="E16" s="10" t="s">
        <v>23</v>
      </c>
      <c r="F16" s="10" t="s">
        <v>86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45</v>
      </c>
      <c r="D17" s="10" t="s">
        <v>32</v>
      </c>
      <c r="E17" s="10" t="s">
        <v>33</v>
      </c>
      <c r="F17" s="10" t="s">
        <v>46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87</v>
      </c>
      <c r="D18" s="10"/>
      <c r="E18" s="10" t="s">
        <v>27</v>
      </c>
      <c r="F18" s="10" t="s">
        <v>88</v>
      </c>
      <c r="G18" s="10">
        <v>0</v>
      </c>
      <c r="H18" s="10" t="s">
        <v>80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47</v>
      </c>
      <c r="D19" s="10" t="s">
        <v>22</v>
      </c>
      <c r="E19" s="10" t="s">
        <v>19</v>
      </c>
      <c r="F19" s="10" t="s">
        <v>48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49</v>
      </c>
      <c r="D20" s="10" t="s">
        <v>18</v>
      </c>
      <c r="E20" s="10" t="s">
        <v>23</v>
      </c>
      <c r="F20" s="10" t="s">
        <v>50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51</v>
      </c>
      <c r="D21" s="10" t="s">
        <v>32</v>
      </c>
      <c r="E21" s="10" t="s">
        <v>33</v>
      </c>
      <c r="F21" s="10" t="s">
        <v>52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53</v>
      </c>
      <c r="D22" s="10" t="s">
        <v>26</v>
      </c>
      <c r="E22" s="10" t="s">
        <v>27</v>
      </c>
      <c r="F22" s="10" t="s">
        <v>54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55</v>
      </c>
      <c r="D23" s="10" t="s">
        <v>22</v>
      </c>
      <c r="E23" s="10" t="s">
        <v>19</v>
      </c>
      <c r="F23" s="10" t="s">
        <v>56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89</v>
      </c>
      <c r="D24" s="10" t="s">
        <v>18</v>
      </c>
      <c r="E24" s="10" t="s">
        <v>23</v>
      </c>
      <c r="F24" s="10" t="s">
        <v>90</v>
      </c>
      <c r="G24" s="10">
        <v>0</v>
      </c>
      <c r="H24" s="10" t="s">
        <v>80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57</v>
      </c>
      <c r="D25" s="10" t="s">
        <v>32</v>
      </c>
      <c r="E25" s="10" t="s">
        <v>33</v>
      </c>
      <c r="F25" s="10" t="s">
        <v>58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59</v>
      </c>
      <c r="D26" s="10" t="s">
        <v>26</v>
      </c>
      <c r="E26" s="10" t="s">
        <v>27</v>
      </c>
      <c r="F26" s="10" t="s">
        <v>60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61</v>
      </c>
      <c r="D27" s="10" t="s">
        <v>62</v>
      </c>
      <c r="E27" s="10" t="s">
        <v>63</v>
      </c>
      <c r="F27" s="10" t="s">
        <v>64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65</v>
      </c>
      <c r="D28" s="10" t="s">
        <v>62</v>
      </c>
      <c r="E28" s="10" t="s">
        <v>66</v>
      </c>
      <c r="F28" s="10" t="s">
        <v>67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83</v>
      </c>
      <c r="D29" s="10" t="s">
        <v>22</v>
      </c>
      <c r="E29" s="10" t="s">
        <v>91</v>
      </c>
      <c r="F29" s="10" t="s">
        <v>92</v>
      </c>
      <c r="G29" s="10">
        <v>0</v>
      </c>
      <c r="H29" s="10" t="s">
        <v>80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43</v>
      </c>
      <c r="D30" s="10" t="s">
        <v>26</v>
      </c>
      <c r="E30" s="10" t="s">
        <v>68</v>
      </c>
      <c r="F30" s="10" t="s">
        <v>69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85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G8" sqref="G8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98</v>
      </c>
      <c r="D5" s="10" t="s">
        <v>32</v>
      </c>
      <c r="E5" s="10" t="s">
        <v>33</v>
      </c>
      <c r="F5" s="10" t="s">
        <v>79</v>
      </c>
      <c r="G5" s="10">
        <v>0</v>
      </c>
      <c r="H5" s="10" t="s">
        <v>80</v>
      </c>
    </row>
    <row r="6" spans="1:15">
      <c r="A6" s="9">
        <v>44316</v>
      </c>
      <c r="B6" s="10">
        <v>4</v>
      </c>
      <c r="C6" s="10" t="s">
        <v>99</v>
      </c>
      <c r="D6" s="10" t="s">
        <v>26</v>
      </c>
      <c r="E6" s="10" t="s">
        <v>27</v>
      </c>
      <c r="F6" s="10" t="s">
        <v>28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29</v>
      </c>
      <c r="D7" s="10" t="s">
        <v>22</v>
      </c>
      <c r="E7" s="10" t="s">
        <v>19</v>
      </c>
      <c r="F7" s="10" t="s">
        <v>30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100</v>
      </c>
      <c r="D8" s="12" t="s">
        <v>101</v>
      </c>
      <c r="E8" s="10" t="s">
        <v>23</v>
      </c>
      <c r="F8" s="10" t="s">
        <v>82</v>
      </c>
      <c r="G8" s="10">
        <v>0</v>
      </c>
      <c r="H8" s="10" t="s">
        <v>80</v>
      </c>
    </row>
    <row r="9" spans="1:15">
      <c r="A9" s="9">
        <v>44408</v>
      </c>
      <c r="B9" s="10">
        <v>7</v>
      </c>
      <c r="C9" s="10" t="s">
        <v>31</v>
      </c>
      <c r="D9" s="10" t="s">
        <v>32</v>
      </c>
      <c r="E9" s="10" t="s">
        <v>33</v>
      </c>
      <c r="F9" s="10" t="s">
        <v>34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35</v>
      </c>
      <c r="D10" s="10" t="s">
        <v>26</v>
      </c>
      <c r="E10" s="10" t="s">
        <v>27</v>
      </c>
      <c r="F10" s="10" t="s">
        <v>36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37</v>
      </c>
      <c r="D11" s="10" t="s">
        <v>22</v>
      </c>
      <c r="E11" s="10" t="s">
        <v>19</v>
      </c>
      <c r="F11" s="10" t="s">
        <v>38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39</v>
      </c>
      <c r="D12" s="10" t="s">
        <v>18</v>
      </c>
      <c r="E12" s="10" t="s">
        <v>23</v>
      </c>
      <c r="F12" s="10" t="s">
        <v>40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41</v>
      </c>
      <c r="D13" s="10" t="s">
        <v>32</v>
      </c>
      <c r="E13" s="10" t="s">
        <v>33</v>
      </c>
      <c r="F13" s="10" t="s">
        <v>42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43</v>
      </c>
      <c r="D14" s="10" t="s">
        <v>26</v>
      </c>
      <c r="E14" s="10" t="s">
        <v>27</v>
      </c>
      <c r="F14" s="10" t="s">
        <v>44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83</v>
      </c>
      <c r="D15" s="10" t="s">
        <v>22</v>
      </c>
      <c r="E15" s="10" t="s">
        <v>19</v>
      </c>
      <c r="F15" s="10" t="s">
        <v>84</v>
      </c>
      <c r="G15" s="10">
        <v>0</v>
      </c>
      <c r="H15" s="10" t="s">
        <v>80</v>
      </c>
    </row>
    <row r="16" spans="1:15">
      <c r="A16" s="9">
        <v>44620</v>
      </c>
      <c r="B16" s="10">
        <v>14</v>
      </c>
      <c r="C16" s="10" t="s">
        <v>85</v>
      </c>
      <c r="D16" s="12" t="s">
        <v>101</v>
      </c>
      <c r="E16" s="10" t="s">
        <v>23</v>
      </c>
      <c r="F16" s="10" t="s">
        <v>86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45</v>
      </c>
      <c r="D17" s="10" t="s">
        <v>32</v>
      </c>
      <c r="E17" s="10" t="s">
        <v>33</v>
      </c>
      <c r="F17" s="10" t="s">
        <v>46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87</v>
      </c>
      <c r="D18" s="12" t="s">
        <v>101</v>
      </c>
      <c r="E18" s="10" t="s">
        <v>27</v>
      </c>
      <c r="F18" s="10" t="s">
        <v>88</v>
      </c>
      <c r="G18" s="10">
        <v>0</v>
      </c>
      <c r="H18" s="10" t="s">
        <v>80</v>
      </c>
    </row>
    <row r="19" spans="1:8">
      <c r="A19" s="9">
        <v>44712</v>
      </c>
      <c r="B19" s="10">
        <v>17</v>
      </c>
      <c r="C19" s="10" t="s">
        <v>47</v>
      </c>
      <c r="D19" s="10" t="s">
        <v>22</v>
      </c>
      <c r="E19" s="10" t="s">
        <v>19</v>
      </c>
      <c r="F19" s="10" t="s">
        <v>48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49</v>
      </c>
      <c r="D20" s="10" t="s">
        <v>18</v>
      </c>
      <c r="E20" s="10" t="s">
        <v>23</v>
      </c>
      <c r="F20" s="10" t="s">
        <v>50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51</v>
      </c>
      <c r="D21" s="10" t="s">
        <v>32</v>
      </c>
      <c r="E21" s="10" t="s">
        <v>33</v>
      </c>
      <c r="F21" s="10" t="s">
        <v>52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53</v>
      </c>
      <c r="D22" s="10" t="s">
        <v>26</v>
      </c>
      <c r="E22" s="10" t="s">
        <v>27</v>
      </c>
      <c r="F22" s="10" t="s">
        <v>54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55</v>
      </c>
      <c r="D23" s="10" t="s">
        <v>22</v>
      </c>
      <c r="E23" s="10" t="s">
        <v>19</v>
      </c>
      <c r="F23" s="10" t="s">
        <v>56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89</v>
      </c>
      <c r="D24" s="10" t="s">
        <v>18</v>
      </c>
      <c r="E24" s="10" t="s">
        <v>23</v>
      </c>
      <c r="F24" s="10" t="s">
        <v>90</v>
      </c>
      <c r="G24" s="10">
        <v>0</v>
      </c>
      <c r="H24" s="10" t="s">
        <v>80</v>
      </c>
    </row>
    <row r="25" spans="1:8">
      <c r="A25" s="9">
        <v>44895</v>
      </c>
      <c r="B25" s="10">
        <v>23</v>
      </c>
      <c r="C25" s="10" t="s">
        <v>57</v>
      </c>
      <c r="D25" s="10" t="s">
        <v>32</v>
      </c>
      <c r="E25" s="10" t="s">
        <v>33</v>
      </c>
      <c r="F25" s="10" t="s">
        <v>58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59</v>
      </c>
      <c r="D26" s="10" t="s">
        <v>26</v>
      </c>
      <c r="E26" s="10" t="s">
        <v>27</v>
      </c>
      <c r="F26" s="10" t="s">
        <v>60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61</v>
      </c>
      <c r="D27" s="10" t="s">
        <v>62</v>
      </c>
      <c r="E27" s="10" t="s">
        <v>63</v>
      </c>
      <c r="F27" s="10" t="s">
        <v>64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65</v>
      </c>
      <c r="D28" s="10" t="s">
        <v>62</v>
      </c>
      <c r="E28" s="10" t="s">
        <v>66</v>
      </c>
      <c r="F28" s="10" t="s">
        <v>67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83</v>
      </c>
      <c r="D29" s="10" t="s">
        <v>22</v>
      </c>
      <c r="E29" s="10" t="s">
        <v>91</v>
      </c>
      <c r="F29" s="10" t="s">
        <v>92</v>
      </c>
      <c r="G29" s="10">
        <v>0</v>
      </c>
      <c r="H29" s="10" t="s">
        <v>80</v>
      </c>
    </row>
    <row r="30" spans="1:8">
      <c r="A30" s="9">
        <v>45046</v>
      </c>
      <c r="B30" s="10">
        <v>28</v>
      </c>
      <c r="C30" s="10" t="s">
        <v>43</v>
      </c>
      <c r="D30" s="10" t="s">
        <v>26</v>
      </c>
      <c r="E30" s="10" t="s">
        <v>68</v>
      </c>
      <c r="F30" s="10" t="s">
        <v>69</v>
      </c>
      <c r="G30" s="10">
        <v>85</v>
      </c>
      <c r="H30" s="11">
        <v>29.41</v>
      </c>
    </row>
  </sheetData>
  <conditionalFormatting sqref="B2:B30">
    <cfRule type="duplicateValues" dxfId="84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0"/>
  <sheetViews>
    <sheetView workbookViewId="0">
      <selection activeCell="G7" sqref="G7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102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103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98</v>
      </c>
      <c r="D5" s="10" t="s">
        <v>32</v>
      </c>
      <c r="E5" s="10" t="s">
        <v>33</v>
      </c>
      <c r="F5" s="10" t="s">
        <v>79</v>
      </c>
      <c r="G5" s="10">
        <v>0</v>
      </c>
      <c r="H5" s="10" t="s">
        <v>80</v>
      </c>
    </row>
    <row r="6" spans="1:15">
      <c r="A6" s="9">
        <v>44316</v>
      </c>
      <c r="B6" s="10">
        <v>4</v>
      </c>
      <c r="C6" s="10" t="s">
        <v>99</v>
      </c>
      <c r="D6" s="10" t="s">
        <v>26</v>
      </c>
      <c r="E6" s="10" t="s">
        <v>27</v>
      </c>
      <c r="F6" s="10" t="s">
        <v>28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29</v>
      </c>
      <c r="D7" s="10" t="s">
        <v>22</v>
      </c>
      <c r="E7" s="10" t="s">
        <v>19</v>
      </c>
      <c r="F7" s="10" t="s">
        <v>30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100</v>
      </c>
      <c r="D8" s="12" t="s">
        <v>101</v>
      </c>
      <c r="E8" s="10" t="s">
        <v>103</v>
      </c>
      <c r="F8" s="10" t="s">
        <v>82</v>
      </c>
      <c r="G8" s="10">
        <v>0</v>
      </c>
      <c r="H8" s="10" t="s">
        <v>80</v>
      </c>
    </row>
    <row r="9" spans="1:15">
      <c r="A9" s="9">
        <v>44408</v>
      </c>
      <c r="B9" s="10">
        <v>7</v>
      </c>
      <c r="C9" s="10" t="s">
        <v>31</v>
      </c>
      <c r="D9" s="10" t="s">
        <v>32</v>
      </c>
      <c r="E9" s="10" t="s">
        <v>33</v>
      </c>
      <c r="F9" s="10" t="s">
        <v>34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35</v>
      </c>
      <c r="D10" s="10" t="s">
        <v>26</v>
      </c>
      <c r="E10" s="10" t="s">
        <v>27</v>
      </c>
      <c r="F10" s="10" t="s">
        <v>36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37</v>
      </c>
      <c r="D11" s="10" t="s">
        <v>22</v>
      </c>
      <c r="E11" s="10" t="s">
        <v>19</v>
      </c>
      <c r="F11" s="10" t="s">
        <v>38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39</v>
      </c>
      <c r="D12" s="10" t="s">
        <v>18</v>
      </c>
      <c r="E12" s="10" t="s">
        <v>103</v>
      </c>
      <c r="F12" s="10" t="s">
        <v>40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41</v>
      </c>
      <c r="D13" s="10" t="s">
        <v>32</v>
      </c>
      <c r="E13" s="10" t="s">
        <v>33</v>
      </c>
      <c r="F13" s="10" t="s">
        <v>42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43</v>
      </c>
      <c r="D14" s="10" t="s">
        <v>26</v>
      </c>
      <c r="E14" s="10" t="s">
        <v>27</v>
      </c>
      <c r="F14" s="10" t="s">
        <v>44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83</v>
      </c>
      <c r="D15" s="10" t="s">
        <v>22</v>
      </c>
      <c r="E15" s="10" t="s">
        <v>19</v>
      </c>
      <c r="F15" s="10" t="s">
        <v>84</v>
      </c>
      <c r="G15" s="10">
        <v>0</v>
      </c>
      <c r="H15" s="10" t="s">
        <v>80</v>
      </c>
    </row>
    <row r="16" spans="1:15">
      <c r="A16" s="9">
        <v>44620</v>
      </c>
      <c r="B16" s="10">
        <v>14</v>
      </c>
      <c r="C16" s="10" t="s">
        <v>85</v>
      </c>
      <c r="D16" s="12" t="s">
        <v>101</v>
      </c>
      <c r="E16" s="10" t="s">
        <v>103</v>
      </c>
      <c r="F16" s="10" t="s">
        <v>86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45</v>
      </c>
      <c r="D17" s="10" t="s">
        <v>32</v>
      </c>
      <c r="E17" s="10" t="s">
        <v>33</v>
      </c>
      <c r="F17" s="10" t="s">
        <v>46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87</v>
      </c>
      <c r="D18" s="12" t="s">
        <v>101</v>
      </c>
      <c r="E18" s="10" t="s">
        <v>27</v>
      </c>
      <c r="F18" s="10" t="s">
        <v>88</v>
      </c>
      <c r="G18" s="10">
        <v>0</v>
      </c>
      <c r="H18" s="10" t="s">
        <v>80</v>
      </c>
    </row>
    <row r="19" spans="1:8">
      <c r="A19" s="9">
        <v>44712</v>
      </c>
      <c r="B19" s="10">
        <v>17</v>
      </c>
      <c r="C19" s="10" t="s">
        <v>47</v>
      </c>
      <c r="D19" s="10" t="s">
        <v>22</v>
      </c>
      <c r="E19" s="10" t="s">
        <v>19</v>
      </c>
      <c r="F19" s="10" t="s">
        <v>48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49</v>
      </c>
      <c r="D20" s="10" t="s">
        <v>18</v>
      </c>
      <c r="E20" s="10" t="s">
        <v>103</v>
      </c>
      <c r="F20" s="10" t="s">
        <v>50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51</v>
      </c>
      <c r="D21" s="10" t="s">
        <v>32</v>
      </c>
      <c r="E21" s="10" t="s">
        <v>33</v>
      </c>
      <c r="F21" s="10" t="s">
        <v>52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53</v>
      </c>
      <c r="D22" s="10" t="s">
        <v>26</v>
      </c>
      <c r="E22" s="10" t="s">
        <v>27</v>
      </c>
      <c r="F22" s="10" t="s">
        <v>54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55</v>
      </c>
      <c r="D23" s="10" t="s">
        <v>22</v>
      </c>
      <c r="E23" s="10" t="s">
        <v>19</v>
      </c>
      <c r="F23" s="10" t="s">
        <v>56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89</v>
      </c>
      <c r="D24" s="10" t="s">
        <v>18</v>
      </c>
      <c r="E24" s="10" t="s">
        <v>103</v>
      </c>
      <c r="F24" s="10" t="s">
        <v>90</v>
      </c>
      <c r="G24" s="10">
        <v>0</v>
      </c>
      <c r="H24" s="10" t="s">
        <v>80</v>
      </c>
    </row>
    <row r="25" spans="1:8">
      <c r="A25" s="9">
        <v>44895</v>
      </c>
      <c r="B25" s="10">
        <v>23</v>
      </c>
      <c r="C25" s="10" t="s">
        <v>57</v>
      </c>
      <c r="D25" s="10" t="s">
        <v>32</v>
      </c>
      <c r="E25" s="10" t="s">
        <v>33</v>
      </c>
      <c r="F25" s="10" t="s">
        <v>58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59</v>
      </c>
      <c r="D26" s="10" t="s">
        <v>26</v>
      </c>
      <c r="E26" s="10" t="s">
        <v>27</v>
      </c>
      <c r="F26" s="10" t="s">
        <v>60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61</v>
      </c>
      <c r="D27" s="10" t="s">
        <v>62</v>
      </c>
      <c r="E27" s="10" t="s">
        <v>63</v>
      </c>
      <c r="F27" s="10" t="s">
        <v>64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65</v>
      </c>
      <c r="D28" s="10" t="s">
        <v>62</v>
      </c>
      <c r="E28" s="10" t="s">
        <v>66</v>
      </c>
      <c r="F28" s="10" t="s">
        <v>67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83</v>
      </c>
      <c r="D29" s="10" t="s">
        <v>22</v>
      </c>
      <c r="E29" s="10" t="s">
        <v>91</v>
      </c>
      <c r="F29" s="10" t="s">
        <v>92</v>
      </c>
      <c r="G29" s="10">
        <v>0</v>
      </c>
      <c r="H29" s="10" t="s">
        <v>80</v>
      </c>
    </row>
    <row r="30" spans="1:8">
      <c r="A30" s="9">
        <v>45046</v>
      </c>
      <c r="B30" s="10">
        <v>28</v>
      </c>
      <c r="C30" s="10" t="s">
        <v>43</v>
      </c>
      <c r="D30" s="10" t="s">
        <v>26</v>
      </c>
      <c r="E30" s="10" t="s">
        <v>68</v>
      </c>
      <c r="F30" s="10" t="s">
        <v>69</v>
      </c>
      <c r="G30" s="10">
        <v>85</v>
      </c>
      <c r="H30" s="11">
        <v>29.41</v>
      </c>
    </row>
  </sheetData>
  <conditionalFormatting sqref="B2:B30">
    <cfRule type="duplicateValues" dxfId="83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1"/>
  <sheetViews>
    <sheetView workbookViewId="0">
      <selection activeCell="J14" sqref="J14"/>
    </sheetView>
  </sheetViews>
  <sheetFormatPr defaultRowHeight="1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104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103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98</v>
      </c>
      <c r="D5" s="10" t="s">
        <v>32</v>
      </c>
      <c r="E5" s="10" t="s">
        <v>33</v>
      </c>
      <c r="F5" s="10" t="s">
        <v>79</v>
      </c>
      <c r="G5" s="10">
        <v>0</v>
      </c>
      <c r="H5" s="10" t="s">
        <v>80</v>
      </c>
    </row>
    <row r="6" spans="1:15">
      <c r="A6" s="35">
        <v>44316</v>
      </c>
      <c r="B6" s="10">
        <v>4</v>
      </c>
      <c r="C6" s="10" t="s">
        <v>99</v>
      </c>
      <c r="D6" s="10" t="s">
        <v>26</v>
      </c>
      <c r="E6" s="10" t="s">
        <v>27</v>
      </c>
      <c r="F6" s="10" t="s">
        <v>28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29</v>
      </c>
      <c r="D7" s="10" t="s">
        <v>22</v>
      </c>
      <c r="E7" s="10" t="s">
        <v>19</v>
      </c>
      <c r="F7" s="10" t="s">
        <v>30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100</v>
      </c>
      <c r="D8" s="12" t="s">
        <v>101</v>
      </c>
      <c r="E8" s="10" t="s">
        <v>103</v>
      </c>
      <c r="F8" s="10" t="s">
        <v>82</v>
      </c>
      <c r="G8" s="10">
        <v>0</v>
      </c>
      <c r="H8" s="10" t="s">
        <v>80</v>
      </c>
    </row>
    <row r="9" spans="1:15">
      <c r="A9" s="35">
        <v>44408</v>
      </c>
      <c r="B9" s="10">
        <v>7</v>
      </c>
      <c r="C9" s="10" t="s">
        <v>31</v>
      </c>
      <c r="D9" s="10" t="s">
        <v>32</v>
      </c>
      <c r="E9" s="10" t="s">
        <v>33</v>
      </c>
      <c r="F9" s="10" t="s">
        <v>34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35</v>
      </c>
      <c r="D10" s="10" t="s">
        <v>26</v>
      </c>
      <c r="E10" s="10" t="s">
        <v>27</v>
      </c>
      <c r="F10" s="10" t="s">
        <v>36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37</v>
      </c>
      <c r="D11" s="10" t="s">
        <v>22</v>
      </c>
      <c r="E11" s="10" t="s">
        <v>19</v>
      </c>
      <c r="F11" s="10" t="s">
        <v>38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39</v>
      </c>
      <c r="D12" s="10" t="s">
        <v>18</v>
      </c>
      <c r="E12" s="10" t="s">
        <v>103</v>
      </c>
      <c r="F12" s="10" t="s">
        <v>40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41</v>
      </c>
      <c r="D13" s="10" t="s">
        <v>32</v>
      </c>
      <c r="E13" s="10" t="s">
        <v>33</v>
      </c>
      <c r="F13" s="10" t="s">
        <v>42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43</v>
      </c>
      <c r="D14" s="10" t="s">
        <v>26</v>
      </c>
      <c r="E14" s="10" t="s">
        <v>27</v>
      </c>
      <c r="F14" s="10" t="s">
        <v>44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83</v>
      </c>
      <c r="D15" s="10" t="s">
        <v>22</v>
      </c>
      <c r="E15" s="10" t="s">
        <v>19</v>
      </c>
      <c r="F15" s="10" t="s">
        <v>84</v>
      </c>
      <c r="G15" s="10">
        <v>0</v>
      </c>
      <c r="H15" s="10" t="s">
        <v>80</v>
      </c>
    </row>
    <row r="16" spans="1:15">
      <c r="A16" s="35">
        <v>44620</v>
      </c>
      <c r="B16" s="10">
        <v>14</v>
      </c>
      <c r="C16" s="10" t="s">
        <v>85</v>
      </c>
      <c r="D16" s="12" t="s">
        <v>101</v>
      </c>
      <c r="E16" s="10" t="s">
        <v>103</v>
      </c>
      <c r="F16" s="10" t="s">
        <v>86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45</v>
      </c>
      <c r="D17" s="10" t="s">
        <v>32</v>
      </c>
      <c r="E17" s="10" t="s">
        <v>33</v>
      </c>
      <c r="F17" s="10" t="s">
        <v>46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87</v>
      </c>
      <c r="D18" s="12" t="s">
        <v>101</v>
      </c>
      <c r="E18" s="10" t="s">
        <v>27</v>
      </c>
      <c r="F18" s="10" t="s">
        <v>88</v>
      </c>
      <c r="G18" s="10">
        <v>0</v>
      </c>
      <c r="H18" s="10" t="s">
        <v>80</v>
      </c>
    </row>
    <row r="19" spans="1:8">
      <c r="A19" s="35">
        <v>44712</v>
      </c>
      <c r="B19" s="10">
        <v>17</v>
      </c>
      <c r="C19" s="10" t="s">
        <v>47</v>
      </c>
      <c r="D19" s="10" t="s">
        <v>22</v>
      </c>
      <c r="E19" s="10" t="s">
        <v>19</v>
      </c>
      <c r="F19" s="10" t="s">
        <v>48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49</v>
      </c>
      <c r="D20" s="10" t="s">
        <v>18</v>
      </c>
      <c r="E20" s="10" t="s">
        <v>103</v>
      </c>
      <c r="F20" s="10" t="s">
        <v>50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51</v>
      </c>
      <c r="D21" s="10" t="s">
        <v>32</v>
      </c>
      <c r="E21" s="10" t="s">
        <v>33</v>
      </c>
      <c r="F21" s="10" t="s">
        <v>52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53</v>
      </c>
      <c r="D22" s="10" t="s">
        <v>26</v>
      </c>
      <c r="E22" s="10" t="s">
        <v>27</v>
      </c>
      <c r="F22" s="10" t="s">
        <v>54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55</v>
      </c>
      <c r="D23" s="10" t="s">
        <v>22</v>
      </c>
      <c r="E23" s="10" t="s">
        <v>19</v>
      </c>
      <c r="F23" s="10" t="s">
        <v>56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89</v>
      </c>
      <c r="D24" s="10" t="s">
        <v>18</v>
      </c>
      <c r="E24" s="10" t="s">
        <v>103</v>
      </c>
      <c r="F24" s="10" t="s">
        <v>90</v>
      </c>
      <c r="G24" s="10">
        <v>0</v>
      </c>
      <c r="H24" s="10" t="s">
        <v>80</v>
      </c>
    </row>
    <row r="25" spans="1:8">
      <c r="A25" s="35">
        <v>44895</v>
      </c>
      <c r="B25" s="10">
        <v>23</v>
      </c>
      <c r="C25" s="10" t="s">
        <v>57</v>
      </c>
      <c r="D25" s="10" t="s">
        <v>32</v>
      </c>
      <c r="E25" s="10" t="s">
        <v>33</v>
      </c>
      <c r="F25" s="10" t="s">
        <v>58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59</v>
      </c>
      <c r="D26" s="10" t="s">
        <v>26</v>
      </c>
      <c r="E26" s="10" t="s">
        <v>27</v>
      </c>
      <c r="F26" s="10" t="s">
        <v>60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61</v>
      </c>
      <c r="D27" s="10" t="s">
        <v>62</v>
      </c>
      <c r="E27" s="10" t="s">
        <v>63</v>
      </c>
      <c r="F27" s="10" t="s">
        <v>64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65</v>
      </c>
      <c r="D28" s="10" t="s">
        <v>62</v>
      </c>
      <c r="E28" s="10" t="s">
        <v>66</v>
      </c>
      <c r="F28" s="10" t="s">
        <v>67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83</v>
      </c>
      <c r="D29" s="10" t="s">
        <v>22</v>
      </c>
      <c r="E29" s="10" t="s">
        <v>91</v>
      </c>
      <c r="F29" s="10" t="s">
        <v>92</v>
      </c>
      <c r="G29" s="10">
        <v>0</v>
      </c>
      <c r="H29" s="10" t="s">
        <v>80</v>
      </c>
    </row>
    <row r="30" spans="1:8">
      <c r="A30" s="35">
        <v>45046</v>
      </c>
      <c r="B30" s="10">
        <v>28</v>
      </c>
      <c r="C30" s="10" t="s">
        <v>43</v>
      </c>
      <c r="D30" s="10" t="s">
        <v>26</v>
      </c>
      <c r="E30" s="10" t="s">
        <v>68</v>
      </c>
      <c r="F30" s="10" t="s">
        <v>69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82" priority="1"/>
  </conditionalFormatting>
  <dataValidations count="1">
    <dataValidation type="list" allowBlank="1" showInputMessage="1" showErrorMessage="1" sqref="D3:D30" xr:uid="{00000000-0002-0000-0A00-000000000000}">
      <formula1>"North, South, East, West, Asgard"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1"/>
  <sheetViews>
    <sheetView workbookViewId="0">
      <selection activeCell="G18" sqref="G18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>
      <c r="A1" s="6" t="s">
        <v>105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97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103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98</v>
      </c>
      <c r="D5" s="17" t="s">
        <v>32</v>
      </c>
      <c r="E5" s="17" t="s">
        <v>33</v>
      </c>
      <c r="F5" s="17" t="s">
        <v>79</v>
      </c>
      <c r="G5" s="20">
        <v>0</v>
      </c>
      <c r="H5" s="17" t="s">
        <v>80</v>
      </c>
    </row>
    <row r="6" spans="1:15">
      <c r="A6" s="16">
        <v>44316</v>
      </c>
      <c r="B6" s="20">
        <v>4</v>
      </c>
      <c r="C6" s="17" t="s">
        <v>99</v>
      </c>
      <c r="D6" s="17" t="s">
        <v>26</v>
      </c>
      <c r="E6" s="17" t="s">
        <v>27</v>
      </c>
      <c r="F6" s="17" t="s">
        <v>28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29</v>
      </c>
      <c r="D7" s="17" t="s">
        <v>22</v>
      </c>
      <c r="E7" s="17" t="s">
        <v>19</v>
      </c>
      <c r="F7" s="17" t="s">
        <v>30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100</v>
      </c>
      <c r="D8" s="19" t="s">
        <v>22</v>
      </c>
      <c r="E8" s="17" t="s">
        <v>103</v>
      </c>
      <c r="F8" s="17" t="s">
        <v>82</v>
      </c>
      <c r="G8" s="20">
        <v>0</v>
      </c>
      <c r="H8" s="17" t="s">
        <v>80</v>
      </c>
    </row>
    <row r="9" spans="1:15">
      <c r="A9" s="16">
        <v>44408</v>
      </c>
      <c r="B9" s="20">
        <v>7</v>
      </c>
      <c r="C9" s="17" t="s">
        <v>31</v>
      </c>
      <c r="D9" s="17" t="s">
        <v>32</v>
      </c>
      <c r="E9" s="17" t="s">
        <v>33</v>
      </c>
      <c r="F9" s="17" t="s">
        <v>34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35</v>
      </c>
      <c r="D10" s="17" t="s">
        <v>26</v>
      </c>
      <c r="E10" s="17" t="s">
        <v>27</v>
      </c>
      <c r="F10" s="17" t="s">
        <v>36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37</v>
      </c>
      <c r="D11" s="17" t="s">
        <v>22</v>
      </c>
      <c r="E11" s="17" t="s">
        <v>19</v>
      </c>
      <c r="F11" s="17" t="s">
        <v>38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39</v>
      </c>
      <c r="D12" s="17" t="s">
        <v>18</v>
      </c>
      <c r="E12" s="17" t="s">
        <v>103</v>
      </c>
      <c r="F12" s="17" t="s">
        <v>40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41</v>
      </c>
      <c r="D13" s="17" t="s">
        <v>32</v>
      </c>
      <c r="E13" s="17" t="s">
        <v>33</v>
      </c>
      <c r="F13" s="17" t="s">
        <v>42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43</v>
      </c>
      <c r="D14" s="17" t="s">
        <v>26</v>
      </c>
      <c r="E14" s="17" t="s">
        <v>27</v>
      </c>
      <c r="F14" s="17" t="s">
        <v>44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83</v>
      </c>
      <c r="D15" s="17" t="s">
        <v>22</v>
      </c>
      <c r="E15" s="17" t="s">
        <v>19</v>
      </c>
      <c r="F15" s="17" t="s">
        <v>84</v>
      </c>
      <c r="G15" s="20">
        <v>0</v>
      </c>
      <c r="H15" s="17" t="s">
        <v>80</v>
      </c>
    </row>
    <row r="16" spans="1:15">
      <c r="A16" s="16">
        <v>44620</v>
      </c>
      <c r="B16" s="20">
        <v>14</v>
      </c>
      <c r="C16" s="17" t="s">
        <v>85</v>
      </c>
      <c r="D16" s="19" t="s">
        <v>22</v>
      </c>
      <c r="E16" s="17" t="s">
        <v>103</v>
      </c>
      <c r="F16" s="17" t="s">
        <v>86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45</v>
      </c>
      <c r="D17" s="17" t="s">
        <v>32</v>
      </c>
      <c r="E17" s="17" t="s">
        <v>33</v>
      </c>
      <c r="F17" s="17" t="s">
        <v>46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87</v>
      </c>
      <c r="D18" s="19" t="s">
        <v>32</v>
      </c>
      <c r="E18" s="17" t="s">
        <v>27</v>
      </c>
      <c r="F18" s="17" t="s">
        <v>88</v>
      </c>
      <c r="G18" s="20">
        <v>0</v>
      </c>
      <c r="H18" s="17" t="s">
        <v>80</v>
      </c>
    </row>
    <row r="19" spans="1:8">
      <c r="A19" s="16">
        <v>44712</v>
      </c>
      <c r="B19" s="20">
        <v>17</v>
      </c>
      <c r="C19" s="17" t="s">
        <v>47</v>
      </c>
      <c r="D19" s="17" t="s">
        <v>22</v>
      </c>
      <c r="E19" s="17" t="s">
        <v>19</v>
      </c>
      <c r="F19" s="17" t="s">
        <v>48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49</v>
      </c>
      <c r="D20" s="17" t="s">
        <v>18</v>
      </c>
      <c r="E20" s="17" t="s">
        <v>103</v>
      </c>
      <c r="F20" s="17" t="s">
        <v>50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51</v>
      </c>
      <c r="D21" s="17" t="s">
        <v>32</v>
      </c>
      <c r="E21" s="17" t="s">
        <v>33</v>
      </c>
      <c r="F21" s="17" t="s">
        <v>52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53</v>
      </c>
      <c r="D22" s="17" t="s">
        <v>26</v>
      </c>
      <c r="E22" s="17" t="s">
        <v>27</v>
      </c>
      <c r="F22" s="17" t="s">
        <v>54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55</v>
      </c>
      <c r="D23" s="17" t="s">
        <v>22</v>
      </c>
      <c r="E23" s="17" t="s">
        <v>19</v>
      </c>
      <c r="F23" s="17" t="s">
        <v>56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89</v>
      </c>
      <c r="D24" s="17" t="s">
        <v>18</v>
      </c>
      <c r="E24" s="17" t="s">
        <v>103</v>
      </c>
      <c r="F24" s="17" t="s">
        <v>90</v>
      </c>
      <c r="G24" s="20">
        <v>0</v>
      </c>
      <c r="H24" s="17" t="s">
        <v>80</v>
      </c>
    </row>
    <row r="25" spans="1:8">
      <c r="A25" s="16">
        <v>44895</v>
      </c>
      <c r="B25" s="20">
        <v>23</v>
      </c>
      <c r="C25" s="17" t="s">
        <v>57</v>
      </c>
      <c r="D25" s="17" t="s">
        <v>32</v>
      </c>
      <c r="E25" s="17" t="s">
        <v>33</v>
      </c>
      <c r="F25" s="17" t="s">
        <v>58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59</v>
      </c>
      <c r="D26" s="17" t="s">
        <v>26</v>
      </c>
      <c r="E26" s="17" t="s">
        <v>27</v>
      </c>
      <c r="F26" s="17" t="s">
        <v>60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61</v>
      </c>
      <c r="D27" s="17" t="s">
        <v>62</v>
      </c>
      <c r="E27" s="17" t="s">
        <v>63</v>
      </c>
      <c r="F27" s="17" t="s">
        <v>64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65</v>
      </c>
      <c r="D28" s="17" t="s">
        <v>62</v>
      </c>
      <c r="E28" s="17" t="s">
        <v>66</v>
      </c>
      <c r="F28" s="17" t="s">
        <v>67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83</v>
      </c>
      <c r="D29" s="17" t="s">
        <v>22</v>
      </c>
      <c r="E29" s="17" t="s">
        <v>91</v>
      </c>
      <c r="F29" s="17" t="s">
        <v>92</v>
      </c>
      <c r="G29" s="20">
        <v>0</v>
      </c>
      <c r="H29" s="17" t="s">
        <v>80</v>
      </c>
    </row>
    <row r="30" spans="1:8">
      <c r="A30" s="16">
        <v>45046</v>
      </c>
      <c r="B30" s="20">
        <v>28</v>
      </c>
      <c r="C30" s="17" t="s">
        <v>43</v>
      </c>
      <c r="D30" s="17" t="s">
        <v>26</v>
      </c>
      <c r="E30" s="17" t="s">
        <v>68</v>
      </c>
      <c r="F30" s="17" t="s">
        <v>69</v>
      </c>
      <c r="G30" s="20">
        <v>85</v>
      </c>
      <c r="H30" s="18">
        <v>29.41</v>
      </c>
    </row>
    <row r="31" spans="1:8">
      <c r="A31" s="17" t="s">
        <v>72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81" priority="1"/>
  </conditionalFormatting>
  <dataValidations count="1">
    <dataValidation type="list" allowBlank="1" showInputMessage="1" showErrorMessage="1" sqref="D3:D30" xr:uid="{00000000-0002-0000-0B00-000000000000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/>
</file>

<file path=customXml/itemProps2.xml><?xml version="1.0" encoding="utf-8"?>
<ds:datastoreItem xmlns:ds="http://schemas.openxmlformats.org/officeDocument/2006/customXml" ds:itemID="{8C00B319-165B-4AE8-A6AE-EED707A1FDFE}"/>
</file>

<file path=customXml/itemProps3.xml><?xml version="1.0" encoding="utf-8"?>
<ds:datastoreItem xmlns:ds="http://schemas.openxmlformats.org/officeDocument/2006/customXml" ds:itemID="{84B241E6-AE4C-4EA5-96CC-6E77ABF1BB4A}"/>
</file>

<file path=customXml/itemProps4.xml><?xml version="1.0" encoding="utf-8"?>
<ds:datastoreItem xmlns:ds="http://schemas.openxmlformats.org/officeDocument/2006/customXml" ds:itemID="{8184B4C1-4F0A-455C-A4C4-43B4C034F9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/>
  <cp:revision/>
  <dcterms:created xsi:type="dcterms:W3CDTF">2019-12-23T04:48:23Z</dcterms:created>
  <dcterms:modified xsi:type="dcterms:W3CDTF">2025-03-11T18:38:39Z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