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49CF13D0-A669-43E5-93BD-1AE397711B9C}" xr6:coauthVersionLast="47" xr6:coauthVersionMax="47" xr10:uidLastSave="{00000000-0000-0000-0000-000000000000}"/>
  <bookViews>
    <workbookView xWindow="-110" yWindow="-110" windowWidth="19420" windowHeight="10300" tabRatio="852" firstSheet="1" activeTab="14" xr2:uid="{76DB4D29-C86B-4DAF-BB2C-8647FE2C4B29}"/>
  </bookViews>
  <sheets>
    <sheet name="Today" sheetId="1" r:id="rId1"/>
    <sheet name="Age calculator" sheetId="2" r:id="rId2"/>
    <sheet name="Eomonth" sheetId="3" r:id="rId3"/>
    <sheet name="Eomonth (2)" sheetId="4" r:id="rId4"/>
    <sheet name="Edate" sheetId="5" r:id="rId5"/>
    <sheet name="Date" sheetId="6" r:id="rId6"/>
    <sheet name="Curr month First day" sheetId="12" r:id="rId7"/>
    <sheet name="Curr month all days" sheetId="7" r:id="rId8"/>
    <sheet name="Networkdays" sheetId="8" r:id="rId9"/>
    <sheet name="Networkdays intl" sheetId="9" r:id="rId10"/>
    <sheet name="Workdays" sheetId="10" r:id="rId11"/>
    <sheet name="Workdays intl" sheetId="11" r:id="rId12"/>
    <sheet name="Sheet1" sheetId="13" r:id="rId13"/>
    <sheet name="Sheet2" sheetId="14" r:id="rId14"/>
    <sheet name="Weeknum Weekday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5" l="1"/>
  <c r="F4" i="15"/>
  <c r="F11" i="15"/>
  <c r="C1" i="15"/>
  <c r="J1" i="15" s="1"/>
  <c r="O11" i="13"/>
  <c r="K11" i="13"/>
  <c r="L11" i="13"/>
  <c r="E4" i="4"/>
  <c r="K5" i="1"/>
  <c r="G11" i="1"/>
  <c r="E18" i="1"/>
  <c r="B1" i="1"/>
  <c r="M11" i="13"/>
  <c r="D9" i="10"/>
  <c r="U4" i="14"/>
  <c r="Q4" i="14"/>
  <c r="S2" i="13"/>
  <c r="Q3" i="13"/>
  <c r="D18" i="11"/>
  <c r="C2" i="14"/>
  <c r="C4" i="5"/>
  <c r="M4" i="5" s="1"/>
  <c r="D10" i="11"/>
  <c r="H4" i="3"/>
  <c r="A1" i="15"/>
  <c r="R2" i="13"/>
  <c r="Q2" i="13"/>
  <c r="F7" i="13"/>
  <c r="H20" i="5"/>
  <c r="E20" i="5"/>
  <c r="K14" i="4"/>
  <c r="I19" i="4"/>
  <c r="K2" i="10"/>
  <c r="I2" i="10"/>
  <c r="N6" i="10"/>
  <c r="G2" i="10"/>
  <c r="K6" i="8"/>
  <c r="M6" i="8" s="1"/>
  <c r="N5" i="7"/>
  <c r="P5" i="7" s="1"/>
  <c r="G8" i="12"/>
  <c r="B4" i="6"/>
  <c r="S11" i="7"/>
  <c r="G9" i="12"/>
  <c r="B18" i="12"/>
  <c r="D18" i="12" s="1"/>
  <c r="G8" i="6"/>
  <c r="G6" i="6"/>
  <c r="G4" i="6"/>
  <c r="G17" i="5"/>
  <c r="E17" i="5"/>
  <c r="I11" i="4"/>
  <c r="I9" i="4"/>
  <c r="K9" i="4" s="1"/>
  <c r="E7" i="3"/>
  <c r="C7" i="3"/>
  <c r="C16" i="2"/>
  <c r="B16" i="2"/>
  <c r="G8" i="14"/>
  <c r="U5" i="14"/>
  <c r="U6" i="14"/>
  <c r="U7" i="14"/>
  <c r="U8" i="14"/>
  <c r="U9" i="14"/>
  <c r="R5" i="14"/>
  <c r="S5" i="14"/>
  <c r="R6" i="14"/>
  <c r="S6" i="14"/>
  <c r="R7" i="14"/>
  <c r="S7" i="14"/>
  <c r="R8" i="14"/>
  <c r="S8" i="14"/>
  <c r="R9" i="14"/>
  <c r="S9" i="14"/>
  <c r="S4" i="14"/>
  <c r="R4" i="14"/>
  <c r="Q5" i="14"/>
  <c r="Q6" i="14"/>
  <c r="Q7" i="14"/>
  <c r="Q8" i="14"/>
  <c r="Q9" i="14"/>
  <c r="F2" i="13"/>
  <c r="F8" i="11"/>
  <c r="F11" i="11"/>
  <c r="D11" i="11"/>
  <c r="D2" i="10"/>
  <c r="L15" i="12"/>
  <c r="L11" i="12"/>
  <c r="J11" i="12"/>
  <c r="C8" i="6"/>
  <c r="C6" i="6"/>
  <c r="I4" i="4"/>
  <c r="A9" i="3"/>
  <c r="E1" i="3"/>
  <c r="E4" i="3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F14" i="14"/>
  <c r="F16" i="14"/>
  <c r="B6" i="8"/>
  <c r="B4" i="8"/>
  <c r="A1" i="12"/>
  <c r="A3" i="12" s="1"/>
  <c r="E16" i="6"/>
  <c r="C4" i="6"/>
  <c r="H12" i="5"/>
  <c r="E14" i="5"/>
  <c r="A17" i="3"/>
  <c r="C16" i="3"/>
  <c r="D8" i="2"/>
  <c r="H3" i="2"/>
  <c r="F3" i="2"/>
  <c r="G3" i="2"/>
  <c r="I3" i="2"/>
  <c r="J3" i="2"/>
  <c r="L5" i="7"/>
  <c r="L6" i="7" s="1"/>
  <c r="B10" i="12"/>
  <c r="A12" i="12"/>
  <c r="A13" i="12" s="1"/>
  <c r="G4" i="4"/>
  <c r="F14" i="3"/>
  <c r="C12" i="3"/>
  <c r="J5" i="14"/>
  <c r="J3" i="14"/>
  <c r="J8" i="14" s="1"/>
  <c r="I5" i="14"/>
  <c r="I3" i="14"/>
  <c r="I8" i="14" s="1"/>
  <c r="N12" i="13"/>
  <c r="N13" i="13"/>
  <c r="N14" i="13"/>
  <c r="N15" i="13"/>
  <c r="N16" i="13"/>
  <c r="N11" i="13"/>
  <c r="F6" i="10"/>
  <c r="H8" i="2"/>
  <c r="D6" i="2"/>
  <c r="D16" i="2" s="1"/>
  <c r="G10" i="1"/>
  <c r="D8" i="6"/>
  <c r="D6" i="6"/>
  <c r="D4" i="6"/>
  <c r="A14" i="3"/>
  <c r="P19" i="13"/>
  <c r="Q19" i="13"/>
  <c r="R19" i="13"/>
  <c r="P20" i="13"/>
  <c r="T20" i="13" s="1"/>
  <c r="Q20" i="13"/>
  <c r="R20" i="13"/>
  <c r="P21" i="13"/>
  <c r="T21" i="13" s="1"/>
  <c r="Q21" i="13"/>
  <c r="R21" i="13"/>
  <c r="P22" i="13"/>
  <c r="T22" i="13" s="1"/>
  <c r="Q22" i="13"/>
  <c r="R22" i="13"/>
  <c r="P23" i="13"/>
  <c r="Q23" i="13"/>
  <c r="R23" i="13"/>
  <c r="T18" i="13"/>
  <c r="R18" i="13"/>
  <c r="Q18" i="13"/>
  <c r="P18" i="13"/>
  <c r="N19" i="13"/>
  <c r="N20" i="13"/>
  <c r="N21" i="13"/>
  <c r="N22" i="13"/>
  <c r="N23" i="13"/>
  <c r="N18" i="13"/>
  <c r="G2" i="12"/>
  <c r="D2" i="12"/>
  <c r="C5" i="3"/>
  <c r="J5" i="10"/>
  <c r="L11" i="10" s="1"/>
  <c r="H15" i="12"/>
  <c r="D13" i="12"/>
  <c r="D15" i="12" s="1"/>
  <c r="B3" i="1"/>
  <c r="R3" i="13"/>
  <c r="S3" i="13"/>
  <c r="Q4" i="13"/>
  <c r="R4" i="13"/>
  <c r="S4" i="13"/>
  <c r="Q5" i="13"/>
  <c r="R5" i="13"/>
  <c r="S5" i="13"/>
  <c r="Q6" i="13"/>
  <c r="R6" i="13"/>
  <c r="S6" i="13"/>
  <c r="Q7" i="13"/>
  <c r="R7" i="13"/>
  <c r="S7" i="13"/>
  <c r="C5" i="13"/>
  <c r="D18" i="10"/>
  <c r="K4" i="12"/>
  <c r="K6" i="12" s="1"/>
  <c r="K8" i="12" s="1"/>
  <c r="L2" i="6"/>
  <c r="L4" i="6" s="1"/>
  <c r="K11" i="5"/>
  <c r="C21" i="3"/>
  <c r="O12" i="13"/>
  <c r="O13" i="13"/>
  <c r="O14" i="13"/>
  <c r="O15" i="13"/>
  <c r="O16" i="13"/>
  <c r="M16" i="13"/>
  <c r="M15" i="13"/>
  <c r="M14" i="13"/>
  <c r="M13" i="13"/>
  <c r="M12" i="13"/>
  <c r="L12" i="13"/>
  <c r="L13" i="13"/>
  <c r="L14" i="13"/>
  <c r="L15" i="13"/>
  <c r="L16" i="13"/>
  <c r="K12" i="13"/>
  <c r="K13" i="13"/>
  <c r="K14" i="13"/>
  <c r="K15" i="13"/>
  <c r="K16" i="13"/>
  <c r="D11" i="10"/>
  <c r="D5" i="12"/>
  <c r="D7" i="12" s="1"/>
  <c r="F3" i="7"/>
  <c r="F4" i="7" s="1"/>
  <c r="D4" i="7" s="1"/>
  <c r="C18" i="3"/>
  <c r="A4" i="3"/>
  <c r="H16" i="2"/>
  <c r="L5" i="2"/>
  <c r="J5" i="11"/>
  <c r="J11" i="11" s="1"/>
  <c r="D15" i="10"/>
  <c r="L3" i="7"/>
  <c r="M3" i="7" s="1"/>
  <c r="H2" i="6"/>
  <c r="H4" i="6" s="1"/>
  <c r="I10" i="2"/>
  <c r="I9" i="2"/>
  <c r="I11" i="2"/>
  <c r="I12" i="2"/>
  <c r="I8" i="2"/>
  <c r="J9" i="2" s="1"/>
  <c r="N5" i="2"/>
  <c r="F11" i="10"/>
  <c r="J6" i="9"/>
  <c r="H4" i="9"/>
  <c r="H6" i="9"/>
  <c r="H4" i="8"/>
  <c r="H6" i="8"/>
  <c r="C10" i="5"/>
  <c r="E10" i="5" s="1"/>
  <c r="E14" i="4"/>
  <c r="C10" i="4"/>
  <c r="K10" i="2"/>
  <c r="M10" i="2" s="1"/>
  <c r="H9" i="2"/>
  <c r="H10" i="2"/>
  <c r="H11" i="2"/>
  <c r="H12" i="2"/>
  <c r="H9" i="9" l="1"/>
  <c r="H4" i="5"/>
  <c r="D1" i="15"/>
  <c r="I1" i="15"/>
  <c r="C2" i="15"/>
  <c r="D2" i="15" s="1"/>
  <c r="N6" i="8"/>
  <c r="K10" i="8"/>
  <c r="N10" i="8" s="1"/>
  <c r="K9" i="8"/>
  <c r="N9" i="8" s="1"/>
  <c r="D11" i="8"/>
  <c r="K7" i="8"/>
  <c r="B8" i="8"/>
  <c r="D8" i="8"/>
  <c r="E9" i="8"/>
  <c r="E4" i="5"/>
  <c r="A4" i="5"/>
  <c r="K4" i="5"/>
  <c r="L1" i="15"/>
  <c r="N1" i="15"/>
  <c r="G10" i="6"/>
  <c r="E8" i="2"/>
  <c r="D9" i="2"/>
  <c r="D9" i="8"/>
  <c r="C12" i="6"/>
  <c r="H2" i="9"/>
  <c r="D10" i="6"/>
  <c r="D11" i="2"/>
  <c r="B11" i="2"/>
  <c r="A10" i="2"/>
  <c r="B12" i="2"/>
  <c r="B10" i="2"/>
  <c r="B9" i="2"/>
  <c r="B8" i="2"/>
  <c r="H19" i="9"/>
  <c r="A11" i="8"/>
  <c r="A3" i="7"/>
  <c r="B3" i="7"/>
  <c r="C18" i="6"/>
  <c r="T19" i="13"/>
  <c r="T23" i="13"/>
  <c r="B4" i="7"/>
  <c r="D3" i="7"/>
  <c r="J14" i="10"/>
  <c r="J11" i="10"/>
  <c r="D10" i="2"/>
  <c r="D2" i="2"/>
  <c r="N6" i="7"/>
  <c r="B12" i="8"/>
  <c r="C16" i="6"/>
  <c r="B3" i="12"/>
  <c r="A7" i="12"/>
  <c r="A10" i="5"/>
  <c r="E12" i="2"/>
  <c r="E11" i="2"/>
  <c r="E10" i="2"/>
  <c r="E9" i="2"/>
  <c r="D12" i="2"/>
  <c r="A9" i="2"/>
  <c r="L8" i="10"/>
  <c r="D15" i="11"/>
  <c r="D9" i="9"/>
  <c r="D17" i="8"/>
  <c r="F15" i="12"/>
  <c r="H18" i="2"/>
  <c r="F18" i="2"/>
  <c r="D19" i="2"/>
  <c r="D18" i="2"/>
  <c r="L9" i="9"/>
  <c r="F11" i="8"/>
  <c r="T5" i="7"/>
  <c r="S5" i="7"/>
  <c r="L7" i="7"/>
  <c r="L8" i="7" s="1"/>
  <c r="L9" i="7" s="1"/>
  <c r="M6" i="12"/>
  <c r="D9" i="12"/>
  <c r="G5" i="12"/>
  <c r="L8" i="6"/>
  <c r="L6" i="6"/>
  <c r="H11" i="9"/>
  <c r="Q6" i="8"/>
  <c r="P6" i="8"/>
  <c r="O6" i="8"/>
  <c r="B10" i="8"/>
  <c r="F5" i="7"/>
  <c r="B5" i="7" s="1"/>
  <c r="J5" i="2"/>
  <c r="J13" i="11"/>
  <c r="H12" i="9"/>
  <c r="H8" i="6"/>
  <c r="H6" i="6"/>
  <c r="J11" i="2"/>
  <c r="H12" i="8"/>
  <c r="H10" i="8"/>
  <c r="O9" i="2"/>
  <c r="O10" i="2"/>
  <c r="O11" i="2"/>
  <c r="O12" i="2"/>
  <c r="O8" i="2"/>
  <c r="J2" i="15" l="1"/>
  <c r="N7" i="8"/>
  <c r="I2" i="15"/>
  <c r="H12" i="6"/>
  <c r="C3" i="15"/>
  <c r="L3" i="15" s="1"/>
  <c r="L2" i="15"/>
  <c r="M7" i="8"/>
  <c r="F6" i="7"/>
  <c r="B6" i="7" s="1"/>
  <c r="D5" i="7"/>
  <c r="N7" i="7"/>
  <c r="P6" i="7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K8" i="8"/>
  <c r="L5" i="11" s="1"/>
  <c r="L12" i="6"/>
  <c r="P7" i="8"/>
  <c r="O7" i="8"/>
  <c r="I9" i="9" l="1"/>
  <c r="I3" i="15"/>
  <c r="D3" i="15"/>
  <c r="D14" i="10"/>
  <c r="D13" i="8"/>
  <c r="N8" i="8"/>
  <c r="J3" i="15"/>
  <c r="C4" i="15"/>
  <c r="L11" i="11"/>
  <c r="E19" i="8"/>
  <c r="F10" i="11"/>
  <c r="D20" i="10"/>
  <c r="H15" i="9"/>
  <c r="F7" i="7"/>
  <c r="B7" i="7" s="1"/>
  <c r="D6" i="7"/>
  <c r="N8" i="7"/>
  <c r="P7" i="7"/>
  <c r="P8" i="8"/>
  <c r="M8" i="8"/>
  <c r="O8" i="8"/>
  <c r="J4" i="15" l="1"/>
  <c r="D4" i="15"/>
  <c r="I4" i="15"/>
  <c r="L4" i="15"/>
  <c r="C5" i="15"/>
  <c r="D5" i="15" s="1"/>
  <c r="F8" i="7"/>
  <c r="B8" i="7" s="1"/>
  <c r="D7" i="7"/>
  <c r="N9" i="7"/>
  <c r="P8" i="7"/>
  <c r="M9" i="8"/>
  <c r="O9" i="8"/>
  <c r="P9" i="8"/>
  <c r="C6" i="15" l="1"/>
  <c r="D6" i="15" s="1"/>
  <c r="J5" i="15"/>
  <c r="L5" i="15"/>
  <c r="I5" i="15"/>
  <c r="J2" i="9"/>
  <c r="D15" i="8"/>
  <c r="F9" i="10"/>
  <c r="H2" i="11"/>
  <c r="H5" i="11"/>
  <c r="F5" i="11"/>
  <c r="A13" i="8"/>
  <c r="J19" i="9"/>
  <c r="F14" i="8"/>
  <c r="J9" i="9"/>
  <c r="J16" i="10"/>
  <c r="F9" i="7"/>
  <c r="B9" i="7" s="1"/>
  <c r="D8" i="7"/>
  <c r="F13" i="8"/>
  <c r="N10" i="7"/>
  <c r="P9" i="7"/>
  <c r="F7" i="10"/>
  <c r="H15" i="8"/>
  <c r="D14" i="9"/>
  <c r="L13" i="10"/>
  <c r="D19" i="8"/>
  <c r="O10" i="8"/>
  <c r="J11" i="9"/>
  <c r="P10" i="8"/>
  <c r="H14" i="9"/>
  <c r="F18" i="10"/>
  <c r="B15" i="8"/>
  <c r="F16" i="11"/>
  <c r="M10" i="8"/>
  <c r="L6" i="15" l="1"/>
  <c r="J6" i="15"/>
  <c r="I6" i="15"/>
  <c r="C7" i="15"/>
  <c r="D7" i="15" s="1"/>
  <c r="F10" i="7"/>
  <c r="B10" i="7" s="1"/>
  <c r="D9" i="7"/>
  <c r="N11" i="7"/>
  <c r="P10" i="7"/>
  <c r="C8" i="15" l="1"/>
  <c r="D8" i="15" s="1"/>
  <c r="I7" i="15"/>
  <c r="L7" i="15"/>
  <c r="J7" i="15"/>
  <c r="F11" i="7"/>
  <c r="B11" i="7" s="1"/>
  <c r="D10" i="7"/>
  <c r="N12" i="7"/>
  <c r="P11" i="7"/>
  <c r="L8" i="15" l="1"/>
  <c r="I8" i="15"/>
  <c r="C9" i="15"/>
  <c r="D9" i="15" s="1"/>
  <c r="J8" i="15"/>
  <c r="F12" i="7"/>
  <c r="B12" i="7" s="1"/>
  <c r="D11" i="7"/>
  <c r="N13" i="7"/>
  <c r="P12" i="7"/>
  <c r="I9" i="15" l="1"/>
  <c r="C10" i="15"/>
  <c r="D10" i="15" s="1"/>
  <c r="L9" i="15"/>
  <c r="J9" i="15"/>
  <c r="F13" i="7"/>
  <c r="B13" i="7" s="1"/>
  <c r="D12" i="7"/>
  <c r="N14" i="7"/>
  <c r="P13" i="7"/>
  <c r="C11" i="15" l="1"/>
  <c r="D11" i="15" s="1"/>
  <c r="L10" i="15"/>
  <c r="I10" i="15"/>
  <c r="J10" i="15"/>
  <c r="F14" i="7"/>
  <c r="B14" i="7" s="1"/>
  <c r="D13" i="7"/>
  <c r="N15" i="7"/>
  <c r="P14" i="7"/>
  <c r="L11" i="15" l="1"/>
  <c r="I11" i="15"/>
  <c r="C12" i="15"/>
  <c r="D12" i="15" s="1"/>
  <c r="J11" i="15"/>
  <c r="F15" i="7"/>
  <c r="B15" i="7" s="1"/>
  <c r="D14" i="7"/>
  <c r="N16" i="7"/>
  <c r="P15" i="7"/>
  <c r="I12" i="15" l="1"/>
  <c r="C13" i="15"/>
  <c r="D13" i="15" s="1"/>
  <c r="L12" i="15"/>
  <c r="J12" i="15"/>
  <c r="F16" i="7"/>
  <c r="B16" i="7" s="1"/>
  <c r="D15" i="7"/>
  <c r="N17" i="7"/>
  <c r="P16" i="7"/>
  <c r="I13" i="15" l="1"/>
  <c r="C14" i="15"/>
  <c r="D14" i="15" s="1"/>
  <c r="L13" i="15"/>
  <c r="J13" i="15"/>
  <c r="F17" i="7"/>
  <c r="B17" i="7" s="1"/>
  <c r="D16" i="7"/>
  <c r="N18" i="7"/>
  <c r="P17" i="7"/>
  <c r="I14" i="15" l="1"/>
  <c r="L14" i="15"/>
  <c r="J14" i="15"/>
  <c r="C15" i="15"/>
  <c r="D15" i="15" s="1"/>
  <c r="F18" i="7"/>
  <c r="B18" i="7" s="1"/>
  <c r="D17" i="7"/>
  <c r="N19" i="7"/>
  <c r="P18" i="7"/>
  <c r="I15" i="15" l="1"/>
  <c r="C16" i="15"/>
  <c r="D16" i="15" s="1"/>
  <c r="L15" i="15"/>
  <c r="J15" i="15"/>
  <c r="J16" i="15"/>
  <c r="L16" i="15"/>
  <c r="C17" i="15"/>
  <c r="D17" i="15" s="1"/>
  <c r="I16" i="15"/>
  <c r="F19" i="7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D18" i="7"/>
  <c r="N20" i="7"/>
  <c r="P19" i="7"/>
  <c r="J17" i="15" l="1"/>
  <c r="L17" i="15"/>
  <c r="C18" i="15"/>
  <c r="D18" i="15" s="1"/>
  <c r="I17" i="15"/>
  <c r="N21" i="7"/>
  <c r="P20" i="7"/>
  <c r="J18" i="15" l="1"/>
  <c r="L18" i="15"/>
  <c r="C19" i="15"/>
  <c r="D19" i="15" s="1"/>
  <c r="I18" i="15"/>
  <c r="N22" i="7"/>
  <c r="P21" i="7"/>
  <c r="J19" i="15" l="1"/>
  <c r="L19" i="15"/>
  <c r="C20" i="15"/>
  <c r="D20" i="15" s="1"/>
  <c r="I19" i="15"/>
  <c r="N23" i="7"/>
  <c r="P22" i="7"/>
  <c r="J20" i="15" l="1"/>
  <c r="L20" i="15"/>
  <c r="C21" i="15"/>
  <c r="D21" i="15" s="1"/>
  <c r="I20" i="15"/>
  <c r="N24" i="7"/>
  <c r="P23" i="7"/>
  <c r="J21" i="15" l="1"/>
  <c r="L21" i="15"/>
  <c r="C22" i="15"/>
  <c r="D22" i="15" s="1"/>
  <c r="I21" i="15"/>
  <c r="N25" i="7"/>
  <c r="P24" i="7"/>
  <c r="J22" i="15" l="1"/>
  <c r="L22" i="15"/>
  <c r="C23" i="15"/>
  <c r="D23" i="15" s="1"/>
  <c r="I22" i="15"/>
  <c r="N26" i="7"/>
  <c r="P25" i="7"/>
  <c r="J23" i="15" l="1"/>
  <c r="L23" i="15"/>
  <c r="C24" i="15"/>
  <c r="D24" i="15" s="1"/>
  <c r="I23" i="15"/>
  <c r="N27" i="7"/>
  <c r="P26" i="7"/>
  <c r="J24" i="15" l="1"/>
  <c r="L24" i="15"/>
  <c r="C25" i="15"/>
  <c r="D25" i="15" s="1"/>
  <c r="I24" i="15"/>
  <c r="N28" i="7"/>
  <c r="P27" i="7"/>
  <c r="J25" i="15" l="1"/>
  <c r="L25" i="15"/>
  <c r="C26" i="15"/>
  <c r="D26" i="15" s="1"/>
  <c r="I25" i="15"/>
  <c r="N29" i="7"/>
  <c r="P28" i="7"/>
  <c r="J26" i="15" l="1"/>
  <c r="L26" i="15"/>
  <c r="C27" i="15"/>
  <c r="D27" i="15" s="1"/>
  <c r="I26" i="15"/>
  <c r="N30" i="7"/>
  <c r="P29" i="7"/>
  <c r="J27" i="15" l="1"/>
  <c r="L27" i="15"/>
  <c r="C28" i="15"/>
  <c r="D28" i="15" s="1"/>
  <c r="I27" i="15"/>
  <c r="N31" i="7"/>
  <c r="P30" i="7"/>
  <c r="J28" i="15" l="1"/>
  <c r="L28" i="15"/>
  <c r="C29" i="15"/>
  <c r="D29" i="15" s="1"/>
  <c r="I28" i="15"/>
  <c r="N32" i="7"/>
  <c r="P31" i="7"/>
  <c r="J29" i="15" l="1"/>
  <c r="L29" i="15"/>
  <c r="C30" i="15"/>
  <c r="D30" i="15" s="1"/>
  <c r="I29" i="15"/>
  <c r="N33" i="7"/>
  <c r="P32" i="7"/>
  <c r="J30" i="15" l="1"/>
  <c r="L30" i="15"/>
  <c r="C31" i="15"/>
  <c r="D31" i="15" s="1"/>
  <c r="I30" i="15"/>
  <c r="N34" i="7"/>
  <c r="P33" i="7"/>
  <c r="J31" i="15" l="1"/>
  <c r="L31" i="15"/>
  <c r="C32" i="15"/>
  <c r="D32" i="15" s="1"/>
  <c r="I31" i="15"/>
  <c r="N35" i="7"/>
  <c r="P35" i="7" s="1"/>
  <c r="P34" i="7"/>
  <c r="P38" i="7" s="1"/>
  <c r="J32" i="15" l="1"/>
  <c r="L32" i="15"/>
  <c r="C33" i="15"/>
  <c r="D33" i="15" s="1"/>
  <c r="I32" i="15"/>
  <c r="J33" i="15" l="1"/>
  <c r="L33" i="15"/>
  <c r="C34" i="15"/>
  <c r="D34" i="15" s="1"/>
  <c r="I33" i="15"/>
  <c r="J34" i="15" l="1"/>
  <c r="L34" i="15"/>
  <c r="C35" i="15"/>
  <c r="D35" i="15" s="1"/>
  <c r="I34" i="15"/>
  <c r="J35" i="15" l="1"/>
  <c r="L35" i="15"/>
  <c r="C36" i="15"/>
  <c r="D36" i="15" s="1"/>
  <c r="I35" i="15"/>
  <c r="J36" i="15" l="1"/>
  <c r="L36" i="15"/>
  <c r="C37" i="15"/>
  <c r="D37" i="15" s="1"/>
  <c r="I36" i="15"/>
  <c r="J37" i="15" l="1"/>
  <c r="L37" i="15"/>
  <c r="C38" i="15"/>
  <c r="D38" i="15" s="1"/>
  <c r="I37" i="15"/>
  <c r="J38" i="15" l="1"/>
  <c r="L38" i="15"/>
  <c r="C39" i="15"/>
  <c r="D39" i="15" s="1"/>
  <c r="I38" i="15"/>
  <c r="J39" i="15" l="1"/>
  <c r="L39" i="15"/>
  <c r="C40" i="15"/>
  <c r="D40" i="15" s="1"/>
  <c r="I39" i="15"/>
  <c r="J40" i="15" l="1"/>
  <c r="L40" i="15"/>
  <c r="C41" i="15"/>
  <c r="D41" i="15" s="1"/>
  <c r="I40" i="15"/>
  <c r="J41" i="15" l="1"/>
  <c r="L41" i="15"/>
  <c r="C42" i="15"/>
  <c r="D42" i="15" s="1"/>
  <c r="I41" i="15"/>
  <c r="J42" i="15" l="1"/>
  <c r="L42" i="15"/>
  <c r="C43" i="15"/>
  <c r="D43" i="15" s="1"/>
  <c r="I42" i="15"/>
  <c r="J43" i="15" l="1"/>
  <c r="L43" i="15"/>
  <c r="C44" i="15"/>
  <c r="D44" i="15" s="1"/>
  <c r="I43" i="15"/>
  <c r="J44" i="15" l="1"/>
  <c r="L44" i="15"/>
  <c r="C45" i="15"/>
  <c r="D45" i="15" s="1"/>
  <c r="I44" i="15"/>
  <c r="J45" i="15" l="1"/>
  <c r="L45" i="15"/>
  <c r="C46" i="15"/>
  <c r="D46" i="15" s="1"/>
  <c r="I45" i="15"/>
  <c r="J46" i="15" l="1"/>
  <c r="L46" i="15"/>
  <c r="C47" i="15"/>
  <c r="D47" i="15" s="1"/>
  <c r="I46" i="15"/>
  <c r="J47" i="15" l="1"/>
  <c r="L47" i="15"/>
  <c r="C48" i="15"/>
  <c r="D48" i="15" s="1"/>
  <c r="I47" i="15"/>
  <c r="J48" i="15" l="1"/>
  <c r="L48" i="15"/>
  <c r="C49" i="15"/>
  <c r="D49" i="15" s="1"/>
  <c r="I48" i="15"/>
  <c r="J49" i="15" l="1"/>
  <c r="L49" i="15"/>
  <c r="C50" i="15"/>
  <c r="D50" i="15" s="1"/>
  <c r="I49" i="15"/>
  <c r="J50" i="15" l="1"/>
  <c r="L50" i="15"/>
  <c r="C51" i="15"/>
  <c r="D51" i="15" s="1"/>
  <c r="I50" i="15"/>
  <c r="J51" i="15" l="1"/>
  <c r="L51" i="15"/>
  <c r="C52" i="15"/>
  <c r="D52" i="15" s="1"/>
  <c r="I51" i="15"/>
  <c r="J52" i="15" l="1"/>
  <c r="L52" i="15"/>
  <c r="C53" i="15"/>
  <c r="D53" i="15" s="1"/>
  <c r="I52" i="15"/>
  <c r="J53" i="15" l="1"/>
  <c r="L53" i="15"/>
  <c r="C54" i="15"/>
  <c r="D54" i="15" s="1"/>
  <c r="I53" i="15"/>
  <c r="J54" i="15" l="1"/>
  <c r="L54" i="15"/>
  <c r="C55" i="15"/>
  <c r="D55" i="15" s="1"/>
  <c r="I54" i="15"/>
  <c r="J55" i="15" l="1"/>
  <c r="L55" i="15"/>
  <c r="C56" i="15"/>
  <c r="D56" i="15" s="1"/>
  <c r="I55" i="15"/>
  <c r="J56" i="15" l="1"/>
  <c r="L56" i="15"/>
  <c r="C57" i="15"/>
  <c r="D57" i="15" s="1"/>
  <c r="I56" i="15"/>
  <c r="J57" i="15" l="1"/>
  <c r="L57" i="15"/>
  <c r="C58" i="15"/>
  <c r="D58" i="15" s="1"/>
  <c r="I57" i="15"/>
  <c r="J58" i="15" l="1"/>
  <c r="L58" i="15"/>
  <c r="C59" i="15"/>
  <c r="D59" i="15" s="1"/>
  <c r="I58" i="15"/>
  <c r="J59" i="15" l="1"/>
  <c r="L59" i="15"/>
  <c r="C60" i="15"/>
  <c r="D60" i="15" s="1"/>
  <c r="I59" i="15"/>
  <c r="J60" i="15" l="1"/>
  <c r="L60" i="15"/>
  <c r="C61" i="15"/>
  <c r="D61" i="15" s="1"/>
  <c r="I60" i="15"/>
  <c r="J61" i="15" l="1"/>
  <c r="L61" i="15"/>
  <c r="C62" i="15"/>
  <c r="D62" i="15" s="1"/>
  <c r="I61" i="15"/>
  <c r="J62" i="15" l="1"/>
  <c r="L62" i="15"/>
  <c r="C63" i="15"/>
  <c r="D63" i="15" s="1"/>
  <c r="I62" i="15"/>
  <c r="J63" i="15" l="1"/>
  <c r="L63" i="15"/>
  <c r="C64" i="15"/>
  <c r="D64" i="15" s="1"/>
  <c r="I63" i="15"/>
  <c r="J64" i="15" l="1"/>
  <c r="L64" i="15"/>
  <c r="C65" i="15"/>
  <c r="D65" i="15" s="1"/>
  <c r="I64" i="15"/>
  <c r="J65" i="15" l="1"/>
  <c r="L65" i="15"/>
  <c r="C66" i="15"/>
  <c r="D66" i="15" s="1"/>
  <c r="I65" i="15"/>
  <c r="J66" i="15" l="1"/>
  <c r="L66" i="15"/>
  <c r="C67" i="15"/>
  <c r="D67" i="15" s="1"/>
  <c r="I66" i="15"/>
  <c r="J67" i="15" l="1"/>
  <c r="L67" i="15"/>
  <c r="C68" i="15"/>
  <c r="D68" i="15" s="1"/>
  <c r="I67" i="15"/>
  <c r="J68" i="15" l="1"/>
  <c r="L68" i="15"/>
  <c r="C69" i="15"/>
  <c r="D69" i="15" s="1"/>
  <c r="I68" i="15"/>
  <c r="J69" i="15" l="1"/>
  <c r="L69" i="15"/>
  <c r="C70" i="15"/>
  <c r="D70" i="15" s="1"/>
  <c r="I69" i="15"/>
  <c r="J70" i="15" l="1"/>
  <c r="L70" i="15"/>
  <c r="C71" i="15"/>
  <c r="D71" i="15" s="1"/>
  <c r="I70" i="15"/>
  <c r="J71" i="15" l="1"/>
  <c r="L71" i="15"/>
  <c r="C72" i="15"/>
  <c r="D72" i="15" s="1"/>
  <c r="I71" i="15"/>
  <c r="J72" i="15" l="1"/>
  <c r="L72" i="15"/>
  <c r="C73" i="15"/>
  <c r="D73" i="15" s="1"/>
  <c r="I72" i="15"/>
  <c r="J73" i="15" l="1"/>
  <c r="L73" i="15"/>
  <c r="C74" i="15"/>
  <c r="D74" i="15" s="1"/>
  <c r="I73" i="15"/>
  <c r="J74" i="15" l="1"/>
  <c r="L74" i="15"/>
  <c r="C75" i="15"/>
  <c r="D75" i="15" s="1"/>
  <c r="I74" i="15"/>
  <c r="J75" i="15" l="1"/>
  <c r="L75" i="15"/>
  <c r="C76" i="15"/>
  <c r="D76" i="15" s="1"/>
  <c r="I75" i="15"/>
  <c r="J76" i="15" l="1"/>
  <c r="L76" i="15"/>
  <c r="C77" i="15"/>
  <c r="D77" i="15" s="1"/>
  <c r="I76" i="15"/>
  <c r="J77" i="15" l="1"/>
  <c r="L77" i="15"/>
  <c r="C78" i="15"/>
  <c r="D78" i="15" s="1"/>
  <c r="I77" i="15"/>
  <c r="J78" i="15" l="1"/>
  <c r="L78" i="15"/>
  <c r="C79" i="15"/>
  <c r="D79" i="15" s="1"/>
  <c r="I78" i="15"/>
  <c r="J79" i="15" l="1"/>
  <c r="L79" i="15"/>
  <c r="C80" i="15"/>
  <c r="D80" i="15" s="1"/>
  <c r="I79" i="15"/>
  <c r="J80" i="15" l="1"/>
  <c r="L80" i="15"/>
  <c r="C81" i="15"/>
  <c r="D81" i="15" s="1"/>
  <c r="I80" i="15"/>
  <c r="J81" i="15" l="1"/>
  <c r="L81" i="15"/>
  <c r="C82" i="15"/>
  <c r="D82" i="15" s="1"/>
  <c r="I81" i="15"/>
  <c r="J82" i="15" l="1"/>
  <c r="L82" i="15"/>
  <c r="C83" i="15"/>
  <c r="D83" i="15" s="1"/>
  <c r="I82" i="15"/>
  <c r="J83" i="15" l="1"/>
  <c r="L83" i="15"/>
  <c r="C84" i="15"/>
  <c r="D84" i="15" s="1"/>
  <c r="I83" i="15"/>
  <c r="J84" i="15" l="1"/>
  <c r="L84" i="15"/>
  <c r="C85" i="15"/>
  <c r="D85" i="15" s="1"/>
  <c r="I84" i="15"/>
  <c r="J85" i="15" l="1"/>
  <c r="L85" i="15"/>
  <c r="C86" i="15"/>
  <c r="D86" i="15" s="1"/>
  <c r="I85" i="15"/>
  <c r="J86" i="15" l="1"/>
  <c r="L86" i="15"/>
  <c r="C87" i="15"/>
  <c r="D87" i="15" s="1"/>
  <c r="I86" i="15"/>
  <c r="J87" i="15" l="1"/>
  <c r="L87" i="15"/>
  <c r="C88" i="15"/>
  <c r="D88" i="15" s="1"/>
  <c r="I87" i="15"/>
  <c r="J88" i="15" l="1"/>
  <c r="L88" i="15"/>
  <c r="C89" i="15"/>
  <c r="D89" i="15" s="1"/>
  <c r="I88" i="15"/>
  <c r="J89" i="15" l="1"/>
  <c r="L89" i="15"/>
  <c r="C90" i="15"/>
  <c r="D90" i="15" s="1"/>
  <c r="I89" i="15"/>
  <c r="J90" i="15" l="1"/>
  <c r="L90" i="15"/>
  <c r="C91" i="15"/>
  <c r="D91" i="15" s="1"/>
  <c r="I90" i="15"/>
  <c r="J91" i="15" l="1"/>
  <c r="L91" i="15"/>
  <c r="C92" i="15"/>
  <c r="D92" i="15" s="1"/>
  <c r="I91" i="15"/>
  <c r="J92" i="15" l="1"/>
  <c r="L92" i="15"/>
  <c r="C93" i="15"/>
  <c r="D93" i="15" s="1"/>
  <c r="I92" i="15"/>
  <c r="J93" i="15" l="1"/>
  <c r="L93" i="15"/>
  <c r="C94" i="15"/>
  <c r="D94" i="15" s="1"/>
  <c r="I93" i="15"/>
  <c r="J94" i="15" l="1"/>
  <c r="L94" i="15"/>
  <c r="C95" i="15"/>
  <c r="D95" i="15" s="1"/>
  <c r="I94" i="15"/>
  <c r="J95" i="15" l="1"/>
  <c r="L95" i="15"/>
  <c r="C96" i="15"/>
  <c r="D96" i="15" s="1"/>
  <c r="I95" i="15"/>
  <c r="J96" i="15" l="1"/>
  <c r="L96" i="15"/>
  <c r="C97" i="15"/>
  <c r="D97" i="15" s="1"/>
  <c r="I96" i="15"/>
  <c r="J97" i="15" l="1"/>
  <c r="L97" i="15"/>
  <c r="C98" i="15"/>
  <c r="D98" i="15" s="1"/>
  <c r="I97" i="15"/>
  <c r="J98" i="15" l="1"/>
  <c r="L98" i="15"/>
  <c r="C99" i="15"/>
  <c r="D99" i="15" s="1"/>
  <c r="I98" i="15"/>
  <c r="J99" i="15" l="1"/>
  <c r="L99" i="15"/>
  <c r="C100" i="15"/>
  <c r="D100" i="15" s="1"/>
  <c r="I99" i="15"/>
  <c r="J100" i="15" l="1"/>
  <c r="L100" i="15"/>
  <c r="C101" i="15"/>
  <c r="D101" i="15" s="1"/>
  <c r="I100" i="15"/>
  <c r="J101" i="15" l="1"/>
  <c r="L101" i="15"/>
  <c r="C102" i="15"/>
  <c r="D102" i="15" s="1"/>
  <c r="I101" i="15"/>
  <c r="J102" i="15" l="1"/>
  <c r="L102" i="15"/>
  <c r="C103" i="15"/>
  <c r="D103" i="15" s="1"/>
  <c r="I102" i="15"/>
  <c r="J103" i="15" l="1"/>
  <c r="L103" i="15"/>
  <c r="C104" i="15"/>
  <c r="D104" i="15" s="1"/>
  <c r="I103" i="15"/>
  <c r="J104" i="15" l="1"/>
  <c r="L104" i="15"/>
  <c r="C105" i="15"/>
  <c r="D105" i="15" s="1"/>
  <c r="I104" i="15"/>
  <c r="J105" i="15" l="1"/>
  <c r="L105" i="15"/>
  <c r="C106" i="15"/>
  <c r="D106" i="15" s="1"/>
  <c r="I105" i="15"/>
  <c r="J106" i="15" l="1"/>
  <c r="L106" i="15"/>
  <c r="C107" i="15"/>
  <c r="D107" i="15" s="1"/>
  <c r="I106" i="15"/>
  <c r="J107" i="15" l="1"/>
  <c r="L107" i="15"/>
  <c r="C108" i="15"/>
  <c r="D108" i="15" s="1"/>
  <c r="I107" i="15"/>
  <c r="J108" i="15" l="1"/>
  <c r="L108" i="15"/>
  <c r="C109" i="15"/>
  <c r="D109" i="15" s="1"/>
  <c r="I108" i="15"/>
  <c r="J109" i="15" l="1"/>
  <c r="L109" i="15"/>
  <c r="C110" i="15"/>
  <c r="D110" i="15" s="1"/>
  <c r="I109" i="15"/>
  <c r="J110" i="15" l="1"/>
  <c r="L110" i="15"/>
  <c r="C111" i="15"/>
  <c r="D111" i="15" s="1"/>
  <c r="I110" i="15"/>
  <c r="J111" i="15" l="1"/>
  <c r="L111" i="15"/>
  <c r="C112" i="15"/>
  <c r="D112" i="15" s="1"/>
  <c r="I111" i="15"/>
  <c r="J112" i="15" l="1"/>
  <c r="L112" i="15"/>
  <c r="C113" i="15"/>
  <c r="D113" i="15" s="1"/>
  <c r="I112" i="15"/>
  <c r="J113" i="15" l="1"/>
  <c r="L113" i="15"/>
  <c r="C114" i="15"/>
  <c r="D114" i="15" s="1"/>
  <c r="I113" i="15"/>
  <c r="J114" i="15" l="1"/>
  <c r="L114" i="15"/>
  <c r="C115" i="15"/>
  <c r="D115" i="15" s="1"/>
  <c r="I114" i="15"/>
  <c r="J115" i="15" l="1"/>
  <c r="L115" i="15"/>
  <c r="C116" i="15"/>
  <c r="D116" i="15" s="1"/>
  <c r="I115" i="15"/>
  <c r="J116" i="15" l="1"/>
  <c r="L116" i="15"/>
  <c r="C117" i="15"/>
  <c r="D117" i="15" s="1"/>
  <c r="I116" i="15"/>
  <c r="J117" i="15" l="1"/>
  <c r="L117" i="15"/>
  <c r="C118" i="15"/>
  <c r="D118" i="15" s="1"/>
  <c r="I117" i="15"/>
  <c r="J118" i="15" l="1"/>
  <c r="L118" i="15"/>
  <c r="C119" i="15"/>
  <c r="D119" i="15" s="1"/>
  <c r="I118" i="15"/>
  <c r="J119" i="15" l="1"/>
  <c r="L119" i="15"/>
  <c r="C120" i="15"/>
  <c r="D120" i="15" s="1"/>
  <c r="I119" i="15"/>
  <c r="J120" i="15" l="1"/>
  <c r="L120" i="15"/>
  <c r="C121" i="15"/>
  <c r="D121" i="15" s="1"/>
  <c r="I120" i="15"/>
  <c r="J121" i="15" l="1"/>
  <c r="L121" i="15"/>
  <c r="C122" i="15"/>
  <c r="D122" i="15" s="1"/>
  <c r="I121" i="15"/>
  <c r="J122" i="15" l="1"/>
  <c r="L122" i="15"/>
  <c r="C123" i="15"/>
  <c r="D123" i="15" s="1"/>
  <c r="I122" i="15"/>
  <c r="J123" i="15" l="1"/>
  <c r="L123" i="15"/>
  <c r="C124" i="15"/>
  <c r="D124" i="15" s="1"/>
  <c r="I123" i="15"/>
  <c r="J124" i="15" l="1"/>
  <c r="L124" i="15"/>
  <c r="C125" i="15"/>
  <c r="D125" i="15" s="1"/>
  <c r="I124" i="15"/>
  <c r="J125" i="15" l="1"/>
  <c r="L125" i="15"/>
  <c r="C126" i="15"/>
  <c r="D126" i="15" s="1"/>
  <c r="I125" i="15"/>
  <c r="J126" i="15" l="1"/>
  <c r="L126" i="15"/>
  <c r="C127" i="15"/>
  <c r="D127" i="15" s="1"/>
  <c r="I126" i="15"/>
  <c r="J127" i="15" l="1"/>
  <c r="L127" i="15"/>
  <c r="C128" i="15"/>
  <c r="D128" i="15" s="1"/>
  <c r="I127" i="15"/>
  <c r="J128" i="15" l="1"/>
  <c r="L128" i="15"/>
  <c r="C129" i="15"/>
  <c r="D129" i="15" s="1"/>
  <c r="I128" i="15"/>
  <c r="J129" i="15" l="1"/>
  <c r="L129" i="15"/>
  <c r="C130" i="15"/>
  <c r="D130" i="15" s="1"/>
  <c r="I129" i="15"/>
  <c r="J130" i="15" l="1"/>
  <c r="L130" i="15"/>
  <c r="C131" i="15"/>
  <c r="D131" i="15" s="1"/>
  <c r="I130" i="15"/>
  <c r="J131" i="15" l="1"/>
  <c r="L131" i="15"/>
  <c r="C132" i="15"/>
  <c r="D132" i="15" s="1"/>
  <c r="I131" i="15"/>
  <c r="J132" i="15" l="1"/>
  <c r="L132" i="15"/>
  <c r="C133" i="15"/>
  <c r="D133" i="15" s="1"/>
  <c r="I132" i="15"/>
  <c r="J133" i="15" l="1"/>
  <c r="L133" i="15"/>
  <c r="C134" i="15"/>
  <c r="D134" i="15" s="1"/>
  <c r="I133" i="15"/>
  <c r="J134" i="15" l="1"/>
  <c r="L134" i="15"/>
  <c r="C135" i="15"/>
  <c r="D135" i="15" s="1"/>
  <c r="I134" i="15"/>
  <c r="J135" i="15" l="1"/>
  <c r="L135" i="15"/>
  <c r="C136" i="15"/>
  <c r="D136" i="15" s="1"/>
  <c r="I135" i="15"/>
  <c r="J136" i="15" l="1"/>
  <c r="L136" i="15"/>
  <c r="C137" i="15"/>
  <c r="D137" i="15" s="1"/>
  <c r="I136" i="15"/>
  <c r="J137" i="15" l="1"/>
  <c r="L137" i="15"/>
  <c r="C138" i="15"/>
  <c r="D138" i="15" s="1"/>
  <c r="I137" i="15"/>
  <c r="J138" i="15" l="1"/>
  <c r="L138" i="15"/>
  <c r="C139" i="15"/>
  <c r="D139" i="15" s="1"/>
  <c r="I138" i="15"/>
  <c r="J139" i="15" l="1"/>
  <c r="L139" i="15"/>
  <c r="C140" i="15"/>
  <c r="D140" i="15" s="1"/>
  <c r="I139" i="15"/>
  <c r="J140" i="15" l="1"/>
  <c r="L140" i="15"/>
  <c r="C141" i="15"/>
  <c r="D141" i="15" s="1"/>
  <c r="I140" i="15"/>
  <c r="J141" i="15" l="1"/>
  <c r="L141" i="15"/>
  <c r="C142" i="15"/>
  <c r="D142" i="15" s="1"/>
  <c r="I141" i="15"/>
  <c r="J142" i="15" l="1"/>
  <c r="L142" i="15"/>
  <c r="C143" i="15"/>
  <c r="D143" i="15" s="1"/>
  <c r="I142" i="15"/>
  <c r="J143" i="15" l="1"/>
  <c r="L143" i="15"/>
  <c r="C144" i="15"/>
  <c r="D144" i="15" s="1"/>
  <c r="I143" i="15"/>
  <c r="J144" i="15" l="1"/>
  <c r="L144" i="15"/>
  <c r="C145" i="15"/>
  <c r="D145" i="15" s="1"/>
  <c r="I144" i="15"/>
  <c r="J145" i="15" l="1"/>
  <c r="L145" i="15"/>
  <c r="C146" i="15"/>
  <c r="D146" i="15" s="1"/>
  <c r="I145" i="15"/>
  <c r="J146" i="15" l="1"/>
  <c r="L146" i="15"/>
  <c r="C147" i="15"/>
  <c r="D147" i="15" s="1"/>
  <c r="I146" i="15"/>
  <c r="J147" i="15" l="1"/>
  <c r="L147" i="15"/>
  <c r="C148" i="15"/>
  <c r="D148" i="15" s="1"/>
  <c r="I147" i="15"/>
  <c r="J148" i="15" l="1"/>
  <c r="L148" i="15"/>
  <c r="C149" i="15"/>
  <c r="D149" i="15" s="1"/>
  <c r="I148" i="15"/>
  <c r="J149" i="15" l="1"/>
  <c r="L149" i="15"/>
  <c r="C150" i="15"/>
  <c r="D150" i="15" s="1"/>
  <c r="I149" i="15"/>
  <c r="J150" i="15" l="1"/>
  <c r="L150" i="15"/>
  <c r="C151" i="15"/>
  <c r="D151" i="15" s="1"/>
  <c r="I150" i="15"/>
  <c r="J151" i="15" l="1"/>
  <c r="L151" i="15"/>
  <c r="C152" i="15"/>
  <c r="D152" i="15" s="1"/>
  <c r="I151" i="15"/>
  <c r="J152" i="15" l="1"/>
  <c r="L152" i="15"/>
  <c r="C153" i="15"/>
  <c r="D153" i="15" s="1"/>
  <c r="I152" i="15"/>
  <c r="J153" i="15" l="1"/>
  <c r="L153" i="15"/>
  <c r="C154" i="15"/>
  <c r="D154" i="15" s="1"/>
  <c r="I153" i="15"/>
  <c r="J154" i="15" l="1"/>
  <c r="L154" i="15"/>
  <c r="C155" i="15"/>
  <c r="D155" i="15" s="1"/>
  <c r="I154" i="15"/>
  <c r="J155" i="15" l="1"/>
  <c r="L155" i="15"/>
  <c r="C156" i="15"/>
  <c r="D156" i="15" s="1"/>
  <c r="I155" i="15"/>
  <c r="J156" i="15" l="1"/>
  <c r="L156" i="15"/>
  <c r="C157" i="15"/>
  <c r="D157" i="15" s="1"/>
  <c r="I156" i="15"/>
  <c r="J157" i="15" l="1"/>
  <c r="L157" i="15"/>
  <c r="C158" i="15"/>
  <c r="D158" i="15" s="1"/>
  <c r="I157" i="15"/>
  <c r="J158" i="15" l="1"/>
  <c r="L158" i="15"/>
  <c r="C159" i="15"/>
  <c r="D159" i="15" s="1"/>
  <c r="I158" i="15"/>
  <c r="J159" i="15" l="1"/>
  <c r="L159" i="15"/>
  <c r="C160" i="15"/>
  <c r="D160" i="15" s="1"/>
  <c r="I159" i="15"/>
  <c r="J160" i="15" l="1"/>
  <c r="L160" i="15"/>
  <c r="C161" i="15"/>
  <c r="D161" i="15" s="1"/>
  <c r="I160" i="15"/>
  <c r="J161" i="15" l="1"/>
  <c r="L161" i="15"/>
  <c r="C162" i="15"/>
  <c r="D162" i="15" s="1"/>
  <c r="I161" i="15"/>
  <c r="J162" i="15" l="1"/>
  <c r="L162" i="15"/>
  <c r="C163" i="15"/>
  <c r="D163" i="15" s="1"/>
  <c r="I162" i="15"/>
  <c r="J163" i="15" l="1"/>
  <c r="L163" i="15"/>
  <c r="C164" i="15"/>
  <c r="D164" i="15" s="1"/>
  <c r="I163" i="15"/>
  <c r="J164" i="15" l="1"/>
  <c r="L164" i="15"/>
  <c r="C165" i="15"/>
  <c r="D165" i="15" s="1"/>
  <c r="I164" i="15"/>
  <c r="J165" i="15" l="1"/>
  <c r="L165" i="15"/>
  <c r="C166" i="15"/>
  <c r="D166" i="15" s="1"/>
  <c r="I165" i="15"/>
  <c r="J166" i="15" l="1"/>
  <c r="L166" i="15"/>
  <c r="C167" i="15"/>
  <c r="D167" i="15" s="1"/>
  <c r="I166" i="15"/>
  <c r="J167" i="15" l="1"/>
  <c r="L167" i="15"/>
  <c r="C168" i="15"/>
  <c r="D168" i="15" s="1"/>
  <c r="I167" i="15"/>
  <c r="J168" i="15" l="1"/>
  <c r="L168" i="15"/>
  <c r="C169" i="15"/>
  <c r="D169" i="15" s="1"/>
  <c r="I168" i="15"/>
  <c r="J169" i="15" l="1"/>
  <c r="L169" i="15"/>
  <c r="C170" i="15"/>
  <c r="D170" i="15" s="1"/>
  <c r="I169" i="15"/>
  <c r="J170" i="15" l="1"/>
  <c r="L170" i="15"/>
  <c r="C171" i="15"/>
  <c r="D171" i="15" s="1"/>
  <c r="I170" i="15"/>
  <c r="J171" i="15" l="1"/>
  <c r="L171" i="15"/>
  <c r="C172" i="15"/>
  <c r="D172" i="15" s="1"/>
  <c r="I171" i="15"/>
  <c r="J172" i="15" l="1"/>
  <c r="L172" i="15"/>
  <c r="C173" i="15"/>
  <c r="D173" i="15" s="1"/>
  <c r="I172" i="15"/>
  <c r="J173" i="15" l="1"/>
  <c r="L173" i="15"/>
  <c r="C174" i="15"/>
  <c r="D174" i="15" s="1"/>
  <c r="I173" i="15"/>
  <c r="J174" i="15" l="1"/>
  <c r="L174" i="15"/>
  <c r="C175" i="15"/>
  <c r="D175" i="15" s="1"/>
  <c r="I174" i="15"/>
  <c r="J175" i="15" l="1"/>
  <c r="L175" i="15"/>
  <c r="C176" i="15"/>
  <c r="D176" i="15" s="1"/>
  <c r="I175" i="15"/>
  <c r="J176" i="15" l="1"/>
  <c r="L176" i="15"/>
  <c r="C177" i="15"/>
  <c r="D177" i="15" s="1"/>
  <c r="I176" i="15"/>
  <c r="J177" i="15" l="1"/>
  <c r="L177" i="15"/>
  <c r="C178" i="15"/>
  <c r="D178" i="15" s="1"/>
  <c r="I177" i="15"/>
  <c r="J178" i="15" l="1"/>
  <c r="L178" i="15"/>
  <c r="C179" i="15"/>
  <c r="D179" i="15" s="1"/>
  <c r="I178" i="15"/>
  <c r="J179" i="15" l="1"/>
  <c r="L179" i="15"/>
  <c r="C180" i="15"/>
  <c r="D180" i="15" s="1"/>
  <c r="I179" i="15"/>
  <c r="J180" i="15" l="1"/>
  <c r="L180" i="15"/>
  <c r="C181" i="15"/>
  <c r="D181" i="15" s="1"/>
  <c r="I180" i="15"/>
  <c r="J181" i="15" l="1"/>
  <c r="L181" i="15"/>
  <c r="C182" i="15"/>
  <c r="D182" i="15" s="1"/>
  <c r="I181" i="15"/>
  <c r="J182" i="15" l="1"/>
  <c r="L182" i="15"/>
  <c r="C183" i="15"/>
  <c r="D183" i="15" s="1"/>
  <c r="I182" i="15"/>
  <c r="J183" i="15" l="1"/>
  <c r="L183" i="15"/>
  <c r="C184" i="15"/>
  <c r="D184" i="15" s="1"/>
  <c r="I183" i="15"/>
  <c r="J184" i="15" l="1"/>
  <c r="L184" i="15"/>
  <c r="C185" i="15"/>
  <c r="D185" i="15" s="1"/>
  <c r="I184" i="15"/>
  <c r="J185" i="15" l="1"/>
  <c r="L185" i="15"/>
  <c r="C186" i="15"/>
  <c r="D186" i="15" s="1"/>
  <c r="I185" i="15"/>
  <c r="J186" i="15" l="1"/>
  <c r="L186" i="15"/>
  <c r="C187" i="15"/>
  <c r="D187" i="15" s="1"/>
  <c r="I186" i="15"/>
  <c r="J187" i="15" l="1"/>
  <c r="L187" i="15"/>
  <c r="C188" i="15"/>
  <c r="D188" i="15" s="1"/>
  <c r="I187" i="15"/>
  <c r="J188" i="15" l="1"/>
  <c r="L188" i="15"/>
  <c r="C189" i="15"/>
  <c r="D189" i="15" s="1"/>
  <c r="I188" i="15"/>
  <c r="J189" i="15" l="1"/>
  <c r="L189" i="15"/>
  <c r="C190" i="15"/>
  <c r="D190" i="15" s="1"/>
  <c r="I189" i="15"/>
  <c r="J190" i="15" l="1"/>
  <c r="L190" i="15"/>
  <c r="C191" i="15"/>
  <c r="D191" i="15" s="1"/>
  <c r="I190" i="15"/>
  <c r="J191" i="15" l="1"/>
  <c r="L191" i="15"/>
  <c r="C192" i="15"/>
  <c r="D192" i="15" s="1"/>
  <c r="I191" i="15"/>
  <c r="J192" i="15" l="1"/>
  <c r="L192" i="15"/>
  <c r="C193" i="15"/>
  <c r="D193" i="15" s="1"/>
  <c r="I192" i="15"/>
  <c r="J193" i="15" l="1"/>
  <c r="L193" i="15"/>
  <c r="C194" i="15"/>
  <c r="D194" i="15" s="1"/>
  <c r="I193" i="15"/>
  <c r="J194" i="15" l="1"/>
  <c r="L194" i="15"/>
  <c r="C195" i="15"/>
  <c r="D195" i="15" s="1"/>
  <c r="I194" i="15"/>
  <c r="J195" i="15" l="1"/>
  <c r="L195" i="15"/>
  <c r="C196" i="15"/>
  <c r="D196" i="15" s="1"/>
  <c r="I195" i="15"/>
  <c r="J196" i="15" l="1"/>
  <c r="L196" i="15"/>
  <c r="C197" i="15"/>
  <c r="D197" i="15" s="1"/>
  <c r="I196" i="15"/>
  <c r="J197" i="15" l="1"/>
  <c r="L197" i="15"/>
  <c r="C198" i="15"/>
  <c r="D198" i="15" s="1"/>
  <c r="I197" i="15"/>
  <c r="J198" i="15" l="1"/>
  <c r="L198" i="15"/>
  <c r="C199" i="15"/>
  <c r="D199" i="15" s="1"/>
  <c r="I198" i="15"/>
  <c r="J199" i="15" l="1"/>
  <c r="L199" i="15"/>
  <c r="C200" i="15"/>
  <c r="D200" i="15" s="1"/>
  <c r="I199" i="15"/>
  <c r="J200" i="15" l="1"/>
  <c r="L200" i="15"/>
  <c r="C201" i="15"/>
  <c r="D201" i="15" s="1"/>
  <c r="I200" i="15"/>
  <c r="J201" i="15" l="1"/>
  <c r="L201" i="15"/>
  <c r="C202" i="15"/>
  <c r="D202" i="15" s="1"/>
  <c r="I201" i="15"/>
  <c r="J202" i="15" l="1"/>
  <c r="L202" i="15"/>
  <c r="C203" i="15"/>
  <c r="D203" i="15" s="1"/>
  <c r="I202" i="15"/>
  <c r="J203" i="15" l="1"/>
  <c r="L203" i="15"/>
  <c r="C204" i="15"/>
  <c r="D204" i="15" s="1"/>
  <c r="I203" i="15"/>
  <c r="J204" i="15" l="1"/>
  <c r="L204" i="15"/>
  <c r="C205" i="15"/>
  <c r="D205" i="15" s="1"/>
  <c r="I204" i="15"/>
  <c r="J205" i="15" l="1"/>
  <c r="L205" i="15"/>
  <c r="C206" i="15"/>
  <c r="D206" i="15" s="1"/>
  <c r="I205" i="15"/>
  <c r="J206" i="15" l="1"/>
  <c r="L206" i="15"/>
  <c r="C207" i="15"/>
  <c r="D207" i="15" s="1"/>
  <c r="I206" i="15"/>
  <c r="J207" i="15" l="1"/>
  <c r="L207" i="15"/>
  <c r="C208" i="15"/>
  <c r="D208" i="15" s="1"/>
  <c r="I207" i="15"/>
  <c r="J208" i="15" l="1"/>
  <c r="L208" i="15"/>
  <c r="C209" i="15"/>
  <c r="D209" i="15" s="1"/>
  <c r="I208" i="15"/>
  <c r="J209" i="15" l="1"/>
  <c r="L209" i="15"/>
  <c r="C210" i="15"/>
  <c r="D210" i="15" s="1"/>
  <c r="I209" i="15"/>
  <c r="J210" i="15" l="1"/>
  <c r="L210" i="15"/>
  <c r="C211" i="15"/>
  <c r="D211" i="15" s="1"/>
  <c r="I210" i="15"/>
  <c r="J211" i="15" l="1"/>
  <c r="L211" i="15"/>
  <c r="C212" i="15"/>
  <c r="D212" i="15" s="1"/>
  <c r="I211" i="15"/>
  <c r="J212" i="15" l="1"/>
  <c r="L212" i="15"/>
  <c r="C213" i="15"/>
  <c r="D213" i="15" s="1"/>
  <c r="I212" i="15"/>
  <c r="J213" i="15" l="1"/>
  <c r="L213" i="15"/>
  <c r="C214" i="15"/>
  <c r="D214" i="15" s="1"/>
  <c r="I213" i="15"/>
  <c r="J214" i="15" l="1"/>
  <c r="L214" i="15"/>
  <c r="C215" i="15"/>
  <c r="D215" i="15" s="1"/>
  <c r="I214" i="15"/>
  <c r="J215" i="15" l="1"/>
  <c r="L215" i="15"/>
  <c r="C216" i="15"/>
  <c r="D216" i="15" s="1"/>
  <c r="I215" i="15"/>
  <c r="J216" i="15" l="1"/>
  <c r="L216" i="15"/>
  <c r="C217" i="15"/>
  <c r="D217" i="15" s="1"/>
  <c r="I216" i="15"/>
  <c r="J217" i="15" l="1"/>
  <c r="L217" i="15"/>
  <c r="C218" i="15"/>
  <c r="D218" i="15" s="1"/>
  <c r="I217" i="15"/>
  <c r="J218" i="15" l="1"/>
  <c r="L218" i="15"/>
  <c r="C219" i="15"/>
  <c r="D219" i="15" s="1"/>
  <c r="I218" i="15"/>
  <c r="J219" i="15" l="1"/>
  <c r="L219" i="15"/>
  <c r="C220" i="15"/>
  <c r="D220" i="15" s="1"/>
  <c r="I219" i="15"/>
  <c r="J220" i="15" l="1"/>
  <c r="L220" i="15"/>
  <c r="C221" i="15"/>
  <c r="D221" i="15" s="1"/>
  <c r="I220" i="15"/>
  <c r="J221" i="15" l="1"/>
  <c r="L221" i="15"/>
  <c r="C222" i="15"/>
  <c r="D222" i="15" s="1"/>
  <c r="I221" i="15"/>
  <c r="J222" i="15" l="1"/>
  <c r="L222" i="15"/>
  <c r="C223" i="15"/>
  <c r="D223" i="15" s="1"/>
  <c r="I222" i="15"/>
  <c r="J223" i="15" l="1"/>
  <c r="L223" i="15"/>
  <c r="C224" i="15"/>
  <c r="D224" i="15" s="1"/>
  <c r="I223" i="15"/>
  <c r="J224" i="15" l="1"/>
  <c r="L224" i="15"/>
  <c r="C225" i="15"/>
  <c r="D225" i="15" s="1"/>
  <c r="I224" i="15"/>
  <c r="J225" i="15" l="1"/>
  <c r="L225" i="15"/>
  <c r="C226" i="15"/>
  <c r="D226" i="15" s="1"/>
  <c r="I225" i="15"/>
  <c r="J226" i="15" l="1"/>
  <c r="L226" i="15"/>
  <c r="C227" i="15"/>
  <c r="D227" i="15" s="1"/>
  <c r="I226" i="15"/>
  <c r="J227" i="15" l="1"/>
  <c r="L227" i="15"/>
  <c r="C228" i="15"/>
  <c r="D228" i="15" s="1"/>
  <c r="I227" i="15"/>
  <c r="J228" i="15" l="1"/>
  <c r="L228" i="15"/>
  <c r="C229" i="15"/>
  <c r="D229" i="15" s="1"/>
  <c r="I228" i="15"/>
  <c r="J229" i="15" l="1"/>
  <c r="L229" i="15"/>
  <c r="C230" i="15"/>
  <c r="D230" i="15" s="1"/>
  <c r="I229" i="15"/>
  <c r="J230" i="15" l="1"/>
  <c r="L230" i="15"/>
  <c r="C231" i="15"/>
  <c r="D231" i="15" s="1"/>
  <c r="I230" i="15"/>
  <c r="J231" i="15" l="1"/>
  <c r="L231" i="15"/>
  <c r="C232" i="15"/>
  <c r="D232" i="15" s="1"/>
  <c r="I231" i="15"/>
  <c r="J232" i="15" l="1"/>
  <c r="L232" i="15"/>
  <c r="C233" i="15"/>
  <c r="D233" i="15" s="1"/>
  <c r="I232" i="15"/>
  <c r="J233" i="15" l="1"/>
  <c r="L233" i="15"/>
  <c r="C234" i="15"/>
  <c r="D234" i="15" s="1"/>
  <c r="I233" i="15"/>
  <c r="J234" i="15" l="1"/>
  <c r="L234" i="15"/>
  <c r="C235" i="15"/>
  <c r="D235" i="15" s="1"/>
  <c r="I234" i="15"/>
  <c r="J235" i="15" l="1"/>
  <c r="L235" i="15"/>
  <c r="C236" i="15"/>
  <c r="D236" i="15" s="1"/>
  <c r="I235" i="15"/>
  <c r="J236" i="15" l="1"/>
  <c r="L236" i="15"/>
  <c r="C237" i="15"/>
  <c r="D237" i="15" s="1"/>
  <c r="I236" i="15"/>
  <c r="J237" i="15" l="1"/>
  <c r="L237" i="15"/>
  <c r="C238" i="15"/>
  <c r="D238" i="15" s="1"/>
  <c r="I237" i="15"/>
  <c r="J238" i="15" l="1"/>
  <c r="L238" i="15"/>
  <c r="C239" i="15"/>
  <c r="D239" i="15" s="1"/>
  <c r="I238" i="15"/>
  <c r="J239" i="15" l="1"/>
  <c r="L239" i="15"/>
  <c r="C240" i="15"/>
  <c r="D240" i="15" s="1"/>
  <c r="I239" i="15"/>
  <c r="J240" i="15" l="1"/>
  <c r="L240" i="15"/>
  <c r="C241" i="15"/>
  <c r="D241" i="15" s="1"/>
  <c r="I240" i="15"/>
  <c r="J241" i="15" l="1"/>
  <c r="L241" i="15"/>
  <c r="C242" i="15"/>
  <c r="D242" i="15" s="1"/>
  <c r="I241" i="15"/>
  <c r="J242" i="15" l="1"/>
  <c r="L242" i="15"/>
  <c r="C243" i="15"/>
  <c r="D243" i="15" s="1"/>
  <c r="I242" i="15"/>
  <c r="J243" i="15" l="1"/>
  <c r="L243" i="15"/>
  <c r="C244" i="15"/>
  <c r="D244" i="15" s="1"/>
  <c r="I243" i="15"/>
  <c r="J244" i="15" l="1"/>
  <c r="L244" i="15"/>
  <c r="C245" i="15"/>
  <c r="D245" i="15" s="1"/>
  <c r="I244" i="15"/>
  <c r="J245" i="15" l="1"/>
  <c r="L245" i="15"/>
  <c r="C246" i="15"/>
  <c r="D246" i="15" s="1"/>
  <c r="I245" i="15"/>
  <c r="J246" i="15" l="1"/>
  <c r="L246" i="15"/>
  <c r="C247" i="15"/>
  <c r="D247" i="15" s="1"/>
  <c r="I246" i="15"/>
  <c r="J247" i="15" l="1"/>
  <c r="L247" i="15"/>
  <c r="C248" i="15"/>
  <c r="D248" i="15" s="1"/>
  <c r="I247" i="15"/>
  <c r="J248" i="15" l="1"/>
  <c r="L248" i="15"/>
  <c r="C249" i="15"/>
  <c r="D249" i="15" s="1"/>
  <c r="I248" i="15"/>
  <c r="J249" i="15" l="1"/>
  <c r="L249" i="15"/>
  <c r="C250" i="15"/>
  <c r="D250" i="15" s="1"/>
  <c r="I249" i="15"/>
  <c r="J250" i="15" l="1"/>
  <c r="L250" i="15"/>
  <c r="C251" i="15"/>
  <c r="D251" i="15" s="1"/>
  <c r="I250" i="15"/>
  <c r="J251" i="15" l="1"/>
  <c r="L251" i="15"/>
  <c r="C252" i="15"/>
  <c r="D252" i="15" s="1"/>
  <c r="I251" i="15"/>
  <c r="J252" i="15" l="1"/>
  <c r="L252" i="15"/>
  <c r="C253" i="15"/>
  <c r="D253" i="15" s="1"/>
  <c r="I252" i="15"/>
  <c r="J253" i="15" l="1"/>
  <c r="L253" i="15"/>
  <c r="C254" i="15"/>
  <c r="D254" i="15" s="1"/>
  <c r="I253" i="15"/>
  <c r="J254" i="15" l="1"/>
  <c r="L254" i="15"/>
  <c r="C255" i="15"/>
  <c r="D255" i="15" s="1"/>
  <c r="I254" i="15"/>
  <c r="J255" i="15" l="1"/>
  <c r="L255" i="15"/>
  <c r="C256" i="15"/>
  <c r="D256" i="15" s="1"/>
  <c r="I255" i="15"/>
  <c r="J256" i="15" l="1"/>
  <c r="L256" i="15"/>
  <c r="C257" i="15"/>
  <c r="D257" i="15" s="1"/>
  <c r="I256" i="15"/>
  <c r="J257" i="15" l="1"/>
  <c r="L257" i="15"/>
  <c r="C258" i="15"/>
  <c r="D258" i="15" s="1"/>
  <c r="I257" i="15"/>
  <c r="J258" i="15" l="1"/>
  <c r="L258" i="15"/>
  <c r="C259" i="15"/>
  <c r="D259" i="15" s="1"/>
  <c r="I258" i="15"/>
  <c r="J259" i="15" l="1"/>
  <c r="L259" i="15"/>
  <c r="C260" i="15"/>
  <c r="D260" i="15" s="1"/>
  <c r="I259" i="15"/>
  <c r="J260" i="15" l="1"/>
  <c r="L260" i="15"/>
  <c r="C261" i="15"/>
  <c r="D261" i="15" s="1"/>
  <c r="I260" i="15"/>
  <c r="J261" i="15" l="1"/>
  <c r="L261" i="15"/>
  <c r="C262" i="15"/>
  <c r="D262" i="15" s="1"/>
  <c r="I261" i="15"/>
  <c r="J262" i="15" l="1"/>
  <c r="L262" i="15"/>
  <c r="C263" i="15"/>
  <c r="D263" i="15" s="1"/>
  <c r="I262" i="15"/>
  <c r="J263" i="15" l="1"/>
  <c r="L263" i="15"/>
  <c r="C264" i="15"/>
  <c r="D264" i="15" s="1"/>
  <c r="I263" i="15"/>
  <c r="J264" i="15" l="1"/>
  <c r="L264" i="15"/>
  <c r="C265" i="15"/>
  <c r="D265" i="15" s="1"/>
  <c r="I264" i="15"/>
  <c r="J265" i="15" l="1"/>
  <c r="L265" i="15"/>
  <c r="C266" i="15"/>
  <c r="D266" i="15" s="1"/>
  <c r="I265" i="15"/>
  <c r="J266" i="15" l="1"/>
  <c r="L266" i="15"/>
  <c r="C267" i="15"/>
  <c r="D267" i="15" s="1"/>
  <c r="I266" i="15"/>
  <c r="J267" i="15" l="1"/>
  <c r="L267" i="15"/>
  <c r="C268" i="15"/>
  <c r="D268" i="15" s="1"/>
  <c r="I267" i="15"/>
  <c r="J268" i="15" l="1"/>
  <c r="L268" i="15"/>
  <c r="C269" i="15"/>
  <c r="D269" i="15" s="1"/>
  <c r="I268" i="15"/>
  <c r="J269" i="15" l="1"/>
  <c r="L269" i="15"/>
  <c r="C270" i="15"/>
  <c r="D270" i="15" s="1"/>
  <c r="I269" i="15"/>
  <c r="J270" i="15" l="1"/>
  <c r="L270" i="15"/>
  <c r="C271" i="15"/>
  <c r="D271" i="15" s="1"/>
  <c r="I270" i="15"/>
  <c r="J271" i="15" l="1"/>
  <c r="L271" i="15"/>
  <c r="C272" i="15"/>
  <c r="D272" i="15" s="1"/>
  <c r="I271" i="15"/>
  <c r="J272" i="15" l="1"/>
  <c r="L272" i="15"/>
  <c r="C273" i="15"/>
  <c r="D273" i="15" s="1"/>
  <c r="I272" i="15"/>
  <c r="J273" i="15" l="1"/>
  <c r="L273" i="15"/>
  <c r="C274" i="15"/>
  <c r="D274" i="15" s="1"/>
  <c r="I273" i="15"/>
  <c r="J274" i="15" l="1"/>
  <c r="L274" i="15"/>
  <c r="C275" i="15"/>
  <c r="D275" i="15" s="1"/>
  <c r="I274" i="15"/>
  <c r="J275" i="15" l="1"/>
  <c r="L275" i="15"/>
  <c r="C276" i="15"/>
  <c r="D276" i="15" s="1"/>
  <c r="I275" i="15"/>
  <c r="J276" i="15" l="1"/>
  <c r="L276" i="15"/>
  <c r="C277" i="15"/>
  <c r="D277" i="15" s="1"/>
  <c r="I276" i="15"/>
  <c r="J277" i="15" l="1"/>
  <c r="L277" i="15"/>
  <c r="C278" i="15"/>
  <c r="D278" i="15" s="1"/>
  <c r="I277" i="15"/>
  <c r="J278" i="15" l="1"/>
  <c r="L278" i="15"/>
  <c r="C279" i="15"/>
  <c r="D279" i="15" s="1"/>
  <c r="I278" i="15"/>
  <c r="J279" i="15" l="1"/>
  <c r="L279" i="15"/>
  <c r="C280" i="15"/>
  <c r="D280" i="15" s="1"/>
  <c r="I279" i="15"/>
  <c r="J280" i="15" l="1"/>
  <c r="L280" i="15"/>
  <c r="C281" i="15"/>
  <c r="D281" i="15" s="1"/>
  <c r="I280" i="15"/>
  <c r="J281" i="15" l="1"/>
  <c r="L281" i="15"/>
  <c r="C282" i="15"/>
  <c r="D282" i="15" s="1"/>
  <c r="I281" i="15"/>
  <c r="J282" i="15" l="1"/>
  <c r="L282" i="15"/>
  <c r="C283" i="15"/>
  <c r="D283" i="15" s="1"/>
  <c r="I282" i="15"/>
  <c r="J283" i="15" l="1"/>
  <c r="L283" i="15"/>
  <c r="C284" i="15"/>
  <c r="D284" i="15" s="1"/>
  <c r="I283" i="15"/>
  <c r="J284" i="15" l="1"/>
  <c r="L284" i="15"/>
  <c r="C285" i="15"/>
  <c r="D285" i="15" s="1"/>
  <c r="I284" i="15"/>
  <c r="J285" i="15" l="1"/>
  <c r="L285" i="15"/>
  <c r="C286" i="15"/>
  <c r="D286" i="15" s="1"/>
  <c r="I285" i="15"/>
  <c r="J286" i="15" l="1"/>
  <c r="L286" i="15"/>
  <c r="C287" i="15"/>
  <c r="D287" i="15" s="1"/>
  <c r="I286" i="15"/>
  <c r="J287" i="15" l="1"/>
  <c r="L287" i="15"/>
  <c r="C288" i="15"/>
  <c r="D288" i="15" s="1"/>
  <c r="I287" i="15"/>
  <c r="J288" i="15" l="1"/>
  <c r="L288" i="15"/>
  <c r="C289" i="15"/>
  <c r="D289" i="15" s="1"/>
  <c r="I288" i="15"/>
  <c r="J289" i="15" l="1"/>
  <c r="L289" i="15"/>
  <c r="C290" i="15"/>
  <c r="D290" i="15" s="1"/>
  <c r="I289" i="15"/>
  <c r="J290" i="15" l="1"/>
  <c r="L290" i="15"/>
  <c r="C291" i="15"/>
  <c r="D291" i="15" s="1"/>
  <c r="I290" i="15"/>
  <c r="J291" i="15" l="1"/>
  <c r="L291" i="15"/>
  <c r="C292" i="15"/>
  <c r="D292" i="15" s="1"/>
  <c r="I291" i="15"/>
  <c r="J292" i="15" l="1"/>
  <c r="L292" i="15"/>
  <c r="C293" i="15"/>
  <c r="D293" i="15" s="1"/>
  <c r="I292" i="15"/>
  <c r="J293" i="15" l="1"/>
  <c r="L293" i="15"/>
  <c r="C294" i="15"/>
  <c r="D294" i="15" s="1"/>
  <c r="I293" i="15"/>
  <c r="J294" i="15" l="1"/>
  <c r="L294" i="15"/>
  <c r="C295" i="15"/>
  <c r="D295" i="15" s="1"/>
  <c r="I294" i="15"/>
  <c r="J295" i="15" l="1"/>
  <c r="L295" i="15"/>
  <c r="C296" i="15"/>
  <c r="D296" i="15" s="1"/>
  <c r="I295" i="15"/>
  <c r="J296" i="15" l="1"/>
  <c r="L296" i="15"/>
  <c r="C297" i="15"/>
  <c r="D297" i="15" s="1"/>
  <c r="I296" i="15"/>
  <c r="J297" i="15" l="1"/>
  <c r="L297" i="15"/>
  <c r="C298" i="15"/>
  <c r="D298" i="15" s="1"/>
  <c r="I297" i="15"/>
  <c r="J298" i="15" l="1"/>
  <c r="L298" i="15"/>
  <c r="C299" i="15"/>
  <c r="D299" i="15" s="1"/>
  <c r="I298" i="15"/>
  <c r="J299" i="15" l="1"/>
  <c r="L299" i="15"/>
  <c r="C300" i="15"/>
  <c r="D300" i="15" s="1"/>
  <c r="I299" i="15"/>
  <c r="J300" i="15" l="1"/>
  <c r="L300" i="15"/>
  <c r="C301" i="15"/>
  <c r="D301" i="15" s="1"/>
  <c r="I300" i="15"/>
  <c r="J301" i="15" l="1"/>
  <c r="L301" i="15"/>
  <c r="C302" i="15"/>
  <c r="D302" i="15" s="1"/>
  <c r="I301" i="15"/>
  <c r="J302" i="15" l="1"/>
  <c r="L302" i="15"/>
  <c r="C303" i="15"/>
  <c r="D303" i="15" s="1"/>
  <c r="I302" i="15"/>
  <c r="J303" i="15" l="1"/>
  <c r="L303" i="15"/>
  <c r="C304" i="15"/>
  <c r="D304" i="15" s="1"/>
  <c r="I303" i="15"/>
  <c r="J304" i="15" l="1"/>
  <c r="L304" i="15"/>
  <c r="C305" i="15"/>
  <c r="D305" i="15" s="1"/>
  <c r="I304" i="15"/>
  <c r="J305" i="15" l="1"/>
  <c r="L305" i="15"/>
  <c r="C306" i="15"/>
  <c r="D306" i="15" s="1"/>
  <c r="I305" i="15"/>
  <c r="J306" i="15" l="1"/>
  <c r="L306" i="15"/>
  <c r="C307" i="15"/>
  <c r="D307" i="15" s="1"/>
  <c r="I306" i="15"/>
  <c r="J307" i="15" l="1"/>
  <c r="L307" i="15"/>
  <c r="C308" i="15"/>
  <c r="D308" i="15" s="1"/>
  <c r="I307" i="15"/>
  <c r="J308" i="15" l="1"/>
  <c r="L308" i="15"/>
  <c r="C309" i="15"/>
  <c r="D309" i="15" s="1"/>
  <c r="I308" i="15"/>
  <c r="J309" i="15" l="1"/>
  <c r="L309" i="15"/>
  <c r="C310" i="15"/>
  <c r="D310" i="15" s="1"/>
  <c r="I309" i="15"/>
  <c r="J310" i="15" l="1"/>
  <c r="L310" i="15"/>
  <c r="C311" i="15"/>
  <c r="D311" i="15" s="1"/>
  <c r="I310" i="15"/>
  <c r="J311" i="15" l="1"/>
  <c r="L311" i="15"/>
  <c r="C312" i="15"/>
  <c r="D312" i="15" s="1"/>
  <c r="I311" i="15"/>
  <c r="J312" i="15" l="1"/>
  <c r="L312" i="15"/>
  <c r="C313" i="15"/>
  <c r="D313" i="15" s="1"/>
  <c r="I312" i="15"/>
  <c r="J313" i="15" l="1"/>
  <c r="L313" i="15"/>
  <c r="C314" i="15"/>
  <c r="D314" i="15" s="1"/>
  <c r="I313" i="15"/>
  <c r="J314" i="15" l="1"/>
  <c r="L314" i="15"/>
  <c r="C315" i="15"/>
  <c r="D315" i="15" s="1"/>
  <c r="I314" i="15"/>
  <c r="J315" i="15" l="1"/>
  <c r="L315" i="15"/>
  <c r="C316" i="15"/>
  <c r="D316" i="15" s="1"/>
  <c r="I315" i="15"/>
  <c r="J316" i="15" l="1"/>
  <c r="L316" i="15"/>
  <c r="C317" i="15"/>
  <c r="D317" i="15" s="1"/>
  <c r="I316" i="15"/>
  <c r="J317" i="15" l="1"/>
  <c r="L317" i="15"/>
  <c r="C318" i="15"/>
  <c r="D318" i="15" s="1"/>
  <c r="I317" i="15"/>
  <c r="J318" i="15" l="1"/>
  <c r="L318" i="15"/>
  <c r="C319" i="15"/>
  <c r="D319" i="15" s="1"/>
  <c r="I318" i="15"/>
  <c r="J319" i="15" l="1"/>
  <c r="L319" i="15"/>
  <c r="C320" i="15"/>
  <c r="D320" i="15" s="1"/>
  <c r="I319" i="15"/>
  <c r="J320" i="15" l="1"/>
  <c r="L320" i="15"/>
  <c r="C321" i="15"/>
  <c r="D321" i="15" s="1"/>
  <c r="I320" i="15"/>
  <c r="J321" i="15" l="1"/>
  <c r="L321" i="15"/>
  <c r="C322" i="15"/>
  <c r="D322" i="15" s="1"/>
  <c r="I321" i="15"/>
  <c r="J322" i="15" l="1"/>
  <c r="L322" i="15"/>
  <c r="C323" i="15"/>
  <c r="D323" i="15" s="1"/>
  <c r="I322" i="15"/>
  <c r="J323" i="15" l="1"/>
  <c r="L323" i="15"/>
  <c r="C324" i="15"/>
  <c r="D324" i="15" s="1"/>
  <c r="I323" i="15"/>
  <c r="J324" i="15" l="1"/>
  <c r="L324" i="15"/>
  <c r="C325" i="15"/>
  <c r="D325" i="15" s="1"/>
  <c r="I324" i="15"/>
  <c r="J325" i="15" l="1"/>
  <c r="L325" i="15"/>
  <c r="C326" i="15"/>
  <c r="D326" i="15" s="1"/>
  <c r="I325" i="15"/>
  <c r="J326" i="15" l="1"/>
  <c r="L326" i="15"/>
  <c r="C327" i="15"/>
  <c r="D327" i="15" s="1"/>
  <c r="I326" i="15"/>
  <c r="J327" i="15" l="1"/>
  <c r="L327" i="15"/>
  <c r="C328" i="15"/>
  <c r="D328" i="15" s="1"/>
  <c r="I327" i="15"/>
  <c r="J328" i="15" l="1"/>
  <c r="L328" i="15"/>
  <c r="C329" i="15"/>
  <c r="D329" i="15" s="1"/>
  <c r="I328" i="15"/>
  <c r="J329" i="15" l="1"/>
  <c r="L329" i="15"/>
  <c r="C330" i="15"/>
  <c r="D330" i="15" s="1"/>
  <c r="I329" i="15"/>
  <c r="J330" i="15" l="1"/>
  <c r="L330" i="15"/>
  <c r="C331" i="15"/>
  <c r="D331" i="15" s="1"/>
  <c r="I330" i="15"/>
  <c r="J331" i="15" l="1"/>
  <c r="L331" i="15"/>
  <c r="C332" i="15"/>
  <c r="D332" i="15" s="1"/>
  <c r="I331" i="15"/>
  <c r="J332" i="15" l="1"/>
  <c r="L332" i="15"/>
  <c r="C333" i="15"/>
  <c r="D333" i="15" s="1"/>
  <c r="I332" i="15"/>
  <c r="J333" i="15" l="1"/>
  <c r="L333" i="15"/>
  <c r="C334" i="15"/>
  <c r="D334" i="15" s="1"/>
  <c r="I333" i="15"/>
  <c r="J334" i="15" l="1"/>
  <c r="L334" i="15"/>
  <c r="C335" i="15"/>
  <c r="D335" i="15" s="1"/>
  <c r="I334" i="15"/>
  <c r="J335" i="15" l="1"/>
  <c r="L335" i="15"/>
  <c r="C336" i="15"/>
  <c r="D336" i="15" s="1"/>
  <c r="I335" i="15"/>
  <c r="J336" i="15" l="1"/>
  <c r="L336" i="15"/>
  <c r="C337" i="15"/>
  <c r="D337" i="15" s="1"/>
  <c r="I336" i="15"/>
  <c r="J337" i="15" l="1"/>
  <c r="L337" i="15"/>
  <c r="C338" i="15"/>
  <c r="D338" i="15" s="1"/>
  <c r="I337" i="15"/>
  <c r="J338" i="15" l="1"/>
  <c r="L338" i="15"/>
  <c r="C339" i="15"/>
  <c r="D339" i="15" s="1"/>
  <c r="I338" i="15"/>
  <c r="J339" i="15" l="1"/>
  <c r="L339" i="15"/>
  <c r="C340" i="15"/>
  <c r="D340" i="15" s="1"/>
  <c r="I339" i="15"/>
  <c r="J340" i="15" l="1"/>
  <c r="L340" i="15"/>
  <c r="C341" i="15"/>
  <c r="D341" i="15" s="1"/>
  <c r="I340" i="15"/>
  <c r="J341" i="15" l="1"/>
  <c r="L341" i="15"/>
  <c r="C342" i="15"/>
  <c r="D342" i="15" s="1"/>
  <c r="I341" i="15"/>
  <c r="J342" i="15" l="1"/>
  <c r="L342" i="15"/>
  <c r="C343" i="15"/>
  <c r="D343" i="15" s="1"/>
  <c r="I342" i="15"/>
  <c r="J343" i="15" l="1"/>
  <c r="L343" i="15"/>
  <c r="C344" i="15"/>
  <c r="D344" i="15" s="1"/>
  <c r="I343" i="15"/>
  <c r="J344" i="15" l="1"/>
  <c r="L344" i="15"/>
  <c r="C345" i="15"/>
  <c r="D345" i="15" s="1"/>
  <c r="I344" i="15"/>
  <c r="J345" i="15" l="1"/>
  <c r="L345" i="15"/>
  <c r="C346" i="15"/>
  <c r="D346" i="15" s="1"/>
  <c r="I345" i="15"/>
  <c r="J346" i="15" l="1"/>
  <c r="L346" i="15"/>
  <c r="C347" i="15"/>
  <c r="D347" i="15" s="1"/>
  <c r="I346" i="15"/>
  <c r="J347" i="15" l="1"/>
  <c r="L347" i="15"/>
  <c r="C348" i="15"/>
  <c r="D348" i="15" s="1"/>
  <c r="I347" i="15"/>
  <c r="J348" i="15" l="1"/>
  <c r="L348" i="15"/>
  <c r="C349" i="15"/>
  <c r="D349" i="15" s="1"/>
  <c r="I348" i="15"/>
  <c r="J349" i="15" l="1"/>
  <c r="L349" i="15"/>
  <c r="C350" i="15"/>
  <c r="D350" i="15" s="1"/>
  <c r="I349" i="15"/>
  <c r="J350" i="15" l="1"/>
  <c r="L350" i="15"/>
  <c r="C351" i="15"/>
  <c r="D351" i="15" s="1"/>
  <c r="I350" i="15"/>
  <c r="J351" i="15" l="1"/>
  <c r="L351" i="15"/>
  <c r="C352" i="15"/>
  <c r="D352" i="15" s="1"/>
  <c r="I351" i="15"/>
  <c r="J352" i="15" l="1"/>
  <c r="L352" i="15"/>
  <c r="C353" i="15"/>
  <c r="D353" i="15" s="1"/>
  <c r="I352" i="15"/>
  <c r="J353" i="15" l="1"/>
  <c r="L353" i="15"/>
  <c r="C354" i="15"/>
  <c r="D354" i="15" s="1"/>
  <c r="I353" i="15"/>
  <c r="J354" i="15" l="1"/>
  <c r="L354" i="15"/>
  <c r="C355" i="15"/>
  <c r="D355" i="15" s="1"/>
  <c r="I354" i="15"/>
  <c r="J355" i="15" l="1"/>
  <c r="L355" i="15"/>
  <c r="C356" i="15"/>
  <c r="D356" i="15" s="1"/>
  <c r="I355" i="15"/>
  <c r="J356" i="15" l="1"/>
  <c r="L356" i="15"/>
  <c r="C357" i="15"/>
  <c r="D357" i="15" s="1"/>
  <c r="I356" i="15"/>
  <c r="J357" i="15" l="1"/>
  <c r="L357" i="15"/>
  <c r="C358" i="15"/>
  <c r="D358" i="15" s="1"/>
  <c r="I357" i="15"/>
  <c r="J358" i="15" l="1"/>
  <c r="L358" i="15"/>
  <c r="C359" i="15"/>
  <c r="D359" i="15" s="1"/>
  <c r="I358" i="15"/>
  <c r="J359" i="15" l="1"/>
  <c r="L359" i="15"/>
  <c r="C360" i="15"/>
  <c r="D360" i="15" s="1"/>
  <c r="I359" i="15"/>
  <c r="J360" i="15" l="1"/>
  <c r="L360" i="15"/>
  <c r="C361" i="15"/>
  <c r="D361" i="15" s="1"/>
  <c r="I360" i="15"/>
  <c r="J361" i="15" l="1"/>
  <c r="L361" i="15"/>
  <c r="C362" i="15"/>
  <c r="D362" i="15" s="1"/>
  <c r="I361" i="15"/>
  <c r="J362" i="15" l="1"/>
  <c r="L362" i="15"/>
  <c r="C363" i="15"/>
  <c r="D363" i="15" s="1"/>
  <c r="I362" i="15"/>
  <c r="J363" i="15" l="1"/>
  <c r="L363" i="15"/>
  <c r="C364" i="15"/>
  <c r="D364" i="15" s="1"/>
  <c r="I363" i="15"/>
  <c r="J364" i="15" l="1"/>
  <c r="L364" i="15"/>
  <c r="C365" i="15"/>
  <c r="D365" i="15" s="1"/>
  <c r="I364" i="15"/>
  <c r="J365" i="15" l="1"/>
  <c r="L365" i="15"/>
  <c r="C366" i="15"/>
  <c r="I365" i="15"/>
  <c r="L366" i="15" l="1"/>
  <c r="D366" i="15"/>
  <c r="I366" i="15"/>
  <c r="J366" i="15"/>
</calcChain>
</file>

<file path=xl/sharedStrings.xml><?xml version="1.0" encoding="utf-8"?>
<sst xmlns="http://schemas.openxmlformats.org/spreadsheetml/2006/main" count="162" uniqueCount="112">
  <si>
    <t>Ctrl + ; ==&gt; shortcut key for today's date</t>
  </si>
  <si>
    <t>Ctrl + Shit + 3  --&gt; Date format dd-mmm-yy</t>
  </si>
  <si>
    <t xml:space="preserve"> =TODAY()</t>
  </si>
  <si>
    <t>DOJ</t>
  </si>
  <si>
    <t xml:space="preserve"> =datedif($F$5,TODAY(),"Y")</t>
  </si>
  <si>
    <t>Year</t>
  </si>
  <si>
    <t>Month</t>
  </si>
  <si>
    <t>Day</t>
  </si>
  <si>
    <t>Month after day</t>
  </si>
  <si>
    <t>Year after month</t>
  </si>
  <si>
    <t>Y</t>
  </si>
  <si>
    <t>M</t>
  </si>
  <si>
    <t>D</t>
  </si>
  <si>
    <t>YM</t>
  </si>
  <si>
    <t>MD</t>
  </si>
  <si>
    <t>Doj</t>
  </si>
  <si>
    <t>Ref bonus day</t>
  </si>
  <si>
    <t xml:space="preserve"> =EDATE(C4,3)</t>
  </si>
  <si>
    <t>`</t>
  </si>
  <si>
    <t>year</t>
  </si>
  <si>
    <t>Date</t>
  </si>
  <si>
    <t xml:space="preserve"> =DAY(C2)</t>
  </si>
  <si>
    <t xml:space="preserve"> =DATE(C8,C6,C4)</t>
  </si>
  <si>
    <t>Current month First day</t>
  </si>
  <si>
    <t xml:space="preserve"> =EOMONTH(TODAY(),-1)+1</t>
  </si>
  <si>
    <t xml:space="preserve"> =EOMONTH(C4,0)</t>
  </si>
  <si>
    <t xml:space="preserve"> =G3+1</t>
  </si>
  <si>
    <t>St date of curr month</t>
  </si>
  <si>
    <t>end date of curr month</t>
  </si>
  <si>
    <t xml:space="preserve"> =DATE(YEAR(TODAY()),MONTH(TODAY()),1)</t>
  </si>
  <si>
    <t>Holiday</t>
  </si>
  <si>
    <t xml:space="preserve"> =NETWORKDAYS(H4,H6,K6:K10)</t>
  </si>
  <si>
    <t xml:space="preserve"> =TEXT(K6,"DDD-YY")</t>
  </si>
  <si>
    <t xml:space="preserve"> =EOMONTH(TODAY(),0)</t>
  </si>
  <si>
    <t xml:space="preserve">Ctrl + shift + 3 </t>
  </si>
  <si>
    <t>Project St day</t>
  </si>
  <si>
    <t>no working days</t>
  </si>
  <si>
    <t>When</t>
  </si>
  <si>
    <t xml:space="preserve"> =WORKDAY.INTL(D5,D8,11)</t>
  </si>
  <si>
    <t xml:space="preserve"> =WORKDAY(D5,D8)</t>
  </si>
  <si>
    <t>Date1</t>
  </si>
  <si>
    <t>Date2</t>
  </si>
  <si>
    <t>No of day's</t>
  </si>
  <si>
    <t>latested date - old date</t>
  </si>
  <si>
    <r>
      <t xml:space="preserve">Ctrl + Shit + 3  --&gt; Date format </t>
    </r>
    <r>
      <rPr>
        <b/>
        <sz val="11"/>
        <color rgb="FFFF0000"/>
        <rFont val="Calibri"/>
        <family val="2"/>
        <scheme val="minor"/>
      </rPr>
      <t>dd-mmm-yy</t>
    </r>
  </si>
  <si>
    <t>Ctrl + 1 =&gt; Cell format</t>
  </si>
  <si>
    <t xml:space="preserve"> =EOMONTH(C4,3)</t>
  </si>
  <si>
    <t xml:space="preserve"> =DAY(H2)</t>
  </si>
  <si>
    <t xml:space="preserve"> =MONTH(H2)</t>
  </si>
  <si>
    <t xml:space="preserve"> =YEAR(H2)</t>
  </si>
  <si>
    <t xml:space="preserve"> =M3+1</t>
  </si>
  <si>
    <t xml:space="preserve"> =EOMONTH(TODAY(),-1)</t>
  </si>
  <si>
    <t xml:space="preserve"> =COUNTIFS(Q5:Q34,"&lt;&gt;Sunday",Q5:Q34,"&lt;&gt;Saturday")</t>
  </si>
  <si>
    <t xml:space="preserve"> =NETWORKDAYS(B4,B6)</t>
  </si>
  <si>
    <t xml:space="preserve"> =NETWORKDAYS.INTL(H4,H6,11)</t>
  </si>
  <si>
    <t xml:space="preserve"> =NETWORKDAYS.INTL(H4,H6,11,Networkdays!K6:K10)</t>
  </si>
  <si>
    <r>
      <t xml:space="preserve"> =WORKDAY.INTL(D5,D8,</t>
    </r>
    <r>
      <rPr>
        <b/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)</t>
    </r>
  </si>
  <si>
    <t xml:space="preserve"> =datedif(B4,B6,"Y")</t>
  </si>
  <si>
    <t xml:space="preserve"> =EDATE(H9,3)</t>
  </si>
  <si>
    <t xml:space="preserve"> =EOMONTH(D5,-1)+1</t>
  </si>
  <si>
    <t xml:space="preserve"> =DATE(YEAR(D5),MONTH(D5),1)</t>
  </si>
  <si>
    <t>Return the no of whole working between 2 days</t>
  </si>
  <si>
    <t>Networkdays</t>
  </si>
  <si>
    <t xml:space="preserve"> =TEXT(K6,"DDD dd-mmm-YY")</t>
  </si>
  <si>
    <t xml:space="preserve"> Networkdays intl</t>
  </si>
  <si>
    <t>Workdays</t>
  </si>
  <si>
    <t>Ctrl +; for today's date</t>
  </si>
  <si>
    <t xml:space="preserve"> =NOW()</t>
  </si>
  <si>
    <t>Date time</t>
  </si>
  <si>
    <t>Only date</t>
  </si>
  <si>
    <t>Only time</t>
  </si>
  <si>
    <t>time</t>
  </si>
  <si>
    <t>min</t>
  </si>
  <si>
    <t>Time &amp; min</t>
  </si>
  <si>
    <t xml:space="preserve"> =TEXT(N5,"DDD")</t>
  </si>
  <si>
    <t xml:space="preserve"> =TEXT(N5,"MMM")</t>
  </si>
  <si>
    <r>
      <t xml:space="preserve">Ctrl + Shift + ; for </t>
    </r>
    <r>
      <rPr>
        <b/>
        <sz val="11"/>
        <color rgb="FF00B0F0"/>
        <rFont val="Calibri"/>
        <family val="2"/>
        <scheme val="minor"/>
      </rPr>
      <t>current time</t>
    </r>
  </si>
  <si>
    <t xml:space="preserve"> =Latest date - old date</t>
  </si>
  <si>
    <t xml:space="preserve"> Curr month First day</t>
  </si>
  <si>
    <t xml:space="preserve"> =WORKDAY.INTL(D5,D8,11,Networkdays!K6:K10)</t>
  </si>
  <si>
    <r>
      <t xml:space="preserve">Ctrl + Shit + 3  --&gt; Date format </t>
    </r>
    <r>
      <rPr>
        <b/>
        <sz val="11"/>
        <color rgb="FF0070C0"/>
        <rFont val="Calibri"/>
        <family val="2"/>
        <scheme val="minor"/>
      </rPr>
      <t>dd-mmm-yy</t>
    </r>
  </si>
  <si>
    <t>DOB</t>
  </si>
  <si>
    <t>Years</t>
  </si>
  <si>
    <t>Months</t>
  </si>
  <si>
    <t>Days</t>
  </si>
  <si>
    <t>Month after days</t>
  </si>
  <si>
    <t xml:space="preserve"> =EOMONTH(A1,-1)+1</t>
  </si>
  <si>
    <t xml:space="preserve"> =MONTH(C2)</t>
  </si>
  <si>
    <t xml:space="preserve"> =YEAR(C2)</t>
  </si>
  <si>
    <t>Seconds</t>
  </si>
  <si>
    <t>Ctrl + ; for date</t>
  </si>
  <si>
    <t>Ctrl + Shift + ;  =&gt; Current system time</t>
  </si>
  <si>
    <t xml:space="preserve"> =EOMONTH(C4,-2)</t>
  </si>
  <si>
    <t xml:space="preserve"> dddd dd-mmm-yyyy</t>
  </si>
  <si>
    <t xml:space="preserve"> =EDATE(C4,-3)</t>
  </si>
  <si>
    <t xml:space="preserve"> =TEXT(N6,"DDDD")</t>
  </si>
  <si>
    <t xml:space="preserve"> =NETWORKDAYS(B4,B6,K6:K10)</t>
  </si>
  <si>
    <r>
      <t xml:space="preserve"> </t>
    </r>
    <r>
      <rPr>
        <b/>
        <sz val="11"/>
        <color theme="1"/>
        <rFont val="Calibri"/>
        <family val="2"/>
        <scheme val="minor"/>
      </rPr>
      <t>=TEXT(I14,"DDDD DD-MMM-YY")</t>
    </r>
  </si>
  <si>
    <t>Number of working days</t>
  </si>
  <si>
    <t xml:space="preserve"> =TEXT(F3,"MMMM")</t>
  </si>
  <si>
    <t>date</t>
  </si>
  <si>
    <t>Hour</t>
  </si>
  <si>
    <t>Minits</t>
  </si>
  <si>
    <t xml:space="preserve"> =DATE(YEAR(TODAY()),1,1)</t>
  </si>
  <si>
    <t xml:space="preserve"> =WEEKDAY(C1)</t>
  </si>
  <si>
    <t xml:space="preserve"> =WEEKNUM(C1)</t>
  </si>
  <si>
    <t xml:space="preserve"> =HOUR(L4)&amp;":" &amp;MINUTE(L4)</t>
  </si>
  <si>
    <t xml:space="preserve"> =(B6-B4)+1</t>
  </si>
  <si>
    <t xml:space="preserve"> =TIME(9,10,11)</t>
  </si>
  <si>
    <r>
      <t xml:space="preserve">Ctrl Shift </t>
    </r>
    <r>
      <rPr>
        <b/>
        <sz val="11"/>
        <color rgb="FFFF0000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for current time</t>
    </r>
  </si>
  <si>
    <t xml:space="preserve">  =TIME(9,10,11)</t>
  </si>
  <si>
    <t xml:space="preserve"> =WEEKNUM(TODAY())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</si>
</sst>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800]dddd\,\ mmmm\ dd\,\ yyyy"/>
    <numFmt numFmtId="165" formatCode="dddd\ dd/mmm/yyyy"/>
    <numFmt numFmtId="166" formatCode="ddd\ dd/mmm/yy"/>
    <numFmt numFmtId="167" formatCode="ddd\ dd/mm/yyyy"/>
    <numFmt numFmtId="168" formatCode="[$-10409]hh:mm\ AM/PM;@"/>
    <numFmt numFmtId="169" formatCode="ddd\ \ dd/mmm/yyyy"/>
    <numFmt numFmtId="170" formatCode="ddd\ dd/mmm/yyyy"/>
    <numFmt numFmtId="171" formatCode="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2" borderId="0" xfId="0" applyFill="1"/>
    <xf numFmtId="15" fontId="0" fillId="2" borderId="0" xfId="0" applyNumberFormat="1" applyFill="1"/>
    <xf numFmtId="14" fontId="0" fillId="3" borderId="0" xfId="0" applyNumberFormat="1" applyFill="1"/>
    <xf numFmtId="15" fontId="0" fillId="0" borderId="0" xfId="0" applyNumberFormat="1"/>
    <xf numFmtId="15" fontId="0" fillId="3" borderId="0" xfId="0" applyNumberFormat="1" applyFill="1"/>
    <xf numFmtId="0" fontId="0" fillId="4" borderId="0" xfId="0" applyFill="1"/>
    <xf numFmtId="0" fontId="0" fillId="5" borderId="0" xfId="0" applyFill="1"/>
    <xf numFmtId="15" fontId="0" fillId="4" borderId="0" xfId="0" applyNumberFormat="1" applyFill="1"/>
    <xf numFmtId="164" fontId="0" fillId="4" borderId="0" xfId="0" applyNumberFormat="1" applyFill="1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3" borderId="0" xfId="0" applyFill="1"/>
    <xf numFmtId="15" fontId="0" fillId="5" borderId="0" xfId="0" applyNumberFormat="1" applyFill="1"/>
    <xf numFmtId="0" fontId="2" fillId="2" borderId="0" xfId="0" applyFont="1" applyFill="1"/>
    <xf numFmtId="22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1" fontId="0" fillId="4" borderId="0" xfId="0" applyNumberFormat="1" applyFill="1"/>
    <xf numFmtId="18" fontId="0" fillId="0" borderId="0" xfId="0" applyNumberFormat="1"/>
    <xf numFmtId="164" fontId="0" fillId="0" borderId="0" xfId="0" applyNumberFormat="1"/>
    <xf numFmtId="0" fontId="4" fillId="0" borderId="0" xfId="0" applyFont="1"/>
    <xf numFmtId="21" fontId="0" fillId="0" borderId="0" xfId="0" applyNumberFormat="1"/>
    <xf numFmtId="0" fontId="3" fillId="2" borderId="0" xfId="0" applyFont="1" applyFill="1"/>
    <xf numFmtId="0" fontId="5" fillId="0" borderId="0" xfId="0" applyFont="1"/>
    <xf numFmtId="167" fontId="0" fillId="0" borderId="0" xfId="0" applyNumberFormat="1"/>
    <xf numFmtId="14" fontId="0" fillId="5" borderId="0" xfId="0" applyNumberFormat="1" applyFill="1"/>
    <xf numFmtId="168" fontId="0" fillId="0" borderId="0" xfId="0" applyNumberFormat="1"/>
    <xf numFmtId="169" fontId="0" fillId="0" borderId="0" xfId="0" applyNumberFormat="1"/>
    <xf numFmtId="14" fontId="0" fillId="4" borderId="0" xfId="0" applyNumberFormat="1" applyFill="1"/>
    <xf numFmtId="21" fontId="0" fillId="3" borderId="0" xfId="0" applyNumberFormat="1" applyFill="1"/>
    <xf numFmtId="170" fontId="0" fillId="0" borderId="0" xfId="0" applyNumberFormat="1"/>
    <xf numFmtId="166" fontId="0" fillId="3" borderId="0" xfId="0" applyNumberFormat="1" applyFill="1"/>
    <xf numFmtId="22" fontId="0" fillId="2" borderId="1" xfId="0" applyNumberFormat="1" applyFill="1" applyBorder="1"/>
    <xf numFmtId="22" fontId="0" fillId="0" borderId="1" xfId="0" applyNumberFormat="1" applyBorder="1"/>
    <xf numFmtId="0" fontId="0" fillId="0" borderId="2" xfId="0" applyBorder="1"/>
    <xf numFmtId="15" fontId="0" fillId="2" borderId="2" xfId="0" applyNumberFormat="1" applyFill="1" applyBorder="1"/>
    <xf numFmtId="171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7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CAE9-9F89-43ED-A6BA-46A5C8491B18}">
  <dimension ref="B1:K18"/>
  <sheetViews>
    <sheetView workbookViewId="0">
      <selection activeCell="H4" sqref="H4"/>
    </sheetView>
  </sheetViews>
  <sheetFormatPr defaultRowHeight="14.5" x14ac:dyDescent="0.35"/>
  <cols>
    <col min="2" max="2" width="15.1796875" bestFit="1" customWidth="1"/>
    <col min="4" max="5" width="10.08984375" bestFit="1" customWidth="1"/>
    <col min="6" max="6" width="22.81640625" bestFit="1" customWidth="1"/>
    <col min="7" max="7" width="15.1796875" bestFit="1" customWidth="1"/>
    <col min="9" max="10" width="10.08984375" bestFit="1" customWidth="1"/>
    <col min="11" max="12" width="15.1796875" bestFit="1" customWidth="1"/>
  </cols>
  <sheetData>
    <row r="1" spans="2:11" x14ac:dyDescent="0.35">
      <c r="B1" s="19">
        <f ca="1">TODAY()</f>
        <v>45804</v>
      </c>
      <c r="D1" s="5">
        <v>45754</v>
      </c>
    </row>
    <row r="3" spans="2:11" x14ac:dyDescent="0.35">
      <c r="B3" s="6">
        <f ca="1">TODAY()</f>
        <v>45804</v>
      </c>
      <c r="D3" s="11" t="s">
        <v>0</v>
      </c>
      <c r="E3" s="11"/>
      <c r="F3" s="11"/>
      <c r="G3" s="40">
        <v>45804</v>
      </c>
    </row>
    <row r="4" spans="2:11" x14ac:dyDescent="0.35">
      <c r="B4" t="s">
        <v>2</v>
      </c>
      <c r="D4" s="13" t="s">
        <v>80</v>
      </c>
      <c r="E4" s="13"/>
      <c r="F4" s="13"/>
      <c r="G4" s="13"/>
    </row>
    <row r="5" spans="2:11" x14ac:dyDescent="0.35">
      <c r="K5" s="21">
        <f>TIME(9,10,11)</f>
        <v>0.38207175925925924</v>
      </c>
    </row>
    <row r="6" spans="2:11" x14ac:dyDescent="0.35">
      <c r="D6" s="3">
        <v>45804</v>
      </c>
      <c r="G6" s="3">
        <v>45804</v>
      </c>
      <c r="K6" t="s">
        <v>108</v>
      </c>
    </row>
    <row r="7" spans="2:11" x14ac:dyDescent="0.35">
      <c r="B7" s="5"/>
      <c r="D7" s="5">
        <v>45804</v>
      </c>
    </row>
    <row r="8" spans="2:11" x14ac:dyDescent="0.35">
      <c r="K8" t="s">
        <v>110</v>
      </c>
    </row>
    <row r="9" spans="2:11" x14ac:dyDescent="0.35">
      <c r="F9" s="18">
        <v>0.38541666666666669</v>
      </c>
    </row>
    <row r="10" spans="2:11" x14ac:dyDescent="0.35">
      <c r="B10" s="5">
        <v>45773</v>
      </c>
      <c r="G10" s="1">
        <f ca="1">TODAY()</f>
        <v>45804</v>
      </c>
    </row>
    <row r="11" spans="2:11" x14ac:dyDescent="0.35">
      <c r="E11" s="18">
        <v>0.73402777777777772</v>
      </c>
      <c r="F11" t="s">
        <v>109</v>
      </c>
      <c r="G11" s="17">
        <f ca="1">NOW()</f>
        <v>45804.880217129627</v>
      </c>
    </row>
    <row r="12" spans="2:11" x14ac:dyDescent="0.35">
      <c r="J12" s="18">
        <v>0.85</v>
      </c>
    </row>
    <row r="13" spans="2:11" x14ac:dyDescent="0.35">
      <c r="G13" t="s">
        <v>67</v>
      </c>
    </row>
    <row r="15" spans="2:11" x14ac:dyDescent="0.35">
      <c r="E15" s="1">
        <v>45773</v>
      </c>
    </row>
    <row r="16" spans="2:11" x14ac:dyDescent="0.35">
      <c r="E16" s="5">
        <v>45773</v>
      </c>
    </row>
    <row r="18" spans="5:5" x14ac:dyDescent="0.35">
      <c r="E18" t="b">
        <f>E15=E16</f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D0F6-C541-4F52-8D10-64E27A8F4214}">
  <dimension ref="A1:L19"/>
  <sheetViews>
    <sheetView workbookViewId="0">
      <selection activeCell="I10" sqref="I10"/>
    </sheetView>
  </sheetViews>
  <sheetFormatPr defaultRowHeight="14.5" x14ac:dyDescent="0.35"/>
  <cols>
    <col min="8" max="8" width="21.08984375" customWidth="1"/>
    <col min="10" max="10" width="21.36328125" bestFit="1" customWidth="1"/>
  </cols>
  <sheetData>
    <row r="1" spans="1:12" x14ac:dyDescent="0.35">
      <c r="A1" s="13" t="s">
        <v>64</v>
      </c>
    </row>
    <row r="2" spans="1:12" x14ac:dyDescent="0.35">
      <c r="H2">
        <f ca="1">NETWORKDAYS.INTL(H4,H6,11)</f>
        <v>27</v>
      </c>
      <c r="J2">
        <f ca="1">NETWORKDAYS.INTL(H4,H6,11,Networkdays!K6:K10)</f>
        <v>23</v>
      </c>
    </row>
    <row r="4" spans="1:12" x14ac:dyDescent="0.35">
      <c r="D4" t="s">
        <v>27</v>
      </c>
      <c r="H4" s="10">
        <f ca="1">DATE(YEAR(TODAY()),MONTH(TODAY()),1)</f>
        <v>45778</v>
      </c>
    </row>
    <row r="5" spans="1:12" x14ac:dyDescent="0.35">
      <c r="J5" t="s">
        <v>34</v>
      </c>
    </row>
    <row r="6" spans="1:12" x14ac:dyDescent="0.35">
      <c r="D6" t="s">
        <v>28</v>
      </c>
      <c r="H6" s="10">
        <f ca="1">EOMONTH(TODAY(),0)</f>
        <v>45808</v>
      </c>
      <c r="J6" s="5">
        <f ca="1">EOMONTH(TODAY(),0)</f>
        <v>45808</v>
      </c>
    </row>
    <row r="7" spans="1:12" x14ac:dyDescent="0.35">
      <c r="J7" t="s">
        <v>33</v>
      </c>
    </row>
    <row r="9" spans="1:12" x14ac:dyDescent="0.35">
      <c r="D9">
        <f ca="1">NETWORKDAYS.INTL(H4,H6,11)</f>
        <v>27</v>
      </c>
      <c r="H9">
        <f ca="1">NETWORKDAYS.INTL(H4,H6,11)</f>
        <v>27</v>
      </c>
      <c r="I9">
        <f ca="1">NETWORKDAYS.INTL(H4,H6,11,Networkdays!K6:K10)</f>
        <v>23</v>
      </c>
      <c r="J9">
        <f ca="1">NETWORKDAYS.INTL(H4,H6,11,Networkdays!K6:K10)</f>
        <v>23</v>
      </c>
      <c r="L9">
        <f ca="1">NETWORKDAYS.INTL(H4,H6,11)</f>
        <v>27</v>
      </c>
    </row>
    <row r="10" spans="1:12" x14ac:dyDescent="0.35">
      <c r="L10" t="s">
        <v>54</v>
      </c>
    </row>
    <row r="11" spans="1:12" x14ac:dyDescent="0.35">
      <c r="H11">
        <f ca="1">NETWORKDAYS.INTL(H4,H6,11)</f>
        <v>27</v>
      </c>
      <c r="J11">
        <f ca="1">NETWORKDAYS.INTL(H4,H6,11,Networkdays!K6:K10)</f>
        <v>23</v>
      </c>
    </row>
    <row r="12" spans="1:12" x14ac:dyDescent="0.35">
      <c r="H12">
        <f ca="1">NETWORKDAYS.INTL(H4,H6,11)</f>
        <v>27</v>
      </c>
    </row>
    <row r="13" spans="1:12" x14ac:dyDescent="0.35">
      <c r="H13" t="s">
        <v>54</v>
      </c>
    </row>
    <row r="14" spans="1:12" x14ac:dyDescent="0.35">
      <c r="D14">
        <f ca="1">NETWORKDAYS.INTL(H4,H6,11,Networkdays!K6:K10)</f>
        <v>23</v>
      </c>
      <c r="H14" s="11">
        <f ca="1">NETWORKDAYS.INTL(H4,H6,11,Networkdays!K6:K10)</f>
        <v>23</v>
      </c>
      <c r="I14" t="s">
        <v>55</v>
      </c>
    </row>
    <row r="15" spans="1:12" x14ac:dyDescent="0.35">
      <c r="D15" t="s">
        <v>55</v>
      </c>
      <c r="H15">
        <f ca="1">NETWORKDAYS.INTL(H4,H6,11,Networkdays!K6:K10)</f>
        <v>23</v>
      </c>
    </row>
    <row r="16" spans="1:12" x14ac:dyDescent="0.35">
      <c r="H16" t="s">
        <v>55</v>
      </c>
    </row>
    <row r="19" spans="8:10" x14ac:dyDescent="0.35">
      <c r="H19">
        <f ca="1">NETWORKDAYS.INTL(H4,H6,11)</f>
        <v>27</v>
      </c>
      <c r="J19">
        <f ca="1">NETWORKDAYS.INTL(H4,H6,11,Networkdays!K6:K10)</f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3A01-1BF1-4EAC-891A-14D5118A96A7}">
  <dimension ref="A1:N20"/>
  <sheetViews>
    <sheetView workbookViewId="0">
      <selection activeCell="M16" sqref="M16"/>
    </sheetView>
  </sheetViews>
  <sheetFormatPr defaultRowHeight="14.5" x14ac:dyDescent="0.35"/>
  <cols>
    <col min="4" max="4" width="13.54296875" bestFit="1" customWidth="1"/>
    <col min="6" max="6" width="24.1796875" bestFit="1" customWidth="1"/>
    <col min="7" max="7" width="9.54296875" bestFit="1" customWidth="1"/>
    <col min="10" max="10" width="10.08984375" bestFit="1" customWidth="1"/>
    <col min="12" max="12" width="9.54296875" bestFit="1" customWidth="1"/>
    <col min="14" max="14" width="10.08984375" bestFit="1" customWidth="1"/>
  </cols>
  <sheetData>
    <row r="1" spans="1:14" x14ac:dyDescent="0.35">
      <c r="A1" s="11" t="s">
        <v>65</v>
      </c>
    </row>
    <row r="2" spans="1:14" x14ac:dyDescent="0.35">
      <c r="D2" s="5">
        <f>WORKDAY(D5,D8)</f>
        <v>45771</v>
      </c>
      <c r="G2" s="5">
        <f>WORKDAY(D5,D8)</f>
        <v>45771</v>
      </c>
      <c r="I2" s="9">
        <f>WORKDAY(D5,D8,N5:N6)</f>
        <v>45771</v>
      </c>
      <c r="K2" s="9">
        <f>WORKDAY.INTL(D5,D8,11,N5:N6)</f>
        <v>45769</v>
      </c>
    </row>
    <row r="4" spans="1:14" x14ac:dyDescent="0.35">
      <c r="N4" t="s">
        <v>30</v>
      </c>
    </row>
    <row r="5" spans="1:14" x14ac:dyDescent="0.35">
      <c r="B5" t="s">
        <v>35</v>
      </c>
      <c r="D5" s="34">
        <v>45757</v>
      </c>
      <c r="J5" s="19">
        <f ca="1">TODAY()</f>
        <v>45804</v>
      </c>
      <c r="N5" s="1">
        <v>45651</v>
      </c>
    </row>
    <row r="6" spans="1:14" x14ac:dyDescent="0.35">
      <c r="F6" s="5">
        <f>WORKDAY(D5,D8)</f>
        <v>45771</v>
      </c>
      <c r="N6" s="1">
        <f>N5+7</f>
        <v>45658</v>
      </c>
    </row>
    <row r="7" spans="1:14" x14ac:dyDescent="0.35">
      <c r="F7" s="5">
        <f ca="1">WORKDAY(D5,D8,Networkdays!K6:K10)</f>
        <v>45771</v>
      </c>
    </row>
    <row r="8" spans="1:14" x14ac:dyDescent="0.35">
      <c r="B8" t="s">
        <v>36</v>
      </c>
      <c r="D8" s="7">
        <v>10</v>
      </c>
      <c r="J8" s="26">
        <v>10</v>
      </c>
      <c r="L8" s="9">
        <f ca="1">WORKDAY(J5,J8)</f>
        <v>45818</v>
      </c>
    </row>
    <row r="9" spans="1:14" x14ac:dyDescent="0.35">
      <c r="D9" s="3">
        <f>WORKDAY(D5,D8)</f>
        <v>45771</v>
      </c>
      <c r="F9" s="3">
        <f ca="1">WORKDAY(D5,D8,Networkdays!K6:K10)</f>
        <v>45771</v>
      </c>
    </row>
    <row r="11" spans="1:14" x14ac:dyDescent="0.35">
      <c r="B11" t="s">
        <v>37</v>
      </c>
      <c r="D11" s="3">
        <f>WORKDAY(D5,D8)</f>
        <v>45771</v>
      </c>
      <c r="F11" s="3">
        <f>WORKDAY.INTL(D5,D8,11)</f>
        <v>45769</v>
      </c>
      <c r="J11" s="6">
        <f ca="1">WORKDAY(J5,J8)</f>
        <v>45818</v>
      </c>
      <c r="L11" s="3">
        <f ca="1">WORKDAY(J5,J8)</f>
        <v>45818</v>
      </c>
    </row>
    <row r="12" spans="1:14" x14ac:dyDescent="0.35">
      <c r="D12" t="s">
        <v>39</v>
      </c>
    </row>
    <row r="13" spans="1:14" x14ac:dyDescent="0.35">
      <c r="F13" t="s">
        <v>38</v>
      </c>
      <c r="L13" s="3">
        <f ca="1">WORKDAY(J5,J8,Networkdays!K6:K10)</f>
        <v>45820</v>
      </c>
    </row>
    <row r="14" spans="1:14" x14ac:dyDescent="0.35">
      <c r="D14" s="5">
        <f ca="1">WORKDAY(D5,D8,Networkdays!K6:K10)</f>
        <v>45771</v>
      </c>
      <c r="J14" s="1">
        <f ca="1">WORKDAY(J5,J8)</f>
        <v>45818</v>
      </c>
    </row>
    <row r="15" spans="1:14" x14ac:dyDescent="0.35">
      <c r="D15" s="5">
        <f>WORKDAY(D5,D8)</f>
        <v>45771</v>
      </c>
    </row>
    <row r="16" spans="1:14" x14ac:dyDescent="0.35">
      <c r="D16" t="s">
        <v>39</v>
      </c>
      <c r="J16" s="5">
        <f ca="1">WORKDAY(J5,10,Networkdays!K6:K10)</f>
        <v>45820</v>
      </c>
    </row>
    <row r="18" spans="4:6" x14ac:dyDescent="0.35">
      <c r="D18" s="5">
        <f>WORKDAY(D5,D8)</f>
        <v>45771</v>
      </c>
      <c r="F18" s="5">
        <f ca="1">WORKDAY.INTL(D5,D8,11,Networkdays!K6:K10)</f>
        <v>45769</v>
      </c>
    </row>
    <row r="20" spans="4:6" x14ac:dyDescent="0.35">
      <c r="D20" s="5">
        <f ca="1">WORKDAY(D5,D8,Networkdays!K6:K10)</f>
        <v>45771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4B9A-AE67-4F4D-A631-7B993A405E0C}">
  <dimension ref="B2:L18"/>
  <sheetViews>
    <sheetView workbookViewId="0">
      <selection activeCell="F13" sqref="F13:H13"/>
    </sheetView>
  </sheetViews>
  <sheetFormatPr defaultRowHeight="14.5" x14ac:dyDescent="0.35"/>
  <cols>
    <col min="4" max="4" width="10.08984375" bestFit="1" customWidth="1"/>
    <col min="6" max="6" width="9.54296875" bestFit="1" customWidth="1"/>
    <col min="8" max="8" width="9.36328125" bestFit="1" customWidth="1"/>
    <col min="10" max="10" width="10.08984375" bestFit="1" customWidth="1"/>
    <col min="12" max="12" width="42.1796875" bestFit="1" customWidth="1"/>
  </cols>
  <sheetData>
    <row r="2" spans="2:12" x14ac:dyDescent="0.35">
      <c r="H2" s="5">
        <f ca="1">WORKDAY.INTL(D5,D8,11,Networkdays!K6:K10)</f>
        <v>45769</v>
      </c>
    </row>
    <row r="5" spans="2:12" x14ac:dyDescent="0.35">
      <c r="B5" t="s">
        <v>35</v>
      </c>
      <c r="D5" s="6">
        <v>45757</v>
      </c>
      <c r="F5" s="9">
        <f ca="1">WORKDAY.INTL(D5,D8,11,Networkdays!K6:K10)</f>
        <v>45769</v>
      </c>
      <c r="H5" s="5">
        <f ca="1">WORKDAY.INTL(D5,10,11,Networkdays!K6:K10)</f>
        <v>45769</v>
      </c>
      <c r="J5" s="1">
        <f ca="1">TODAY()</f>
        <v>45804</v>
      </c>
      <c r="L5" s="5">
        <f ca="1">WORKDAY.INTL(D5,D8,11,Networkdays!K6:K10)</f>
        <v>45769</v>
      </c>
    </row>
    <row r="8" spans="2:12" x14ac:dyDescent="0.35">
      <c r="B8" t="s">
        <v>36</v>
      </c>
      <c r="D8" s="2">
        <v>10</v>
      </c>
      <c r="F8" s="5">
        <f>WORKDAY.INTL(D5,D8,11)</f>
        <v>45769</v>
      </c>
      <c r="J8">
        <v>10</v>
      </c>
    </row>
    <row r="9" spans="2:12" x14ac:dyDescent="0.35">
      <c r="F9" t="s">
        <v>79</v>
      </c>
    </row>
    <row r="10" spans="2:12" x14ac:dyDescent="0.35">
      <c r="D10" s="5">
        <f>WORKDAY.INTL(D5,D8,11)</f>
        <v>45769</v>
      </c>
      <c r="F10" s="5">
        <f ca="1">WORKDAY.INTL(D5,D8,11,Networkdays!K6:K10)</f>
        <v>45769</v>
      </c>
    </row>
    <row r="11" spans="2:12" x14ac:dyDescent="0.35">
      <c r="B11" t="s">
        <v>37</v>
      </c>
      <c r="D11" s="3">
        <f>WORKDAY(D5,D8)</f>
        <v>45771</v>
      </c>
      <c r="F11" s="3">
        <f>WORKDAY.INTL(D5,D8,11)</f>
        <v>45769</v>
      </c>
      <c r="J11" s="6">
        <f ca="1">WORKDAY(J5,J8)</f>
        <v>45818</v>
      </c>
      <c r="L11" s="5">
        <f ca="1">WORKDAY.INTL(D5,D8,11,Networkdays!K6:K10)</f>
        <v>45769</v>
      </c>
    </row>
    <row r="12" spans="2:12" x14ac:dyDescent="0.35">
      <c r="D12" t="s">
        <v>39</v>
      </c>
    </row>
    <row r="13" spans="2:12" x14ac:dyDescent="0.35">
      <c r="F13" t="s">
        <v>56</v>
      </c>
      <c r="J13" s="5">
        <f ca="1">WORKDAY.INTL(J5,J8,11)</f>
        <v>45815</v>
      </c>
      <c r="L13" t="s">
        <v>79</v>
      </c>
    </row>
    <row r="15" spans="2:12" x14ac:dyDescent="0.35">
      <c r="D15" s="5">
        <f>WORKDAY(D5,D8)</f>
        <v>45771</v>
      </c>
    </row>
    <row r="16" spans="2:12" x14ac:dyDescent="0.35">
      <c r="D16" t="s">
        <v>39</v>
      </c>
      <c r="F16" s="3">
        <f ca="1">WORKDAY.INTL(D5,D8,11,Networkdays!K6:K10)</f>
        <v>45769</v>
      </c>
    </row>
    <row r="18" spans="4:4" x14ac:dyDescent="0.35">
      <c r="D18" s="5">
        <f>WORKDAY.INTL(D5,D8,11)</f>
        <v>45769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88C2-C5FF-46AC-83F7-0D7A6B29F172}">
  <dimension ref="A1:T23"/>
  <sheetViews>
    <sheetView topLeftCell="E1" workbookViewId="0">
      <selection activeCell="O12" sqref="O11:O16"/>
    </sheetView>
  </sheetViews>
  <sheetFormatPr defaultRowHeight="14.5" x14ac:dyDescent="0.35"/>
  <cols>
    <col min="1" max="1" width="10.08984375" bestFit="1" customWidth="1"/>
    <col min="3" max="3" width="15.1796875" bestFit="1" customWidth="1"/>
    <col min="5" max="5" width="10.08984375" bestFit="1" customWidth="1"/>
    <col min="6" max="6" width="15.1796875" bestFit="1" customWidth="1"/>
    <col min="9" max="9" width="15.1796875" bestFit="1" customWidth="1"/>
    <col min="11" max="11" width="10.08984375" bestFit="1" customWidth="1"/>
    <col min="14" max="14" width="15.1796875" bestFit="1" customWidth="1"/>
    <col min="17" max="17" width="15.1796875" bestFit="1" customWidth="1"/>
  </cols>
  <sheetData>
    <row r="1" spans="1:19" x14ac:dyDescent="0.35">
      <c r="I1" t="s">
        <v>68</v>
      </c>
      <c r="K1" t="s">
        <v>69</v>
      </c>
      <c r="L1" t="s">
        <v>70</v>
      </c>
    </row>
    <row r="2" spans="1:19" x14ac:dyDescent="0.35">
      <c r="F2" s="17">
        <f ca="1">NOW()</f>
        <v>45804.880217129627</v>
      </c>
      <c r="I2" s="35">
        <v>45278.600902777776</v>
      </c>
      <c r="K2" s="19">
        <v>45278</v>
      </c>
      <c r="L2" s="20">
        <v>0.60090277777777779</v>
      </c>
      <c r="N2" s="1">
        <v>45278</v>
      </c>
      <c r="O2" s="24">
        <v>0.60090277777777779</v>
      </c>
      <c r="Q2">
        <f>HOUR(O2)</f>
        <v>14</v>
      </c>
      <c r="R2">
        <f>MINUTE(O2)</f>
        <v>25</v>
      </c>
      <c r="S2">
        <f>SECOND(O2)</f>
        <v>18</v>
      </c>
    </row>
    <row r="3" spans="1:19" x14ac:dyDescent="0.35">
      <c r="I3" s="36">
        <v>45268.85095659722</v>
      </c>
      <c r="K3" s="19">
        <v>45268</v>
      </c>
      <c r="L3" s="20">
        <v>0.8509606481481482</v>
      </c>
      <c r="N3" s="1">
        <v>45268</v>
      </c>
      <c r="O3" s="24">
        <v>0.8509606481481482</v>
      </c>
      <c r="Q3">
        <f>HOUR(O3)</f>
        <v>20</v>
      </c>
      <c r="R3">
        <f t="shared" ref="R3:R7" si="0">MINUTE(O3)</f>
        <v>25</v>
      </c>
      <c r="S3">
        <f t="shared" ref="S3:S7" si="1">SECOND(O3)</f>
        <v>23</v>
      </c>
    </row>
    <row r="4" spans="1:19" x14ac:dyDescent="0.35">
      <c r="I4" s="36">
        <v>45282.424039351848</v>
      </c>
      <c r="K4" s="19">
        <v>45282</v>
      </c>
      <c r="L4" s="20">
        <v>0.42403935185185188</v>
      </c>
      <c r="N4" s="1">
        <v>45282</v>
      </c>
      <c r="O4" s="24">
        <v>0.42403935185185188</v>
      </c>
      <c r="Q4">
        <f t="shared" ref="Q4:Q7" si="2">HOUR(O4)</f>
        <v>10</v>
      </c>
      <c r="R4">
        <f t="shared" si="0"/>
        <v>10</v>
      </c>
      <c r="S4">
        <f t="shared" si="1"/>
        <v>37</v>
      </c>
    </row>
    <row r="5" spans="1:19" x14ac:dyDescent="0.35">
      <c r="C5" s="17">
        <f ca="1">NOW()</f>
        <v>45804.880217129627</v>
      </c>
      <c r="F5" t="s">
        <v>67</v>
      </c>
      <c r="I5" s="36">
        <v>45262.226388888892</v>
      </c>
      <c r="K5" s="19">
        <v>45262</v>
      </c>
      <c r="L5" s="20">
        <v>0.22638888888888889</v>
      </c>
      <c r="N5" s="1">
        <v>45262</v>
      </c>
      <c r="O5" s="24">
        <v>0.22638888888888889</v>
      </c>
      <c r="Q5">
        <f t="shared" si="2"/>
        <v>5</v>
      </c>
      <c r="R5">
        <f t="shared" si="0"/>
        <v>26</v>
      </c>
      <c r="S5">
        <f t="shared" si="1"/>
        <v>0</v>
      </c>
    </row>
    <row r="6" spans="1:19" x14ac:dyDescent="0.35">
      <c r="I6" s="36">
        <v>45262.640277777777</v>
      </c>
      <c r="K6" s="19">
        <v>45262</v>
      </c>
      <c r="L6" s="20">
        <v>0.64027777777777772</v>
      </c>
      <c r="N6" s="1">
        <v>45262</v>
      </c>
      <c r="O6" s="24">
        <v>0.64027777777777772</v>
      </c>
      <c r="Q6">
        <f t="shared" si="2"/>
        <v>15</v>
      </c>
      <c r="R6">
        <f t="shared" si="0"/>
        <v>22</v>
      </c>
      <c r="S6">
        <f t="shared" si="1"/>
        <v>0</v>
      </c>
    </row>
    <row r="7" spans="1:19" x14ac:dyDescent="0.35">
      <c r="F7" s="17">
        <f ca="1">NOW()</f>
        <v>45804.880217129627</v>
      </c>
      <c r="I7" s="36">
        <v>45268.851745717591</v>
      </c>
      <c r="K7" s="19">
        <v>45268</v>
      </c>
      <c r="L7" s="20">
        <v>0.85174768518518518</v>
      </c>
      <c r="N7" s="1">
        <v>45268</v>
      </c>
      <c r="O7" s="24">
        <v>0.85174768518518518</v>
      </c>
      <c r="Q7">
        <f t="shared" si="2"/>
        <v>20</v>
      </c>
      <c r="R7">
        <f t="shared" si="0"/>
        <v>26</v>
      </c>
      <c r="S7">
        <f t="shared" si="1"/>
        <v>31</v>
      </c>
    </row>
    <row r="9" spans="1:19" x14ac:dyDescent="0.35">
      <c r="A9" s="1">
        <v>45291</v>
      </c>
      <c r="C9" t="s">
        <v>66</v>
      </c>
      <c r="F9" s="5">
        <v>45268</v>
      </c>
    </row>
    <row r="10" spans="1:19" x14ac:dyDescent="0.35">
      <c r="I10" t="s">
        <v>68</v>
      </c>
      <c r="K10" t="s">
        <v>20</v>
      </c>
      <c r="L10" t="s">
        <v>71</v>
      </c>
      <c r="M10" t="s">
        <v>72</v>
      </c>
      <c r="N10" t="s">
        <v>89</v>
      </c>
      <c r="O10" t="s">
        <v>73</v>
      </c>
      <c r="Q10" s="1">
        <v>45278</v>
      </c>
      <c r="R10" s="24">
        <v>0.60090277777777779</v>
      </c>
    </row>
    <row r="11" spans="1:19" x14ac:dyDescent="0.35">
      <c r="A11" s="18">
        <v>0.81874999999999998</v>
      </c>
      <c r="C11" t="s">
        <v>76</v>
      </c>
      <c r="F11" s="18">
        <v>0.85</v>
      </c>
      <c r="I11" s="17">
        <v>45278.600902777776</v>
      </c>
      <c r="K11" s="1">
        <f>DATE(YEAR(I11),MONTH(I11),DAY(I11))</f>
        <v>45278</v>
      </c>
      <c r="L11">
        <f>HOUR(I11)</f>
        <v>14</v>
      </c>
      <c r="M11">
        <f>MINUTE(I11)</f>
        <v>25</v>
      </c>
      <c r="N11">
        <f>SECOND(I11)</f>
        <v>18</v>
      </c>
      <c r="O11" s="21">
        <f>TIME(HOUR(I11),MINUTE(I11),SECOND(I11))</f>
        <v>0.60090277777777779</v>
      </c>
      <c r="Q11" s="1">
        <v>45268</v>
      </c>
      <c r="R11" s="24">
        <v>0.8509606481481482</v>
      </c>
    </row>
    <row r="12" spans="1:19" x14ac:dyDescent="0.35">
      <c r="I12" s="17">
        <v>45268.85095659722</v>
      </c>
      <c r="K12" s="1">
        <f t="shared" ref="K12:K16" si="3">DATE(YEAR(I12),MONTH(I12),DAY(I12))</f>
        <v>45268</v>
      </c>
      <c r="L12">
        <f t="shared" ref="L12:L16" si="4">HOUR(I12)</f>
        <v>20</v>
      </c>
      <c r="M12">
        <f t="shared" ref="M12:M16" si="5">MINUTE(I12)</f>
        <v>25</v>
      </c>
      <c r="N12">
        <f t="shared" ref="N12:N16" si="6">SECOND(I12)</f>
        <v>23</v>
      </c>
      <c r="O12" s="21">
        <f t="shared" ref="O12:O16" si="7">TIME(HOUR(I12),MINUTE(I12),SECOND(I12))</f>
        <v>0.8509606481481482</v>
      </c>
      <c r="Q12" s="1">
        <v>45282</v>
      </c>
      <c r="R12" s="24">
        <v>0.42403935185185188</v>
      </c>
    </row>
    <row r="13" spans="1:19" x14ac:dyDescent="0.35">
      <c r="I13" s="17">
        <v>45282.424039351848</v>
      </c>
      <c r="K13" s="1">
        <f t="shared" si="3"/>
        <v>45282</v>
      </c>
      <c r="L13">
        <f t="shared" si="4"/>
        <v>10</v>
      </c>
      <c r="M13">
        <f t="shared" si="5"/>
        <v>10</v>
      </c>
      <c r="N13">
        <f t="shared" si="6"/>
        <v>37</v>
      </c>
      <c r="O13" s="21">
        <f t="shared" si="7"/>
        <v>0.42403935185185188</v>
      </c>
      <c r="Q13" s="1">
        <v>45262</v>
      </c>
      <c r="R13" s="24">
        <v>0.22638888888888889</v>
      </c>
    </row>
    <row r="14" spans="1:19" x14ac:dyDescent="0.35">
      <c r="F14" s="5">
        <v>45617</v>
      </c>
      <c r="I14" s="17">
        <v>45262.226388888892</v>
      </c>
      <c r="K14" s="1">
        <f t="shared" si="3"/>
        <v>45262</v>
      </c>
      <c r="L14">
        <f t="shared" si="4"/>
        <v>5</v>
      </c>
      <c r="M14">
        <f t="shared" si="5"/>
        <v>26</v>
      </c>
      <c r="N14">
        <f t="shared" si="6"/>
        <v>0</v>
      </c>
      <c r="O14" s="21">
        <f t="shared" si="7"/>
        <v>0.22638888888888889</v>
      </c>
      <c r="Q14" s="1">
        <v>45262</v>
      </c>
      <c r="R14" s="24">
        <v>0.64027777777777772</v>
      </c>
    </row>
    <row r="15" spans="1:19" x14ac:dyDescent="0.35">
      <c r="I15" s="17">
        <v>45262.640277777777</v>
      </c>
      <c r="K15" s="1">
        <f t="shared" si="3"/>
        <v>45262</v>
      </c>
      <c r="L15">
        <f t="shared" si="4"/>
        <v>15</v>
      </c>
      <c r="M15">
        <f t="shared" si="5"/>
        <v>22</v>
      </c>
      <c r="N15">
        <f t="shared" si="6"/>
        <v>0</v>
      </c>
      <c r="O15" s="21">
        <f t="shared" si="7"/>
        <v>0.64027777777777772</v>
      </c>
      <c r="Q15" s="1">
        <v>45268</v>
      </c>
      <c r="R15" s="24">
        <v>0.85174768518518518</v>
      </c>
    </row>
    <row r="16" spans="1:19" x14ac:dyDescent="0.35">
      <c r="F16" s="18">
        <v>0.33611111111111114</v>
      </c>
      <c r="I16" s="17">
        <v>45268.851745717591</v>
      </c>
      <c r="K16" s="1">
        <f t="shared" si="3"/>
        <v>45268</v>
      </c>
      <c r="L16">
        <f t="shared" si="4"/>
        <v>20</v>
      </c>
      <c r="M16">
        <f t="shared" si="5"/>
        <v>26</v>
      </c>
      <c r="N16">
        <f t="shared" si="6"/>
        <v>31</v>
      </c>
      <c r="O16" s="21">
        <f t="shared" si="7"/>
        <v>0.85174768518518518</v>
      </c>
    </row>
    <row r="18" spans="5:20" x14ac:dyDescent="0.35">
      <c r="E18" s="31">
        <v>45278</v>
      </c>
      <c r="F18" s="32">
        <v>0.60090277777777779</v>
      </c>
      <c r="I18" s="17">
        <v>45278.600902777776</v>
      </c>
      <c r="K18" s="1">
        <v>45278</v>
      </c>
      <c r="L18" s="24">
        <v>0.60090277777777779</v>
      </c>
      <c r="N18" s="1">
        <f>DATE(YEAR(I18),MONTH(I18),DAY(I18))</f>
        <v>45278</v>
      </c>
      <c r="P18">
        <f>HOUR(I18)</f>
        <v>14</v>
      </c>
      <c r="Q18">
        <f>MINUTE(I18)</f>
        <v>25</v>
      </c>
      <c r="R18">
        <f>SECOND(I18)</f>
        <v>18</v>
      </c>
      <c r="T18" s="21">
        <f>TIME(P18,Q18,R18)</f>
        <v>0.60090277777777779</v>
      </c>
    </row>
    <row r="19" spans="5:20" x14ac:dyDescent="0.35">
      <c r="E19" s="31">
        <v>45268</v>
      </c>
      <c r="F19" s="32">
        <v>0.8509606481481482</v>
      </c>
      <c r="I19" s="17">
        <v>45268.85095659722</v>
      </c>
      <c r="K19" s="1">
        <v>45268</v>
      </c>
      <c r="L19" s="24">
        <v>0.8509606481481482</v>
      </c>
      <c r="N19" s="1">
        <f t="shared" ref="N19:N23" si="8">DATE(YEAR(I19),MONTH(I19),DAY(I19))</f>
        <v>45268</v>
      </c>
      <c r="P19">
        <f t="shared" ref="P19:P23" si="9">HOUR(I19)</f>
        <v>20</v>
      </c>
      <c r="Q19">
        <f t="shared" ref="Q19:Q23" si="10">MINUTE(I19)</f>
        <v>25</v>
      </c>
      <c r="R19">
        <f t="shared" ref="R19:R23" si="11">SECOND(I19)</f>
        <v>23</v>
      </c>
      <c r="T19" s="21">
        <f t="shared" ref="T19:T23" si="12">TIME(P19,Q19,R19)</f>
        <v>0.8509606481481482</v>
      </c>
    </row>
    <row r="20" spans="5:20" x14ac:dyDescent="0.35">
      <c r="E20" s="31">
        <v>45282</v>
      </c>
      <c r="F20" s="32">
        <v>0.42403935185185188</v>
      </c>
      <c r="I20" s="17">
        <v>45282.424039351848</v>
      </c>
      <c r="K20" s="1">
        <v>45282</v>
      </c>
      <c r="L20" s="24">
        <v>0.42403935185185188</v>
      </c>
      <c r="N20" s="1">
        <f t="shared" si="8"/>
        <v>45282</v>
      </c>
      <c r="P20">
        <f t="shared" si="9"/>
        <v>10</v>
      </c>
      <c r="Q20">
        <f t="shared" si="10"/>
        <v>10</v>
      </c>
      <c r="R20">
        <f t="shared" si="11"/>
        <v>37</v>
      </c>
      <c r="T20" s="21">
        <f t="shared" si="12"/>
        <v>0.42403935185185188</v>
      </c>
    </row>
    <row r="21" spans="5:20" x14ac:dyDescent="0.35">
      <c r="E21" s="31">
        <v>45262</v>
      </c>
      <c r="F21" s="32">
        <v>0.22638888888888889</v>
      </c>
      <c r="I21" s="17">
        <v>45262.226388888892</v>
      </c>
      <c r="K21" s="1">
        <v>45262</v>
      </c>
      <c r="L21" s="24">
        <v>0.22638888888888889</v>
      </c>
      <c r="N21" s="1">
        <f t="shared" si="8"/>
        <v>45262</v>
      </c>
      <c r="P21">
        <f t="shared" si="9"/>
        <v>5</v>
      </c>
      <c r="Q21">
        <f t="shared" si="10"/>
        <v>26</v>
      </c>
      <c r="R21">
        <f t="shared" si="11"/>
        <v>0</v>
      </c>
      <c r="T21" s="21">
        <f t="shared" si="12"/>
        <v>0.22638888888888889</v>
      </c>
    </row>
    <row r="22" spans="5:20" x14ac:dyDescent="0.35">
      <c r="E22" s="31">
        <v>45262</v>
      </c>
      <c r="F22" s="32">
        <v>0.64027777777777772</v>
      </c>
      <c r="I22" s="17">
        <v>45262.640277777777</v>
      </c>
      <c r="K22" s="1">
        <v>45262</v>
      </c>
      <c r="L22" s="24">
        <v>0.64027777777777772</v>
      </c>
      <c r="N22" s="1">
        <f t="shared" si="8"/>
        <v>45262</v>
      </c>
      <c r="P22">
        <f t="shared" si="9"/>
        <v>15</v>
      </c>
      <c r="Q22">
        <f t="shared" si="10"/>
        <v>22</v>
      </c>
      <c r="R22">
        <f t="shared" si="11"/>
        <v>0</v>
      </c>
      <c r="T22" s="21">
        <f t="shared" si="12"/>
        <v>0.64027777777777772</v>
      </c>
    </row>
    <row r="23" spans="5:20" x14ac:dyDescent="0.35">
      <c r="E23" s="31">
        <v>45268</v>
      </c>
      <c r="F23" s="32">
        <v>0.85174768518518518</v>
      </c>
      <c r="I23" s="17">
        <v>45268.851745717591</v>
      </c>
      <c r="K23" s="1">
        <v>45268</v>
      </c>
      <c r="L23" s="24">
        <v>0.85174768518518518</v>
      </c>
      <c r="N23" s="1">
        <f t="shared" si="8"/>
        <v>45268</v>
      </c>
      <c r="P23">
        <f t="shared" si="9"/>
        <v>20</v>
      </c>
      <c r="Q23">
        <f t="shared" si="10"/>
        <v>26</v>
      </c>
      <c r="R23">
        <f t="shared" si="11"/>
        <v>31</v>
      </c>
      <c r="T23" s="21">
        <f t="shared" si="12"/>
        <v>0.85174768518518518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B312-E2C2-4894-AEEB-FF9B5E93369F}">
  <dimension ref="C2:U19"/>
  <sheetViews>
    <sheetView topLeftCell="H1" workbookViewId="0">
      <selection activeCell="N4" sqref="N4:O8"/>
    </sheetView>
  </sheetViews>
  <sheetFormatPr defaultRowHeight="14.5" x14ac:dyDescent="0.35"/>
  <cols>
    <col min="3" max="3" width="15.1796875" bestFit="1" customWidth="1"/>
    <col min="6" max="6" width="15.1796875" bestFit="1" customWidth="1"/>
    <col min="7" max="8" width="10.08984375" bestFit="1" customWidth="1"/>
    <col min="12" max="12" width="15.1796875" bestFit="1" customWidth="1"/>
    <col min="14" max="14" width="10.08984375" bestFit="1" customWidth="1"/>
    <col min="17" max="17" width="10.08984375" bestFit="1" customWidth="1"/>
  </cols>
  <sheetData>
    <row r="2" spans="3:21" x14ac:dyDescent="0.35">
      <c r="C2" s="17">
        <f ca="1">NOW()</f>
        <v>45804.880217129627</v>
      </c>
      <c r="Q2" t="s">
        <v>100</v>
      </c>
      <c r="R2" t="s">
        <v>101</v>
      </c>
      <c r="S2" t="s">
        <v>102</v>
      </c>
      <c r="U2" t="s">
        <v>106</v>
      </c>
    </row>
    <row r="3" spans="3:21" x14ac:dyDescent="0.35">
      <c r="G3" s="29">
        <v>0.3263888888888889</v>
      </c>
      <c r="I3">
        <f>HOUR(G3)</f>
        <v>7</v>
      </c>
      <c r="J3">
        <f>MINUTE(G3)</f>
        <v>50</v>
      </c>
      <c r="L3" t="s">
        <v>68</v>
      </c>
    </row>
    <row r="4" spans="3:21" x14ac:dyDescent="0.35">
      <c r="C4" s="5">
        <v>45448</v>
      </c>
      <c r="L4" s="17">
        <v>45278.600902777776</v>
      </c>
      <c r="N4" s="1">
        <v>45278</v>
      </c>
      <c r="O4" s="24">
        <v>0.60090277777777779</v>
      </c>
      <c r="Q4" s="19">
        <f>DATE(YEAR(L4),MONTH(L4),DAY(L4))</f>
        <v>45278</v>
      </c>
      <c r="R4">
        <f>HOUR(L4)</f>
        <v>14</v>
      </c>
      <c r="S4">
        <f>MINUTE(L4)</f>
        <v>25</v>
      </c>
      <c r="U4" s="2" t="str">
        <f>HOUR(L4)&amp;":" &amp;MINUTE(L4)</f>
        <v>14:25</v>
      </c>
    </row>
    <row r="5" spans="3:21" x14ac:dyDescent="0.35">
      <c r="G5" s="29">
        <v>0.80555555555555558</v>
      </c>
      <c r="I5">
        <f>HOUR(G5)</f>
        <v>19</v>
      </c>
      <c r="J5">
        <f>MINUTE(G5)</f>
        <v>20</v>
      </c>
      <c r="L5" s="17">
        <v>45268.85095659722</v>
      </c>
      <c r="N5" s="1">
        <v>45268</v>
      </c>
      <c r="O5" s="24">
        <v>0.8509606481481482</v>
      </c>
      <c r="Q5" s="19">
        <f t="shared" ref="Q5:Q9" si="0">DATE(YEAR(L5),MONTH(L5),DAY(L5))</f>
        <v>45268</v>
      </c>
      <c r="R5">
        <f t="shared" ref="R5:R9" si="1">HOUR(L5)</f>
        <v>20</v>
      </c>
      <c r="S5">
        <f t="shared" ref="S5:S9" si="2">MINUTE(L5)</f>
        <v>25</v>
      </c>
      <c r="U5" s="2" t="str">
        <f t="shared" ref="U5:U9" si="3">HOUR(L5)&amp;":" &amp;MINUTE(L5)</f>
        <v>20:25</v>
      </c>
    </row>
    <row r="6" spans="3:21" x14ac:dyDescent="0.35">
      <c r="C6" t="s">
        <v>90</v>
      </c>
      <c r="L6" s="17">
        <v>45282.424039351848</v>
      </c>
      <c r="N6" s="1">
        <v>45282</v>
      </c>
      <c r="O6" s="24">
        <v>0.42403935185185188</v>
      </c>
      <c r="Q6" s="19">
        <f t="shared" si="0"/>
        <v>45282</v>
      </c>
      <c r="R6">
        <f t="shared" si="1"/>
        <v>10</v>
      </c>
      <c r="S6">
        <f t="shared" si="2"/>
        <v>10</v>
      </c>
      <c r="U6" s="2" t="str">
        <f t="shared" si="3"/>
        <v>10:10</v>
      </c>
    </row>
    <row r="7" spans="3:21" x14ac:dyDescent="0.35">
      <c r="L7" s="17">
        <v>45262.226388888892</v>
      </c>
      <c r="N7" s="1">
        <v>45262</v>
      </c>
      <c r="O7" s="24">
        <v>0.22638888888888889</v>
      </c>
      <c r="Q7" s="19">
        <f t="shared" si="0"/>
        <v>45262</v>
      </c>
      <c r="R7">
        <f t="shared" si="1"/>
        <v>5</v>
      </c>
      <c r="S7">
        <f t="shared" si="2"/>
        <v>26</v>
      </c>
      <c r="U7" s="2" t="str">
        <f t="shared" si="3"/>
        <v>5:26</v>
      </c>
    </row>
    <row r="8" spans="3:21" x14ac:dyDescent="0.35">
      <c r="C8" s="18">
        <v>0.3</v>
      </c>
      <c r="G8" s="29">
        <f>G5-G3</f>
        <v>0.47916666666666669</v>
      </c>
      <c r="I8">
        <f>I5-I3</f>
        <v>12</v>
      </c>
      <c r="J8">
        <f>J5-J3</f>
        <v>-30</v>
      </c>
      <c r="L8" s="17">
        <v>45262.640277777777</v>
      </c>
      <c r="N8" s="1">
        <v>45262</v>
      </c>
      <c r="O8" s="24">
        <v>0.64027777777777772</v>
      </c>
      <c r="Q8" s="19">
        <f t="shared" si="0"/>
        <v>45262</v>
      </c>
      <c r="R8">
        <f t="shared" si="1"/>
        <v>15</v>
      </c>
      <c r="S8">
        <f t="shared" si="2"/>
        <v>22</v>
      </c>
      <c r="U8" s="2" t="str">
        <f t="shared" si="3"/>
        <v>15:22</v>
      </c>
    </row>
    <row r="9" spans="3:21" x14ac:dyDescent="0.35">
      <c r="L9" s="17">
        <v>45268.851745717591</v>
      </c>
      <c r="N9" s="1">
        <v>45268</v>
      </c>
      <c r="O9" s="24">
        <v>0.85174768518518518</v>
      </c>
      <c r="Q9" s="19">
        <f t="shared" si="0"/>
        <v>45268</v>
      </c>
      <c r="R9">
        <f t="shared" si="1"/>
        <v>20</v>
      </c>
      <c r="S9">
        <f t="shared" si="2"/>
        <v>26</v>
      </c>
      <c r="U9" s="2" t="str">
        <f t="shared" si="3"/>
        <v>20:26</v>
      </c>
    </row>
    <row r="10" spans="3:21" x14ac:dyDescent="0.35">
      <c r="C10" s="18">
        <v>0.80486111111111114</v>
      </c>
    </row>
    <row r="12" spans="3:21" x14ac:dyDescent="0.35">
      <c r="C12" s="13" t="s">
        <v>91</v>
      </c>
      <c r="H12" s="18">
        <v>0.86458333333333337</v>
      </c>
    </row>
    <row r="14" spans="3:21" x14ac:dyDescent="0.35">
      <c r="C14" s="1">
        <v>45568</v>
      </c>
      <c r="F14" s="1">
        <f ca="1">TODAY()</f>
        <v>45804</v>
      </c>
      <c r="H14" s="1">
        <v>45645</v>
      </c>
    </row>
    <row r="16" spans="3:21" x14ac:dyDescent="0.35">
      <c r="C16" s="18">
        <v>0.84722222222222221</v>
      </c>
      <c r="F16" s="17">
        <f ca="1">NOW()</f>
        <v>45804.880217129627</v>
      </c>
    </row>
    <row r="19" spans="3:3" x14ac:dyDescent="0.35">
      <c r="C19" s="18">
        <v>0.73541666666666672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D63F-4CD5-4AF4-A547-74A4DBE6CB85}">
  <dimension ref="A1:N366"/>
  <sheetViews>
    <sheetView tabSelected="1" workbookViewId="0">
      <selection activeCell="A3" sqref="A3"/>
    </sheetView>
  </sheetViews>
  <sheetFormatPr defaultRowHeight="14.5" x14ac:dyDescent="0.35"/>
  <cols>
    <col min="1" max="1" width="10.08984375" bestFit="1" customWidth="1"/>
    <col min="3" max="3" width="10.08984375" bestFit="1" customWidth="1"/>
    <col min="6" max="6" width="10.08984375" bestFit="1" customWidth="1"/>
    <col min="8" max="8" width="14" bestFit="1" customWidth="1"/>
    <col min="10" max="10" width="10.6328125" bestFit="1" customWidth="1"/>
    <col min="13" max="13" width="14.81640625" bestFit="1" customWidth="1"/>
  </cols>
  <sheetData>
    <row r="1" spans="1:14" x14ac:dyDescent="0.35">
      <c r="A1" s="1">
        <f ca="1">TODAY()</f>
        <v>45804</v>
      </c>
      <c r="C1" s="19">
        <f ca="1">DATE(YEAR(TODAY()),1,1)</f>
        <v>45658</v>
      </c>
      <c r="D1">
        <f ca="1">WEEKNUM(C1)</f>
        <v>1</v>
      </c>
      <c r="E1" t="s">
        <v>103</v>
      </c>
      <c r="H1" t="s">
        <v>104</v>
      </c>
      <c r="I1">
        <f ca="1">WEEKDAY(C1)</f>
        <v>4</v>
      </c>
      <c r="J1" t="str">
        <f ca="1">TEXT(C1,"DDDD")</f>
        <v>Wednesday</v>
      </c>
      <c r="L1">
        <f ca="1">WEEKNUM(C1)</f>
        <v>1</v>
      </c>
      <c r="M1" t="s">
        <v>105</v>
      </c>
      <c r="N1">
        <f ca="1">WEEKDAY(C1)</f>
        <v>4</v>
      </c>
    </row>
    <row r="2" spans="1:14" x14ac:dyDescent="0.35">
      <c r="C2" s="31">
        <f ca="1">C1+1</f>
        <v>45659</v>
      </c>
      <c r="D2">
        <f t="shared" ref="D2:D65" ca="1" si="0">WEEKNUM(C2)</f>
        <v>1</v>
      </c>
      <c r="I2">
        <f t="shared" ref="I2:I65" ca="1" si="1">WEEKDAY(C2)</f>
        <v>5</v>
      </c>
      <c r="J2" t="str">
        <f t="shared" ref="J2:J65" ca="1" si="2">TEXT(C2,"DDDD")</f>
        <v>Thursday</v>
      </c>
      <c r="L2">
        <f t="shared" ref="L2:L65" ca="1" si="3">WEEKNUM(C2)</f>
        <v>1</v>
      </c>
    </row>
    <row r="3" spans="1:14" x14ac:dyDescent="0.35">
      <c r="C3" s="31">
        <f t="shared" ref="C3:C66" ca="1" si="4">C2+1</f>
        <v>45660</v>
      </c>
      <c r="D3">
        <f t="shared" ca="1" si="0"/>
        <v>1</v>
      </c>
      <c r="I3">
        <f t="shared" ca="1" si="1"/>
        <v>6</v>
      </c>
      <c r="J3" t="str">
        <f t="shared" ca="1" si="2"/>
        <v>Friday</v>
      </c>
      <c r="L3">
        <f t="shared" ca="1" si="3"/>
        <v>1</v>
      </c>
    </row>
    <row r="4" spans="1:14" x14ac:dyDescent="0.35">
      <c r="C4" s="31">
        <f t="shared" ca="1" si="4"/>
        <v>45661</v>
      </c>
      <c r="D4">
        <f t="shared" ca="1" si="0"/>
        <v>1</v>
      </c>
      <c r="F4" s="7">
        <f ca="1">WEEKNUM(TODAY())</f>
        <v>22</v>
      </c>
      <c r="I4">
        <f t="shared" ca="1" si="1"/>
        <v>7</v>
      </c>
      <c r="J4" t="str">
        <f t="shared" ca="1" si="2"/>
        <v>Saturday</v>
      </c>
      <c r="L4">
        <f t="shared" ca="1" si="3"/>
        <v>1</v>
      </c>
    </row>
    <row r="5" spans="1:14" x14ac:dyDescent="0.35">
      <c r="C5" s="31">
        <f t="shared" ca="1" si="4"/>
        <v>45662</v>
      </c>
      <c r="D5">
        <f t="shared" ca="1" si="0"/>
        <v>2</v>
      </c>
      <c r="F5" t="s">
        <v>111</v>
      </c>
      <c r="I5">
        <f t="shared" ca="1" si="1"/>
        <v>1</v>
      </c>
      <c r="J5" t="str">
        <f t="shared" ca="1" si="2"/>
        <v>Sunday</v>
      </c>
      <c r="L5">
        <f t="shared" ca="1" si="3"/>
        <v>2</v>
      </c>
    </row>
    <row r="6" spans="1:14" x14ac:dyDescent="0.35">
      <c r="C6" s="31">
        <f t="shared" ca="1" si="4"/>
        <v>45663</v>
      </c>
      <c r="D6">
        <f t="shared" ca="1" si="0"/>
        <v>2</v>
      </c>
      <c r="I6">
        <f t="shared" ca="1" si="1"/>
        <v>2</v>
      </c>
      <c r="J6" t="str">
        <f t="shared" ca="1" si="2"/>
        <v>Monday</v>
      </c>
      <c r="L6">
        <f t="shared" ca="1" si="3"/>
        <v>2</v>
      </c>
    </row>
    <row r="7" spans="1:14" x14ac:dyDescent="0.35">
      <c r="C7" s="31">
        <f t="shared" ca="1" si="4"/>
        <v>45664</v>
      </c>
      <c r="D7">
        <f t="shared" ca="1" si="0"/>
        <v>2</v>
      </c>
      <c r="I7">
        <f t="shared" ca="1" si="1"/>
        <v>3</v>
      </c>
      <c r="J7" t="str">
        <f t="shared" ca="1" si="2"/>
        <v>Tuesday</v>
      </c>
      <c r="L7">
        <f t="shared" ca="1" si="3"/>
        <v>2</v>
      </c>
    </row>
    <row r="8" spans="1:14" x14ac:dyDescent="0.35">
      <c r="C8" s="31">
        <f t="shared" ca="1" si="4"/>
        <v>45665</v>
      </c>
      <c r="D8">
        <f ca="1">WEEKNUM(C8)</f>
        <v>2</v>
      </c>
      <c r="I8">
        <f t="shared" ca="1" si="1"/>
        <v>4</v>
      </c>
      <c r="J8" t="str">
        <f t="shared" ca="1" si="2"/>
        <v>Wednesday</v>
      </c>
      <c r="L8">
        <f t="shared" ca="1" si="3"/>
        <v>2</v>
      </c>
    </row>
    <row r="9" spans="1:14" x14ac:dyDescent="0.35">
      <c r="C9" s="31">
        <f t="shared" ca="1" si="4"/>
        <v>45666</v>
      </c>
      <c r="D9">
        <f t="shared" ca="1" si="0"/>
        <v>2</v>
      </c>
      <c r="F9" s="1">
        <v>45804</v>
      </c>
      <c r="G9">
        <f>WEEKDAY(F9)</f>
        <v>3</v>
      </c>
      <c r="I9">
        <f t="shared" ca="1" si="1"/>
        <v>5</v>
      </c>
      <c r="J9" t="str">
        <f t="shared" ca="1" si="2"/>
        <v>Thursday</v>
      </c>
      <c r="L9">
        <f t="shared" ca="1" si="3"/>
        <v>2</v>
      </c>
    </row>
    <row r="10" spans="1:14" x14ac:dyDescent="0.35">
      <c r="C10" s="31">
        <f t="shared" ca="1" si="4"/>
        <v>45667</v>
      </c>
      <c r="D10">
        <f t="shared" ca="1" si="0"/>
        <v>2</v>
      </c>
      <c r="I10">
        <f t="shared" ca="1" si="1"/>
        <v>6</v>
      </c>
      <c r="J10" t="str">
        <f t="shared" ca="1" si="2"/>
        <v>Friday</v>
      </c>
      <c r="L10">
        <f t="shared" ca="1" si="3"/>
        <v>2</v>
      </c>
    </row>
    <row r="11" spans="1:14" x14ac:dyDescent="0.35">
      <c r="C11" s="31">
        <f t="shared" ca="1" si="4"/>
        <v>45668</v>
      </c>
      <c r="D11">
        <f t="shared" ca="1" si="0"/>
        <v>2</v>
      </c>
      <c r="F11" s="7">
        <f>WEEKNUM(F9)</f>
        <v>22</v>
      </c>
      <c r="I11">
        <f t="shared" ca="1" si="1"/>
        <v>7</v>
      </c>
      <c r="J11" t="str">
        <f t="shared" ca="1" si="2"/>
        <v>Saturday</v>
      </c>
      <c r="L11">
        <f t="shared" ca="1" si="3"/>
        <v>2</v>
      </c>
    </row>
    <row r="12" spans="1:14" x14ac:dyDescent="0.35">
      <c r="C12" s="31">
        <f t="shared" ca="1" si="4"/>
        <v>45669</v>
      </c>
      <c r="D12">
        <f t="shared" ca="1" si="0"/>
        <v>3</v>
      </c>
      <c r="I12">
        <f t="shared" ca="1" si="1"/>
        <v>1</v>
      </c>
      <c r="J12" t="str">
        <f t="shared" ca="1" si="2"/>
        <v>Sunday</v>
      </c>
      <c r="L12">
        <f t="shared" ca="1" si="3"/>
        <v>3</v>
      </c>
    </row>
    <row r="13" spans="1:14" x14ac:dyDescent="0.35">
      <c r="C13" s="31">
        <f t="shared" ca="1" si="4"/>
        <v>45670</v>
      </c>
      <c r="D13">
        <f t="shared" ca="1" si="0"/>
        <v>3</v>
      </c>
      <c r="I13">
        <f t="shared" ca="1" si="1"/>
        <v>2</v>
      </c>
      <c r="J13" t="str">
        <f t="shared" ca="1" si="2"/>
        <v>Monday</v>
      </c>
      <c r="L13">
        <f t="shared" ca="1" si="3"/>
        <v>3</v>
      </c>
    </row>
    <row r="14" spans="1:14" x14ac:dyDescent="0.35">
      <c r="C14" s="31">
        <f t="shared" ca="1" si="4"/>
        <v>45671</v>
      </c>
      <c r="D14">
        <f t="shared" ca="1" si="0"/>
        <v>3</v>
      </c>
      <c r="I14">
        <f t="shared" ca="1" si="1"/>
        <v>3</v>
      </c>
      <c r="J14" t="str">
        <f t="shared" ca="1" si="2"/>
        <v>Tuesday</v>
      </c>
      <c r="L14">
        <f t="shared" ca="1" si="3"/>
        <v>3</v>
      </c>
    </row>
    <row r="15" spans="1:14" x14ac:dyDescent="0.35">
      <c r="C15" s="31">
        <f t="shared" ca="1" si="4"/>
        <v>45672</v>
      </c>
      <c r="D15">
        <f t="shared" ca="1" si="0"/>
        <v>3</v>
      </c>
      <c r="I15">
        <f t="shared" ca="1" si="1"/>
        <v>4</v>
      </c>
      <c r="J15" t="str">
        <f t="shared" ca="1" si="2"/>
        <v>Wednesday</v>
      </c>
      <c r="L15">
        <f t="shared" ca="1" si="3"/>
        <v>3</v>
      </c>
    </row>
    <row r="16" spans="1:14" x14ac:dyDescent="0.35">
      <c r="C16" s="31">
        <f t="shared" ca="1" si="4"/>
        <v>45673</v>
      </c>
      <c r="D16">
        <f t="shared" ca="1" si="0"/>
        <v>3</v>
      </c>
      <c r="I16">
        <f t="shared" ca="1" si="1"/>
        <v>5</v>
      </c>
      <c r="J16" t="str">
        <f t="shared" ca="1" si="2"/>
        <v>Thursday</v>
      </c>
      <c r="L16">
        <f t="shared" ca="1" si="3"/>
        <v>3</v>
      </c>
    </row>
    <row r="17" spans="3:12" x14ac:dyDescent="0.35">
      <c r="C17" s="31">
        <f t="shared" ca="1" si="4"/>
        <v>45674</v>
      </c>
      <c r="D17">
        <f t="shared" ca="1" si="0"/>
        <v>3</v>
      </c>
      <c r="I17">
        <f t="shared" ca="1" si="1"/>
        <v>6</v>
      </c>
      <c r="J17" t="str">
        <f t="shared" ca="1" si="2"/>
        <v>Friday</v>
      </c>
      <c r="L17">
        <f t="shared" ca="1" si="3"/>
        <v>3</v>
      </c>
    </row>
    <row r="18" spans="3:12" x14ac:dyDescent="0.35">
      <c r="C18" s="31">
        <f t="shared" ca="1" si="4"/>
        <v>45675</v>
      </c>
      <c r="D18">
        <f t="shared" ca="1" si="0"/>
        <v>3</v>
      </c>
      <c r="I18">
        <f t="shared" ca="1" si="1"/>
        <v>7</v>
      </c>
      <c r="J18" t="str">
        <f t="shared" ca="1" si="2"/>
        <v>Saturday</v>
      </c>
      <c r="L18">
        <f t="shared" ca="1" si="3"/>
        <v>3</v>
      </c>
    </row>
    <row r="19" spans="3:12" x14ac:dyDescent="0.35">
      <c r="C19" s="31">
        <f t="shared" ca="1" si="4"/>
        <v>45676</v>
      </c>
      <c r="D19">
        <f t="shared" ca="1" si="0"/>
        <v>4</v>
      </c>
      <c r="I19">
        <f t="shared" ca="1" si="1"/>
        <v>1</v>
      </c>
      <c r="J19" t="str">
        <f t="shared" ca="1" si="2"/>
        <v>Sunday</v>
      </c>
      <c r="L19">
        <f t="shared" ca="1" si="3"/>
        <v>4</v>
      </c>
    </row>
    <row r="20" spans="3:12" x14ac:dyDescent="0.35">
      <c r="C20" s="31">
        <f t="shared" ca="1" si="4"/>
        <v>45677</v>
      </c>
      <c r="D20">
        <f t="shared" ca="1" si="0"/>
        <v>4</v>
      </c>
      <c r="I20">
        <f t="shared" ca="1" si="1"/>
        <v>2</v>
      </c>
      <c r="J20" t="str">
        <f t="shared" ca="1" si="2"/>
        <v>Monday</v>
      </c>
      <c r="L20">
        <f t="shared" ca="1" si="3"/>
        <v>4</v>
      </c>
    </row>
    <row r="21" spans="3:12" x14ac:dyDescent="0.35">
      <c r="C21" s="31">
        <f t="shared" ca="1" si="4"/>
        <v>45678</v>
      </c>
      <c r="D21">
        <f t="shared" ca="1" si="0"/>
        <v>4</v>
      </c>
      <c r="I21">
        <f t="shared" ca="1" si="1"/>
        <v>3</v>
      </c>
      <c r="J21" t="str">
        <f t="shared" ca="1" si="2"/>
        <v>Tuesday</v>
      </c>
      <c r="L21">
        <f t="shared" ca="1" si="3"/>
        <v>4</v>
      </c>
    </row>
    <row r="22" spans="3:12" x14ac:dyDescent="0.35">
      <c r="C22" s="31">
        <f t="shared" ca="1" si="4"/>
        <v>45679</v>
      </c>
      <c r="D22">
        <f t="shared" ca="1" si="0"/>
        <v>4</v>
      </c>
      <c r="I22">
        <f t="shared" ca="1" si="1"/>
        <v>4</v>
      </c>
      <c r="J22" t="str">
        <f t="shared" ca="1" si="2"/>
        <v>Wednesday</v>
      </c>
      <c r="L22">
        <f t="shared" ca="1" si="3"/>
        <v>4</v>
      </c>
    </row>
    <row r="23" spans="3:12" x14ac:dyDescent="0.35">
      <c r="C23" s="31">
        <f t="shared" ca="1" si="4"/>
        <v>45680</v>
      </c>
      <c r="D23">
        <f t="shared" ca="1" si="0"/>
        <v>4</v>
      </c>
      <c r="I23">
        <f t="shared" ca="1" si="1"/>
        <v>5</v>
      </c>
      <c r="J23" t="str">
        <f t="shared" ca="1" si="2"/>
        <v>Thursday</v>
      </c>
      <c r="L23">
        <f t="shared" ca="1" si="3"/>
        <v>4</v>
      </c>
    </row>
    <row r="24" spans="3:12" x14ac:dyDescent="0.35">
      <c r="C24" s="31">
        <f t="shared" ca="1" si="4"/>
        <v>45681</v>
      </c>
      <c r="D24">
        <f t="shared" ca="1" si="0"/>
        <v>4</v>
      </c>
      <c r="I24">
        <f t="shared" ca="1" si="1"/>
        <v>6</v>
      </c>
      <c r="J24" t="str">
        <f t="shared" ca="1" si="2"/>
        <v>Friday</v>
      </c>
      <c r="L24">
        <f t="shared" ca="1" si="3"/>
        <v>4</v>
      </c>
    </row>
    <row r="25" spans="3:12" x14ac:dyDescent="0.35">
      <c r="C25" s="31">
        <f t="shared" ca="1" si="4"/>
        <v>45682</v>
      </c>
      <c r="D25">
        <f t="shared" ca="1" si="0"/>
        <v>4</v>
      </c>
      <c r="I25">
        <f t="shared" ca="1" si="1"/>
        <v>7</v>
      </c>
      <c r="J25" t="str">
        <f t="shared" ca="1" si="2"/>
        <v>Saturday</v>
      </c>
      <c r="L25">
        <f t="shared" ca="1" si="3"/>
        <v>4</v>
      </c>
    </row>
    <row r="26" spans="3:12" x14ac:dyDescent="0.35">
      <c r="C26" s="31">
        <f t="shared" ca="1" si="4"/>
        <v>45683</v>
      </c>
      <c r="D26">
        <f t="shared" ca="1" si="0"/>
        <v>5</v>
      </c>
      <c r="I26">
        <f t="shared" ca="1" si="1"/>
        <v>1</v>
      </c>
      <c r="J26" t="str">
        <f t="shared" ca="1" si="2"/>
        <v>Sunday</v>
      </c>
      <c r="L26">
        <f t="shared" ca="1" si="3"/>
        <v>5</v>
      </c>
    </row>
    <row r="27" spans="3:12" x14ac:dyDescent="0.35">
      <c r="C27" s="31">
        <f t="shared" ca="1" si="4"/>
        <v>45684</v>
      </c>
      <c r="D27">
        <f t="shared" ca="1" si="0"/>
        <v>5</v>
      </c>
      <c r="I27">
        <f t="shared" ca="1" si="1"/>
        <v>2</v>
      </c>
      <c r="J27" t="str">
        <f t="shared" ca="1" si="2"/>
        <v>Monday</v>
      </c>
      <c r="L27">
        <f t="shared" ca="1" si="3"/>
        <v>5</v>
      </c>
    </row>
    <row r="28" spans="3:12" x14ac:dyDescent="0.35">
      <c r="C28" s="31">
        <f t="shared" ca="1" si="4"/>
        <v>45685</v>
      </c>
      <c r="D28">
        <f t="shared" ca="1" si="0"/>
        <v>5</v>
      </c>
      <c r="I28">
        <f t="shared" ca="1" si="1"/>
        <v>3</v>
      </c>
      <c r="J28" t="str">
        <f t="shared" ca="1" si="2"/>
        <v>Tuesday</v>
      </c>
      <c r="L28">
        <f t="shared" ca="1" si="3"/>
        <v>5</v>
      </c>
    </row>
    <row r="29" spans="3:12" x14ac:dyDescent="0.35">
      <c r="C29" s="31">
        <f t="shared" ca="1" si="4"/>
        <v>45686</v>
      </c>
      <c r="D29">
        <f t="shared" ca="1" si="0"/>
        <v>5</v>
      </c>
      <c r="I29">
        <f t="shared" ca="1" si="1"/>
        <v>4</v>
      </c>
      <c r="J29" t="str">
        <f t="shared" ca="1" si="2"/>
        <v>Wednesday</v>
      </c>
      <c r="L29">
        <f t="shared" ca="1" si="3"/>
        <v>5</v>
      </c>
    </row>
    <row r="30" spans="3:12" x14ac:dyDescent="0.35">
      <c r="C30" s="31">
        <f t="shared" ca="1" si="4"/>
        <v>45687</v>
      </c>
      <c r="D30">
        <f t="shared" ca="1" si="0"/>
        <v>5</v>
      </c>
      <c r="I30">
        <f t="shared" ca="1" si="1"/>
        <v>5</v>
      </c>
      <c r="J30" t="str">
        <f t="shared" ca="1" si="2"/>
        <v>Thursday</v>
      </c>
      <c r="L30">
        <f t="shared" ca="1" si="3"/>
        <v>5</v>
      </c>
    </row>
    <row r="31" spans="3:12" x14ac:dyDescent="0.35">
      <c r="C31" s="31">
        <f t="shared" ca="1" si="4"/>
        <v>45688</v>
      </c>
      <c r="D31">
        <f t="shared" ca="1" si="0"/>
        <v>5</v>
      </c>
      <c r="I31">
        <f t="shared" ca="1" si="1"/>
        <v>6</v>
      </c>
      <c r="J31" t="str">
        <f t="shared" ca="1" si="2"/>
        <v>Friday</v>
      </c>
      <c r="L31">
        <f t="shared" ca="1" si="3"/>
        <v>5</v>
      </c>
    </row>
    <row r="32" spans="3:12" x14ac:dyDescent="0.35">
      <c r="C32" s="31">
        <f t="shared" ca="1" si="4"/>
        <v>45689</v>
      </c>
      <c r="D32">
        <f t="shared" ca="1" si="0"/>
        <v>5</v>
      </c>
      <c r="I32">
        <f t="shared" ca="1" si="1"/>
        <v>7</v>
      </c>
      <c r="J32" t="str">
        <f t="shared" ca="1" si="2"/>
        <v>Saturday</v>
      </c>
      <c r="L32">
        <f t="shared" ca="1" si="3"/>
        <v>5</v>
      </c>
    </row>
    <row r="33" spans="3:12" x14ac:dyDescent="0.35">
      <c r="C33" s="31">
        <f t="shared" ca="1" si="4"/>
        <v>45690</v>
      </c>
      <c r="D33">
        <f t="shared" ca="1" si="0"/>
        <v>6</v>
      </c>
      <c r="I33">
        <f t="shared" ca="1" si="1"/>
        <v>1</v>
      </c>
      <c r="J33" t="str">
        <f t="shared" ca="1" si="2"/>
        <v>Sunday</v>
      </c>
      <c r="L33">
        <f t="shared" ca="1" si="3"/>
        <v>6</v>
      </c>
    </row>
    <row r="34" spans="3:12" x14ac:dyDescent="0.35">
      <c r="C34" s="31">
        <f t="shared" ca="1" si="4"/>
        <v>45691</v>
      </c>
      <c r="D34">
        <f t="shared" ca="1" si="0"/>
        <v>6</v>
      </c>
      <c r="I34">
        <f t="shared" ca="1" si="1"/>
        <v>2</v>
      </c>
      <c r="J34" t="str">
        <f t="shared" ca="1" si="2"/>
        <v>Monday</v>
      </c>
      <c r="L34">
        <f t="shared" ca="1" si="3"/>
        <v>6</v>
      </c>
    </row>
    <row r="35" spans="3:12" x14ac:dyDescent="0.35">
      <c r="C35" s="31">
        <f t="shared" ca="1" si="4"/>
        <v>45692</v>
      </c>
      <c r="D35">
        <f t="shared" ca="1" si="0"/>
        <v>6</v>
      </c>
      <c r="I35">
        <f t="shared" ca="1" si="1"/>
        <v>3</v>
      </c>
      <c r="J35" t="str">
        <f t="shared" ca="1" si="2"/>
        <v>Tuesday</v>
      </c>
      <c r="L35">
        <f t="shared" ca="1" si="3"/>
        <v>6</v>
      </c>
    </row>
    <row r="36" spans="3:12" x14ac:dyDescent="0.35">
      <c r="C36" s="31">
        <f t="shared" ca="1" si="4"/>
        <v>45693</v>
      </c>
      <c r="D36">
        <f t="shared" ca="1" si="0"/>
        <v>6</v>
      </c>
      <c r="I36">
        <f t="shared" ca="1" si="1"/>
        <v>4</v>
      </c>
      <c r="J36" t="str">
        <f t="shared" ca="1" si="2"/>
        <v>Wednesday</v>
      </c>
      <c r="L36">
        <f t="shared" ca="1" si="3"/>
        <v>6</v>
      </c>
    </row>
    <row r="37" spans="3:12" x14ac:dyDescent="0.35">
      <c r="C37" s="31">
        <f t="shared" ca="1" si="4"/>
        <v>45694</v>
      </c>
      <c r="D37">
        <f t="shared" ca="1" si="0"/>
        <v>6</v>
      </c>
      <c r="I37">
        <f t="shared" ca="1" si="1"/>
        <v>5</v>
      </c>
      <c r="J37" t="str">
        <f t="shared" ca="1" si="2"/>
        <v>Thursday</v>
      </c>
      <c r="L37">
        <f t="shared" ca="1" si="3"/>
        <v>6</v>
      </c>
    </row>
    <row r="38" spans="3:12" x14ac:dyDescent="0.35">
      <c r="C38" s="31">
        <f t="shared" ca="1" si="4"/>
        <v>45695</v>
      </c>
      <c r="D38">
        <f t="shared" ca="1" si="0"/>
        <v>6</v>
      </c>
      <c r="I38">
        <f t="shared" ca="1" si="1"/>
        <v>6</v>
      </c>
      <c r="J38" t="str">
        <f t="shared" ca="1" si="2"/>
        <v>Friday</v>
      </c>
      <c r="L38">
        <f t="shared" ca="1" si="3"/>
        <v>6</v>
      </c>
    </row>
    <row r="39" spans="3:12" x14ac:dyDescent="0.35">
      <c r="C39" s="31">
        <f t="shared" ca="1" si="4"/>
        <v>45696</v>
      </c>
      <c r="D39">
        <f t="shared" ca="1" si="0"/>
        <v>6</v>
      </c>
      <c r="I39">
        <f t="shared" ca="1" si="1"/>
        <v>7</v>
      </c>
      <c r="J39" t="str">
        <f t="shared" ca="1" si="2"/>
        <v>Saturday</v>
      </c>
      <c r="L39">
        <f t="shared" ca="1" si="3"/>
        <v>6</v>
      </c>
    </row>
    <row r="40" spans="3:12" x14ac:dyDescent="0.35">
      <c r="C40" s="31">
        <f t="shared" ca="1" si="4"/>
        <v>45697</v>
      </c>
      <c r="D40">
        <f t="shared" ca="1" si="0"/>
        <v>7</v>
      </c>
      <c r="I40">
        <f t="shared" ca="1" si="1"/>
        <v>1</v>
      </c>
      <c r="J40" t="str">
        <f t="shared" ca="1" si="2"/>
        <v>Sunday</v>
      </c>
      <c r="L40">
        <f t="shared" ca="1" si="3"/>
        <v>7</v>
      </c>
    </row>
    <row r="41" spans="3:12" x14ac:dyDescent="0.35">
      <c r="C41" s="31">
        <f t="shared" ca="1" si="4"/>
        <v>45698</v>
      </c>
      <c r="D41">
        <f t="shared" ca="1" si="0"/>
        <v>7</v>
      </c>
      <c r="I41">
        <f t="shared" ca="1" si="1"/>
        <v>2</v>
      </c>
      <c r="J41" t="str">
        <f t="shared" ca="1" si="2"/>
        <v>Monday</v>
      </c>
      <c r="L41">
        <f t="shared" ca="1" si="3"/>
        <v>7</v>
      </c>
    </row>
    <row r="42" spans="3:12" x14ac:dyDescent="0.35">
      <c r="C42" s="31">
        <f t="shared" ca="1" si="4"/>
        <v>45699</v>
      </c>
      <c r="D42">
        <f t="shared" ca="1" si="0"/>
        <v>7</v>
      </c>
      <c r="I42">
        <f t="shared" ca="1" si="1"/>
        <v>3</v>
      </c>
      <c r="J42" t="str">
        <f t="shared" ca="1" si="2"/>
        <v>Tuesday</v>
      </c>
      <c r="L42">
        <f t="shared" ca="1" si="3"/>
        <v>7</v>
      </c>
    </row>
    <row r="43" spans="3:12" x14ac:dyDescent="0.35">
      <c r="C43" s="31">
        <f t="shared" ca="1" si="4"/>
        <v>45700</v>
      </c>
      <c r="D43">
        <f t="shared" ca="1" si="0"/>
        <v>7</v>
      </c>
      <c r="I43">
        <f t="shared" ca="1" si="1"/>
        <v>4</v>
      </c>
      <c r="J43" t="str">
        <f t="shared" ca="1" si="2"/>
        <v>Wednesday</v>
      </c>
      <c r="L43">
        <f t="shared" ca="1" si="3"/>
        <v>7</v>
      </c>
    </row>
    <row r="44" spans="3:12" x14ac:dyDescent="0.35">
      <c r="C44" s="31">
        <f t="shared" ca="1" si="4"/>
        <v>45701</v>
      </c>
      <c r="D44">
        <f t="shared" ca="1" si="0"/>
        <v>7</v>
      </c>
      <c r="I44">
        <f t="shared" ca="1" si="1"/>
        <v>5</v>
      </c>
      <c r="J44" t="str">
        <f t="shared" ca="1" si="2"/>
        <v>Thursday</v>
      </c>
      <c r="L44">
        <f t="shared" ca="1" si="3"/>
        <v>7</v>
      </c>
    </row>
    <row r="45" spans="3:12" x14ac:dyDescent="0.35">
      <c r="C45" s="31">
        <f t="shared" ca="1" si="4"/>
        <v>45702</v>
      </c>
      <c r="D45">
        <f t="shared" ca="1" si="0"/>
        <v>7</v>
      </c>
      <c r="I45">
        <f t="shared" ca="1" si="1"/>
        <v>6</v>
      </c>
      <c r="J45" t="str">
        <f t="shared" ca="1" si="2"/>
        <v>Friday</v>
      </c>
      <c r="L45">
        <f t="shared" ca="1" si="3"/>
        <v>7</v>
      </c>
    </row>
    <row r="46" spans="3:12" x14ac:dyDescent="0.35">
      <c r="C46" s="31">
        <f t="shared" ca="1" si="4"/>
        <v>45703</v>
      </c>
      <c r="D46">
        <f t="shared" ca="1" si="0"/>
        <v>7</v>
      </c>
      <c r="I46">
        <f t="shared" ca="1" si="1"/>
        <v>7</v>
      </c>
      <c r="J46" t="str">
        <f t="shared" ca="1" si="2"/>
        <v>Saturday</v>
      </c>
      <c r="L46">
        <f t="shared" ca="1" si="3"/>
        <v>7</v>
      </c>
    </row>
    <row r="47" spans="3:12" x14ac:dyDescent="0.35">
      <c r="C47" s="31">
        <f t="shared" ca="1" si="4"/>
        <v>45704</v>
      </c>
      <c r="D47">
        <f t="shared" ca="1" si="0"/>
        <v>8</v>
      </c>
      <c r="I47">
        <f t="shared" ca="1" si="1"/>
        <v>1</v>
      </c>
      <c r="J47" t="str">
        <f t="shared" ca="1" si="2"/>
        <v>Sunday</v>
      </c>
      <c r="L47">
        <f t="shared" ca="1" si="3"/>
        <v>8</v>
      </c>
    </row>
    <row r="48" spans="3:12" x14ac:dyDescent="0.35">
      <c r="C48" s="31">
        <f t="shared" ca="1" si="4"/>
        <v>45705</v>
      </c>
      <c r="D48">
        <f t="shared" ca="1" si="0"/>
        <v>8</v>
      </c>
      <c r="I48">
        <f t="shared" ca="1" si="1"/>
        <v>2</v>
      </c>
      <c r="J48" t="str">
        <f t="shared" ca="1" si="2"/>
        <v>Monday</v>
      </c>
      <c r="L48">
        <f t="shared" ca="1" si="3"/>
        <v>8</v>
      </c>
    </row>
    <row r="49" spans="3:12" x14ac:dyDescent="0.35">
      <c r="C49" s="31">
        <f t="shared" ca="1" si="4"/>
        <v>45706</v>
      </c>
      <c r="D49">
        <f t="shared" ca="1" si="0"/>
        <v>8</v>
      </c>
      <c r="I49">
        <f t="shared" ca="1" si="1"/>
        <v>3</v>
      </c>
      <c r="J49" t="str">
        <f t="shared" ca="1" si="2"/>
        <v>Tuesday</v>
      </c>
      <c r="L49">
        <f t="shared" ca="1" si="3"/>
        <v>8</v>
      </c>
    </row>
    <row r="50" spans="3:12" x14ac:dyDescent="0.35">
      <c r="C50" s="31">
        <f t="shared" ca="1" si="4"/>
        <v>45707</v>
      </c>
      <c r="D50">
        <f t="shared" ca="1" si="0"/>
        <v>8</v>
      </c>
      <c r="I50">
        <f t="shared" ca="1" si="1"/>
        <v>4</v>
      </c>
      <c r="J50" t="str">
        <f t="shared" ca="1" si="2"/>
        <v>Wednesday</v>
      </c>
      <c r="L50">
        <f t="shared" ca="1" si="3"/>
        <v>8</v>
      </c>
    </row>
    <row r="51" spans="3:12" x14ac:dyDescent="0.35">
      <c r="C51" s="31">
        <f t="shared" ca="1" si="4"/>
        <v>45708</v>
      </c>
      <c r="D51">
        <f t="shared" ca="1" si="0"/>
        <v>8</v>
      </c>
      <c r="I51">
        <f t="shared" ca="1" si="1"/>
        <v>5</v>
      </c>
      <c r="J51" t="str">
        <f t="shared" ca="1" si="2"/>
        <v>Thursday</v>
      </c>
      <c r="L51">
        <f t="shared" ca="1" si="3"/>
        <v>8</v>
      </c>
    </row>
    <row r="52" spans="3:12" x14ac:dyDescent="0.35">
      <c r="C52" s="31">
        <f t="shared" ca="1" si="4"/>
        <v>45709</v>
      </c>
      <c r="D52">
        <f t="shared" ca="1" si="0"/>
        <v>8</v>
      </c>
      <c r="I52">
        <f t="shared" ca="1" si="1"/>
        <v>6</v>
      </c>
      <c r="J52" t="str">
        <f t="shared" ca="1" si="2"/>
        <v>Friday</v>
      </c>
      <c r="L52">
        <f t="shared" ca="1" si="3"/>
        <v>8</v>
      </c>
    </row>
    <row r="53" spans="3:12" x14ac:dyDescent="0.35">
      <c r="C53" s="31">
        <f t="shared" ca="1" si="4"/>
        <v>45710</v>
      </c>
      <c r="D53">
        <f t="shared" ca="1" si="0"/>
        <v>8</v>
      </c>
      <c r="I53">
        <f t="shared" ca="1" si="1"/>
        <v>7</v>
      </c>
      <c r="J53" t="str">
        <f t="shared" ca="1" si="2"/>
        <v>Saturday</v>
      </c>
      <c r="L53">
        <f t="shared" ca="1" si="3"/>
        <v>8</v>
      </c>
    </row>
    <row r="54" spans="3:12" x14ac:dyDescent="0.35">
      <c r="C54" s="31">
        <f t="shared" ca="1" si="4"/>
        <v>45711</v>
      </c>
      <c r="D54">
        <f t="shared" ca="1" si="0"/>
        <v>9</v>
      </c>
      <c r="I54">
        <f t="shared" ca="1" si="1"/>
        <v>1</v>
      </c>
      <c r="J54" t="str">
        <f t="shared" ca="1" si="2"/>
        <v>Sunday</v>
      </c>
      <c r="L54">
        <f t="shared" ca="1" si="3"/>
        <v>9</v>
      </c>
    </row>
    <row r="55" spans="3:12" x14ac:dyDescent="0.35">
      <c r="C55" s="31">
        <f t="shared" ca="1" si="4"/>
        <v>45712</v>
      </c>
      <c r="D55">
        <f t="shared" ca="1" si="0"/>
        <v>9</v>
      </c>
      <c r="I55">
        <f t="shared" ca="1" si="1"/>
        <v>2</v>
      </c>
      <c r="J55" t="str">
        <f t="shared" ca="1" si="2"/>
        <v>Monday</v>
      </c>
      <c r="L55">
        <f t="shared" ca="1" si="3"/>
        <v>9</v>
      </c>
    </row>
    <row r="56" spans="3:12" x14ac:dyDescent="0.35">
      <c r="C56" s="31">
        <f t="shared" ca="1" si="4"/>
        <v>45713</v>
      </c>
      <c r="D56">
        <f t="shared" ca="1" si="0"/>
        <v>9</v>
      </c>
      <c r="I56">
        <f t="shared" ca="1" si="1"/>
        <v>3</v>
      </c>
      <c r="J56" t="str">
        <f t="shared" ca="1" si="2"/>
        <v>Tuesday</v>
      </c>
      <c r="L56">
        <f t="shared" ca="1" si="3"/>
        <v>9</v>
      </c>
    </row>
    <row r="57" spans="3:12" x14ac:dyDescent="0.35">
      <c r="C57" s="31">
        <f t="shared" ca="1" si="4"/>
        <v>45714</v>
      </c>
      <c r="D57">
        <f t="shared" ca="1" si="0"/>
        <v>9</v>
      </c>
      <c r="I57">
        <f t="shared" ca="1" si="1"/>
        <v>4</v>
      </c>
      <c r="J57" t="str">
        <f t="shared" ca="1" si="2"/>
        <v>Wednesday</v>
      </c>
      <c r="L57">
        <f t="shared" ca="1" si="3"/>
        <v>9</v>
      </c>
    </row>
    <row r="58" spans="3:12" x14ac:dyDescent="0.35">
      <c r="C58" s="31">
        <f t="shared" ca="1" si="4"/>
        <v>45715</v>
      </c>
      <c r="D58">
        <f t="shared" ca="1" si="0"/>
        <v>9</v>
      </c>
      <c r="I58">
        <f t="shared" ca="1" si="1"/>
        <v>5</v>
      </c>
      <c r="J58" t="str">
        <f t="shared" ca="1" si="2"/>
        <v>Thursday</v>
      </c>
      <c r="L58">
        <f t="shared" ca="1" si="3"/>
        <v>9</v>
      </c>
    </row>
    <row r="59" spans="3:12" x14ac:dyDescent="0.35">
      <c r="C59" s="31">
        <f t="shared" ca="1" si="4"/>
        <v>45716</v>
      </c>
      <c r="D59">
        <f t="shared" ca="1" si="0"/>
        <v>9</v>
      </c>
      <c r="I59">
        <f t="shared" ca="1" si="1"/>
        <v>6</v>
      </c>
      <c r="J59" t="str">
        <f t="shared" ca="1" si="2"/>
        <v>Friday</v>
      </c>
      <c r="L59">
        <f t="shared" ca="1" si="3"/>
        <v>9</v>
      </c>
    </row>
    <row r="60" spans="3:12" x14ac:dyDescent="0.35">
      <c r="C60" s="31">
        <f t="shared" ca="1" si="4"/>
        <v>45717</v>
      </c>
      <c r="D60">
        <f t="shared" ca="1" si="0"/>
        <v>9</v>
      </c>
      <c r="I60">
        <f t="shared" ca="1" si="1"/>
        <v>7</v>
      </c>
      <c r="J60" t="str">
        <f t="shared" ca="1" si="2"/>
        <v>Saturday</v>
      </c>
      <c r="L60">
        <f t="shared" ca="1" si="3"/>
        <v>9</v>
      </c>
    </row>
    <row r="61" spans="3:12" x14ac:dyDescent="0.35">
      <c r="C61" s="31">
        <f t="shared" ca="1" si="4"/>
        <v>45718</v>
      </c>
      <c r="D61">
        <f t="shared" ca="1" si="0"/>
        <v>10</v>
      </c>
      <c r="I61">
        <f t="shared" ca="1" si="1"/>
        <v>1</v>
      </c>
      <c r="J61" t="str">
        <f t="shared" ca="1" si="2"/>
        <v>Sunday</v>
      </c>
      <c r="L61">
        <f t="shared" ca="1" si="3"/>
        <v>10</v>
      </c>
    </row>
    <row r="62" spans="3:12" x14ac:dyDescent="0.35">
      <c r="C62" s="31">
        <f t="shared" ca="1" si="4"/>
        <v>45719</v>
      </c>
      <c r="D62">
        <f t="shared" ca="1" si="0"/>
        <v>10</v>
      </c>
      <c r="I62">
        <f t="shared" ca="1" si="1"/>
        <v>2</v>
      </c>
      <c r="J62" t="str">
        <f t="shared" ca="1" si="2"/>
        <v>Monday</v>
      </c>
      <c r="L62">
        <f t="shared" ca="1" si="3"/>
        <v>10</v>
      </c>
    </row>
    <row r="63" spans="3:12" x14ac:dyDescent="0.35">
      <c r="C63" s="31">
        <f t="shared" ca="1" si="4"/>
        <v>45720</v>
      </c>
      <c r="D63">
        <f t="shared" ca="1" si="0"/>
        <v>10</v>
      </c>
      <c r="I63">
        <f t="shared" ca="1" si="1"/>
        <v>3</v>
      </c>
      <c r="J63" t="str">
        <f t="shared" ca="1" si="2"/>
        <v>Tuesday</v>
      </c>
      <c r="L63">
        <f t="shared" ca="1" si="3"/>
        <v>10</v>
      </c>
    </row>
    <row r="64" spans="3:12" x14ac:dyDescent="0.35">
      <c r="C64" s="31">
        <f t="shared" ca="1" si="4"/>
        <v>45721</v>
      </c>
      <c r="D64">
        <f t="shared" ca="1" si="0"/>
        <v>10</v>
      </c>
      <c r="I64">
        <f t="shared" ca="1" si="1"/>
        <v>4</v>
      </c>
      <c r="J64" t="str">
        <f t="shared" ca="1" si="2"/>
        <v>Wednesday</v>
      </c>
      <c r="L64">
        <f t="shared" ca="1" si="3"/>
        <v>10</v>
      </c>
    </row>
    <row r="65" spans="3:12" x14ac:dyDescent="0.35">
      <c r="C65" s="31">
        <f t="shared" ca="1" si="4"/>
        <v>45722</v>
      </c>
      <c r="D65">
        <f t="shared" ca="1" si="0"/>
        <v>10</v>
      </c>
      <c r="I65">
        <f t="shared" ca="1" si="1"/>
        <v>5</v>
      </c>
      <c r="J65" t="str">
        <f t="shared" ca="1" si="2"/>
        <v>Thursday</v>
      </c>
      <c r="L65">
        <f t="shared" ca="1" si="3"/>
        <v>10</v>
      </c>
    </row>
    <row r="66" spans="3:12" x14ac:dyDescent="0.35">
      <c r="C66" s="31">
        <f t="shared" ca="1" si="4"/>
        <v>45723</v>
      </c>
      <c r="D66">
        <f t="shared" ref="D66:D129" ca="1" si="5">WEEKNUM(C66)</f>
        <v>10</v>
      </c>
      <c r="I66">
        <f t="shared" ref="I66:I129" ca="1" si="6">WEEKDAY(C66)</f>
        <v>6</v>
      </c>
      <c r="J66" t="str">
        <f t="shared" ref="J66:J129" ca="1" si="7">TEXT(C66,"DDDD")</f>
        <v>Friday</v>
      </c>
      <c r="L66">
        <f t="shared" ref="L66:L129" ca="1" si="8">WEEKNUM(C66)</f>
        <v>10</v>
      </c>
    </row>
    <row r="67" spans="3:12" x14ac:dyDescent="0.35">
      <c r="C67" s="31">
        <f t="shared" ref="C67:C130" ca="1" si="9">C66+1</f>
        <v>45724</v>
      </c>
      <c r="D67">
        <f t="shared" ca="1" si="5"/>
        <v>10</v>
      </c>
      <c r="I67">
        <f t="shared" ca="1" si="6"/>
        <v>7</v>
      </c>
      <c r="J67" t="str">
        <f t="shared" ca="1" si="7"/>
        <v>Saturday</v>
      </c>
      <c r="L67">
        <f t="shared" ca="1" si="8"/>
        <v>10</v>
      </c>
    </row>
    <row r="68" spans="3:12" x14ac:dyDescent="0.35">
      <c r="C68" s="31">
        <f t="shared" ca="1" si="9"/>
        <v>45725</v>
      </c>
      <c r="D68">
        <f t="shared" ca="1" si="5"/>
        <v>11</v>
      </c>
      <c r="I68">
        <f t="shared" ca="1" si="6"/>
        <v>1</v>
      </c>
      <c r="J68" t="str">
        <f t="shared" ca="1" si="7"/>
        <v>Sunday</v>
      </c>
      <c r="L68">
        <f t="shared" ca="1" si="8"/>
        <v>11</v>
      </c>
    </row>
    <row r="69" spans="3:12" x14ac:dyDescent="0.35">
      <c r="C69" s="31">
        <f t="shared" ca="1" si="9"/>
        <v>45726</v>
      </c>
      <c r="D69">
        <f t="shared" ca="1" si="5"/>
        <v>11</v>
      </c>
      <c r="I69">
        <f t="shared" ca="1" si="6"/>
        <v>2</v>
      </c>
      <c r="J69" t="str">
        <f t="shared" ca="1" si="7"/>
        <v>Monday</v>
      </c>
      <c r="L69">
        <f t="shared" ca="1" si="8"/>
        <v>11</v>
      </c>
    </row>
    <row r="70" spans="3:12" x14ac:dyDescent="0.35">
      <c r="C70" s="31">
        <f t="shared" ca="1" si="9"/>
        <v>45727</v>
      </c>
      <c r="D70">
        <f t="shared" ca="1" si="5"/>
        <v>11</v>
      </c>
      <c r="I70">
        <f t="shared" ca="1" si="6"/>
        <v>3</v>
      </c>
      <c r="J70" t="str">
        <f t="shared" ca="1" si="7"/>
        <v>Tuesday</v>
      </c>
      <c r="L70">
        <f t="shared" ca="1" si="8"/>
        <v>11</v>
      </c>
    </row>
    <row r="71" spans="3:12" x14ac:dyDescent="0.35">
      <c r="C71" s="31">
        <f t="shared" ca="1" si="9"/>
        <v>45728</v>
      </c>
      <c r="D71">
        <f t="shared" ca="1" si="5"/>
        <v>11</v>
      </c>
      <c r="I71">
        <f t="shared" ca="1" si="6"/>
        <v>4</v>
      </c>
      <c r="J71" t="str">
        <f t="shared" ca="1" si="7"/>
        <v>Wednesday</v>
      </c>
      <c r="L71">
        <f t="shared" ca="1" si="8"/>
        <v>11</v>
      </c>
    </row>
    <row r="72" spans="3:12" x14ac:dyDescent="0.35">
      <c r="C72" s="31">
        <f t="shared" ca="1" si="9"/>
        <v>45729</v>
      </c>
      <c r="D72">
        <f t="shared" ca="1" si="5"/>
        <v>11</v>
      </c>
      <c r="I72">
        <f t="shared" ca="1" si="6"/>
        <v>5</v>
      </c>
      <c r="J72" t="str">
        <f t="shared" ca="1" si="7"/>
        <v>Thursday</v>
      </c>
      <c r="L72">
        <f t="shared" ca="1" si="8"/>
        <v>11</v>
      </c>
    </row>
    <row r="73" spans="3:12" x14ac:dyDescent="0.35">
      <c r="C73" s="31">
        <f t="shared" ca="1" si="9"/>
        <v>45730</v>
      </c>
      <c r="D73">
        <f t="shared" ca="1" si="5"/>
        <v>11</v>
      </c>
      <c r="I73">
        <f t="shared" ca="1" si="6"/>
        <v>6</v>
      </c>
      <c r="J73" t="str">
        <f t="shared" ca="1" si="7"/>
        <v>Friday</v>
      </c>
      <c r="L73">
        <f t="shared" ca="1" si="8"/>
        <v>11</v>
      </c>
    </row>
    <row r="74" spans="3:12" x14ac:dyDescent="0.35">
      <c r="C74" s="31">
        <f t="shared" ca="1" si="9"/>
        <v>45731</v>
      </c>
      <c r="D74">
        <f t="shared" ca="1" si="5"/>
        <v>11</v>
      </c>
      <c r="I74">
        <f t="shared" ca="1" si="6"/>
        <v>7</v>
      </c>
      <c r="J74" t="str">
        <f t="shared" ca="1" si="7"/>
        <v>Saturday</v>
      </c>
      <c r="L74">
        <f t="shared" ca="1" si="8"/>
        <v>11</v>
      </c>
    </row>
    <row r="75" spans="3:12" x14ac:dyDescent="0.35">
      <c r="C75" s="31">
        <f t="shared" ca="1" si="9"/>
        <v>45732</v>
      </c>
      <c r="D75">
        <f t="shared" ca="1" si="5"/>
        <v>12</v>
      </c>
      <c r="I75">
        <f t="shared" ca="1" si="6"/>
        <v>1</v>
      </c>
      <c r="J75" t="str">
        <f t="shared" ca="1" si="7"/>
        <v>Sunday</v>
      </c>
      <c r="L75">
        <f t="shared" ca="1" si="8"/>
        <v>12</v>
      </c>
    </row>
    <row r="76" spans="3:12" x14ac:dyDescent="0.35">
      <c r="C76" s="31">
        <f t="shared" ca="1" si="9"/>
        <v>45733</v>
      </c>
      <c r="D76">
        <f t="shared" ca="1" si="5"/>
        <v>12</v>
      </c>
      <c r="I76">
        <f t="shared" ca="1" si="6"/>
        <v>2</v>
      </c>
      <c r="J76" t="str">
        <f t="shared" ca="1" si="7"/>
        <v>Monday</v>
      </c>
      <c r="L76">
        <f t="shared" ca="1" si="8"/>
        <v>12</v>
      </c>
    </row>
    <row r="77" spans="3:12" x14ac:dyDescent="0.35">
      <c r="C77" s="31">
        <f t="shared" ca="1" si="9"/>
        <v>45734</v>
      </c>
      <c r="D77">
        <f t="shared" ca="1" si="5"/>
        <v>12</v>
      </c>
      <c r="I77">
        <f t="shared" ca="1" si="6"/>
        <v>3</v>
      </c>
      <c r="J77" t="str">
        <f t="shared" ca="1" si="7"/>
        <v>Tuesday</v>
      </c>
      <c r="L77">
        <f t="shared" ca="1" si="8"/>
        <v>12</v>
      </c>
    </row>
    <row r="78" spans="3:12" x14ac:dyDescent="0.35">
      <c r="C78" s="31">
        <f t="shared" ca="1" si="9"/>
        <v>45735</v>
      </c>
      <c r="D78">
        <f t="shared" ca="1" si="5"/>
        <v>12</v>
      </c>
      <c r="I78">
        <f t="shared" ca="1" si="6"/>
        <v>4</v>
      </c>
      <c r="J78" t="str">
        <f t="shared" ca="1" si="7"/>
        <v>Wednesday</v>
      </c>
      <c r="L78">
        <f t="shared" ca="1" si="8"/>
        <v>12</v>
      </c>
    </row>
    <row r="79" spans="3:12" x14ac:dyDescent="0.35">
      <c r="C79" s="31">
        <f t="shared" ca="1" si="9"/>
        <v>45736</v>
      </c>
      <c r="D79">
        <f t="shared" ca="1" si="5"/>
        <v>12</v>
      </c>
      <c r="I79">
        <f t="shared" ca="1" si="6"/>
        <v>5</v>
      </c>
      <c r="J79" t="str">
        <f t="shared" ca="1" si="7"/>
        <v>Thursday</v>
      </c>
      <c r="L79">
        <f t="shared" ca="1" si="8"/>
        <v>12</v>
      </c>
    </row>
    <row r="80" spans="3:12" x14ac:dyDescent="0.35">
      <c r="C80" s="31">
        <f t="shared" ca="1" si="9"/>
        <v>45737</v>
      </c>
      <c r="D80">
        <f t="shared" ca="1" si="5"/>
        <v>12</v>
      </c>
      <c r="I80">
        <f t="shared" ca="1" si="6"/>
        <v>6</v>
      </c>
      <c r="J80" t="str">
        <f t="shared" ca="1" si="7"/>
        <v>Friday</v>
      </c>
      <c r="L80">
        <f t="shared" ca="1" si="8"/>
        <v>12</v>
      </c>
    </row>
    <row r="81" spans="3:12" x14ac:dyDescent="0.35">
      <c r="C81" s="31">
        <f t="shared" ca="1" si="9"/>
        <v>45738</v>
      </c>
      <c r="D81">
        <f t="shared" ca="1" si="5"/>
        <v>12</v>
      </c>
      <c r="I81">
        <f t="shared" ca="1" si="6"/>
        <v>7</v>
      </c>
      <c r="J81" t="str">
        <f t="shared" ca="1" si="7"/>
        <v>Saturday</v>
      </c>
      <c r="L81">
        <f t="shared" ca="1" si="8"/>
        <v>12</v>
      </c>
    </row>
    <row r="82" spans="3:12" x14ac:dyDescent="0.35">
      <c r="C82" s="31">
        <f t="shared" ca="1" si="9"/>
        <v>45739</v>
      </c>
      <c r="D82">
        <f t="shared" ca="1" si="5"/>
        <v>13</v>
      </c>
      <c r="I82">
        <f t="shared" ca="1" si="6"/>
        <v>1</v>
      </c>
      <c r="J82" t="str">
        <f t="shared" ca="1" si="7"/>
        <v>Sunday</v>
      </c>
      <c r="L82">
        <f t="shared" ca="1" si="8"/>
        <v>13</v>
      </c>
    </row>
    <row r="83" spans="3:12" x14ac:dyDescent="0.35">
      <c r="C83" s="31">
        <f t="shared" ca="1" si="9"/>
        <v>45740</v>
      </c>
      <c r="D83">
        <f t="shared" ca="1" si="5"/>
        <v>13</v>
      </c>
      <c r="I83">
        <f t="shared" ca="1" si="6"/>
        <v>2</v>
      </c>
      <c r="J83" t="str">
        <f t="shared" ca="1" si="7"/>
        <v>Monday</v>
      </c>
      <c r="L83">
        <f t="shared" ca="1" si="8"/>
        <v>13</v>
      </c>
    </row>
    <row r="84" spans="3:12" x14ac:dyDescent="0.35">
      <c r="C84" s="31">
        <f t="shared" ca="1" si="9"/>
        <v>45741</v>
      </c>
      <c r="D84">
        <f t="shared" ca="1" si="5"/>
        <v>13</v>
      </c>
      <c r="I84">
        <f t="shared" ca="1" si="6"/>
        <v>3</v>
      </c>
      <c r="J84" t="str">
        <f t="shared" ca="1" si="7"/>
        <v>Tuesday</v>
      </c>
      <c r="L84">
        <f t="shared" ca="1" si="8"/>
        <v>13</v>
      </c>
    </row>
    <row r="85" spans="3:12" x14ac:dyDescent="0.35">
      <c r="C85" s="31">
        <f t="shared" ca="1" si="9"/>
        <v>45742</v>
      </c>
      <c r="D85">
        <f t="shared" ca="1" si="5"/>
        <v>13</v>
      </c>
      <c r="I85">
        <f t="shared" ca="1" si="6"/>
        <v>4</v>
      </c>
      <c r="J85" t="str">
        <f t="shared" ca="1" si="7"/>
        <v>Wednesday</v>
      </c>
      <c r="L85">
        <f t="shared" ca="1" si="8"/>
        <v>13</v>
      </c>
    </row>
    <row r="86" spans="3:12" x14ac:dyDescent="0.35">
      <c r="C86" s="31">
        <f t="shared" ca="1" si="9"/>
        <v>45743</v>
      </c>
      <c r="D86">
        <f t="shared" ca="1" si="5"/>
        <v>13</v>
      </c>
      <c r="I86">
        <f t="shared" ca="1" si="6"/>
        <v>5</v>
      </c>
      <c r="J86" t="str">
        <f t="shared" ca="1" si="7"/>
        <v>Thursday</v>
      </c>
      <c r="L86">
        <f t="shared" ca="1" si="8"/>
        <v>13</v>
      </c>
    </row>
    <row r="87" spans="3:12" x14ac:dyDescent="0.35">
      <c r="C87" s="31">
        <f t="shared" ca="1" si="9"/>
        <v>45744</v>
      </c>
      <c r="D87">
        <f t="shared" ca="1" si="5"/>
        <v>13</v>
      </c>
      <c r="I87">
        <f t="shared" ca="1" si="6"/>
        <v>6</v>
      </c>
      <c r="J87" t="str">
        <f t="shared" ca="1" si="7"/>
        <v>Friday</v>
      </c>
      <c r="L87">
        <f t="shared" ca="1" si="8"/>
        <v>13</v>
      </c>
    </row>
    <row r="88" spans="3:12" x14ac:dyDescent="0.35">
      <c r="C88" s="31">
        <f t="shared" ca="1" si="9"/>
        <v>45745</v>
      </c>
      <c r="D88">
        <f t="shared" ca="1" si="5"/>
        <v>13</v>
      </c>
      <c r="I88">
        <f t="shared" ca="1" si="6"/>
        <v>7</v>
      </c>
      <c r="J88" t="str">
        <f t="shared" ca="1" si="7"/>
        <v>Saturday</v>
      </c>
      <c r="L88">
        <f t="shared" ca="1" si="8"/>
        <v>13</v>
      </c>
    </row>
    <row r="89" spans="3:12" x14ac:dyDescent="0.35">
      <c r="C89" s="31">
        <f t="shared" ca="1" si="9"/>
        <v>45746</v>
      </c>
      <c r="D89">
        <f t="shared" ca="1" si="5"/>
        <v>14</v>
      </c>
      <c r="I89">
        <f t="shared" ca="1" si="6"/>
        <v>1</v>
      </c>
      <c r="J89" t="str">
        <f t="shared" ca="1" si="7"/>
        <v>Sunday</v>
      </c>
      <c r="L89">
        <f t="shared" ca="1" si="8"/>
        <v>14</v>
      </c>
    </row>
    <row r="90" spans="3:12" x14ac:dyDescent="0.35">
      <c r="C90" s="31">
        <f t="shared" ca="1" si="9"/>
        <v>45747</v>
      </c>
      <c r="D90">
        <f t="shared" ca="1" si="5"/>
        <v>14</v>
      </c>
      <c r="I90">
        <f t="shared" ca="1" si="6"/>
        <v>2</v>
      </c>
      <c r="J90" t="str">
        <f t="shared" ca="1" si="7"/>
        <v>Monday</v>
      </c>
      <c r="L90">
        <f t="shared" ca="1" si="8"/>
        <v>14</v>
      </c>
    </row>
    <row r="91" spans="3:12" x14ac:dyDescent="0.35">
      <c r="C91" s="31">
        <f t="shared" ca="1" si="9"/>
        <v>45748</v>
      </c>
      <c r="D91">
        <f t="shared" ca="1" si="5"/>
        <v>14</v>
      </c>
      <c r="I91">
        <f t="shared" ca="1" si="6"/>
        <v>3</v>
      </c>
      <c r="J91" t="str">
        <f t="shared" ca="1" si="7"/>
        <v>Tuesday</v>
      </c>
      <c r="L91">
        <f t="shared" ca="1" si="8"/>
        <v>14</v>
      </c>
    </row>
    <row r="92" spans="3:12" x14ac:dyDescent="0.35">
      <c r="C92" s="31">
        <f t="shared" ca="1" si="9"/>
        <v>45749</v>
      </c>
      <c r="D92">
        <f t="shared" ca="1" si="5"/>
        <v>14</v>
      </c>
      <c r="I92">
        <f t="shared" ca="1" si="6"/>
        <v>4</v>
      </c>
      <c r="J92" t="str">
        <f t="shared" ca="1" si="7"/>
        <v>Wednesday</v>
      </c>
      <c r="L92">
        <f t="shared" ca="1" si="8"/>
        <v>14</v>
      </c>
    </row>
    <row r="93" spans="3:12" x14ac:dyDescent="0.35">
      <c r="C93" s="31">
        <f t="shared" ca="1" si="9"/>
        <v>45750</v>
      </c>
      <c r="D93">
        <f t="shared" ca="1" si="5"/>
        <v>14</v>
      </c>
      <c r="I93">
        <f t="shared" ca="1" si="6"/>
        <v>5</v>
      </c>
      <c r="J93" t="str">
        <f t="shared" ca="1" si="7"/>
        <v>Thursday</v>
      </c>
      <c r="L93">
        <f t="shared" ca="1" si="8"/>
        <v>14</v>
      </c>
    </row>
    <row r="94" spans="3:12" x14ac:dyDescent="0.35">
      <c r="C94" s="31">
        <f t="shared" ca="1" si="9"/>
        <v>45751</v>
      </c>
      <c r="D94">
        <f t="shared" ca="1" si="5"/>
        <v>14</v>
      </c>
      <c r="I94">
        <f t="shared" ca="1" si="6"/>
        <v>6</v>
      </c>
      <c r="J94" t="str">
        <f t="shared" ca="1" si="7"/>
        <v>Friday</v>
      </c>
      <c r="L94">
        <f t="shared" ca="1" si="8"/>
        <v>14</v>
      </c>
    </row>
    <row r="95" spans="3:12" x14ac:dyDescent="0.35">
      <c r="C95" s="31">
        <f t="shared" ca="1" si="9"/>
        <v>45752</v>
      </c>
      <c r="D95">
        <f t="shared" ca="1" si="5"/>
        <v>14</v>
      </c>
      <c r="I95">
        <f t="shared" ca="1" si="6"/>
        <v>7</v>
      </c>
      <c r="J95" t="str">
        <f t="shared" ca="1" si="7"/>
        <v>Saturday</v>
      </c>
      <c r="L95">
        <f t="shared" ca="1" si="8"/>
        <v>14</v>
      </c>
    </row>
    <row r="96" spans="3:12" x14ac:dyDescent="0.35">
      <c r="C96" s="31">
        <f t="shared" ca="1" si="9"/>
        <v>45753</v>
      </c>
      <c r="D96">
        <f t="shared" ca="1" si="5"/>
        <v>15</v>
      </c>
      <c r="I96">
        <f t="shared" ca="1" si="6"/>
        <v>1</v>
      </c>
      <c r="J96" t="str">
        <f t="shared" ca="1" si="7"/>
        <v>Sunday</v>
      </c>
      <c r="L96">
        <f t="shared" ca="1" si="8"/>
        <v>15</v>
      </c>
    </row>
    <row r="97" spans="3:12" x14ac:dyDescent="0.35">
      <c r="C97" s="31">
        <f t="shared" ca="1" si="9"/>
        <v>45754</v>
      </c>
      <c r="D97">
        <f t="shared" ca="1" si="5"/>
        <v>15</v>
      </c>
      <c r="I97">
        <f t="shared" ca="1" si="6"/>
        <v>2</v>
      </c>
      <c r="J97" t="str">
        <f t="shared" ca="1" si="7"/>
        <v>Monday</v>
      </c>
      <c r="L97">
        <f t="shared" ca="1" si="8"/>
        <v>15</v>
      </c>
    </row>
    <row r="98" spans="3:12" x14ac:dyDescent="0.35">
      <c r="C98" s="31">
        <f t="shared" ca="1" si="9"/>
        <v>45755</v>
      </c>
      <c r="D98">
        <f t="shared" ca="1" si="5"/>
        <v>15</v>
      </c>
      <c r="I98">
        <f t="shared" ca="1" si="6"/>
        <v>3</v>
      </c>
      <c r="J98" t="str">
        <f t="shared" ca="1" si="7"/>
        <v>Tuesday</v>
      </c>
      <c r="L98">
        <f t="shared" ca="1" si="8"/>
        <v>15</v>
      </c>
    </row>
    <row r="99" spans="3:12" x14ac:dyDescent="0.35">
      <c r="C99" s="31">
        <f t="shared" ca="1" si="9"/>
        <v>45756</v>
      </c>
      <c r="D99">
        <f t="shared" ca="1" si="5"/>
        <v>15</v>
      </c>
      <c r="I99">
        <f t="shared" ca="1" si="6"/>
        <v>4</v>
      </c>
      <c r="J99" t="str">
        <f t="shared" ca="1" si="7"/>
        <v>Wednesday</v>
      </c>
      <c r="L99">
        <f t="shared" ca="1" si="8"/>
        <v>15</v>
      </c>
    </row>
    <row r="100" spans="3:12" x14ac:dyDescent="0.35">
      <c r="C100" s="31">
        <f t="shared" ca="1" si="9"/>
        <v>45757</v>
      </c>
      <c r="D100">
        <f t="shared" ca="1" si="5"/>
        <v>15</v>
      </c>
      <c r="I100">
        <f t="shared" ca="1" si="6"/>
        <v>5</v>
      </c>
      <c r="J100" t="str">
        <f t="shared" ca="1" si="7"/>
        <v>Thursday</v>
      </c>
      <c r="L100">
        <f t="shared" ca="1" si="8"/>
        <v>15</v>
      </c>
    </row>
    <row r="101" spans="3:12" x14ac:dyDescent="0.35">
      <c r="C101" s="31">
        <f t="shared" ca="1" si="9"/>
        <v>45758</v>
      </c>
      <c r="D101">
        <f t="shared" ca="1" si="5"/>
        <v>15</v>
      </c>
      <c r="I101">
        <f t="shared" ca="1" si="6"/>
        <v>6</v>
      </c>
      <c r="J101" t="str">
        <f t="shared" ca="1" si="7"/>
        <v>Friday</v>
      </c>
      <c r="L101">
        <f t="shared" ca="1" si="8"/>
        <v>15</v>
      </c>
    </row>
    <row r="102" spans="3:12" x14ac:dyDescent="0.35">
      <c r="C102" s="31">
        <f t="shared" ca="1" si="9"/>
        <v>45759</v>
      </c>
      <c r="D102">
        <f t="shared" ca="1" si="5"/>
        <v>15</v>
      </c>
      <c r="I102">
        <f t="shared" ca="1" si="6"/>
        <v>7</v>
      </c>
      <c r="J102" t="str">
        <f t="shared" ca="1" si="7"/>
        <v>Saturday</v>
      </c>
      <c r="L102">
        <f t="shared" ca="1" si="8"/>
        <v>15</v>
      </c>
    </row>
    <row r="103" spans="3:12" x14ac:dyDescent="0.35">
      <c r="C103" s="31">
        <f t="shared" ca="1" si="9"/>
        <v>45760</v>
      </c>
      <c r="D103">
        <f t="shared" ca="1" si="5"/>
        <v>16</v>
      </c>
      <c r="I103">
        <f t="shared" ca="1" si="6"/>
        <v>1</v>
      </c>
      <c r="J103" t="str">
        <f t="shared" ca="1" si="7"/>
        <v>Sunday</v>
      </c>
      <c r="L103">
        <f t="shared" ca="1" si="8"/>
        <v>16</v>
      </c>
    </row>
    <row r="104" spans="3:12" x14ac:dyDescent="0.35">
      <c r="C104" s="31">
        <f t="shared" ca="1" si="9"/>
        <v>45761</v>
      </c>
      <c r="D104">
        <f t="shared" ca="1" si="5"/>
        <v>16</v>
      </c>
      <c r="I104">
        <f t="shared" ca="1" si="6"/>
        <v>2</v>
      </c>
      <c r="J104" t="str">
        <f t="shared" ca="1" si="7"/>
        <v>Monday</v>
      </c>
      <c r="L104">
        <f t="shared" ca="1" si="8"/>
        <v>16</v>
      </c>
    </row>
    <row r="105" spans="3:12" x14ac:dyDescent="0.35">
      <c r="C105" s="31">
        <f t="shared" ca="1" si="9"/>
        <v>45762</v>
      </c>
      <c r="D105">
        <f t="shared" ca="1" si="5"/>
        <v>16</v>
      </c>
      <c r="I105">
        <f t="shared" ca="1" si="6"/>
        <v>3</v>
      </c>
      <c r="J105" t="str">
        <f t="shared" ca="1" si="7"/>
        <v>Tuesday</v>
      </c>
      <c r="L105">
        <f t="shared" ca="1" si="8"/>
        <v>16</v>
      </c>
    </row>
    <row r="106" spans="3:12" x14ac:dyDescent="0.35">
      <c r="C106" s="31">
        <f t="shared" ca="1" si="9"/>
        <v>45763</v>
      </c>
      <c r="D106">
        <f t="shared" ca="1" si="5"/>
        <v>16</v>
      </c>
      <c r="I106">
        <f t="shared" ca="1" si="6"/>
        <v>4</v>
      </c>
      <c r="J106" t="str">
        <f t="shared" ca="1" si="7"/>
        <v>Wednesday</v>
      </c>
      <c r="L106">
        <f t="shared" ca="1" si="8"/>
        <v>16</v>
      </c>
    </row>
    <row r="107" spans="3:12" x14ac:dyDescent="0.35">
      <c r="C107" s="31">
        <f t="shared" ca="1" si="9"/>
        <v>45764</v>
      </c>
      <c r="D107">
        <f t="shared" ca="1" si="5"/>
        <v>16</v>
      </c>
      <c r="I107">
        <f t="shared" ca="1" si="6"/>
        <v>5</v>
      </c>
      <c r="J107" t="str">
        <f t="shared" ca="1" si="7"/>
        <v>Thursday</v>
      </c>
      <c r="L107">
        <f t="shared" ca="1" si="8"/>
        <v>16</v>
      </c>
    </row>
    <row r="108" spans="3:12" x14ac:dyDescent="0.35">
      <c r="C108" s="31">
        <f t="shared" ca="1" si="9"/>
        <v>45765</v>
      </c>
      <c r="D108">
        <f t="shared" ca="1" si="5"/>
        <v>16</v>
      </c>
      <c r="I108">
        <f t="shared" ca="1" si="6"/>
        <v>6</v>
      </c>
      <c r="J108" t="str">
        <f t="shared" ca="1" si="7"/>
        <v>Friday</v>
      </c>
      <c r="L108">
        <f t="shared" ca="1" si="8"/>
        <v>16</v>
      </c>
    </row>
    <row r="109" spans="3:12" x14ac:dyDescent="0.35">
      <c r="C109" s="31">
        <f t="shared" ca="1" si="9"/>
        <v>45766</v>
      </c>
      <c r="D109">
        <f t="shared" ca="1" si="5"/>
        <v>16</v>
      </c>
      <c r="I109">
        <f t="shared" ca="1" si="6"/>
        <v>7</v>
      </c>
      <c r="J109" t="str">
        <f t="shared" ca="1" si="7"/>
        <v>Saturday</v>
      </c>
      <c r="L109">
        <f t="shared" ca="1" si="8"/>
        <v>16</v>
      </c>
    </row>
    <row r="110" spans="3:12" x14ac:dyDescent="0.35">
      <c r="C110" s="31">
        <f t="shared" ca="1" si="9"/>
        <v>45767</v>
      </c>
      <c r="D110">
        <f t="shared" ca="1" si="5"/>
        <v>17</v>
      </c>
      <c r="I110">
        <f t="shared" ca="1" si="6"/>
        <v>1</v>
      </c>
      <c r="J110" t="str">
        <f t="shared" ca="1" si="7"/>
        <v>Sunday</v>
      </c>
      <c r="L110">
        <f t="shared" ca="1" si="8"/>
        <v>17</v>
      </c>
    </row>
    <row r="111" spans="3:12" x14ac:dyDescent="0.35">
      <c r="C111" s="31">
        <f t="shared" ca="1" si="9"/>
        <v>45768</v>
      </c>
      <c r="D111">
        <f t="shared" ca="1" si="5"/>
        <v>17</v>
      </c>
      <c r="I111">
        <f t="shared" ca="1" si="6"/>
        <v>2</v>
      </c>
      <c r="J111" t="str">
        <f t="shared" ca="1" si="7"/>
        <v>Monday</v>
      </c>
      <c r="L111">
        <f t="shared" ca="1" si="8"/>
        <v>17</v>
      </c>
    </row>
    <row r="112" spans="3:12" x14ac:dyDescent="0.35">
      <c r="C112" s="31">
        <f t="shared" ca="1" si="9"/>
        <v>45769</v>
      </c>
      <c r="D112">
        <f t="shared" ca="1" si="5"/>
        <v>17</v>
      </c>
      <c r="I112">
        <f t="shared" ca="1" si="6"/>
        <v>3</v>
      </c>
      <c r="J112" t="str">
        <f t="shared" ca="1" si="7"/>
        <v>Tuesday</v>
      </c>
      <c r="L112">
        <f t="shared" ca="1" si="8"/>
        <v>17</v>
      </c>
    </row>
    <row r="113" spans="3:12" x14ac:dyDescent="0.35">
      <c r="C113" s="31">
        <f t="shared" ca="1" si="9"/>
        <v>45770</v>
      </c>
      <c r="D113">
        <f t="shared" ca="1" si="5"/>
        <v>17</v>
      </c>
      <c r="I113">
        <f t="shared" ca="1" si="6"/>
        <v>4</v>
      </c>
      <c r="J113" t="str">
        <f t="shared" ca="1" si="7"/>
        <v>Wednesday</v>
      </c>
      <c r="L113">
        <f t="shared" ca="1" si="8"/>
        <v>17</v>
      </c>
    </row>
    <row r="114" spans="3:12" x14ac:dyDescent="0.35">
      <c r="C114" s="31">
        <f t="shared" ca="1" si="9"/>
        <v>45771</v>
      </c>
      <c r="D114">
        <f t="shared" ca="1" si="5"/>
        <v>17</v>
      </c>
      <c r="I114">
        <f t="shared" ca="1" si="6"/>
        <v>5</v>
      </c>
      <c r="J114" t="str">
        <f t="shared" ca="1" si="7"/>
        <v>Thursday</v>
      </c>
      <c r="L114">
        <f t="shared" ca="1" si="8"/>
        <v>17</v>
      </c>
    </row>
    <row r="115" spans="3:12" x14ac:dyDescent="0.35">
      <c r="C115" s="31">
        <f t="shared" ca="1" si="9"/>
        <v>45772</v>
      </c>
      <c r="D115">
        <f t="shared" ca="1" si="5"/>
        <v>17</v>
      </c>
      <c r="I115">
        <f t="shared" ca="1" si="6"/>
        <v>6</v>
      </c>
      <c r="J115" t="str">
        <f t="shared" ca="1" si="7"/>
        <v>Friday</v>
      </c>
      <c r="L115">
        <f t="shared" ca="1" si="8"/>
        <v>17</v>
      </c>
    </row>
    <row r="116" spans="3:12" x14ac:dyDescent="0.35">
      <c r="C116" s="31">
        <f t="shared" ca="1" si="9"/>
        <v>45773</v>
      </c>
      <c r="D116">
        <f t="shared" ca="1" si="5"/>
        <v>17</v>
      </c>
      <c r="I116">
        <f t="shared" ca="1" si="6"/>
        <v>7</v>
      </c>
      <c r="J116" t="str">
        <f t="shared" ca="1" si="7"/>
        <v>Saturday</v>
      </c>
      <c r="L116">
        <f t="shared" ca="1" si="8"/>
        <v>17</v>
      </c>
    </row>
    <row r="117" spans="3:12" x14ac:dyDescent="0.35">
      <c r="C117" s="31">
        <f t="shared" ca="1" si="9"/>
        <v>45774</v>
      </c>
      <c r="D117">
        <f t="shared" ca="1" si="5"/>
        <v>18</v>
      </c>
      <c r="I117">
        <f t="shared" ca="1" si="6"/>
        <v>1</v>
      </c>
      <c r="J117" t="str">
        <f t="shared" ca="1" si="7"/>
        <v>Sunday</v>
      </c>
      <c r="L117">
        <f t="shared" ca="1" si="8"/>
        <v>18</v>
      </c>
    </row>
    <row r="118" spans="3:12" x14ac:dyDescent="0.35">
      <c r="C118" s="31">
        <f t="shared" ca="1" si="9"/>
        <v>45775</v>
      </c>
      <c r="D118">
        <f t="shared" ca="1" si="5"/>
        <v>18</v>
      </c>
      <c r="I118">
        <f t="shared" ca="1" si="6"/>
        <v>2</v>
      </c>
      <c r="J118" t="str">
        <f t="shared" ca="1" si="7"/>
        <v>Monday</v>
      </c>
      <c r="L118">
        <f t="shared" ca="1" si="8"/>
        <v>18</v>
      </c>
    </row>
    <row r="119" spans="3:12" x14ac:dyDescent="0.35">
      <c r="C119" s="31">
        <f t="shared" ca="1" si="9"/>
        <v>45776</v>
      </c>
      <c r="D119">
        <f t="shared" ca="1" si="5"/>
        <v>18</v>
      </c>
      <c r="I119">
        <f t="shared" ca="1" si="6"/>
        <v>3</v>
      </c>
      <c r="J119" t="str">
        <f t="shared" ca="1" si="7"/>
        <v>Tuesday</v>
      </c>
      <c r="L119">
        <f t="shared" ca="1" si="8"/>
        <v>18</v>
      </c>
    </row>
    <row r="120" spans="3:12" x14ac:dyDescent="0.35">
      <c r="C120" s="31">
        <f t="shared" ca="1" si="9"/>
        <v>45777</v>
      </c>
      <c r="D120">
        <f t="shared" ca="1" si="5"/>
        <v>18</v>
      </c>
      <c r="I120">
        <f t="shared" ca="1" si="6"/>
        <v>4</v>
      </c>
      <c r="J120" t="str">
        <f t="shared" ca="1" si="7"/>
        <v>Wednesday</v>
      </c>
      <c r="L120">
        <f t="shared" ca="1" si="8"/>
        <v>18</v>
      </c>
    </row>
    <row r="121" spans="3:12" x14ac:dyDescent="0.35">
      <c r="C121" s="31">
        <f t="shared" ca="1" si="9"/>
        <v>45778</v>
      </c>
      <c r="D121">
        <f t="shared" ca="1" si="5"/>
        <v>18</v>
      </c>
      <c r="I121">
        <f t="shared" ca="1" si="6"/>
        <v>5</v>
      </c>
      <c r="J121" t="str">
        <f t="shared" ca="1" si="7"/>
        <v>Thursday</v>
      </c>
      <c r="L121">
        <f t="shared" ca="1" si="8"/>
        <v>18</v>
      </c>
    </row>
    <row r="122" spans="3:12" x14ac:dyDescent="0.35">
      <c r="C122" s="31">
        <f t="shared" ca="1" si="9"/>
        <v>45779</v>
      </c>
      <c r="D122">
        <f t="shared" ca="1" si="5"/>
        <v>18</v>
      </c>
      <c r="I122">
        <f t="shared" ca="1" si="6"/>
        <v>6</v>
      </c>
      <c r="J122" t="str">
        <f t="shared" ca="1" si="7"/>
        <v>Friday</v>
      </c>
      <c r="L122">
        <f t="shared" ca="1" si="8"/>
        <v>18</v>
      </c>
    </row>
    <row r="123" spans="3:12" x14ac:dyDescent="0.35">
      <c r="C123" s="31">
        <f t="shared" ca="1" si="9"/>
        <v>45780</v>
      </c>
      <c r="D123">
        <f t="shared" ca="1" si="5"/>
        <v>18</v>
      </c>
      <c r="I123">
        <f t="shared" ca="1" si="6"/>
        <v>7</v>
      </c>
      <c r="J123" t="str">
        <f t="shared" ca="1" si="7"/>
        <v>Saturday</v>
      </c>
      <c r="L123">
        <f t="shared" ca="1" si="8"/>
        <v>18</v>
      </c>
    </row>
    <row r="124" spans="3:12" x14ac:dyDescent="0.35">
      <c r="C124" s="31">
        <f t="shared" ca="1" si="9"/>
        <v>45781</v>
      </c>
      <c r="D124">
        <f t="shared" ca="1" si="5"/>
        <v>19</v>
      </c>
      <c r="I124">
        <f t="shared" ca="1" si="6"/>
        <v>1</v>
      </c>
      <c r="J124" t="str">
        <f t="shared" ca="1" si="7"/>
        <v>Sunday</v>
      </c>
      <c r="L124">
        <f t="shared" ca="1" si="8"/>
        <v>19</v>
      </c>
    </row>
    <row r="125" spans="3:12" x14ac:dyDescent="0.35">
      <c r="C125" s="31">
        <f t="shared" ca="1" si="9"/>
        <v>45782</v>
      </c>
      <c r="D125">
        <f t="shared" ca="1" si="5"/>
        <v>19</v>
      </c>
      <c r="I125">
        <f t="shared" ca="1" si="6"/>
        <v>2</v>
      </c>
      <c r="J125" t="str">
        <f t="shared" ca="1" si="7"/>
        <v>Monday</v>
      </c>
      <c r="L125">
        <f t="shared" ca="1" si="8"/>
        <v>19</v>
      </c>
    </row>
    <row r="126" spans="3:12" x14ac:dyDescent="0.35">
      <c r="C126" s="31">
        <f t="shared" ca="1" si="9"/>
        <v>45783</v>
      </c>
      <c r="D126">
        <f t="shared" ca="1" si="5"/>
        <v>19</v>
      </c>
      <c r="I126">
        <f t="shared" ca="1" si="6"/>
        <v>3</v>
      </c>
      <c r="J126" t="str">
        <f t="shared" ca="1" si="7"/>
        <v>Tuesday</v>
      </c>
      <c r="L126">
        <f t="shared" ca="1" si="8"/>
        <v>19</v>
      </c>
    </row>
    <row r="127" spans="3:12" x14ac:dyDescent="0.35">
      <c r="C127" s="31">
        <f t="shared" ca="1" si="9"/>
        <v>45784</v>
      </c>
      <c r="D127">
        <f t="shared" ca="1" si="5"/>
        <v>19</v>
      </c>
      <c r="I127">
        <f t="shared" ca="1" si="6"/>
        <v>4</v>
      </c>
      <c r="J127" t="str">
        <f t="shared" ca="1" si="7"/>
        <v>Wednesday</v>
      </c>
      <c r="L127">
        <f t="shared" ca="1" si="8"/>
        <v>19</v>
      </c>
    </row>
    <row r="128" spans="3:12" x14ac:dyDescent="0.35">
      <c r="C128" s="31">
        <f t="shared" ca="1" si="9"/>
        <v>45785</v>
      </c>
      <c r="D128">
        <f t="shared" ca="1" si="5"/>
        <v>19</v>
      </c>
      <c r="I128">
        <f t="shared" ca="1" si="6"/>
        <v>5</v>
      </c>
      <c r="J128" t="str">
        <f t="shared" ca="1" si="7"/>
        <v>Thursday</v>
      </c>
      <c r="L128">
        <f t="shared" ca="1" si="8"/>
        <v>19</v>
      </c>
    </row>
    <row r="129" spans="3:12" x14ac:dyDescent="0.35">
      <c r="C129" s="31">
        <f t="shared" ca="1" si="9"/>
        <v>45786</v>
      </c>
      <c r="D129">
        <f t="shared" ca="1" si="5"/>
        <v>19</v>
      </c>
      <c r="I129">
        <f t="shared" ca="1" si="6"/>
        <v>6</v>
      </c>
      <c r="J129" t="str">
        <f t="shared" ca="1" si="7"/>
        <v>Friday</v>
      </c>
      <c r="L129">
        <f t="shared" ca="1" si="8"/>
        <v>19</v>
      </c>
    </row>
    <row r="130" spans="3:12" x14ac:dyDescent="0.35">
      <c r="C130" s="31">
        <f t="shared" ca="1" si="9"/>
        <v>45787</v>
      </c>
      <c r="D130">
        <f t="shared" ref="D130:D193" ca="1" si="10">WEEKNUM(C130)</f>
        <v>19</v>
      </c>
      <c r="I130">
        <f t="shared" ref="I130:I193" ca="1" si="11">WEEKDAY(C130)</f>
        <v>7</v>
      </c>
      <c r="J130" t="str">
        <f t="shared" ref="J130:J193" ca="1" si="12">TEXT(C130,"DDDD")</f>
        <v>Saturday</v>
      </c>
      <c r="L130">
        <f t="shared" ref="L130:L193" ca="1" si="13">WEEKNUM(C130)</f>
        <v>19</v>
      </c>
    </row>
    <row r="131" spans="3:12" x14ac:dyDescent="0.35">
      <c r="C131" s="31">
        <f t="shared" ref="C131:C194" ca="1" si="14">C130+1</f>
        <v>45788</v>
      </c>
      <c r="D131">
        <f t="shared" ca="1" si="10"/>
        <v>20</v>
      </c>
      <c r="I131">
        <f t="shared" ca="1" si="11"/>
        <v>1</v>
      </c>
      <c r="J131" t="str">
        <f t="shared" ca="1" si="12"/>
        <v>Sunday</v>
      </c>
      <c r="L131">
        <f t="shared" ca="1" si="13"/>
        <v>20</v>
      </c>
    </row>
    <row r="132" spans="3:12" x14ac:dyDescent="0.35">
      <c r="C132" s="31">
        <f t="shared" ca="1" si="14"/>
        <v>45789</v>
      </c>
      <c r="D132">
        <f t="shared" ca="1" si="10"/>
        <v>20</v>
      </c>
      <c r="I132">
        <f t="shared" ca="1" si="11"/>
        <v>2</v>
      </c>
      <c r="J132" t="str">
        <f t="shared" ca="1" si="12"/>
        <v>Monday</v>
      </c>
      <c r="L132">
        <f t="shared" ca="1" si="13"/>
        <v>20</v>
      </c>
    </row>
    <row r="133" spans="3:12" x14ac:dyDescent="0.35">
      <c r="C133" s="31">
        <f t="shared" ca="1" si="14"/>
        <v>45790</v>
      </c>
      <c r="D133">
        <f t="shared" ca="1" si="10"/>
        <v>20</v>
      </c>
      <c r="I133">
        <f t="shared" ca="1" si="11"/>
        <v>3</v>
      </c>
      <c r="J133" t="str">
        <f t="shared" ca="1" si="12"/>
        <v>Tuesday</v>
      </c>
      <c r="L133">
        <f t="shared" ca="1" si="13"/>
        <v>20</v>
      </c>
    </row>
    <row r="134" spans="3:12" x14ac:dyDescent="0.35">
      <c r="C134" s="31">
        <f t="shared" ca="1" si="14"/>
        <v>45791</v>
      </c>
      <c r="D134">
        <f t="shared" ca="1" si="10"/>
        <v>20</v>
      </c>
      <c r="I134">
        <f t="shared" ca="1" si="11"/>
        <v>4</v>
      </c>
      <c r="J134" t="str">
        <f t="shared" ca="1" si="12"/>
        <v>Wednesday</v>
      </c>
      <c r="L134">
        <f t="shared" ca="1" si="13"/>
        <v>20</v>
      </c>
    </row>
    <row r="135" spans="3:12" x14ac:dyDescent="0.35">
      <c r="C135" s="31">
        <f t="shared" ca="1" si="14"/>
        <v>45792</v>
      </c>
      <c r="D135">
        <f t="shared" ca="1" si="10"/>
        <v>20</v>
      </c>
      <c r="I135">
        <f t="shared" ca="1" si="11"/>
        <v>5</v>
      </c>
      <c r="J135" t="str">
        <f t="shared" ca="1" si="12"/>
        <v>Thursday</v>
      </c>
      <c r="L135">
        <f t="shared" ca="1" si="13"/>
        <v>20</v>
      </c>
    </row>
    <row r="136" spans="3:12" x14ac:dyDescent="0.35">
      <c r="C136" s="31">
        <f t="shared" ca="1" si="14"/>
        <v>45793</v>
      </c>
      <c r="D136">
        <f t="shared" ca="1" si="10"/>
        <v>20</v>
      </c>
      <c r="I136">
        <f t="shared" ca="1" si="11"/>
        <v>6</v>
      </c>
      <c r="J136" t="str">
        <f t="shared" ca="1" si="12"/>
        <v>Friday</v>
      </c>
      <c r="L136">
        <f t="shared" ca="1" si="13"/>
        <v>20</v>
      </c>
    </row>
    <row r="137" spans="3:12" x14ac:dyDescent="0.35">
      <c r="C137" s="31">
        <f t="shared" ca="1" si="14"/>
        <v>45794</v>
      </c>
      <c r="D137">
        <f t="shared" ca="1" si="10"/>
        <v>20</v>
      </c>
      <c r="I137">
        <f t="shared" ca="1" si="11"/>
        <v>7</v>
      </c>
      <c r="J137" t="str">
        <f t="shared" ca="1" si="12"/>
        <v>Saturday</v>
      </c>
      <c r="L137">
        <f t="shared" ca="1" si="13"/>
        <v>20</v>
      </c>
    </row>
    <row r="138" spans="3:12" x14ac:dyDescent="0.35">
      <c r="C138" s="31">
        <f t="shared" ca="1" si="14"/>
        <v>45795</v>
      </c>
      <c r="D138">
        <f t="shared" ca="1" si="10"/>
        <v>21</v>
      </c>
      <c r="I138">
        <f t="shared" ca="1" si="11"/>
        <v>1</v>
      </c>
      <c r="J138" t="str">
        <f t="shared" ca="1" si="12"/>
        <v>Sunday</v>
      </c>
      <c r="L138">
        <f t="shared" ca="1" si="13"/>
        <v>21</v>
      </c>
    </row>
    <row r="139" spans="3:12" x14ac:dyDescent="0.35">
      <c r="C139" s="31">
        <f t="shared" ca="1" si="14"/>
        <v>45796</v>
      </c>
      <c r="D139">
        <f t="shared" ca="1" si="10"/>
        <v>21</v>
      </c>
      <c r="I139">
        <f t="shared" ca="1" si="11"/>
        <v>2</v>
      </c>
      <c r="J139" t="str">
        <f t="shared" ca="1" si="12"/>
        <v>Monday</v>
      </c>
      <c r="L139">
        <f t="shared" ca="1" si="13"/>
        <v>21</v>
      </c>
    </row>
    <row r="140" spans="3:12" x14ac:dyDescent="0.35">
      <c r="C140" s="31">
        <f t="shared" ca="1" si="14"/>
        <v>45797</v>
      </c>
      <c r="D140">
        <f t="shared" ca="1" si="10"/>
        <v>21</v>
      </c>
      <c r="I140">
        <f t="shared" ca="1" si="11"/>
        <v>3</v>
      </c>
      <c r="J140" t="str">
        <f t="shared" ca="1" si="12"/>
        <v>Tuesday</v>
      </c>
      <c r="L140">
        <f t="shared" ca="1" si="13"/>
        <v>21</v>
      </c>
    </row>
    <row r="141" spans="3:12" x14ac:dyDescent="0.35">
      <c r="C141" s="31">
        <f t="shared" ca="1" si="14"/>
        <v>45798</v>
      </c>
      <c r="D141">
        <f t="shared" ca="1" si="10"/>
        <v>21</v>
      </c>
      <c r="I141">
        <f t="shared" ca="1" si="11"/>
        <v>4</v>
      </c>
      <c r="J141" t="str">
        <f t="shared" ca="1" si="12"/>
        <v>Wednesday</v>
      </c>
      <c r="L141">
        <f t="shared" ca="1" si="13"/>
        <v>21</v>
      </c>
    </row>
    <row r="142" spans="3:12" x14ac:dyDescent="0.35">
      <c r="C142" s="31">
        <f t="shared" ca="1" si="14"/>
        <v>45799</v>
      </c>
      <c r="D142">
        <f t="shared" ca="1" si="10"/>
        <v>21</v>
      </c>
      <c r="I142">
        <f t="shared" ca="1" si="11"/>
        <v>5</v>
      </c>
      <c r="J142" t="str">
        <f t="shared" ca="1" si="12"/>
        <v>Thursday</v>
      </c>
      <c r="L142">
        <f t="shared" ca="1" si="13"/>
        <v>21</v>
      </c>
    </row>
    <row r="143" spans="3:12" x14ac:dyDescent="0.35">
      <c r="C143" s="31">
        <f t="shared" ca="1" si="14"/>
        <v>45800</v>
      </c>
      <c r="D143">
        <f t="shared" ca="1" si="10"/>
        <v>21</v>
      </c>
      <c r="I143">
        <f t="shared" ca="1" si="11"/>
        <v>6</v>
      </c>
      <c r="J143" t="str">
        <f t="shared" ca="1" si="12"/>
        <v>Friday</v>
      </c>
      <c r="L143">
        <f t="shared" ca="1" si="13"/>
        <v>21</v>
      </c>
    </row>
    <row r="144" spans="3:12" x14ac:dyDescent="0.35">
      <c r="C144" s="31">
        <f t="shared" ca="1" si="14"/>
        <v>45801</v>
      </c>
      <c r="D144">
        <f t="shared" ca="1" si="10"/>
        <v>21</v>
      </c>
      <c r="I144">
        <f t="shared" ca="1" si="11"/>
        <v>7</v>
      </c>
      <c r="J144" t="str">
        <f t="shared" ca="1" si="12"/>
        <v>Saturday</v>
      </c>
      <c r="L144">
        <f t="shared" ca="1" si="13"/>
        <v>21</v>
      </c>
    </row>
    <row r="145" spans="3:12" x14ac:dyDescent="0.35">
      <c r="C145" s="31">
        <f t="shared" ca="1" si="14"/>
        <v>45802</v>
      </c>
      <c r="D145">
        <f t="shared" ca="1" si="10"/>
        <v>22</v>
      </c>
      <c r="I145">
        <f t="shared" ca="1" si="11"/>
        <v>1</v>
      </c>
      <c r="J145" t="str">
        <f t="shared" ca="1" si="12"/>
        <v>Sunday</v>
      </c>
      <c r="L145">
        <f t="shared" ca="1" si="13"/>
        <v>22</v>
      </c>
    </row>
    <row r="146" spans="3:12" x14ac:dyDescent="0.35">
      <c r="C146" s="31">
        <f t="shared" ca="1" si="14"/>
        <v>45803</v>
      </c>
      <c r="D146">
        <f t="shared" ca="1" si="10"/>
        <v>22</v>
      </c>
      <c r="I146">
        <f t="shared" ca="1" si="11"/>
        <v>2</v>
      </c>
      <c r="J146" t="str">
        <f t="shared" ca="1" si="12"/>
        <v>Monday</v>
      </c>
      <c r="L146">
        <f t="shared" ca="1" si="13"/>
        <v>22</v>
      </c>
    </row>
    <row r="147" spans="3:12" x14ac:dyDescent="0.35">
      <c r="C147" s="31">
        <f t="shared" ca="1" si="14"/>
        <v>45804</v>
      </c>
      <c r="D147">
        <f t="shared" ca="1" si="10"/>
        <v>22</v>
      </c>
      <c r="I147">
        <f t="shared" ca="1" si="11"/>
        <v>3</v>
      </c>
      <c r="J147" t="str">
        <f t="shared" ca="1" si="12"/>
        <v>Tuesday</v>
      </c>
      <c r="L147">
        <f t="shared" ca="1" si="13"/>
        <v>22</v>
      </c>
    </row>
    <row r="148" spans="3:12" x14ac:dyDescent="0.35">
      <c r="C148" s="31">
        <f t="shared" ca="1" si="14"/>
        <v>45805</v>
      </c>
      <c r="D148">
        <f t="shared" ca="1" si="10"/>
        <v>22</v>
      </c>
      <c r="I148">
        <f t="shared" ca="1" si="11"/>
        <v>4</v>
      </c>
      <c r="J148" t="str">
        <f t="shared" ca="1" si="12"/>
        <v>Wednesday</v>
      </c>
      <c r="L148">
        <f t="shared" ca="1" si="13"/>
        <v>22</v>
      </c>
    </row>
    <row r="149" spans="3:12" x14ac:dyDescent="0.35">
      <c r="C149" s="31">
        <f t="shared" ca="1" si="14"/>
        <v>45806</v>
      </c>
      <c r="D149">
        <f t="shared" ca="1" si="10"/>
        <v>22</v>
      </c>
      <c r="I149">
        <f t="shared" ca="1" si="11"/>
        <v>5</v>
      </c>
      <c r="J149" t="str">
        <f t="shared" ca="1" si="12"/>
        <v>Thursday</v>
      </c>
      <c r="L149">
        <f t="shared" ca="1" si="13"/>
        <v>22</v>
      </c>
    </row>
    <row r="150" spans="3:12" x14ac:dyDescent="0.35">
      <c r="C150" s="31">
        <f t="shared" ca="1" si="14"/>
        <v>45807</v>
      </c>
      <c r="D150">
        <f t="shared" ca="1" si="10"/>
        <v>22</v>
      </c>
      <c r="I150">
        <f t="shared" ca="1" si="11"/>
        <v>6</v>
      </c>
      <c r="J150" t="str">
        <f t="shared" ca="1" si="12"/>
        <v>Friday</v>
      </c>
      <c r="L150">
        <f t="shared" ca="1" si="13"/>
        <v>22</v>
      </c>
    </row>
    <row r="151" spans="3:12" x14ac:dyDescent="0.35">
      <c r="C151" s="31">
        <f t="shared" ca="1" si="14"/>
        <v>45808</v>
      </c>
      <c r="D151">
        <f t="shared" ca="1" si="10"/>
        <v>22</v>
      </c>
      <c r="I151">
        <f t="shared" ca="1" si="11"/>
        <v>7</v>
      </c>
      <c r="J151" t="str">
        <f t="shared" ca="1" si="12"/>
        <v>Saturday</v>
      </c>
      <c r="L151">
        <f t="shared" ca="1" si="13"/>
        <v>22</v>
      </c>
    </row>
    <row r="152" spans="3:12" x14ac:dyDescent="0.35">
      <c r="C152" s="31">
        <f t="shared" ca="1" si="14"/>
        <v>45809</v>
      </c>
      <c r="D152">
        <f t="shared" ca="1" si="10"/>
        <v>23</v>
      </c>
      <c r="I152">
        <f t="shared" ca="1" si="11"/>
        <v>1</v>
      </c>
      <c r="J152" t="str">
        <f t="shared" ca="1" si="12"/>
        <v>Sunday</v>
      </c>
      <c r="L152">
        <f t="shared" ca="1" si="13"/>
        <v>23</v>
      </c>
    </row>
    <row r="153" spans="3:12" x14ac:dyDescent="0.35">
      <c r="C153" s="31">
        <f t="shared" ca="1" si="14"/>
        <v>45810</v>
      </c>
      <c r="D153">
        <f t="shared" ca="1" si="10"/>
        <v>23</v>
      </c>
      <c r="I153">
        <f t="shared" ca="1" si="11"/>
        <v>2</v>
      </c>
      <c r="J153" t="str">
        <f t="shared" ca="1" si="12"/>
        <v>Monday</v>
      </c>
      <c r="L153">
        <f t="shared" ca="1" si="13"/>
        <v>23</v>
      </c>
    </row>
    <row r="154" spans="3:12" x14ac:dyDescent="0.35">
      <c r="C154" s="31">
        <f t="shared" ca="1" si="14"/>
        <v>45811</v>
      </c>
      <c r="D154">
        <f t="shared" ca="1" si="10"/>
        <v>23</v>
      </c>
      <c r="I154">
        <f t="shared" ca="1" si="11"/>
        <v>3</v>
      </c>
      <c r="J154" t="str">
        <f t="shared" ca="1" si="12"/>
        <v>Tuesday</v>
      </c>
      <c r="L154">
        <f t="shared" ca="1" si="13"/>
        <v>23</v>
      </c>
    </row>
    <row r="155" spans="3:12" x14ac:dyDescent="0.35">
      <c r="C155" s="31">
        <f t="shared" ca="1" si="14"/>
        <v>45812</v>
      </c>
      <c r="D155">
        <f t="shared" ca="1" si="10"/>
        <v>23</v>
      </c>
      <c r="I155">
        <f t="shared" ca="1" si="11"/>
        <v>4</v>
      </c>
      <c r="J155" t="str">
        <f t="shared" ca="1" si="12"/>
        <v>Wednesday</v>
      </c>
      <c r="L155">
        <f t="shared" ca="1" si="13"/>
        <v>23</v>
      </c>
    </row>
    <row r="156" spans="3:12" x14ac:dyDescent="0.35">
      <c r="C156" s="31">
        <f t="shared" ca="1" si="14"/>
        <v>45813</v>
      </c>
      <c r="D156">
        <f t="shared" ca="1" si="10"/>
        <v>23</v>
      </c>
      <c r="I156">
        <f t="shared" ca="1" si="11"/>
        <v>5</v>
      </c>
      <c r="J156" t="str">
        <f t="shared" ca="1" si="12"/>
        <v>Thursday</v>
      </c>
      <c r="L156">
        <f t="shared" ca="1" si="13"/>
        <v>23</v>
      </c>
    </row>
    <row r="157" spans="3:12" x14ac:dyDescent="0.35">
      <c r="C157" s="31">
        <f t="shared" ca="1" si="14"/>
        <v>45814</v>
      </c>
      <c r="D157">
        <f t="shared" ca="1" si="10"/>
        <v>23</v>
      </c>
      <c r="I157">
        <f t="shared" ca="1" si="11"/>
        <v>6</v>
      </c>
      <c r="J157" t="str">
        <f t="shared" ca="1" si="12"/>
        <v>Friday</v>
      </c>
      <c r="L157">
        <f t="shared" ca="1" si="13"/>
        <v>23</v>
      </c>
    </row>
    <row r="158" spans="3:12" x14ac:dyDescent="0.35">
      <c r="C158" s="31">
        <f t="shared" ca="1" si="14"/>
        <v>45815</v>
      </c>
      <c r="D158">
        <f t="shared" ca="1" si="10"/>
        <v>23</v>
      </c>
      <c r="I158">
        <f t="shared" ca="1" si="11"/>
        <v>7</v>
      </c>
      <c r="J158" t="str">
        <f t="shared" ca="1" si="12"/>
        <v>Saturday</v>
      </c>
      <c r="L158">
        <f t="shared" ca="1" si="13"/>
        <v>23</v>
      </c>
    </row>
    <row r="159" spans="3:12" x14ac:dyDescent="0.35">
      <c r="C159" s="31">
        <f t="shared" ca="1" si="14"/>
        <v>45816</v>
      </c>
      <c r="D159">
        <f t="shared" ca="1" si="10"/>
        <v>24</v>
      </c>
      <c r="I159">
        <f t="shared" ca="1" si="11"/>
        <v>1</v>
      </c>
      <c r="J159" t="str">
        <f t="shared" ca="1" si="12"/>
        <v>Sunday</v>
      </c>
      <c r="L159">
        <f t="shared" ca="1" si="13"/>
        <v>24</v>
      </c>
    </row>
    <row r="160" spans="3:12" x14ac:dyDescent="0.35">
      <c r="C160" s="31">
        <f t="shared" ca="1" si="14"/>
        <v>45817</v>
      </c>
      <c r="D160">
        <f t="shared" ca="1" si="10"/>
        <v>24</v>
      </c>
      <c r="I160">
        <f t="shared" ca="1" si="11"/>
        <v>2</v>
      </c>
      <c r="J160" t="str">
        <f t="shared" ca="1" si="12"/>
        <v>Monday</v>
      </c>
      <c r="L160">
        <f t="shared" ca="1" si="13"/>
        <v>24</v>
      </c>
    </row>
    <row r="161" spans="3:12" x14ac:dyDescent="0.35">
      <c r="C161" s="31">
        <f t="shared" ca="1" si="14"/>
        <v>45818</v>
      </c>
      <c r="D161">
        <f t="shared" ca="1" si="10"/>
        <v>24</v>
      </c>
      <c r="I161">
        <f t="shared" ca="1" si="11"/>
        <v>3</v>
      </c>
      <c r="J161" t="str">
        <f t="shared" ca="1" si="12"/>
        <v>Tuesday</v>
      </c>
      <c r="L161">
        <f t="shared" ca="1" si="13"/>
        <v>24</v>
      </c>
    </row>
    <row r="162" spans="3:12" x14ac:dyDescent="0.35">
      <c r="C162" s="31">
        <f t="shared" ca="1" si="14"/>
        <v>45819</v>
      </c>
      <c r="D162">
        <f t="shared" ca="1" si="10"/>
        <v>24</v>
      </c>
      <c r="I162">
        <f t="shared" ca="1" si="11"/>
        <v>4</v>
      </c>
      <c r="J162" t="str">
        <f t="shared" ca="1" si="12"/>
        <v>Wednesday</v>
      </c>
      <c r="L162">
        <f t="shared" ca="1" si="13"/>
        <v>24</v>
      </c>
    </row>
    <row r="163" spans="3:12" x14ac:dyDescent="0.35">
      <c r="C163" s="31">
        <f t="shared" ca="1" si="14"/>
        <v>45820</v>
      </c>
      <c r="D163">
        <f t="shared" ca="1" si="10"/>
        <v>24</v>
      </c>
      <c r="I163">
        <f t="shared" ca="1" si="11"/>
        <v>5</v>
      </c>
      <c r="J163" t="str">
        <f t="shared" ca="1" si="12"/>
        <v>Thursday</v>
      </c>
      <c r="L163">
        <f t="shared" ca="1" si="13"/>
        <v>24</v>
      </c>
    </row>
    <row r="164" spans="3:12" x14ac:dyDescent="0.35">
      <c r="C164" s="31">
        <f t="shared" ca="1" si="14"/>
        <v>45821</v>
      </c>
      <c r="D164">
        <f t="shared" ca="1" si="10"/>
        <v>24</v>
      </c>
      <c r="I164">
        <f t="shared" ca="1" si="11"/>
        <v>6</v>
      </c>
      <c r="J164" t="str">
        <f t="shared" ca="1" si="12"/>
        <v>Friday</v>
      </c>
      <c r="L164">
        <f t="shared" ca="1" si="13"/>
        <v>24</v>
      </c>
    </row>
    <row r="165" spans="3:12" x14ac:dyDescent="0.35">
      <c r="C165" s="31">
        <f t="shared" ca="1" si="14"/>
        <v>45822</v>
      </c>
      <c r="D165">
        <f t="shared" ca="1" si="10"/>
        <v>24</v>
      </c>
      <c r="I165">
        <f t="shared" ca="1" si="11"/>
        <v>7</v>
      </c>
      <c r="J165" t="str">
        <f t="shared" ca="1" si="12"/>
        <v>Saturday</v>
      </c>
      <c r="L165">
        <f t="shared" ca="1" si="13"/>
        <v>24</v>
      </c>
    </row>
    <row r="166" spans="3:12" x14ac:dyDescent="0.35">
      <c r="C166" s="31">
        <f t="shared" ca="1" si="14"/>
        <v>45823</v>
      </c>
      <c r="D166">
        <f t="shared" ca="1" si="10"/>
        <v>25</v>
      </c>
      <c r="I166">
        <f t="shared" ca="1" si="11"/>
        <v>1</v>
      </c>
      <c r="J166" t="str">
        <f t="shared" ca="1" si="12"/>
        <v>Sunday</v>
      </c>
      <c r="L166">
        <f t="shared" ca="1" si="13"/>
        <v>25</v>
      </c>
    </row>
    <row r="167" spans="3:12" x14ac:dyDescent="0.35">
      <c r="C167" s="31">
        <f t="shared" ca="1" si="14"/>
        <v>45824</v>
      </c>
      <c r="D167">
        <f t="shared" ca="1" si="10"/>
        <v>25</v>
      </c>
      <c r="I167">
        <f t="shared" ca="1" si="11"/>
        <v>2</v>
      </c>
      <c r="J167" t="str">
        <f t="shared" ca="1" si="12"/>
        <v>Monday</v>
      </c>
      <c r="L167">
        <f t="shared" ca="1" si="13"/>
        <v>25</v>
      </c>
    </row>
    <row r="168" spans="3:12" x14ac:dyDescent="0.35">
      <c r="C168" s="31">
        <f t="shared" ca="1" si="14"/>
        <v>45825</v>
      </c>
      <c r="D168">
        <f t="shared" ca="1" si="10"/>
        <v>25</v>
      </c>
      <c r="I168">
        <f t="shared" ca="1" si="11"/>
        <v>3</v>
      </c>
      <c r="J168" t="str">
        <f t="shared" ca="1" si="12"/>
        <v>Tuesday</v>
      </c>
      <c r="L168">
        <f t="shared" ca="1" si="13"/>
        <v>25</v>
      </c>
    </row>
    <row r="169" spans="3:12" x14ac:dyDescent="0.35">
      <c r="C169" s="31">
        <f t="shared" ca="1" si="14"/>
        <v>45826</v>
      </c>
      <c r="D169">
        <f t="shared" ca="1" si="10"/>
        <v>25</v>
      </c>
      <c r="I169">
        <f t="shared" ca="1" si="11"/>
        <v>4</v>
      </c>
      <c r="J169" t="str">
        <f t="shared" ca="1" si="12"/>
        <v>Wednesday</v>
      </c>
      <c r="L169">
        <f t="shared" ca="1" si="13"/>
        <v>25</v>
      </c>
    </row>
    <row r="170" spans="3:12" x14ac:dyDescent="0.35">
      <c r="C170" s="31">
        <f t="shared" ca="1" si="14"/>
        <v>45827</v>
      </c>
      <c r="D170">
        <f t="shared" ca="1" si="10"/>
        <v>25</v>
      </c>
      <c r="I170">
        <f t="shared" ca="1" si="11"/>
        <v>5</v>
      </c>
      <c r="J170" t="str">
        <f t="shared" ca="1" si="12"/>
        <v>Thursday</v>
      </c>
      <c r="L170">
        <f t="shared" ca="1" si="13"/>
        <v>25</v>
      </c>
    </row>
    <row r="171" spans="3:12" x14ac:dyDescent="0.35">
      <c r="C171" s="31">
        <f t="shared" ca="1" si="14"/>
        <v>45828</v>
      </c>
      <c r="D171">
        <f t="shared" ca="1" si="10"/>
        <v>25</v>
      </c>
      <c r="I171">
        <f t="shared" ca="1" si="11"/>
        <v>6</v>
      </c>
      <c r="J171" t="str">
        <f t="shared" ca="1" si="12"/>
        <v>Friday</v>
      </c>
      <c r="L171">
        <f t="shared" ca="1" si="13"/>
        <v>25</v>
      </c>
    </row>
    <row r="172" spans="3:12" x14ac:dyDescent="0.35">
      <c r="C172" s="31">
        <f t="shared" ca="1" si="14"/>
        <v>45829</v>
      </c>
      <c r="D172">
        <f t="shared" ca="1" si="10"/>
        <v>25</v>
      </c>
      <c r="I172">
        <f t="shared" ca="1" si="11"/>
        <v>7</v>
      </c>
      <c r="J172" t="str">
        <f t="shared" ca="1" si="12"/>
        <v>Saturday</v>
      </c>
      <c r="L172">
        <f t="shared" ca="1" si="13"/>
        <v>25</v>
      </c>
    </row>
    <row r="173" spans="3:12" x14ac:dyDescent="0.35">
      <c r="C173" s="31">
        <f t="shared" ca="1" si="14"/>
        <v>45830</v>
      </c>
      <c r="D173">
        <f t="shared" ca="1" si="10"/>
        <v>26</v>
      </c>
      <c r="I173">
        <f t="shared" ca="1" si="11"/>
        <v>1</v>
      </c>
      <c r="J173" t="str">
        <f t="shared" ca="1" si="12"/>
        <v>Sunday</v>
      </c>
      <c r="L173">
        <f t="shared" ca="1" si="13"/>
        <v>26</v>
      </c>
    </row>
    <row r="174" spans="3:12" x14ac:dyDescent="0.35">
      <c r="C174" s="31">
        <f t="shared" ca="1" si="14"/>
        <v>45831</v>
      </c>
      <c r="D174">
        <f t="shared" ca="1" si="10"/>
        <v>26</v>
      </c>
      <c r="I174">
        <f t="shared" ca="1" si="11"/>
        <v>2</v>
      </c>
      <c r="J174" t="str">
        <f t="shared" ca="1" si="12"/>
        <v>Monday</v>
      </c>
      <c r="L174">
        <f t="shared" ca="1" si="13"/>
        <v>26</v>
      </c>
    </row>
    <row r="175" spans="3:12" x14ac:dyDescent="0.35">
      <c r="C175" s="31">
        <f t="shared" ca="1" si="14"/>
        <v>45832</v>
      </c>
      <c r="D175">
        <f t="shared" ca="1" si="10"/>
        <v>26</v>
      </c>
      <c r="I175">
        <f t="shared" ca="1" si="11"/>
        <v>3</v>
      </c>
      <c r="J175" t="str">
        <f t="shared" ca="1" si="12"/>
        <v>Tuesday</v>
      </c>
      <c r="L175">
        <f t="shared" ca="1" si="13"/>
        <v>26</v>
      </c>
    </row>
    <row r="176" spans="3:12" x14ac:dyDescent="0.35">
      <c r="C176" s="31">
        <f t="shared" ca="1" si="14"/>
        <v>45833</v>
      </c>
      <c r="D176">
        <f t="shared" ca="1" si="10"/>
        <v>26</v>
      </c>
      <c r="I176">
        <f t="shared" ca="1" si="11"/>
        <v>4</v>
      </c>
      <c r="J176" t="str">
        <f t="shared" ca="1" si="12"/>
        <v>Wednesday</v>
      </c>
      <c r="L176">
        <f t="shared" ca="1" si="13"/>
        <v>26</v>
      </c>
    </row>
    <row r="177" spans="3:12" x14ac:dyDescent="0.35">
      <c r="C177" s="31">
        <f t="shared" ca="1" si="14"/>
        <v>45834</v>
      </c>
      <c r="D177">
        <f t="shared" ca="1" si="10"/>
        <v>26</v>
      </c>
      <c r="I177">
        <f t="shared" ca="1" si="11"/>
        <v>5</v>
      </c>
      <c r="J177" t="str">
        <f t="shared" ca="1" si="12"/>
        <v>Thursday</v>
      </c>
      <c r="L177">
        <f t="shared" ca="1" si="13"/>
        <v>26</v>
      </c>
    </row>
    <row r="178" spans="3:12" x14ac:dyDescent="0.35">
      <c r="C178" s="31">
        <f t="shared" ca="1" si="14"/>
        <v>45835</v>
      </c>
      <c r="D178">
        <f t="shared" ca="1" si="10"/>
        <v>26</v>
      </c>
      <c r="I178">
        <f t="shared" ca="1" si="11"/>
        <v>6</v>
      </c>
      <c r="J178" t="str">
        <f t="shared" ca="1" si="12"/>
        <v>Friday</v>
      </c>
      <c r="L178">
        <f t="shared" ca="1" si="13"/>
        <v>26</v>
      </c>
    </row>
    <row r="179" spans="3:12" x14ac:dyDescent="0.35">
      <c r="C179" s="31">
        <f t="shared" ca="1" si="14"/>
        <v>45836</v>
      </c>
      <c r="D179">
        <f t="shared" ca="1" si="10"/>
        <v>26</v>
      </c>
      <c r="I179">
        <f t="shared" ca="1" si="11"/>
        <v>7</v>
      </c>
      <c r="J179" t="str">
        <f t="shared" ca="1" si="12"/>
        <v>Saturday</v>
      </c>
      <c r="L179">
        <f t="shared" ca="1" si="13"/>
        <v>26</v>
      </c>
    </row>
    <row r="180" spans="3:12" x14ac:dyDescent="0.35">
      <c r="C180" s="31">
        <f t="shared" ca="1" si="14"/>
        <v>45837</v>
      </c>
      <c r="D180">
        <f t="shared" ca="1" si="10"/>
        <v>27</v>
      </c>
      <c r="I180">
        <f t="shared" ca="1" si="11"/>
        <v>1</v>
      </c>
      <c r="J180" t="str">
        <f t="shared" ca="1" si="12"/>
        <v>Sunday</v>
      </c>
      <c r="L180">
        <f t="shared" ca="1" si="13"/>
        <v>27</v>
      </c>
    </row>
    <row r="181" spans="3:12" x14ac:dyDescent="0.35">
      <c r="C181" s="31">
        <f t="shared" ca="1" si="14"/>
        <v>45838</v>
      </c>
      <c r="D181">
        <f t="shared" ca="1" si="10"/>
        <v>27</v>
      </c>
      <c r="I181">
        <f t="shared" ca="1" si="11"/>
        <v>2</v>
      </c>
      <c r="J181" t="str">
        <f t="shared" ca="1" si="12"/>
        <v>Monday</v>
      </c>
      <c r="L181">
        <f t="shared" ca="1" si="13"/>
        <v>27</v>
      </c>
    </row>
    <row r="182" spans="3:12" x14ac:dyDescent="0.35">
      <c r="C182" s="31">
        <f t="shared" ca="1" si="14"/>
        <v>45839</v>
      </c>
      <c r="D182">
        <f t="shared" ca="1" si="10"/>
        <v>27</v>
      </c>
      <c r="I182">
        <f t="shared" ca="1" si="11"/>
        <v>3</v>
      </c>
      <c r="J182" t="str">
        <f t="shared" ca="1" si="12"/>
        <v>Tuesday</v>
      </c>
      <c r="L182">
        <f t="shared" ca="1" si="13"/>
        <v>27</v>
      </c>
    </row>
    <row r="183" spans="3:12" x14ac:dyDescent="0.35">
      <c r="C183" s="31">
        <f t="shared" ca="1" si="14"/>
        <v>45840</v>
      </c>
      <c r="D183">
        <f t="shared" ca="1" si="10"/>
        <v>27</v>
      </c>
      <c r="I183">
        <f t="shared" ca="1" si="11"/>
        <v>4</v>
      </c>
      <c r="J183" t="str">
        <f t="shared" ca="1" si="12"/>
        <v>Wednesday</v>
      </c>
      <c r="L183">
        <f t="shared" ca="1" si="13"/>
        <v>27</v>
      </c>
    </row>
    <row r="184" spans="3:12" x14ac:dyDescent="0.35">
      <c r="C184" s="31">
        <f t="shared" ca="1" si="14"/>
        <v>45841</v>
      </c>
      <c r="D184">
        <f t="shared" ca="1" si="10"/>
        <v>27</v>
      </c>
      <c r="I184">
        <f t="shared" ca="1" si="11"/>
        <v>5</v>
      </c>
      <c r="J184" t="str">
        <f t="shared" ca="1" si="12"/>
        <v>Thursday</v>
      </c>
      <c r="L184">
        <f t="shared" ca="1" si="13"/>
        <v>27</v>
      </c>
    </row>
    <row r="185" spans="3:12" x14ac:dyDescent="0.35">
      <c r="C185" s="31">
        <f t="shared" ca="1" si="14"/>
        <v>45842</v>
      </c>
      <c r="D185">
        <f t="shared" ca="1" si="10"/>
        <v>27</v>
      </c>
      <c r="I185">
        <f t="shared" ca="1" si="11"/>
        <v>6</v>
      </c>
      <c r="J185" t="str">
        <f t="shared" ca="1" si="12"/>
        <v>Friday</v>
      </c>
      <c r="L185">
        <f t="shared" ca="1" si="13"/>
        <v>27</v>
      </c>
    </row>
    <row r="186" spans="3:12" x14ac:dyDescent="0.35">
      <c r="C186" s="31">
        <f t="shared" ca="1" si="14"/>
        <v>45843</v>
      </c>
      <c r="D186">
        <f t="shared" ca="1" si="10"/>
        <v>27</v>
      </c>
      <c r="I186">
        <f t="shared" ca="1" si="11"/>
        <v>7</v>
      </c>
      <c r="J186" t="str">
        <f t="shared" ca="1" si="12"/>
        <v>Saturday</v>
      </c>
      <c r="L186">
        <f t="shared" ca="1" si="13"/>
        <v>27</v>
      </c>
    </row>
    <row r="187" spans="3:12" x14ac:dyDescent="0.35">
      <c r="C187" s="31">
        <f t="shared" ca="1" si="14"/>
        <v>45844</v>
      </c>
      <c r="D187">
        <f t="shared" ca="1" si="10"/>
        <v>28</v>
      </c>
      <c r="I187">
        <f t="shared" ca="1" si="11"/>
        <v>1</v>
      </c>
      <c r="J187" t="str">
        <f t="shared" ca="1" si="12"/>
        <v>Sunday</v>
      </c>
      <c r="L187">
        <f t="shared" ca="1" si="13"/>
        <v>28</v>
      </c>
    </row>
    <row r="188" spans="3:12" x14ac:dyDescent="0.35">
      <c r="C188" s="31">
        <f t="shared" ca="1" si="14"/>
        <v>45845</v>
      </c>
      <c r="D188">
        <f t="shared" ca="1" si="10"/>
        <v>28</v>
      </c>
      <c r="I188">
        <f t="shared" ca="1" si="11"/>
        <v>2</v>
      </c>
      <c r="J188" t="str">
        <f t="shared" ca="1" si="12"/>
        <v>Monday</v>
      </c>
      <c r="L188">
        <f t="shared" ca="1" si="13"/>
        <v>28</v>
      </c>
    </row>
    <row r="189" spans="3:12" x14ac:dyDescent="0.35">
      <c r="C189" s="31">
        <f t="shared" ca="1" si="14"/>
        <v>45846</v>
      </c>
      <c r="D189">
        <f t="shared" ca="1" si="10"/>
        <v>28</v>
      </c>
      <c r="I189">
        <f t="shared" ca="1" si="11"/>
        <v>3</v>
      </c>
      <c r="J189" t="str">
        <f t="shared" ca="1" si="12"/>
        <v>Tuesday</v>
      </c>
      <c r="L189">
        <f t="shared" ca="1" si="13"/>
        <v>28</v>
      </c>
    </row>
    <row r="190" spans="3:12" x14ac:dyDescent="0.35">
      <c r="C190" s="31">
        <f t="shared" ca="1" si="14"/>
        <v>45847</v>
      </c>
      <c r="D190">
        <f t="shared" ca="1" si="10"/>
        <v>28</v>
      </c>
      <c r="I190">
        <f t="shared" ca="1" si="11"/>
        <v>4</v>
      </c>
      <c r="J190" t="str">
        <f t="shared" ca="1" si="12"/>
        <v>Wednesday</v>
      </c>
      <c r="L190">
        <f t="shared" ca="1" si="13"/>
        <v>28</v>
      </c>
    </row>
    <row r="191" spans="3:12" x14ac:dyDescent="0.35">
      <c r="C191" s="31">
        <f t="shared" ca="1" si="14"/>
        <v>45848</v>
      </c>
      <c r="D191">
        <f t="shared" ca="1" si="10"/>
        <v>28</v>
      </c>
      <c r="I191">
        <f t="shared" ca="1" si="11"/>
        <v>5</v>
      </c>
      <c r="J191" t="str">
        <f t="shared" ca="1" si="12"/>
        <v>Thursday</v>
      </c>
      <c r="L191">
        <f t="shared" ca="1" si="13"/>
        <v>28</v>
      </c>
    </row>
    <row r="192" spans="3:12" x14ac:dyDescent="0.35">
      <c r="C192" s="31">
        <f t="shared" ca="1" si="14"/>
        <v>45849</v>
      </c>
      <c r="D192">
        <f t="shared" ca="1" si="10"/>
        <v>28</v>
      </c>
      <c r="I192">
        <f t="shared" ca="1" si="11"/>
        <v>6</v>
      </c>
      <c r="J192" t="str">
        <f t="shared" ca="1" si="12"/>
        <v>Friday</v>
      </c>
      <c r="L192">
        <f t="shared" ca="1" si="13"/>
        <v>28</v>
      </c>
    </row>
    <row r="193" spans="3:12" x14ac:dyDescent="0.35">
      <c r="C193" s="31">
        <f t="shared" ca="1" si="14"/>
        <v>45850</v>
      </c>
      <c r="D193">
        <f t="shared" ca="1" si="10"/>
        <v>28</v>
      </c>
      <c r="I193">
        <f t="shared" ca="1" si="11"/>
        <v>7</v>
      </c>
      <c r="J193" t="str">
        <f t="shared" ca="1" si="12"/>
        <v>Saturday</v>
      </c>
      <c r="L193">
        <f t="shared" ca="1" si="13"/>
        <v>28</v>
      </c>
    </row>
    <row r="194" spans="3:12" x14ac:dyDescent="0.35">
      <c r="C194" s="31">
        <f t="shared" ca="1" si="14"/>
        <v>45851</v>
      </c>
      <c r="D194">
        <f t="shared" ref="D194:D257" ca="1" si="15">WEEKNUM(C194)</f>
        <v>29</v>
      </c>
      <c r="I194">
        <f t="shared" ref="I194:I257" ca="1" si="16">WEEKDAY(C194)</f>
        <v>1</v>
      </c>
      <c r="J194" t="str">
        <f t="shared" ref="J194:J257" ca="1" si="17">TEXT(C194,"DDDD")</f>
        <v>Sunday</v>
      </c>
      <c r="L194">
        <f t="shared" ref="L194:L257" ca="1" si="18">WEEKNUM(C194)</f>
        <v>29</v>
      </c>
    </row>
    <row r="195" spans="3:12" x14ac:dyDescent="0.35">
      <c r="C195" s="31">
        <f t="shared" ref="C195:C258" ca="1" si="19">C194+1</f>
        <v>45852</v>
      </c>
      <c r="D195">
        <f t="shared" ca="1" si="15"/>
        <v>29</v>
      </c>
      <c r="I195">
        <f t="shared" ca="1" si="16"/>
        <v>2</v>
      </c>
      <c r="J195" t="str">
        <f t="shared" ca="1" si="17"/>
        <v>Monday</v>
      </c>
      <c r="L195">
        <f t="shared" ca="1" si="18"/>
        <v>29</v>
      </c>
    </row>
    <row r="196" spans="3:12" x14ac:dyDescent="0.35">
      <c r="C196" s="31">
        <f t="shared" ca="1" si="19"/>
        <v>45853</v>
      </c>
      <c r="D196">
        <f t="shared" ca="1" si="15"/>
        <v>29</v>
      </c>
      <c r="I196">
        <f t="shared" ca="1" si="16"/>
        <v>3</v>
      </c>
      <c r="J196" t="str">
        <f t="shared" ca="1" si="17"/>
        <v>Tuesday</v>
      </c>
      <c r="L196">
        <f t="shared" ca="1" si="18"/>
        <v>29</v>
      </c>
    </row>
    <row r="197" spans="3:12" x14ac:dyDescent="0.35">
      <c r="C197" s="31">
        <f t="shared" ca="1" si="19"/>
        <v>45854</v>
      </c>
      <c r="D197">
        <f t="shared" ca="1" si="15"/>
        <v>29</v>
      </c>
      <c r="I197">
        <f t="shared" ca="1" si="16"/>
        <v>4</v>
      </c>
      <c r="J197" t="str">
        <f t="shared" ca="1" si="17"/>
        <v>Wednesday</v>
      </c>
      <c r="L197">
        <f t="shared" ca="1" si="18"/>
        <v>29</v>
      </c>
    </row>
    <row r="198" spans="3:12" x14ac:dyDescent="0.35">
      <c r="C198" s="31">
        <f t="shared" ca="1" si="19"/>
        <v>45855</v>
      </c>
      <c r="D198">
        <f t="shared" ca="1" si="15"/>
        <v>29</v>
      </c>
      <c r="I198">
        <f t="shared" ca="1" si="16"/>
        <v>5</v>
      </c>
      <c r="J198" t="str">
        <f t="shared" ca="1" si="17"/>
        <v>Thursday</v>
      </c>
      <c r="L198">
        <f t="shared" ca="1" si="18"/>
        <v>29</v>
      </c>
    </row>
    <row r="199" spans="3:12" x14ac:dyDescent="0.35">
      <c r="C199" s="31">
        <f t="shared" ca="1" si="19"/>
        <v>45856</v>
      </c>
      <c r="D199">
        <f t="shared" ca="1" si="15"/>
        <v>29</v>
      </c>
      <c r="I199">
        <f t="shared" ca="1" si="16"/>
        <v>6</v>
      </c>
      <c r="J199" t="str">
        <f t="shared" ca="1" si="17"/>
        <v>Friday</v>
      </c>
      <c r="L199">
        <f t="shared" ca="1" si="18"/>
        <v>29</v>
      </c>
    </row>
    <row r="200" spans="3:12" x14ac:dyDescent="0.35">
      <c r="C200" s="31">
        <f t="shared" ca="1" si="19"/>
        <v>45857</v>
      </c>
      <c r="D200">
        <f t="shared" ca="1" si="15"/>
        <v>29</v>
      </c>
      <c r="I200">
        <f t="shared" ca="1" si="16"/>
        <v>7</v>
      </c>
      <c r="J200" t="str">
        <f t="shared" ca="1" si="17"/>
        <v>Saturday</v>
      </c>
      <c r="L200">
        <f t="shared" ca="1" si="18"/>
        <v>29</v>
      </c>
    </row>
    <row r="201" spans="3:12" x14ac:dyDescent="0.35">
      <c r="C201" s="31">
        <f t="shared" ca="1" si="19"/>
        <v>45858</v>
      </c>
      <c r="D201">
        <f t="shared" ca="1" si="15"/>
        <v>30</v>
      </c>
      <c r="I201">
        <f t="shared" ca="1" si="16"/>
        <v>1</v>
      </c>
      <c r="J201" t="str">
        <f t="shared" ca="1" si="17"/>
        <v>Sunday</v>
      </c>
      <c r="L201">
        <f t="shared" ca="1" si="18"/>
        <v>30</v>
      </c>
    </row>
    <row r="202" spans="3:12" x14ac:dyDescent="0.35">
      <c r="C202" s="31">
        <f t="shared" ca="1" si="19"/>
        <v>45859</v>
      </c>
      <c r="D202">
        <f t="shared" ca="1" si="15"/>
        <v>30</v>
      </c>
      <c r="I202">
        <f t="shared" ca="1" si="16"/>
        <v>2</v>
      </c>
      <c r="J202" t="str">
        <f t="shared" ca="1" si="17"/>
        <v>Monday</v>
      </c>
      <c r="L202">
        <f t="shared" ca="1" si="18"/>
        <v>30</v>
      </c>
    </row>
    <row r="203" spans="3:12" x14ac:dyDescent="0.35">
      <c r="C203" s="31">
        <f t="shared" ca="1" si="19"/>
        <v>45860</v>
      </c>
      <c r="D203">
        <f t="shared" ca="1" si="15"/>
        <v>30</v>
      </c>
      <c r="I203">
        <f t="shared" ca="1" si="16"/>
        <v>3</v>
      </c>
      <c r="J203" t="str">
        <f t="shared" ca="1" si="17"/>
        <v>Tuesday</v>
      </c>
      <c r="L203">
        <f t="shared" ca="1" si="18"/>
        <v>30</v>
      </c>
    </row>
    <row r="204" spans="3:12" x14ac:dyDescent="0.35">
      <c r="C204" s="31">
        <f t="shared" ca="1" si="19"/>
        <v>45861</v>
      </c>
      <c r="D204">
        <f t="shared" ca="1" si="15"/>
        <v>30</v>
      </c>
      <c r="I204">
        <f t="shared" ca="1" si="16"/>
        <v>4</v>
      </c>
      <c r="J204" t="str">
        <f t="shared" ca="1" si="17"/>
        <v>Wednesday</v>
      </c>
      <c r="L204">
        <f t="shared" ca="1" si="18"/>
        <v>30</v>
      </c>
    </row>
    <row r="205" spans="3:12" x14ac:dyDescent="0.35">
      <c r="C205" s="31">
        <f t="shared" ca="1" si="19"/>
        <v>45862</v>
      </c>
      <c r="D205">
        <f t="shared" ca="1" si="15"/>
        <v>30</v>
      </c>
      <c r="I205">
        <f t="shared" ca="1" si="16"/>
        <v>5</v>
      </c>
      <c r="J205" t="str">
        <f t="shared" ca="1" si="17"/>
        <v>Thursday</v>
      </c>
      <c r="L205">
        <f t="shared" ca="1" si="18"/>
        <v>30</v>
      </c>
    </row>
    <row r="206" spans="3:12" x14ac:dyDescent="0.35">
      <c r="C206" s="31">
        <f t="shared" ca="1" si="19"/>
        <v>45863</v>
      </c>
      <c r="D206">
        <f t="shared" ca="1" si="15"/>
        <v>30</v>
      </c>
      <c r="I206">
        <f t="shared" ca="1" si="16"/>
        <v>6</v>
      </c>
      <c r="J206" t="str">
        <f t="shared" ca="1" si="17"/>
        <v>Friday</v>
      </c>
      <c r="L206">
        <f t="shared" ca="1" si="18"/>
        <v>30</v>
      </c>
    </row>
    <row r="207" spans="3:12" x14ac:dyDescent="0.35">
      <c r="C207" s="31">
        <f t="shared" ca="1" si="19"/>
        <v>45864</v>
      </c>
      <c r="D207">
        <f t="shared" ca="1" si="15"/>
        <v>30</v>
      </c>
      <c r="I207">
        <f t="shared" ca="1" si="16"/>
        <v>7</v>
      </c>
      <c r="J207" t="str">
        <f t="shared" ca="1" si="17"/>
        <v>Saturday</v>
      </c>
      <c r="L207">
        <f t="shared" ca="1" si="18"/>
        <v>30</v>
      </c>
    </row>
    <row r="208" spans="3:12" x14ac:dyDescent="0.35">
      <c r="C208" s="31">
        <f t="shared" ca="1" si="19"/>
        <v>45865</v>
      </c>
      <c r="D208">
        <f t="shared" ca="1" si="15"/>
        <v>31</v>
      </c>
      <c r="I208">
        <f t="shared" ca="1" si="16"/>
        <v>1</v>
      </c>
      <c r="J208" t="str">
        <f t="shared" ca="1" si="17"/>
        <v>Sunday</v>
      </c>
      <c r="L208">
        <f t="shared" ca="1" si="18"/>
        <v>31</v>
      </c>
    </row>
    <row r="209" spans="3:12" x14ac:dyDescent="0.35">
      <c r="C209" s="31">
        <f t="shared" ca="1" si="19"/>
        <v>45866</v>
      </c>
      <c r="D209">
        <f t="shared" ca="1" si="15"/>
        <v>31</v>
      </c>
      <c r="I209">
        <f t="shared" ca="1" si="16"/>
        <v>2</v>
      </c>
      <c r="J209" t="str">
        <f t="shared" ca="1" si="17"/>
        <v>Monday</v>
      </c>
      <c r="L209">
        <f t="shared" ca="1" si="18"/>
        <v>31</v>
      </c>
    </row>
    <row r="210" spans="3:12" x14ac:dyDescent="0.35">
      <c r="C210" s="31">
        <f t="shared" ca="1" si="19"/>
        <v>45867</v>
      </c>
      <c r="D210">
        <f t="shared" ca="1" si="15"/>
        <v>31</v>
      </c>
      <c r="I210">
        <f t="shared" ca="1" si="16"/>
        <v>3</v>
      </c>
      <c r="J210" t="str">
        <f t="shared" ca="1" si="17"/>
        <v>Tuesday</v>
      </c>
      <c r="L210">
        <f t="shared" ca="1" si="18"/>
        <v>31</v>
      </c>
    </row>
    <row r="211" spans="3:12" x14ac:dyDescent="0.35">
      <c r="C211" s="31">
        <f t="shared" ca="1" si="19"/>
        <v>45868</v>
      </c>
      <c r="D211">
        <f t="shared" ca="1" si="15"/>
        <v>31</v>
      </c>
      <c r="I211">
        <f t="shared" ca="1" si="16"/>
        <v>4</v>
      </c>
      <c r="J211" t="str">
        <f t="shared" ca="1" si="17"/>
        <v>Wednesday</v>
      </c>
      <c r="L211">
        <f t="shared" ca="1" si="18"/>
        <v>31</v>
      </c>
    </row>
    <row r="212" spans="3:12" x14ac:dyDescent="0.35">
      <c r="C212" s="31">
        <f t="shared" ca="1" si="19"/>
        <v>45869</v>
      </c>
      <c r="D212">
        <f t="shared" ca="1" si="15"/>
        <v>31</v>
      </c>
      <c r="I212">
        <f t="shared" ca="1" si="16"/>
        <v>5</v>
      </c>
      <c r="J212" t="str">
        <f t="shared" ca="1" si="17"/>
        <v>Thursday</v>
      </c>
      <c r="L212">
        <f t="shared" ca="1" si="18"/>
        <v>31</v>
      </c>
    </row>
    <row r="213" spans="3:12" x14ac:dyDescent="0.35">
      <c r="C213" s="31">
        <f t="shared" ca="1" si="19"/>
        <v>45870</v>
      </c>
      <c r="D213">
        <f t="shared" ca="1" si="15"/>
        <v>31</v>
      </c>
      <c r="I213">
        <f t="shared" ca="1" si="16"/>
        <v>6</v>
      </c>
      <c r="J213" t="str">
        <f t="shared" ca="1" si="17"/>
        <v>Friday</v>
      </c>
      <c r="L213">
        <f t="shared" ca="1" si="18"/>
        <v>31</v>
      </c>
    </row>
    <row r="214" spans="3:12" x14ac:dyDescent="0.35">
      <c r="C214" s="31">
        <f t="shared" ca="1" si="19"/>
        <v>45871</v>
      </c>
      <c r="D214">
        <f t="shared" ca="1" si="15"/>
        <v>31</v>
      </c>
      <c r="I214">
        <f t="shared" ca="1" si="16"/>
        <v>7</v>
      </c>
      <c r="J214" t="str">
        <f t="shared" ca="1" si="17"/>
        <v>Saturday</v>
      </c>
      <c r="L214">
        <f t="shared" ca="1" si="18"/>
        <v>31</v>
      </c>
    </row>
    <row r="215" spans="3:12" x14ac:dyDescent="0.35">
      <c r="C215" s="31">
        <f t="shared" ca="1" si="19"/>
        <v>45872</v>
      </c>
      <c r="D215">
        <f t="shared" ca="1" si="15"/>
        <v>32</v>
      </c>
      <c r="I215">
        <f t="shared" ca="1" si="16"/>
        <v>1</v>
      </c>
      <c r="J215" t="str">
        <f t="shared" ca="1" si="17"/>
        <v>Sunday</v>
      </c>
      <c r="L215">
        <f t="shared" ca="1" si="18"/>
        <v>32</v>
      </c>
    </row>
    <row r="216" spans="3:12" x14ac:dyDescent="0.35">
      <c r="C216" s="31">
        <f t="shared" ca="1" si="19"/>
        <v>45873</v>
      </c>
      <c r="D216">
        <f t="shared" ca="1" si="15"/>
        <v>32</v>
      </c>
      <c r="I216">
        <f t="shared" ca="1" si="16"/>
        <v>2</v>
      </c>
      <c r="J216" t="str">
        <f t="shared" ca="1" si="17"/>
        <v>Monday</v>
      </c>
      <c r="L216">
        <f t="shared" ca="1" si="18"/>
        <v>32</v>
      </c>
    </row>
    <row r="217" spans="3:12" x14ac:dyDescent="0.35">
      <c r="C217" s="31">
        <f t="shared" ca="1" si="19"/>
        <v>45874</v>
      </c>
      <c r="D217">
        <f t="shared" ca="1" si="15"/>
        <v>32</v>
      </c>
      <c r="I217">
        <f t="shared" ca="1" si="16"/>
        <v>3</v>
      </c>
      <c r="J217" t="str">
        <f t="shared" ca="1" si="17"/>
        <v>Tuesday</v>
      </c>
      <c r="L217">
        <f t="shared" ca="1" si="18"/>
        <v>32</v>
      </c>
    </row>
    <row r="218" spans="3:12" x14ac:dyDescent="0.35">
      <c r="C218" s="31">
        <f t="shared" ca="1" si="19"/>
        <v>45875</v>
      </c>
      <c r="D218">
        <f t="shared" ca="1" si="15"/>
        <v>32</v>
      </c>
      <c r="I218">
        <f t="shared" ca="1" si="16"/>
        <v>4</v>
      </c>
      <c r="J218" t="str">
        <f t="shared" ca="1" si="17"/>
        <v>Wednesday</v>
      </c>
      <c r="L218">
        <f t="shared" ca="1" si="18"/>
        <v>32</v>
      </c>
    </row>
    <row r="219" spans="3:12" x14ac:dyDescent="0.35">
      <c r="C219" s="31">
        <f t="shared" ca="1" si="19"/>
        <v>45876</v>
      </c>
      <c r="D219">
        <f t="shared" ca="1" si="15"/>
        <v>32</v>
      </c>
      <c r="I219">
        <f t="shared" ca="1" si="16"/>
        <v>5</v>
      </c>
      <c r="J219" t="str">
        <f t="shared" ca="1" si="17"/>
        <v>Thursday</v>
      </c>
      <c r="L219">
        <f t="shared" ca="1" si="18"/>
        <v>32</v>
      </c>
    </row>
    <row r="220" spans="3:12" x14ac:dyDescent="0.35">
      <c r="C220" s="31">
        <f t="shared" ca="1" si="19"/>
        <v>45877</v>
      </c>
      <c r="D220">
        <f t="shared" ca="1" si="15"/>
        <v>32</v>
      </c>
      <c r="I220">
        <f t="shared" ca="1" si="16"/>
        <v>6</v>
      </c>
      <c r="J220" t="str">
        <f t="shared" ca="1" si="17"/>
        <v>Friday</v>
      </c>
      <c r="L220">
        <f t="shared" ca="1" si="18"/>
        <v>32</v>
      </c>
    </row>
    <row r="221" spans="3:12" x14ac:dyDescent="0.35">
      <c r="C221" s="31">
        <f t="shared" ca="1" si="19"/>
        <v>45878</v>
      </c>
      <c r="D221">
        <f t="shared" ca="1" si="15"/>
        <v>32</v>
      </c>
      <c r="I221">
        <f t="shared" ca="1" si="16"/>
        <v>7</v>
      </c>
      <c r="J221" t="str">
        <f t="shared" ca="1" si="17"/>
        <v>Saturday</v>
      </c>
      <c r="L221">
        <f t="shared" ca="1" si="18"/>
        <v>32</v>
      </c>
    </row>
    <row r="222" spans="3:12" x14ac:dyDescent="0.35">
      <c r="C222" s="31">
        <f t="shared" ca="1" si="19"/>
        <v>45879</v>
      </c>
      <c r="D222">
        <f t="shared" ca="1" si="15"/>
        <v>33</v>
      </c>
      <c r="I222">
        <f t="shared" ca="1" si="16"/>
        <v>1</v>
      </c>
      <c r="J222" t="str">
        <f t="shared" ca="1" si="17"/>
        <v>Sunday</v>
      </c>
      <c r="L222">
        <f t="shared" ca="1" si="18"/>
        <v>33</v>
      </c>
    </row>
    <row r="223" spans="3:12" x14ac:dyDescent="0.35">
      <c r="C223" s="31">
        <f t="shared" ca="1" si="19"/>
        <v>45880</v>
      </c>
      <c r="D223">
        <f t="shared" ca="1" si="15"/>
        <v>33</v>
      </c>
      <c r="I223">
        <f t="shared" ca="1" si="16"/>
        <v>2</v>
      </c>
      <c r="J223" t="str">
        <f t="shared" ca="1" si="17"/>
        <v>Monday</v>
      </c>
      <c r="L223">
        <f t="shared" ca="1" si="18"/>
        <v>33</v>
      </c>
    </row>
    <row r="224" spans="3:12" x14ac:dyDescent="0.35">
      <c r="C224" s="31">
        <f t="shared" ca="1" si="19"/>
        <v>45881</v>
      </c>
      <c r="D224">
        <f t="shared" ca="1" si="15"/>
        <v>33</v>
      </c>
      <c r="I224">
        <f t="shared" ca="1" si="16"/>
        <v>3</v>
      </c>
      <c r="J224" t="str">
        <f t="shared" ca="1" si="17"/>
        <v>Tuesday</v>
      </c>
      <c r="L224">
        <f t="shared" ca="1" si="18"/>
        <v>33</v>
      </c>
    </row>
    <row r="225" spans="3:12" x14ac:dyDescent="0.35">
      <c r="C225" s="31">
        <f t="shared" ca="1" si="19"/>
        <v>45882</v>
      </c>
      <c r="D225">
        <f t="shared" ca="1" si="15"/>
        <v>33</v>
      </c>
      <c r="I225">
        <f t="shared" ca="1" si="16"/>
        <v>4</v>
      </c>
      <c r="J225" t="str">
        <f t="shared" ca="1" si="17"/>
        <v>Wednesday</v>
      </c>
      <c r="L225">
        <f t="shared" ca="1" si="18"/>
        <v>33</v>
      </c>
    </row>
    <row r="226" spans="3:12" x14ac:dyDescent="0.35">
      <c r="C226" s="31">
        <f t="shared" ca="1" si="19"/>
        <v>45883</v>
      </c>
      <c r="D226">
        <f t="shared" ca="1" si="15"/>
        <v>33</v>
      </c>
      <c r="I226">
        <f t="shared" ca="1" si="16"/>
        <v>5</v>
      </c>
      <c r="J226" t="str">
        <f t="shared" ca="1" si="17"/>
        <v>Thursday</v>
      </c>
      <c r="L226">
        <f t="shared" ca="1" si="18"/>
        <v>33</v>
      </c>
    </row>
    <row r="227" spans="3:12" x14ac:dyDescent="0.35">
      <c r="C227" s="31">
        <f t="shared" ca="1" si="19"/>
        <v>45884</v>
      </c>
      <c r="D227">
        <f t="shared" ca="1" si="15"/>
        <v>33</v>
      </c>
      <c r="I227">
        <f t="shared" ca="1" si="16"/>
        <v>6</v>
      </c>
      <c r="J227" t="str">
        <f t="shared" ca="1" si="17"/>
        <v>Friday</v>
      </c>
      <c r="L227">
        <f t="shared" ca="1" si="18"/>
        <v>33</v>
      </c>
    </row>
    <row r="228" spans="3:12" x14ac:dyDescent="0.35">
      <c r="C228" s="31">
        <f t="shared" ca="1" si="19"/>
        <v>45885</v>
      </c>
      <c r="D228">
        <f t="shared" ca="1" si="15"/>
        <v>33</v>
      </c>
      <c r="I228">
        <f t="shared" ca="1" si="16"/>
        <v>7</v>
      </c>
      <c r="J228" t="str">
        <f t="shared" ca="1" si="17"/>
        <v>Saturday</v>
      </c>
      <c r="L228">
        <f t="shared" ca="1" si="18"/>
        <v>33</v>
      </c>
    </row>
    <row r="229" spans="3:12" x14ac:dyDescent="0.35">
      <c r="C229" s="31">
        <f t="shared" ca="1" si="19"/>
        <v>45886</v>
      </c>
      <c r="D229">
        <f t="shared" ca="1" si="15"/>
        <v>34</v>
      </c>
      <c r="I229">
        <f t="shared" ca="1" si="16"/>
        <v>1</v>
      </c>
      <c r="J229" t="str">
        <f t="shared" ca="1" si="17"/>
        <v>Sunday</v>
      </c>
      <c r="L229">
        <f t="shared" ca="1" si="18"/>
        <v>34</v>
      </c>
    </row>
    <row r="230" spans="3:12" x14ac:dyDescent="0.35">
      <c r="C230" s="31">
        <f t="shared" ca="1" si="19"/>
        <v>45887</v>
      </c>
      <c r="D230">
        <f t="shared" ca="1" si="15"/>
        <v>34</v>
      </c>
      <c r="I230">
        <f t="shared" ca="1" si="16"/>
        <v>2</v>
      </c>
      <c r="J230" t="str">
        <f t="shared" ca="1" si="17"/>
        <v>Monday</v>
      </c>
      <c r="L230">
        <f t="shared" ca="1" si="18"/>
        <v>34</v>
      </c>
    </row>
    <row r="231" spans="3:12" x14ac:dyDescent="0.35">
      <c r="C231" s="31">
        <f t="shared" ca="1" si="19"/>
        <v>45888</v>
      </c>
      <c r="D231">
        <f t="shared" ca="1" si="15"/>
        <v>34</v>
      </c>
      <c r="I231">
        <f t="shared" ca="1" si="16"/>
        <v>3</v>
      </c>
      <c r="J231" t="str">
        <f t="shared" ca="1" si="17"/>
        <v>Tuesday</v>
      </c>
      <c r="L231">
        <f t="shared" ca="1" si="18"/>
        <v>34</v>
      </c>
    </row>
    <row r="232" spans="3:12" x14ac:dyDescent="0.35">
      <c r="C232" s="31">
        <f t="shared" ca="1" si="19"/>
        <v>45889</v>
      </c>
      <c r="D232">
        <f t="shared" ca="1" si="15"/>
        <v>34</v>
      </c>
      <c r="I232">
        <f t="shared" ca="1" si="16"/>
        <v>4</v>
      </c>
      <c r="J232" t="str">
        <f t="shared" ca="1" si="17"/>
        <v>Wednesday</v>
      </c>
      <c r="L232">
        <f t="shared" ca="1" si="18"/>
        <v>34</v>
      </c>
    </row>
    <row r="233" spans="3:12" x14ac:dyDescent="0.35">
      <c r="C233" s="31">
        <f t="shared" ca="1" si="19"/>
        <v>45890</v>
      </c>
      <c r="D233">
        <f t="shared" ca="1" si="15"/>
        <v>34</v>
      </c>
      <c r="I233">
        <f t="shared" ca="1" si="16"/>
        <v>5</v>
      </c>
      <c r="J233" t="str">
        <f t="shared" ca="1" si="17"/>
        <v>Thursday</v>
      </c>
      <c r="L233">
        <f t="shared" ca="1" si="18"/>
        <v>34</v>
      </c>
    </row>
    <row r="234" spans="3:12" x14ac:dyDescent="0.35">
      <c r="C234" s="31">
        <f t="shared" ca="1" si="19"/>
        <v>45891</v>
      </c>
      <c r="D234">
        <f t="shared" ca="1" si="15"/>
        <v>34</v>
      </c>
      <c r="I234">
        <f t="shared" ca="1" si="16"/>
        <v>6</v>
      </c>
      <c r="J234" t="str">
        <f t="shared" ca="1" si="17"/>
        <v>Friday</v>
      </c>
      <c r="L234">
        <f t="shared" ca="1" si="18"/>
        <v>34</v>
      </c>
    </row>
    <row r="235" spans="3:12" x14ac:dyDescent="0.35">
      <c r="C235" s="31">
        <f t="shared" ca="1" si="19"/>
        <v>45892</v>
      </c>
      <c r="D235">
        <f t="shared" ca="1" si="15"/>
        <v>34</v>
      </c>
      <c r="I235">
        <f t="shared" ca="1" si="16"/>
        <v>7</v>
      </c>
      <c r="J235" t="str">
        <f t="shared" ca="1" si="17"/>
        <v>Saturday</v>
      </c>
      <c r="L235">
        <f t="shared" ca="1" si="18"/>
        <v>34</v>
      </c>
    </row>
    <row r="236" spans="3:12" x14ac:dyDescent="0.35">
      <c r="C236" s="31">
        <f t="shared" ca="1" si="19"/>
        <v>45893</v>
      </c>
      <c r="D236">
        <f t="shared" ca="1" si="15"/>
        <v>35</v>
      </c>
      <c r="I236">
        <f t="shared" ca="1" si="16"/>
        <v>1</v>
      </c>
      <c r="J236" t="str">
        <f t="shared" ca="1" si="17"/>
        <v>Sunday</v>
      </c>
      <c r="L236">
        <f t="shared" ca="1" si="18"/>
        <v>35</v>
      </c>
    </row>
    <row r="237" spans="3:12" x14ac:dyDescent="0.35">
      <c r="C237" s="31">
        <f t="shared" ca="1" si="19"/>
        <v>45894</v>
      </c>
      <c r="D237">
        <f t="shared" ca="1" si="15"/>
        <v>35</v>
      </c>
      <c r="I237">
        <f t="shared" ca="1" si="16"/>
        <v>2</v>
      </c>
      <c r="J237" t="str">
        <f t="shared" ca="1" si="17"/>
        <v>Monday</v>
      </c>
      <c r="L237">
        <f t="shared" ca="1" si="18"/>
        <v>35</v>
      </c>
    </row>
    <row r="238" spans="3:12" x14ac:dyDescent="0.35">
      <c r="C238" s="31">
        <f t="shared" ca="1" si="19"/>
        <v>45895</v>
      </c>
      <c r="D238">
        <f t="shared" ca="1" si="15"/>
        <v>35</v>
      </c>
      <c r="I238">
        <f t="shared" ca="1" si="16"/>
        <v>3</v>
      </c>
      <c r="J238" t="str">
        <f t="shared" ca="1" si="17"/>
        <v>Tuesday</v>
      </c>
      <c r="L238">
        <f t="shared" ca="1" si="18"/>
        <v>35</v>
      </c>
    </row>
    <row r="239" spans="3:12" x14ac:dyDescent="0.35">
      <c r="C239" s="31">
        <f t="shared" ca="1" si="19"/>
        <v>45896</v>
      </c>
      <c r="D239">
        <f t="shared" ca="1" si="15"/>
        <v>35</v>
      </c>
      <c r="I239">
        <f t="shared" ca="1" si="16"/>
        <v>4</v>
      </c>
      <c r="J239" t="str">
        <f t="shared" ca="1" si="17"/>
        <v>Wednesday</v>
      </c>
      <c r="L239">
        <f t="shared" ca="1" si="18"/>
        <v>35</v>
      </c>
    </row>
    <row r="240" spans="3:12" x14ac:dyDescent="0.35">
      <c r="C240" s="31">
        <f t="shared" ca="1" si="19"/>
        <v>45897</v>
      </c>
      <c r="D240">
        <f t="shared" ca="1" si="15"/>
        <v>35</v>
      </c>
      <c r="I240">
        <f t="shared" ca="1" si="16"/>
        <v>5</v>
      </c>
      <c r="J240" t="str">
        <f t="shared" ca="1" si="17"/>
        <v>Thursday</v>
      </c>
      <c r="L240">
        <f t="shared" ca="1" si="18"/>
        <v>35</v>
      </c>
    </row>
    <row r="241" spans="3:12" x14ac:dyDescent="0.35">
      <c r="C241" s="31">
        <f t="shared" ca="1" si="19"/>
        <v>45898</v>
      </c>
      <c r="D241">
        <f t="shared" ca="1" si="15"/>
        <v>35</v>
      </c>
      <c r="I241">
        <f t="shared" ca="1" si="16"/>
        <v>6</v>
      </c>
      <c r="J241" t="str">
        <f t="shared" ca="1" si="17"/>
        <v>Friday</v>
      </c>
      <c r="L241">
        <f t="shared" ca="1" si="18"/>
        <v>35</v>
      </c>
    </row>
    <row r="242" spans="3:12" x14ac:dyDescent="0.35">
      <c r="C242" s="31">
        <f t="shared" ca="1" si="19"/>
        <v>45899</v>
      </c>
      <c r="D242">
        <f t="shared" ca="1" si="15"/>
        <v>35</v>
      </c>
      <c r="I242">
        <f t="shared" ca="1" si="16"/>
        <v>7</v>
      </c>
      <c r="J242" t="str">
        <f t="shared" ca="1" si="17"/>
        <v>Saturday</v>
      </c>
      <c r="L242">
        <f t="shared" ca="1" si="18"/>
        <v>35</v>
      </c>
    </row>
    <row r="243" spans="3:12" x14ac:dyDescent="0.35">
      <c r="C243" s="31">
        <f t="shared" ca="1" si="19"/>
        <v>45900</v>
      </c>
      <c r="D243">
        <f t="shared" ca="1" si="15"/>
        <v>36</v>
      </c>
      <c r="I243">
        <f t="shared" ca="1" si="16"/>
        <v>1</v>
      </c>
      <c r="J243" t="str">
        <f t="shared" ca="1" si="17"/>
        <v>Sunday</v>
      </c>
      <c r="L243">
        <f t="shared" ca="1" si="18"/>
        <v>36</v>
      </c>
    </row>
    <row r="244" spans="3:12" x14ac:dyDescent="0.35">
      <c r="C244" s="31">
        <f t="shared" ca="1" si="19"/>
        <v>45901</v>
      </c>
      <c r="D244">
        <f t="shared" ca="1" si="15"/>
        <v>36</v>
      </c>
      <c r="I244">
        <f t="shared" ca="1" si="16"/>
        <v>2</v>
      </c>
      <c r="J244" t="str">
        <f t="shared" ca="1" si="17"/>
        <v>Monday</v>
      </c>
      <c r="L244">
        <f t="shared" ca="1" si="18"/>
        <v>36</v>
      </c>
    </row>
    <row r="245" spans="3:12" x14ac:dyDescent="0.35">
      <c r="C245" s="31">
        <f t="shared" ca="1" si="19"/>
        <v>45902</v>
      </c>
      <c r="D245">
        <f t="shared" ca="1" si="15"/>
        <v>36</v>
      </c>
      <c r="I245">
        <f t="shared" ca="1" si="16"/>
        <v>3</v>
      </c>
      <c r="J245" t="str">
        <f t="shared" ca="1" si="17"/>
        <v>Tuesday</v>
      </c>
      <c r="L245">
        <f t="shared" ca="1" si="18"/>
        <v>36</v>
      </c>
    </row>
    <row r="246" spans="3:12" x14ac:dyDescent="0.35">
      <c r="C246" s="31">
        <f t="shared" ca="1" si="19"/>
        <v>45903</v>
      </c>
      <c r="D246">
        <f t="shared" ca="1" si="15"/>
        <v>36</v>
      </c>
      <c r="I246">
        <f t="shared" ca="1" si="16"/>
        <v>4</v>
      </c>
      <c r="J246" t="str">
        <f t="shared" ca="1" si="17"/>
        <v>Wednesday</v>
      </c>
      <c r="L246">
        <f t="shared" ca="1" si="18"/>
        <v>36</v>
      </c>
    </row>
    <row r="247" spans="3:12" x14ac:dyDescent="0.35">
      <c r="C247" s="31">
        <f t="shared" ca="1" si="19"/>
        <v>45904</v>
      </c>
      <c r="D247">
        <f t="shared" ca="1" si="15"/>
        <v>36</v>
      </c>
      <c r="I247">
        <f t="shared" ca="1" si="16"/>
        <v>5</v>
      </c>
      <c r="J247" t="str">
        <f t="shared" ca="1" si="17"/>
        <v>Thursday</v>
      </c>
      <c r="L247">
        <f t="shared" ca="1" si="18"/>
        <v>36</v>
      </c>
    </row>
    <row r="248" spans="3:12" x14ac:dyDescent="0.35">
      <c r="C248" s="31">
        <f t="shared" ca="1" si="19"/>
        <v>45905</v>
      </c>
      <c r="D248">
        <f t="shared" ca="1" si="15"/>
        <v>36</v>
      </c>
      <c r="I248">
        <f t="shared" ca="1" si="16"/>
        <v>6</v>
      </c>
      <c r="J248" t="str">
        <f t="shared" ca="1" si="17"/>
        <v>Friday</v>
      </c>
      <c r="L248">
        <f t="shared" ca="1" si="18"/>
        <v>36</v>
      </c>
    </row>
    <row r="249" spans="3:12" x14ac:dyDescent="0.35">
      <c r="C249" s="31">
        <f t="shared" ca="1" si="19"/>
        <v>45906</v>
      </c>
      <c r="D249">
        <f t="shared" ca="1" si="15"/>
        <v>36</v>
      </c>
      <c r="I249">
        <f t="shared" ca="1" si="16"/>
        <v>7</v>
      </c>
      <c r="J249" t="str">
        <f t="shared" ca="1" si="17"/>
        <v>Saturday</v>
      </c>
      <c r="L249">
        <f t="shared" ca="1" si="18"/>
        <v>36</v>
      </c>
    </row>
    <row r="250" spans="3:12" x14ac:dyDescent="0.35">
      <c r="C250" s="31">
        <f t="shared" ca="1" si="19"/>
        <v>45907</v>
      </c>
      <c r="D250">
        <f t="shared" ca="1" si="15"/>
        <v>37</v>
      </c>
      <c r="I250">
        <f t="shared" ca="1" si="16"/>
        <v>1</v>
      </c>
      <c r="J250" t="str">
        <f t="shared" ca="1" si="17"/>
        <v>Sunday</v>
      </c>
      <c r="L250">
        <f t="shared" ca="1" si="18"/>
        <v>37</v>
      </c>
    </row>
    <row r="251" spans="3:12" x14ac:dyDescent="0.35">
      <c r="C251" s="31">
        <f t="shared" ca="1" si="19"/>
        <v>45908</v>
      </c>
      <c r="D251">
        <f t="shared" ca="1" si="15"/>
        <v>37</v>
      </c>
      <c r="I251">
        <f t="shared" ca="1" si="16"/>
        <v>2</v>
      </c>
      <c r="J251" t="str">
        <f t="shared" ca="1" si="17"/>
        <v>Monday</v>
      </c>
      <c r="L251">
        <f t="shared" ca="1" si="18"/>
        <v>37</v>
      </c>
    </row>
    <row r="252" spans="3:12" x14ac:dyDescent="0.35">
      <c r="C252" s="31">
        <f t="shared" ca="1" si="19"/>
        <v>45909</v>
      </c>
      <c r="D252">
        <f t="shared" ca="1" si="15"/>
        <v>37</v>
      </c>
      <c r="I252">
        <f t="shared" ca="1" si="16"/>
        <v>3</v>
      </c>
      <c r="J252" t="str">
        <f t="shared" ca="1" si="17"/>
        <v>Tuesday</v>
      </c>
      <c r="L252">
        <f t="shared" ca="1" si="18"/>
        <v>37</v>
      </c>
    </row>
    <row r="253" spans="3:12" x14ac:dyDescent="0.35">
      <c r="C253" s="31">
        <f t="shared" ca="1" si="19"/>
        <v>45910</v>
      </c>
      <c r="D253">
        <f t="shared" ca="1" si="15"/>
        <v>37</v>
      </c>
      <c r="I253">
        <f t="shared" ca="1" si="16"/>
        <v>4</v>
      </c>
      <c r="J253" t="str">
        <f t="shared" ca="1" si="17"/>
        <v>Wednesday</v>
      </c>
      <c r="L253">
        <f t="shared" ca="1" si="18"/>
        <v>37</v>
      </c>
    </row>
    <row r="254" spans="3:12" x14ac:dyDescent="0.35">
      <c r="C254" s="31">
        <f t="shared" ca="1" si="19"/>
        <v>45911</v>
      </c>
      <c r="D254">
        <f t="shared" ca="1" si="15"/>
        <v>37</v>
      </c>
      <c r="I254">
        <f t="shared" ca="1" si="16"/>
        <v>5</v>
      </c>
      <c r="J254" t="str">
        <f t="shared" ca="1" si="17"/>
        <v>Thursday</v>
      </c>
      <c r="L254">
        <f t="shared" ca="1" si="18"/>
        <v>37</v>
      </c>
    </row>
    <row r="255" spans="3:12" x14ac:dyDescent="0.35">
      <c r="C255" s="31">
        <f t="shared" ca="1" si="19"/>
        <v>45912</v>
      </c>
      <c r="D255">
        <f t="shared" ca="1" si="15"/>
        <v>37</v>
      </c>
      <c r="I255">
        <f t="shared" ca="1" si="16"/>
        <v>6</v>
      </c>
      <c r="J255" t="str">
        <f t="shared" ca="1" si="17"/>
        <v>Friday</v>
      </c>
      <c r="L255">
        <f t="shared" ca="1" si="18"/>
        <v>37</v>
      </c>
    </row>
    <row r="256" spans="3:12" x14ac:dyDescent="0.35">
      <c r="C256" s="31">
        <f t="shared" ca="1" si="19"/>
        <v>45913</v>
      </c>
      <c r="D256">
        <f t="shared" ca="1" si="15"/>
        <v>37</v>
      </c>
      <c r="I256">
        <f t="shared" ca="1" si="16"/>
        <v>7</v>
      </c>
      <c r="J256" t="str">
        <f t="shared" ca="1" si="17"/>
        <v>Saturday</v>
      </c>
      <c r="L256">
        <f t="shared" ca="1" si="18"/>
        <v>37</v>
      </c>
    </row>
    <row r="257" spans="3:12" x14ac:dyDescent="0.35">
      <c r="C257" s="31">
        <f t="shared" ca="1" si="19"/>
        <v>45914</v>
      </c>
      <c r="D257">
        <f t="shared" ca="1" si="15"/>
        <v>38</v>
      </c>
      <c r="I257">
        <f t="shared" ca="1" si="16"/>
        <v>1</v>
      </c>
      <c r="J257" t="str">
        <f t="shared" ca="1" si="17"/>
        <v>Sunday</v>
      </c>
      <c r="L257">
        <f t="shared" ca="1" si="18"/>
        <v>38</v>
      </c>
    </row>
    <row r="258" spans="3:12" x14ac:dyDescent="0.35">
      <c r="C258" s="31">
        <f t="shared" ca="1" si="19"/>
        <v>45915</v>
      </c>
      <c r="D258">
        <f t="shared" ref="D258:D321" ca="1" si="20">WEEKNUM(C258)</f>
        <v>38</v>
      </c>
      <c r="I258">
        <f t="shared" ref="I258:I321" ca="1" si="21">WEEKDAY(C258)</f>
        <v>2</v>
      </c>
      <c r="J258" t="str">
        <f t="shared" ref="J258:J321" ca="1" si="22">TEXT(C258,"DDDD")</f>
        <v>Monday</v>
      </c>
      <c r="L258">
        <f t="shared" ref="L258:L321" ca="1" si="23">WEEKNUM(C258)</f>
        <v>38</v>
      </c>
    </row>
    <row r="259" spans="3:12" x14ac:dyDescent="0.35">
      <c r="C259" s="31">
        <f t="shared" ref="C259:C322" ca="1" si="24">C258+1</f>
        <v>45916</v>
      </c>
      <c r="D259">
        <f t="shared" ca="1" si="20"/>
        <v>38</v>
      </c>
      <c r="I259">
        <f t="shared" ca="1" si="21"/>
        <v>3</v>
      </c>
      <c r="J259" t="str">
        <f t="shared" ca="1" si="22"/>
        <v>Tuesday</v>
      </c>
      <c r="L259">
        <f t="shared" ca="1" si="23"/>
        <v>38</v>
      </c>
    </row>
    <row r="260" spans="3:12" x14ac:dyDescent="0.35">
      <c r="C260" s="31">
        <f t="shared" ca="1" si="24"/>
        <v>45917</v>
      </c>
      <c r="D260">
        <f t="shared" ca="1" si="20"/>
        <v>38</v>
      </c>
      <c r="I260">
        <f t="shared" ca="1" si="21"/>
        <v>4</v>
      </c>
      <c r="J260" t="str">
        <f t="shared" ca="1" si="22"/>
        <v>Wednesday</v>
      </c>
      <c r="L260">
        <f t="shared" ca="1" si="23"/>
        <v>38</v>
      </c>
    </row>
    <row r="261" spans="3:12" x14ac:dyDescent="0.35">
      <c r="C261" s="31">
        <f t="shared" ca="1" si="24"/>
        <v>45918</v>
      </c>
      <c r="D261">
        <f t="shared" ca="1" si="20"/>
        <v>38</v>
      </c>
      <c r="I261">
        <f t="shared" ca="1" si="21"/>
        <v>5</v>
      </c>
      <c r="J261" t="str">
        <f t="shared" ca="1" si="22"/>
        <v>Thursday</v>
      </c>
      <c r="L261">
        <f t="shared" ca="1" si="23"/>
        <v>38</v>
      </c>
    </row>
    <row r="262" spans="3:12" x14ac:dyDescent="0.35">
      <c r="C262" s="31">
        <f t="shared" ca="1" si="24"/>
        <v>45919</v>
      </c>
      <c r="D262">
        <f t="shared" ca="1" si="20"/>
        <v>38</v>
      </c>
      <c r="I262">
        <f t="shared" ca="1" si="21"/>
        <v>6</v>
      </c>
      <c r="J262" t="str">
        <f t="shared" ca="1" si="22"/>
        <v>Friday</v>
      </c>
      <c r="L262">
        <f t="shared" ca="1" si="23"/>
        <v>38</v>
      </c>
    </row>
    <row r="263" spans="3:12" x14ac:dyDescent="0.35">
      <c r="C263" s="31">
        <f t="shared" ca="1" si="24"/>
        <v>45920</v>
      </c>
      <c r="D263">
        <f t="shared" ca="1" si="20"/>
        <v>38</v>
      </c>
      <c r="I263">
        <f t="shared" ca="1" si="21"/>
        <v>7</v>
      </c>
      <c r="J263" t="str">
        <f t="shared" ca="1" si="22"/>
        <v>Saturday</v>
      </c>
      <c r="L263">
        <f t="shared" ca="1" si="23"/>
        <v>38</v>
      </c>
    </row>
    <row r="264" spans="3:12" x14ac:dyDescent="0.35">
      <c r="C264" s="31">
        <f t="shared" ca="1" si="24"/>
        <v>45921</v>
      </c>
      <c r="D264">
        <f t="shared" ca="1" si="20"/>
        <v>39</v>
      </c>
      <c r="I264">
        <f t="shared" ca="1" si="21"/>
        <v>1</v>
      </c>
      <c r="J264" t="str">
        <f t="shared" ca="1" si="22"/>
        <v>Sunday</v>
      </c>
      <c r="L264">
        <f t="shared" ca="1" si="23"/>
        <v>39</v>
      </c>
    </row>
    <row r="265" spans="3:12" x14ac:dyDescent="0.35">
      <c r="C265" s="31">
        <f t="shared" ca="1" si="24"/>
        <v>45922</v>
      </c>
      <c r="D265">
        <f t="shared" ca="1" si="20"/>
        <v>39</v>
      </c>
      <c r="I265">
        <f t="shared" ca="1" si="21"/>
        <v>2</v>
      </c>
      <c r="J265" t="str">
        <f t="shared" ca="1" si="22"/>
        <v>Monday</v>
      </c>
      <c r="L265">
        <f t="shared" ca="1" si="23"/>
        <v>39</v>
      </c>
    </row>
    <row r="266" spans="3:12" x14ac:dyDescent="0.35">
      <c r="C266" s="31">
        <f t="shared" ca="1" si="24"/>
        <v>45923</v>
      </c>
      <c r="D266">
        <f t="shared" ca="1" si="20"/>
        <v>39</v>
      </c>
      <c r="I266">
        <f t="shared" ca="1" si="21"/>
        <v>3</v>
      </c>
      <c r="J266" t="str">
        <f t="shared" ca="1" si="22"/>
        <v>Tuesday</v>
      </c>
      <c r="L266">
        <f t="shared" ca="1" si="23"/>
        <v>39</v>
      </c>
    </row>
    <row r="267" spans="3:12" x14ac:dyDescent="0.35">
      <c r="C267" s="31">
        <f t="shared" ca="1" si="24"/>
        <v>45924</v>
      </c>
      <c r="D267">
        <f t="shared" ca="1" si="20"/>
        <v>39</v>
      </c>
      <c r="I267">
        <f t="shared" ca="1" si="21"/>
        <v>4</v>
      </c>
      <c r="J267" t="str">
        <f t="shared" ca="1" si="22"/>
        <v>Wednesday</v>
      </c>
      <c r="L267">
        <f t="shared" ca="1" si="23"/>
        <v>39</v>
      </c>
    </row>
    <row r="268" spans="3:12" x14ac:dyDescent="0.35">
      <c r="C268" s="31">
        <f t="shared" ca="1" si="24"/>
        <v>45925</v>
      </c>
      <c r="D268">
        <f t="shared" ca="1" si="20"/>
        <v>39</v>
      </c>
      <c r="I268">
        <f t="shared" ca="1" si="21"/>
        <v>5</v>
      </c>
      <c r="J268" t="str">
        <f t="shared" ca="1" si="22"/>
        <v>Thursday</v>
      </c>
      <c r="L268">
        <f t="shared" ca="1" si="23"/>
        <v>39</v>
      </c>
    </row>
    <row r="269" spans="3:12" x14ac:dyDescent="0.35">
      <c r="C269" s="31">
        <f t="shared" ca="1" si="24"/>
        <v>45926</v>
      </c>
      <c r="D269">
        <f t="shared" ca="1" si="20"/>
        <v>39</v>
      </c>
      <c r="I269">
        <f t="shared" ca="1" si="21"/>
        <v>6</v>
      </c>
      <c r="J269" t="str">
        <f t="shared" ca="1" si="22"/>
        <v>Friday</v>
      </c>
      <c r="L269">
        <f t="shared" ca="1" si="23"/>
        <v>39</v>
      </c>
    </row>
    <row r="270" spans="3:12" x14ac:dyDescent="0.35">
      <c r="C270" s="31">
        <f t="shared" ca="1" si="24"/>
        <v>45927</v>
      </c>
      <c r="D270">
        <f t="shared" ca="1" si="20"/>
        <v>39</v>
      </c>
      <c r="I270">
        <f t="shared" ca="1" si="21"/>
        <v>7</v>
      </c>
      <c r="J270" t="str">
        <f t="shared" ca="1" si="22"/>
        <v>Saturday</v>
      </c>
      <c r="L270">
        <f t="shared" ca="1" si="23"/>
        <v>39</v>
      </c>
    </row>
    <row r="271" spans="3:12" x14ac:dyDescent="0.35">
      <c r="C271" s="31">
        <f t="shared" ca="1" si="24"/>
        <v>45928</v>
      </c>
      <c r="D271">
        <f t="shared" ca="1" si="20"/>
        <v>40</v>
      </c>
      <c r="I271">
        <f t="shared" ca="1" si="21"/>
        <v>1</v>
      </c>
      <c r="J271" t="str">
        <f t="shared" ca="1" si="22"/>
        <v>Sunday</v>
      </c>
      <c r="L271">
        <f t="shared" ca="1" si="23"/>
        <v>40</v>
      </c>
    </row>
    <row r="272" spans="3:12" x14ac:dyDescent="0.35">
      <c r="C272" s="31">
        <f t="shared" ca="1" si="24"/>
        <v>45929</v>
      </c>
      <c r="D272">
        <f t="shared" ca="1" si="20"/>
        <v>40</v>
      </c>
      <c r="I272">
        <f t="shared" ca="1" si="21"/>
        <v>2</v>
      </c>
      <c r="J272" t="str">
        <f t="shared" ca="1" si="22"/>
        <v>Monday</v>
      </c>
      <c r="L272">
        <f t="shared" ca="1" si="23"/>
        <v>40</v>
      </c>
    </row>
    <row r="273" spans="3:12" x14ac:dyDescent="0.35">
      <c r="C273" s="31">
        <f t="shared" ca="1" si="24"/>
        <v>45930</v>
      </c>
      <c r="D273">
        <f t="shared" ca="1" si="20"/>
        <v>40</v>
      </c>
      <c r="I273">
        <f t="shared" ca="1" si="21"/>
        <v>3</v>
      </c>
      <c r="J273" t="str">
        <f t="shared" ca="1" si="22"/>
        <v>Tuesday</v>
      </c>
      <c r="L273">
        <f t="shared" ca="1" si="23"/>
        <v>40</v>
      </c>
    </row>
    <row r="274" spans="3:12" x14ac:dyDescent="0.35">
      <c r="C274" s="31">
        <f t="shared" ca="1" si="24"/>
        <v>45931</v>
      </c>
      <c r="D274">
        <f t="shared" ca="1" si="20"/>
        <v>40</v>
      </c>
      <c r="I274">
        <f t="shared" ca="1" si="21"/>
        <v>4</v>
      </c>
      <c r="J274" t="str">
        <f t="shared" ca="1" si="22"/>
        <v>Wednesday</v>
      </c>
      <c r="L274">
        <f t="shared" ca="1" si="23"/>
        <v>40</v>
      </c>
    </row>
    <row r="275" spans="3:12" x14ac:dyDescent="0.35">
      <c r="C275" s="31">
        <f t="shared" ca="1" si="24"/>
        <v>45932</v>
      </c>
      <c r="D275">
        <f t="shared" ca="1" si="20"/>
        <v>40</v>
      </c>
      <c r="I275">
        <f t="shared" ca="1" si="21"/>
        <v>5</v>
      </c>
      <c r="J275" t="str">
        <f t="shared" ca="1" si="22"/>
        <v>Thursday</v>
      </c>
      <c r="L275">
        <f t="shared" ca="1" si="23"/>
        <v>40</v>
      </c>
    </row>
    <row r="276" spans="3:12" x14ac:dyDescent="0.35">
      <c r="C276" s="31">
        <f t="shared" ca="1" si="24"/>
        <v>45933</v>
      </c>
      <c r="D276">
        <f t="shared" ca="1" si="20"/>
        <v>40</v>
      </c>
      <c r="I276">
        <f t="shared" ca="1" si="21"/>
        <v>6</v>
      </c>
      <c r="J276" t="str">
        <f t="shared" ca="1" si="22"/>
        <v>Friday</v>
      </c>
      <c r="L276">
        <f t="shared" ca="1" si="23"/>
        <v>40</v>
      </c>
    </row>
    <row r="277" spans="3:12" x14ac:dyDescent="0.35">
      <c r="C277" s="31">
        <f t="shared" ca="1" si="24"/>
        <v>45934</v>
      </c>
      <c r="D277">
        <f t="shared" ca="1" si="20"/>
        <v>40</v>
      </c>
      <c r="I277">
        <f t="shared" ca="1" si="21"/>
        <v>7</v>
      </c>
      <c r="J277" t="str">
        <f t="shared" ca="1" si="22"/>
        <v>Saturday</v>
      </c>
      <c r="L277">
        <f t="shared" ca="1" si="23"/>
        <v>40</v>
      </c>
    </row>
    <row r="278" spans="3:12" x14ac:dyDescent="0.35">
      <c r="C278" s="31">
        <f t="shared" ca="1" si="24"/>
        <v>45935</v>
      </c>
      <c r="D278">
        <f t="shared" ca="1" si="20"/>
        <v>41</v>
      </c>
      <c r="I278">
        <f t="shared" ca="1" si="21"/>
        <v>1</v>
      </c>
      <c r="J278" t="str">
        <f t="shared" ca="1" si="22"/>
        <v>Sunday</v>
      </c>
      <c r="L278">
        <f t="shared" ca="1" si="23"/>
        <v>41</v>
      </c>
    </row>
    <row r="279" spans="3:12" x14ac:dyDescent="0.35">
      <c r="C279" s="31">
        <f t="shared" ca="1" si="24"/>
        <v>45936</v>
      </c>
      <c r="D279">
        <f t="shared" ca="1" si="20"/>
        <v>41</v>
      </c>
      <c r="I279">
        <f t="shared" ca="1" si="21"/>
        <v>2</v>
      </c>
      <c r="J279" t="str">
        <f t="shared" ca="1" si="22"/>
        <v>Monday</v>
      </c>
      <c r="L279">
        <f t="shared" ca="1" si="23"/>
        <v>41</v>
      </c>
    </row>
    <row r="280" spans="3:12" x14ac:dyDescent="0.35">
      <c r="C280" s="31">
        <f t="shared" ca="1" si="24"/>
        <v>45937</v>
      </c>
      <c r="D280">
        <f t="shared" ca="1" si="20"/>
        <v>41</v>
      </c>
      <c r="I280">
        <f t="shared" ca="1" si="21"/>
        <v>3</v>
      </c>
      <c r="J280" t="str">
        <f t="shared" ca="1" si="22"/>
        <v>Tuesday</v>
      </c>
      <c r="L280">
        <f t="shared" ca="1" si="23"/>
        <v>41</v>
      </c>
    </row>
    <row r="281" spans="3:12" x14ac:dyDescent="0.35">
      <c r="C281" s="31">
        <f t="shared" ca="1" si="24"/>
        <v>45938</v>
      </c>
      <c r="D281">
        <f t="shared" ca="1" si="20"/>
        <v>41</v>
      </c>
      <c r="I281">
        <f t="shared" ca="1" si="21"/>
        <v>4</v>
      </c>
      <c r="J281" t="str">
        <f t="shared" ca="1" si="22"/>
        <v>Wednesday</v>
      </c>
      <c r="L281">
        <f t="shared" ca="1" si="23"/>
        <v>41</v>
      </c>
    </row>
    <row r="282" spans="3:12" x14ac:dyDescent="0.35">
      <c r="C282" s="31">
        <f t="shared" ca="1" si="24"/>
        <v>45939</v>
      </c>
      <c r="D282">
        <f t="shared" ca="1" si="20"/>
        <v>41</v>
      </c>
      <c r="I282">
        <f t="shared" ca="1" si="21"/>
        <v>5</v>
      </c>
      <c r="J282" t="str">
        <f t="shared" ca="1" si="22"/>
        <v>Thursday</v>
      </c>
      <c r="L282">
        <f t="shared" ca="1" si="23"/>
        <v>41</v>
      </c>
    </row>
    <row r="283" spans="3:12" x14ac:dyDescent="0.35">
      <c r="C283" s="31">
        <f t="shared" ca="1" si="24"/>
        <v>45940</v>
      </c>
      <c r="D283">
        <f t="shared" ca="1" si="20"/>
        <v>41</v>
      </c>
      <c r="I283">
        <f t="shared" ca="1" si="21"/>
        <v>6</v>
      </c>
      <c r="J283" t="str">
        <f t="shared" ca="1" si="22"/>
        <v>Friday</v>
      </c>
      <c r="L283">
        <f t="shared" ca="1" si="23"/>
        <v>41</v>
      </c>
    </row>
    <row r="284" spans="3:12" x14ac:dyDescent="0.35">
      <c r="C284" s="31">
        <f t="shared" ca="1" si="24"/>
        <v>45941</v>
      </c>
      <c r="D284">
        <f t="shared" ca="1" si="20"/>
        <v>41</v>
      </c>
      <c r="I284">
        <f t="shared" ca="1" si="21"/>
        <v>7</v>
      </c>
      <c r="J284" t="str">
        <f t="shared" ca="1" si="22"/>
        <v>Saturday</v>
      </c>
      <c r="L284">
        <f t="shared" ca="1" si="23"/>
        <v>41</v>
      </c>
    </row>
    <row r="285" spans="3:12" x14ac:dyDescent="0.35">
      <c r="C285" s="31">
        <f t="shared" ca="1" si="24"/>
        <v>45942</v>
      </c>
      <c r="D285">
        <f t="shared" ca="1" si="20"/>
        <v>42</v>
      </c>
      <c r="I285">
        <f t="shared" ca="1" si="21"/>
        <v>1</v>
      </c>
      <c r="J285" t="str">
        <f t="shared" ca="1" si="22"/>
        <v>Sunday</v>
      </c>
      <c r="L285">
        <f t="shared" ca="1" si="23"/>
        <v>42</v>
      </c>
    </row>
    <row r="286" spans="3:12" x14ac:dyDescent="0.35">
      <c r="C286" s="31">
        <f t="shared" ca="1" si="24"/>
        <v>45943</v>
      </c>
      <c r="D286">
        <f t="shared" ca="1" si="20"/>
        <v>42</v>
      </c>
      <c r="I286">
        <f t="shared" ca="1" si="21"/>
        <v>2</v>
      </c>
      <c r="J286" t="str">
        <f t="shared" ca="1" si="22"/>
        <v>Monday</v>
      </c>
      <c r="L286">
        <f t="shared" ca="1" si="23"/>
        <v>42</v>
      </c>
    </row>
    <row r="287" spans="3:12" x14ac:dyDescent="0.35">
      <c r="C287" s="31">
        <f t="shared" ca="1" si="24"/>
        <v>45944</v>
      </c>
      <c r="D287">
        <f t="shared" ca="1" si="20"/>
        <v>42</v>
      </c>
      <c r="I287">
        <f t="shared" ca="1" si="21"/>
        <v>3</v>
      </c>
      <c r="J287" t="str">
        <f t="shared" ca="1" si="22"/>
        <v>Tuesday</v>
      </c>
      <c r="L287">
        <f t="shared" ca="1" si="23"/>
        <v>42</v>
      </c>
    </row>
    <row r="288" spans="3:12" x14ac:dyDescent="0.35">
      <c r="C288" s="31">
        <f t="shared" ca="1" si="24"/>
        <v>45945</v>
      </c>
      <c r="D288">
        <f t="shared" ca="1" si="20"/>
        <v>42</v>
      </c>
      <c r="I288">
        <f t="shared" ca="1" si="21"/>
        <v>4</v>
      </c>
      <c r="J288" t="str">
        <f t="shared" ca="1" si="22"/>
        <v>Wednesday</v>
      </c>
      <c r="L288">
        <f t="shared" ca="1" si="23"/>
        <v>42</v>
      </c>
    </row>
    <row r="289" spans="3:12" x14ac:dyDescent="0.35">
      <c r="C289" s="31">
        <f t="shared" ca="1" si="24"/>
        <v>45946</v>
      </c>
      <c r="D289">
        <f t="shared" ca="1" si="20"/>
        <v>42</v>
      </c>
      <c r="I289">
        <f t="shared" ca="1" si="21"/>
        <v>5</v>
      </c>
      <c r="J289" t="str">
        <f t="shared" ca="1" si="22"/>
        <v>Thursday</v>
      </c>
      <c r="L289">
        <f t="shared" ca="1" si="23"/>
        <v>42</v>
      </c>
    </row>
    <row r="290" spans="3:12" x14ac:dyDescent="0.35">
      <c r="C290" s="31">
        <f t="shared" ca="1" si="24"/>
        <v>45947</v>
      </c>
      <c r="D290">
        <f t="shared" ca="1" si="20"/>
        <v>42</v>
      </c>
      <c r="I290">
        <f t="shared" ca="1" si="21"/>
        <v>6</v>
      </c>
      <c r="J290" t="str">
        <f t="shared" ca="1" si="22"/>
        <v>Friday</v>
      </c>
      <c r="L290">
        <f t="shared" ca="1" si="23"/>
        <v>42</v>
      </c>
    </row>
    <row r="291" spans="3:12" x14ac:dyDescent="0.35">
      <c r="C291" s="31">
        <f t="shared" ca="1" si="24"/>
        <v>45948</v>
      </c>
      <c r="D291">
        <f t="shared" ca="1" si="20"/>
        <v>42</v>
      </c>
      <c r="I291">
        <f t="shared" ca="1" si="21"/>
        <v>7</v>
      </c>
      <c r="J291" t="str">
        <f t="shared" ca="1" si="22"/>
        <v>Saturday</v>
      </c>
      <c r="L291">
        <f t="shared" ca="1" si="23"/>
        <v>42</v>
      </c>
    </row>
    <row r="292" spans="3:12" x14ac:dyDescent="0.35">
      <c r="C292" s="31">
        <f t="shared" ca="1" si="24"/>
        <v>45949</v>
      </c>
      <c r="D292">
        <f t="shared" ca="1" si="20"/>
        <v>43</v>
      </c>
      <c r="I292">
        <f t="shared" ca="1" si="21"/>
        <v>1</v>
      </c>
      <c r="J292" t="str">
        <f t="shared" ca="1" si="22"/>
        <v>Sunday</v>
      </c>
      <c r="L292">
        <f t="shared" ca="1" si="23"/>
        <v>43</v>
      </c>
    </row>
    <row r="293" spans="3:12" x14ac:dyDescent="0.35">
      <c r="C293" s="31">
        <f t="shared" ca="1" si="24"/>
        <v>45950</v>
      </c>
      <c r="D293">
        <f t="shared" ca="1" si="20"/>
        <v>43</v>
      </c>
      <c r="I293">
        <f t="shared" ca="1" si="21"/>
        <v>2</v>
      </c>
      <c r="J293" t="str">
        <f t="shared" ca="1" si="22"/>
        <v>Monday</v>
      </c>
      <c r="L293">
        <f t="shared" ca="1" si="23"/>
        <v>43</v>
      </c>
    </row>
    <row r="294" spans="3:12" x14ac:dyDescent="0.35">
      <c r="C294" s="31">
        <f t="shared" ca="1" si="24"/>
        <v>45951</v>
      </c>
      <c r="D294">
        <f t="shared" ca="1" si="20"/>
        <v>43</v>
      </c>
      <c r="I294">
        <f t="shared" ca="1" si="21"/>
        <v>3</v>
      </c>
      <c r="J294" t="str">
        <f t="shared" ca="1" si="22"/>
        <v>Tuesday</v>
      </c>
      <c r="L294">
        <f t="shared" ca="1" si="23"/>
        <v>43</v>
      </c>
    </row>
    <row r="295" spans="3:12" x14ac:dyDescent="0.35">
      <c r="C295" s="31">
        <f t="shared" ca="1" si="24"/>
        <v>45952</v>
      </c>
      <c r="D295">
        <f t="shared" ca="1" si="20"/>
        <v>43</v>
      </c>
      <c r="I295">
        <f t="shared" ca="1" si="21"/>
        <v>4</v>
      </c>
      <c r="J295" t="str">
        <f t="shared" ca="1" si="22"/>
        <v>Wednesday</v>
      </c>
      <c r="L295">
        <f t="shared" ca="1" si="23"/>
        <v>43</v>
      </c>
    </row>
    <row r="296" spans="3:12" x14ac:dyDescent="0.35">
      <c r="C296" s="31">
        <f t="shared" ca="1" si="24"/>
        <v>45953</v>
      </c>
      <c r="D296">
        <f t="shared" ca="1" si="20"/>
        <v>43</v>
      </c>
      <c r="I296">
        <f t="shared" ca="1" si="21"/>
        <v>5</v>
      </c>
      <c r="J296" t="str">
        <f t="shared" ca="1" si="22"/>
        <v>Thursday</v>
      </c>
      <c r="L296">
        <f t="shared" ca="1" si="23"/>
        <v>43</v>
      </c>
    </row>
    <row r="297" spans="3:12" x14ac:dyDescent="0.35">
      <c r="C297" s="31">
        <f t="shared" ca="1" si="24"/>
        <v>45954</v>
      </c>
      <c r="D297">
        <f t="shared" ca="1" si="20"/>
        <v>43</v>
      </c>
      <c r="I297">
        <f t="shared" ca="1" si="21"/>
        <v>6</v>
      </c>
      <c r="J297" t="str">
        <f t="shared" ca="1" si="22"/>
        <v>Friday</v>
      </c>
      <c r="L297">
        <f t="shared" ca="1" si="23"/>
        <v>43</v>
      </c>
    </row>
    <row r="298" spans="3:12" x14ac:dyDescent="0.35">
      <c r="C298" s="31">
        <f t="shared" ca="1" si="24"/>
        <v>45955</v>
      </c>
      <c r="D298">
        <f t="shared" ca="1" si="20"/>
        <v>43</v>
      </c>
      <c r="I298">
        <f t="shared" ca="1" si="21"/>
        <v>7</v>
      </c>
      <c r="J298" t="str">
        <f t="shared" ca="1" si="22"/>
        <v>Saturday</v>
      </c>
      <c r="L298">
        <f t="shared" ca="1" si="23"/>
        <v>43</v>
      </c>
    </row>
    <row r="299" spans="3:12" x14ac:dyDescent="0.35">
      <c r="C299" s="31">
        <f t="shared" ca="1" si="24"/>
        <v>45956</v>
      </c>
      <c r="D299">
        <f t="shared" ca="1" si="20"/>
        <v>44</v>
      </c>
      <c r="I299">
        <f t="shared" ca="1" si="21"/>
        <v>1</v>
      </c>
      <c r="J299" t="str">
        <f t="shared" ca="1" si="22"/>
        <v>Sunday</v>
      </c>
      <c r="L299">
        <f t="shared" ca="1" si="23"/>
        <v>44</v>
      </c>
    </row>
    <row r="300" spans="3:12" x14ac:dyDescent="0.35">
      <c r="C300" s="31">
        <f t="shared" ca="1" si="24"/>
        <v>45957</v>
      </c>
      <c r="D300">
        <f t="shared" ca="1" si="20"/>
        <v>44</v>
      </c>
      <c r="I300">
        <f t="shared" ca="1" si="21"/>
        <v>2</v>
      </c>
      <c r="J300" t="str">
        <f t="shared" ca="1" si="22"/>
        <v>Monday</v>
      </c>
      <c r="L300">
        <f t="shared" ca="1" si="23"/>
        <v>44</v>
      </c>
    </row>
    <row r="301" spans="3:12" x14ac:dyDescent="0.35">
      <c r="C301" s="31">
        <f t="shared" ca="1" si="24"/>
        <v>45958</v>
      </c>
      <c r="D301">
        <f t="shared" ca="1" si="20"/>
        <v>44</v>
      </c>
      <c r="I301">
        <f t="shared" ca="1" si="21"/>
        <v>3</v>
      </c>
      <c r="J301" t="str">
        <f t="shared" ca="1" si="22"/>
        <v>Tuesday</v>
      </c>
      <c r="L301">
        <f t="shared" ca="1" si="23"/>
        <v>44</v>
      </c>
    </row>
    <row r="302" spans="3:12" x14ac:dyDescent="0.35">
      <c r="C302" s="31">
        <f t="shared" ca="1" si="24"/>
        <v>45959</v>
      </c>
      <c r="D302">
        <f t="shared" ca="1" si="20"/>
        <v>44</v>
      </c>
      <c r="I302">
        <f t="shared" ca="1" si="21"/>
        <v>4</v>
      </c>
      <c r="J302" t="str">
        <f t="shared" ca="1" si="22"/>
        <v>Wednesday</v>
      </c>
      <c r="L302">
        <f t="shared" ca="1" si="23"/>
        <v>44</v>
      </c>
    </row>
    <row r="303" spans="3:12" x14ac:dyDescent="0.35">
      <c r="C303" s="31">
        <f t="shared" ca="1" si="24"/>
        <v>45960</v>
      </c>
      <c r="D303">
        <f t="shared" ca="1" si="20"/>
        <v>44</v>
      </c>
      <c r="I303">
        <f t="shared" ca="1" si="21"/>
        <v>5</v>
      </c>
      <c r="J303" t="str">
        <f t="shared" ca="1" si="22"/>
        <v>Thursday</v>
      </c>
      <c r="L303">
        <f t="shared" ca="1" si="23"/>
        <v>44</v>
      </c>
    </row>
    <row r="304" spans="3:12" x14ac:dyDescent="0.35">
      <c r="C304" s="31">
        <f t="shared" ca="1" si="24"/>
        <v>45961</v>
      </c>
      <c r="D304">
        <f t="shared" ca="1" si="20"/>
        <v>44</v>
      </c>
      <c r="I304">
        <f t="shared" ca="1" si="21"/>
        <v>6</v>
      </c>
      <c r="J304" t="str">
        <f t="shared" ca="1" si="22"/>
        <v>Friday</v>
      </c>
      <c r="L304">
        <f t="shared" ca="1" si="23"/>
        <v>44</v>
      </c>
    </row>
    <row r="305" spans="3:12" x14ac:dyDescent="0.35">
      <c r="C305" s="31">
        <f t="shared" ca="1" si="24"/>
        <v>45962</v>
      </c>
      <c r="D305">
        <f t="shared" ca="1" si="20"/>
        <v>44</v>
      </c>
      <c r="I305">
        <f t="shared" ca="1" si="21"/>
        <v>7</v>
      </c>
      <c r="J305" t="str">
        <f t="shared" ca="1" si="22"/>
        <v>Saturday</v>
      </c>
      <c r="L305">
        <f t="shared" ca="1" si="23"/>
        <v>44</v>
      </c>
    </row>
    <row r="306" spans="3:12" x14ac:dyDescent="0.35">
      <c r="C306" s="31">
        <f t="shared" ca="1" si="24"/>
        <v>45963</v>
      </c>
      <c r="D306">
        <f t="shared" ca="1" si="20"/>
        <v>45</v>
      </c>
      <c r="I306">
        <f t="shared" ca="1" si="21"/>
        <v>1</v>
      </c>
      <c r="J306" t="str">
        <f t="shared" ca="1" si="22"/>
        <v>Sunday</v>
      </c>
      <c r="L306">
        <f t="shared" ca="1" si="23"/>
        <v>45</v>
      </c>
    </row>
    <row r="307" spans="3:12" x14ac:dyDescent="0.35">
      <c r="C307" s="31">
        <f t="shared" ca="1" si="24"/>
        <v>45964</v>
      </c>
      <c r="D307">
        <f t="shared" ca="1" si="20"/>
        <v>45</v>
      </c>
      <c r="I307">
        <f t="shared" ca="1" si="21"/>
        <v>2</v>
      </c>
      <c r="J307" t="str">
        <f t="shared" ca="1" si="22"/>
        <v>Monday</v>
      </c>
      <c r="L307">
        <f t="shared" ca="1" si="23"/>
        <v>45</v>
      </c>
    </row>
    <row r="308" spans="3:12" x14ac:dyDescent="0.35">
      <c r="C308" s="31">
        <f t="shared" ca="1" si="24"/>
        <v>45965</v>
      </c>
      <c r="D308">
        <f t="shared" ca="1" si="20"/>
        <v>45</v>
      </c>
      <c r="I308">
        <f t="shared" ca="1" si="21"/>
        <v>3</v>
      </c>
      <c r="J308" t="str">
        <f t="shared" ca="1" si="22"/>
        <v>Tuesday</v>
      </c>
      <c r="L308">
        <f t="shared" ca="1" si="23"/>
        <v>45</v>
      </c>
    </row>
    <row r="309" spans="3:12" x14ac:dyDescent="0.35">
      <c r="C309" s="31">
        <f t="shared" ca="1" si="24"/>
        <v>45966</v>
      </c>
      <c r="D309">
        <f t="shared" ca="1" si="20"/>
        <v>45</v>
      </c>
      <c r="I309">
        <f t="shared" ca="1" si="21"/>
        <v>4</v>
      </c>
      <c r="J309" t="str">
        <f t="shared" ca="1" si="22"/>
        <v>Wednesday</v>
      </c>
      <c r="L309">
        <f t="shared" ca="1" si="23"/>
        <v>45</v>
      </c>
    </row>
    <row r="310" spans="3:12" x14ac:dyDescent="0.35">
      <c r="C310" s="31">
        <f t="shared" ca="1" si="24"/>
        <v>45967</v>
      </c>
      <c r="D310">
        <f t="shared" ca="1" si="20"/>
        <v>45</v>
      </c>
      <c r="I310">
        <f t="shared" ca="1" si="21"/>
        <v>5</v>
      </c>
      <c r="J310" t="str">
        <f t="shared" ca="1" si="22"/>
        <v>Thursday</v>
      </c>
      <c r="L310">
        <f t="shared" ca="1" si="23"/>
        <v>45</v>
      </c>
    </row>
    <row r="311" spans="3:12" x14ac:dyDescent="0.35">
      <c r="C311" s="31">
        <f t="shared" ca="1" si="24"/>
        <v>45968</v>
      </c>
      <c r="D311">
        <f t="shared" ca="1" si="20"/>
        <v>45</v>
      </c>
      <c r="I311">
        <f t="shared" ca="1" si="21"/>
        <v>6</v>
      </c>
      <c r="J311" t="str">
        <f t="shared" ca="1" si="22"/>
        <v>Friday</v>
      </c>
      <c r="L311">
        <f t="shared" ca="1" si="23"/>
        <v>45</v>
      </c>
    </row>
    <row r="312" spans="3:12" x14ac:dyDescent="0.35">
      <c r="C312" s="31">
        <f t="shared" ca="1" si="24"/>
        <v>45969</v>
      </c>
      <c r="D312">
        <f t="shared" ca="1" si="20"/>
        <v>45</v>
      </c>
      <c r="I312">
        <f t="shared" ca="1" si="21"/>
        <v>7</v>
      </c>
      <c r="J312" t="str">
        <f t="shared" ca="1" si="22"/>
        <v>Saturday</v>
      </c>
      <c r="L312">
        <f t="shared" ca="1" si="23"/>
        <v>45</v>
      </c>
    </row>
    <row r="313" spans="3:12" x14ac:dyDescent="0.35">
      <c r="C313" s="31">
        <f t="shared" ca="1" si="24"/>
        <v>45970</v>
      </c>
      <c r="D313">
        <f t="shared" ca="1" si="20"/>
        <v>46</v>
      </c>
      <c r="I313">
        <f t="shared" ca="1" si="21"/>
        <v>1</v>
      </c>
      <c r="J313" t="str">
        <f t="shared" ca="1" si="22"/>
        <v>Sunday</v>
      </c>
      <c r="L313">
        <f t="shared" ca="1" si="23"/>
        <v>46</v>
      </c>
    </row>
    <row r="314" spans="3:12" x14ac:dyDescent="0.35">
      <c r="C314" s="31">
        <f t="shared" ca="1" si="24"/>
        <v>45971</v>
      </c>
      <c r="D314">
        <f t="shared" ca="1" si="20"/>
        <v>46</v>
      </c>
      <c r="I314">
        <f t="shared" ca="1" si="21"/>
        <v>2</v>
      </c>
      <c r="J314" t="str">
        <f t="shared" ca="1" si="22"/>
        <v>Monday</v>
      </c>
      <c r="L314">
        <f t="shared" ca="1" si="23"/>
        <v>46</v>
      </c>
    </row>
    <row r="315" spans="3:12" x14ac:dyDescent="0.35">
      <c r="C315" s="31">
        <f t="shared" ca="1" si="24"/>
        <v>45972</v>
      </c>
      <c r="D315">
        <f t="shared" ca="1" si="20"/>
        <v>46</v>
      </c>
      <c r="I315">
        <f t="shared" ca="1" si="21"/>
        <v>3</v>
      </c>
      <c r="J315" t="str">
        <f t="shared" ca="1" si="22"/>
        <v>Tuesday</v>
      </c>
      <c r="L315">
        <f t="shared" ca="1" si="23"/>
        <v>46</v>
      </c>
    </row>
    <row r="316" spans="3:12" x14ac:dyDescent="0.35">
      <c r="C316" s="31">
        <f t="shared" ca="1" si="24"/>
        <v>45973</v>
      </c>
      <c r="D316">
        <f t="shared" ca="1" si="20"/>
        <v>46</v>
      </c>
      <c r="I316">
        <f t="shared" ca="1" si="21"/>
        <v>4</v>
      </c>
      <c r="J316" t="str">
        <f t="shared" ca="1" si="22"/>
        <v>Wednesday</v>
      </c>
      <c r="L316">
        <f t="shared" ca="1" si="23"/>
        <v>46</v>
      </c>
    </row>
    <row r="317" spans="3:12" x14ac:dyDescent="0.35">
      <c r="C317" s="31">
        <f t="shared" ca="1" si="24"/>
        <v>45974</v>
      </c>
      <c r="D317">
        <f t="shared" ca="1" si="20"/>
        <v>46</v>
      </c>
      <c r="I317">
        <f t="shared" ca="1" si="21"/>
        <v>5</v>
      </c>
      <c r="J317" t="str">
        <f t="shared" ca="1" si="22"/>
        <v>Thursday</v>
      </c>
      <c r="L317">
        <f t="shared" ca="1" si="23"/>
        <v>46</v>
      </c>
    </row>
    <row r="318" spans="3:12" x14ac:dyDescent="0.35">
      <c r="C318" s="31">
        <f t="shared" ca="1" si="24"/>
        <v>45975</v>
      </c>
      <c r="D318">
        <f t="shared" ca="1" si="20"/>
        <v>46</v>
      </c>
      <c r="I318">
        <f t="shared" ca="1" si="21"/>
        <v>6</v>
      </c>
      <c r="J318" t="str">
        <f t="shared" ca="1" si="22"/>
        <v>Friday</v>
      </c>
      <c r="L318">
        <f t="shared" ca="1" si="23"/>
        <v>46</v>
      </c>
    </row>
    <row r="319" spans="3:12" x14ac:dyDescent="0.35">
      <c r="C319" s="31">
        <f t="shared" ca="1" si="24"/>
        <v>45976</v>
      </c>
      <c r="D319">
        <f t="shared" ca="1" si="20"/>
        <v>46</v>
      </c>
      <c r="I319">
        <f t="shared" ca="1" si="21"/>
        <v>7</v>
      </c>
      <c r="J319" t="str">
        <f t="shared" ca="1" si="22"/>
        <v>Saturday</v>
      </c>
      <c r="L319">
        <f t="shared" ca="1" si="23"/>
        <v>46</v>
      </c>
    </row>
    <row r="320" spans="3:12" x14ac:dyDescent="0.35">
      <c r="C320" s="31">
        <f t="shared" ca="1" si="24"/>
        <v>45977</v>
      </c>
      <c r="D320">
        <f t="shared" ca="1" si="20"/>
        <v>47</v>
      </c>
      <c r="I320">
        <f t="shared" ca="1" si="21"/>
        <v>1</v>
      </c>
      <c r="J320" t="str">
        <f t="shared" ca="1" si="22"/>
        <v>Sunday</v>
      </c>
      <c r="L320">
        <f t="shared" ca="1" si="23"/>
        <v>47</v>
      </c>
    </row>
    <row r="321" spans="3:12" x14ac:dyDescent="0.35">
      <c r="C321" s="31">
        <f t="shared" ca="1" si="24"/>
        <v>45978</v>
      </c>
      <c r="D321">
        <f t="shared" ca="1" si="20"/>
        <v>47</v>
      </c>
      <c r="I321">
        <f t="shared" ca="1" si="21"/>
        <v>2</v>
      </c>
      <c r="J321" t="str">
        <f t="shared" ca="1" si="22"/>
        <v>Monday</v>
      </c>
      <c r="L321">
        <f t="shared" ca="1" si="23"/>
        <v>47</v>
      </c>
    </row>
    <row r="322" spans="3:12" x14ac:dyDescent="0.35">
      <c r="C322" s="31">
        <f t="shared" ca="1" si="24"/>
        <v>45979</v>
      </c>
      <c r="D322">
        <f t="shared" ref="D322:D366" ca="1" si="25">WEEKNUM(C322)</f>
        <v>47</v>
      </c>
      <c r="I322">
        <f t="shared" ref="I322:I366" ca="1" si="26">WEEKDAY(C322)</f>
        <v>3</v>
      </c>
      <c r="J322" t="str">
        <f t="shared" ref="J322:J366" ca="1" si="27">TEXT(C322,"DDDD")</f>
        <v>Tuesday</v>
      </c>
      <c r="L322">
        <f t="shared" ref="L322:L366" ca="1" si="28">WEEKNUM(C322)</f>
        <v>47</v>
      </c>
    </row>
    <row r="323" spans="3:12" x14ac:dyDescent="0.35">
      <c r="C323" s="31">
        <f t="shared" ref="C323:C366" ca="1" si="29">C322+1</f>
        <v>45980</v>
      </c>
      <c r="D323">
        <f t="shared" ca="1" si="25"/>
        <v>47</v>
      </c>
      <c r="I323">
        <f t="shared" ca="1" si="26"/>
        <v>4</v>
      </c>
      <c r="J323" t="str">
        <f t="shared" ca="1" si="27"/>
        <v>Wednesday</v>
      </c>
      <c r="L323">
        <f t="shared" ca="1" si="28"/>
        <v>47</v>
      </c>
    </row>
    <row r="324" spans="3:12" x14ac:dyDescent="0.35">
      <c r="C324" s="31">
        <f t="shared" ca="1" si="29"/>
        <v>45981</v>
      </c>
      <c r="D324">
        <f t="shared" ca="1" si="25"/>
        <v>47</v>
      </c>
      <c r="I324">
        <f t="shared" ca="1" si="26"/>
        <v>5</v>
      </c>
      <c r="J324" t="str">
        <f t="shared" ca="1" si="27"/>
        <v>Thursday</v>
      </c>
      <c r="L324">
        <f t="shared" ca="1" si="28"/>
        <v>47</v>
      </c>
    </row>
    <row r="325" spans="3:12" x14ac:dyDescent="0.35">
      <c r="C325" s="31">
        <f t="shared" ca="1" si="29"/>
        <v>45982</v>
      </c>
      <c r="D325">
        <f t="shared" ca="1" si="25"/>
        <v>47</v>
      </c>
      <c r="I325">
        <f t="shared" ca="1" si="26"/>
        <v>6</v>
      </c>
      <c r="J325" t="str">
        <f t="shared" ca="1" si="27"/>
        <v>Friday</v>
      </c>
      <c r="L325">
        <f t="shared" ca="1" si="28"/>
        <v>47</v>
      </c>
    </row>
    <row r="326" spans="3:12" x14ac:dyDescent="0.35">
      <c r="C326" s="31">
        <f t="shared" ca="1" si="29"/>
        <v>45983</v>
      </c>
      <c r="D326">
        <f t="shared" ca="1" si="25"/>
        <v>47</v>
      </c>
      <c r="I326">
        <f t="shared" ca="1" si="26"/>
        <v>7</v>
      </c>
      <c r="J326" t="str">
        <f t="shared" ca="1" si="27"/>
        <v>Saturday</v>
      </c>
      <c r="L326">
        <f t="shared" ca="1" si="28"/>
        <v>47</v>
      </c>
    </row>
    <row r="327" spans="3:12" x14ac:dyDescent="0.35">
      <c r="C327" s="31">
        <f t="shared" ca="1" si="29"/>
        <v>45984</v>
      </c>
      <c r="D327">
        <f t="shared" ca="1" si="25"/>
        <v>48</v>
      </c>
      <c r="I327">
        <f t="shared" ca="1" si="26"/>
        <v>1</v>
      </c>
      <c r="J327" t="str">
        <f t="shared" ca="1" si="27"/>
        <v>Sunday</v>
      </c>
      <c r="L327">
        <f t="shared" ca="1" si="28"/>
        <v>48</v>
      </c>
    </row>
    <row r="328" spans="3:12" x14ac:dyDescent="0.35">
      <c r="C328" s="31">
        <f t="shared" ca="1" si="29"/>
        <v>45985</v>
      </c>
      <c r="D328">
        <f t="shared" ca="1" si="25"/>
        <v>48</v>
      </c>
      <c r="I328">
        <f t="shared" ca="1" si="26"/>
        <v>2</v>
      </c>
      <c r="J328" t="str">
        <f t="shared" ca="1" si="27"/>
        <v>Monday</v>
      </c>
      <c r="L328">
        <f t="shared" ca="1" si="28"/>
        <v>48</v>
      </c>
    </row>
    <row r="329" spans="3:12" x14ac:dyDescent="0.35">
      <c r="C329" s="31">
        <f t="shared" ca="1" si="29"/>
        <v>45986</v>
      </c>
      <c r="D329">
        <f t="shared" ca="1" si="25"/>
        <v>48</v>
      </c>
      <c r="I329">
        <f t="shared" ca="1" si="26"/>
        <v>3</v>
      </c>
      <c r="J329" t="str">
        <f t="shared" ca="1" si="27"/>
        <v>Tuesday</v>
      </c>
      <c r="L329">
        <f t="shared" ca="1" si="28"/>
        <v>48</v>
      </c>
    </row>
    <row r="330" spans="3:12" x14ac:dyDescent="0.35">
      <c r="C330" s="31">
        <f t="shared" ca="1" si="29"/>
        <v>45987</v>
      </c>
      <c r="D330">
        <f t="shared" ca="1" si="25"/>
        <v>48</v>
      </c>
      <c r="I330">
        <f t="shared" ca="1" si="26"/>
        <v>4</v>
      </c>
      <c r="J330" t="str">
        <f t="shared" ca="1" si="27"/>
        <v>Wednesday</v>
      </c>
      <c r="L330">
        <f t="shared" ca="1" si="28"/>
        <v>48</v>
      </c>
    </row>
    <row r="331" spans="3:12" x14ac:dyDescent="0.35">
      <c r="C331" s="31">
        <f t="shared" ca="1" si="29"/>
        <v>45988</v>
      </c>
      <c r="D331">
        <f t="shared" ca="1" si="25"/>
        <v>48</v>
      </c>
      <c r="I331">
        <f t="shared" ca="1" si="26"/>
        <v>5</v>
      </c>
      <c r="J331" t="str">
        <f t="shared" ca="1" si="27"/>
        <v>Thursday</v>
      </c>
      <c r="L331">
        <f t="shared" ca="1" si="28"/>
        <v>48</v>
      </c>
    </row>
    <row r="332" spans="3:12" x14ac:dyDescent="0.35">
      <c r="C332" s="31">
        <f t="shared" ca="1" si="29"/>
        <v>45989</v>
      </c>
      <c r="D332">
        <f t="shared" ca="1" si="25"/>
        <v>48</v>
      </c>
      <c r="I332">
        <f t="shared" ca="1" si="26"/>
        <v>6</v>
      </c>
      <c r="J332" t="str">
        <f t="shared" ca="1" si="27"/>
        <v>Friday</v>
      </c>
      <c r="L332">
        <f t="shared" ca="1" si="28"/>
        <v>48</v>
      </c>
    </row>
    <row r="333" spans="3:12" x14ac:dyDescent="0.35">
      <c r="C333" s="31">
        <f t="shared" ca="1" si="29"/>
        <v>45990</v>
      </c>
      <c r="D333">
        <f t="shared" ca="1" si="25"/>
        <v>48</v>
      </c>
      <c r="I333">
        <f t="shared" ca="1" si="26"/>
        <v>7</v>
      </c>
      <c r="J333" t="str">
        <f t="shared" ca="1" si="27"/>
        <v>Saturday</v>
      </c>
      <c r="L333">
        <f t="shared" ca="1" si="28"/>
        <v>48</v>
      </c>
    </row>
    <row r="334" spans="3:12" x14ac:dyDescent="0.35">
      <c r="C334" s="31">
        <f t="shared" ca="1" si="29"/>
        <v>45991</v>
      </c>
      <c r="D334">
        <f t="shared" ca="1" si="25"/>
        <v>49</v>
      </c>
      <c r="I334">
        <f t="shared" ca="1" si="26"/>
        <v>1</v>
      </c>
      <c r="J334" t="str">
        <f t="shared" ca="1" si="27"/>
        <v>Sunday</v>
      </c>
      <c r="L334">
        <f t="shared" ca="1" si="28"/>
        <v>49</v>
      </c>
    </row>
    <row r="335" spans="3:12" x14ac:dyDescent="0.35">
      <c r="C335" s="31">
        <f t="shared" ca="1" si="29"/>
        <v>45992</v>
      </c>
      <c r="D335">
        <f t="shared" ca="1" si="25"/>
        <v>49</v>
      </c>
      <c r="I335">
        <f t="shared" ca="1" si="26"/>
        <v>2</v>
      </c>
      <c r="J335" t="str">
        <f t="shared" ca="1" si="27"/>
        <v>Monday</v>
      </c>
      <c r="L335">
        <f t="shared" ca="1" si="28"/>
        <v>49</v>
      </c>
    </row>
    <row r="336" spans="3:12" x14ac:dyDescent="0.35">
      <c r="C336" s="31">
        <f t="shared" ca="1" si="29"/>
        <v>45993</v>
      </c>
      <c r="D336">
        <f t="shared" ca="1" si="25"/>
        <v>49</v>
      </c>
      <c r="I336">
        <f t="shared" ca="1" si="26"/>
        <v>3</v>
      </c>
      <c r="J336" t="str">
        <f t="shared" ca="1" si="27"/>
        <v>Tuesday</v>
      </c>
      <c r="L336">
        <f t="shared" ca="1" si="28"/>
        <v>49</v>
      </c>
    </row>
    <row r="337" spans="3:12" x14ac:dyDescent="0.35">
      <c r="C337" s="31">
        <f t="shared" ca="1" si="29"/>
        <v>45994</v>
      </c>
      <c r="D337">
        <f t="shared" ca="1" si="25"/>
        <v>49</v>
      </c>
      <c r="I337">
        <f t="shared" ca="1" si="26"/>
        <v>4</v>
      </c>
      <c r="J337" t="str">
        <f t="shared" ca="1" si="27"/>
        <v>Wednesday</v>
      </c>
      <c r="L337">
        <f t="shared" ca="1" si="28"/>
        <v>49</v>
      </c>
    </row>
    <row r="338" spans="3:12" x14ac:dyDescent="0.35">
      <c r="C338" s="31">
        <f t="shared" ca="1" si="29"/>
        <v>45995</v>
      </c>
      <c r="D338">
        <f t="shared" ca="1" si="25"/>
        <v>49</v>
      </c>
      <c r="I338">
        <f t="shared" ca="1" si="26"/>
        <v>5</v>
      </c>
      <c r="J338" t="str">
        <f t="shared" ca="1" si="27"/>
        <v>Thursday</v>
      </c>
      <c r="L338">
        <f t="shared" ca="1" si="28"/>
        <v>49</v>
      </c>
    </row>
    <row r="339" spans="3:12" x14ac:dyDescent="0.35">
      <c r="C339" s="31">
        <f t="shared" ca="1" si="29"/>
        <v>45996</v>
      </c>
      <c r="D339">
        <f t="shared" ca="1" si="25"/>
        <v>49</v>
      </c>
      <c r="I339">
        <f t="shared" ca="1" si="26"/>
        <v>6</v>
      </c>
      <c r="J339" t="str">
        <f t="shared" ca="1" si="27"/>
        <v>Friday</v>
      </c>
      <c r="L339">
        <f t="shared" ca="1" si="28"/>
        <v>49</v>
      </c>
    </row>
    <row r="340" spans="3:12" x14ac:dyDescent="0.35">
      <c r="C340" s="31">
        <f t="shared" ca="1" si="29"/>
        <v>45997</v>
      </c>
      <c r="D340">
        <f t="shared" ca="1" si="25"/>
        <v>49</v>
      </c>
      <c r="I340">
        <f t="shared" ca="1" si="26"/>
        <v>7</v>
      </c>
      <c r="J340" t="str">
        <f t="shared" ca="1" si="27"/>
        <v>Saturday</v>
      </c>
      <c r="L340">
        <f t="shared" ca="1" si="28"/>
        <v>49</v>
      </c>
    </row>
    <row r="341" spans="3:12" x14ac:dyDescent="0.35">
      <c r="C341" s="31">
        <f t="shared" ca="1" si="29"/>
        <v>45998</v>
      </c>
      <c r="D341">
        <f t="shared" ca="1" si="25"/>
        <v>50</v>
      </c>
      <c r="I341">
        <f t="shared" ca="1" si="26"/>
        <v>1</v>
      </c>
      <c r="J341" t="str">
        <f t="shared" ca="1" si="27"/>
        <v>Sunday</v>
      </c>
      <c r="L341">
        <f t="shared" ca="1" si="28"/>
        <v>50</v>
      </c>
    </row>
    <row r="342" spans="3:12" x14ac:dyDescent="0.35">
      <c r="C342" s="31">
        <f t="shared" ca="1" si="29"/>
        <v>45999</v>
      </c>
      <c r="D342">
        <f t="shared" ca="1" si="25"/>
        <v>50</v>
      </c>
      <c r="I342">
        <f t="shared" ca="1" si="26"/>
        <v>2</v>
      </c>
      <c r="J342" t="str">
        <f t="shared" ca="1" si="27"/>
        <v>Monday</v>
      </c>
      <c r="L342">
        <f t="shared" ca="1" si="28"/>
        <v>50</v>
      </c>
    </row>
    <row r="343" spans="3:12" x14ac:dyDescent="0.35">
      <c r="C343" s="31">
        <f t="shared" ca="1" si="29"/>
        <v>46000</v>
      </c>
      <c r="D343">
        <f t="shared" ca="1" si="25"/>
        <v>50</v>
      </c>
      <c r="I343">
        <f t="shared" ca="1" si="26"/>
        <v>3</v>
      </c>
      <c r="J343" t="str">
        <f t="shared" ca="1" si="27"/>
        <v>Tuesday</v>
      </c>
      <c r="L343">
        <f t="shared" ca="1" si="28"/>
        <v>50</v>
      </c>
    </row>
    <row r="344" spans="3:12" x14ac:dyDescent="0.35">
      <c r="C344" s="31">
        <f t="shared" ca="1" si="29"/>
        <v>46001</v>
      </c>
      <c r="D344">
        <f t="shared" ca="1" si="25"/>
        <v>50</v>
      </c>
      <c r="I344">
        <f t="shared" ca="1" si="26"/>
        <v>4</v>
      </c>
      <c r="J344" t="str">
        <f t="shared" ca="1" si="27"/>
        <v>Wednesday</v>
      </c>
      <c r="L344">
        <f t="shared" ca="1" si="28"/>
        <v>50</v>
      </c>
    </row>
    <row r="345" spans="3:12" x14ac:dyDescent="0.35">
      <c r="C345" s="31">
        <f t="shared" ca="1" si="29"/>
        <v>46002</v>
      </c>
      <c r="D345">
        <f t="shared" ca="1" si="25"/>
        <v>50</v>
      </c>
      <c r="I345">
        <f t="shared" ca="1" si="26"/>
        <v>5</v>
      </c>
      <c r="J345" t="str">
        <f t="shared" ca="1" si="27"/>
        <v>Thursday</v>
      </c>
      <c r="L345">
        <f t="shared" ca="1" si="28"/>
        <v>50</v>
      </c>
    </row>
    <row r="346" spans="3:12" x14ac:dyDescent="0.35">
      <c r="C346" s="31">
        <f t="shared" ca="1" si="29"/>
        <v>46003</v>
      </c>
      <c r="D346">
        <f t="shared" ca="1" si="25"/>
        <v>50</v>
      </c>
      <c r="I346">
        <f t="shared" ca="1" si="26"/>
        <v>6</v>
      </c>
      <c r="J346" t="str">
        <f t="shared" ca="1" si="27"/>
        <v>Friday</v>
      </c>
      <c r="L346">
        <f t="shared" ca="1" si="28"/>
        <v>50</v>
      </c>
    </row>
    <row r="347" spans="3:12" x14ac:dyDescent="0.35">
      <c r="C347" s="31">
        <f t="shared" ca="1" si="29"/>
        <v>46004</v>
      </c>
      <c r="D347">
        <f t="shared" ca="1" si="25"/>
        <v>50</v>
      </c>
      <c r="I347">
        <f t="shared" ca="1" si="26"/>
        <v>7</v>
      </c>
      <c r="J347" t="str">
        <f t="shared" ca="1" si="27"/>
        <v>Saturday</v>
      </c>
      <c r="L347">
        <f t="shared" ca="1" si="28"/>
        <v>50</v>
      </c>
    </row>
    <row r="348" spans="3:12" x14ac:dyDescent="0.35">
      <c r="C348" s="31">
        <f t="shared" ca="1" si="29"/>
        <v>46005</v>
      </c>
      <c r="D348">
        <f t="shared" ca="1" si="25"/>
        <v>51</v>
      </c>
      <c r="I348">
        <f t="shared" ca="1" si="26"/>
        <v>1</v>
      </c>
      <c r="J348" t="str">
        <f t="shared" ca="1" si="27"/>
        <v>Sunday</v>
      </c>
      <c r="L348">
        <f t="shared" ca="1" si="28"/>
        <v>51</v>
      </c>
    </row>
    <row r="349" spans="3:12" x14ac:dyDescent="0.35">
      <c r="C349" s="31">
        <f t="shared" ca="1" si="29"/>
        <v>46006</v>
      </c>
      <c r="D349">
        <f t="shared" ca="1" si="25"/>
        <v>51</v>
      </c>
      <c r="I349">
        <f t="shared" ca="1" si="26"/>
        <v>2</v>
      </c>
      <c r="J349" t="str">
        <f t="shared" ca="1" si="27"/>
        <v>Monday</v>
      </c>
      <c r="L349">
        <f t="shared" ca="1" si="28"/>
        <v>51</v>
      </c>
    </row>
    <row r="350" spans="3:12" x14ac:dyDescent="0.35">
      <c r="C350" s="31">
        <f t="shared" ca="1" si="29"/>
        <v>46007</v>
      </c>
      <c r="D350">
        <f t="shared" ca="1" si="25"/>
        <v>51</v>
      </c>
      <c r="I350">
        <f t="shared" ca="1" si="26"/>
        <v>3</v>
      </c>
      <c r="J350" t="str">
        <f t="shared" ca="1" si="27"/>
        <v>Tuesday</v>
      </c>
      <c r="L350">
        <f t="shared" ca="1" si="28"/>
        <v>51</v>
      </c>
    </row>
    <row r="351" spans="3:12" x14ac:dyDescent="0.35">
      <c r="C351" s="31">
        <f t="shared" ca="1" si="29"/>
        <v>46008</v>
      </c>
      <c r="D351">
        <f t="shared" ca="1" si="25"/>
        <v>51</v>
      </c>
      <c r="I351">
        <f t="shared" ca="1" si="26"/>
        <v>4</v>
      </c>
      <c r="J351" t="str">
        <f t="shared" ca="1" si="27"/>
        <v>Wednesday</v>
      </c>
      <c r="L351">
        <f t="shared" ca="1" si="28"/>
        <v>51</v>
      </c>
    </row>
    <row r="352" spans="3:12" x14ac:dyDescent="0.35">
      <c r="C352" s="31">
        <f t="shared" ca="1" si="29"/>
        <v>46009</v>
      </c>
      <c r="D352">
        <f t="shared" ca="1" si="25"/>
        <v>51</v>
      </c>
      <c r="I352">
        <f t="shared" ca="1" si="26"/>
        <v>5</v>
      </c>
      <c r="J352" t="str">
        <f t="shared" ca="1" si="27"/>
        <v>Thursday</v>
      </c>
      <c r="L352">
        <f t="shared" ca="1" si="28"/>
        <v>51</v>
      </c>
    </row>
    <row r="353" spans="3:12" x14ac:dyDescent="0.35">
      <c r="C353" s="31">
        <f t="shared" ca="1" si="29"/>
        <v>46010</v>
      </c>
      <c r="D353">
        <f t="shared" ca="1" si="25"/>
        <v>51</v>
      </c>
      <c r="I353">
        <f t="shared" ca="1" si="26"/>
        <v>6</v>
      </c>
      <c r="J353" t="str">
        <f t="shared" ca="1" si="27"/>
        <v>Friday</v>
      </c>
      <c r="L353">
        <f t="shared" ca="1" si="28"/>
        <v>51</v>
      </c>
    </row>
    <row r="354" spans="3:12" x14ac:dyDescent="0.35">
      <c r="C354" s="31">
        <f t="shared" ca="1" si="29"/>
        <v>46011</v>
      </c>
      <c r="D354">
        <f t="shared" ca="1" si="25"/>
        <v>51</v>
      </c>
      <c r="I354">
        <f t="shared" ca="1" si="26"/>
        <v>7</v>
      </c>
      <c r="J354" t="str">
        <f t="shared" ca="1" si="27"/>
        <v>Saturday</v>
      </c>
      <c r="L354">
        <f t="shared" ca="1" si="28"/>
        <v>51</v>
      </c>
    </row>
    <row r="355" spans="3:12" x14ac:dyDescent="0.35">
      <c r="C355" s="31">
        <f t="shared" ca="1" si="29"/>
        <v>46012</v>
      </c>
      <c r="D355">
        <f t="shared" ca="1" si="25"/>
        <v>52</v>
      </c>
      <c r="I355">
        <f t="shared" ca="1" si="26"/>
        <v>1</v>
      </c>
      <c r="J355" t="str">
        <f t="shared" ca="1" si="27"/>
        <v>Sunday</v>
      </c>
      <c r="L355">
        <f t="shared" ca="1" si="28"/>
        <v>52</v>
      </c>
    </row>
    <row r="356" spans="3:12" x14ac:dyDescent="0.35">
      <c r="C356" s="31">
        <f t="shared" ca="1" si="29"/>
        <v>46013</v>
      </c>
      <c r="D356">
        <f t="shared" ca="1" si="25"/>
        <v>52</v>
      </c>
      <c r="I356">
        <f t="shared" ca="1" si="26"/>
        <v>2</v>
      </c>
      <c r="J356" t="str">
        <f t="shared" ca="1" si="27"/>
        <v>Monday</v>
      </c>
      <c r="L356">
        <f t="shared" ca="1" si="28"/>
        <v>52</v>
      </c>
    </row>
    <row r="357" spans="3:12" x14ac:dyDescent="0.35">
      <c r="C357" s="31">
        <f t="shared" ca="1" si="29"/>
        <v>46014</v>
      </c>
      <c r="D357">
        <f t="shared" ca="1" si="25"/>
        <v>52</v>
      </c>
      <c r="I357">
        <f t="shared" ca="1" si="26"/>
        <v>3</v>
      </c>
      <c r="J357" t="str">
        <f t="shared" ca="1" si="27"/>
        <v>Tuesday</v>
      </c>
      <c r="L357">
        <f t="shared" ca="1" si="28"/>
        <v>52</v>
      </c>
    </row>
    <row r="358" spans="3:12" x14ac:dyDescent="0.35">
      <c r="C358" s="31">
        <f t="shared" ca="1" si="29"/>
        <v>46015</v>
      </c>
      <c r="D358">
        <f t="shared" ca="1" si="25"/>
        <v>52</v>
      </c>
      <c r="I358">
        <f t="shared" ca="1" si="26"/>
        <v>4</v>
      </c>
      <c r="J358" t="str">
        <f t="shared" ca="1" si="27"/>
        <v>Wednesday</v>
      </c>
      <c r="L358">
        <f t="shared" ca="1" si="28"/>
        <v>52</v>
      </c>
    </row>
    <row r="359" spans="3:12" x14ac:dyDescent="0.35">
      <c r="C359" s="31">
        <f t="shared" ca="1" si="29"/>
        <v>46016</v>
      </c>
      <c r="D359">
        <f t="shared" ca="1" si="25"/>
        <v>52</v>
      </c>
      <c r="I359">
        <f t="shared" ca="1" si="26"/>
        <v>5</v>
      </c>
      <c r="J359" t="str">
        <f t="shared" ca="1" si="27"/>
        <v>Thursday</v>
      </c>
      <c r="L359">
        <f t="shared" ca="1" si="28"/>
        <v>52</v>
      </c>
    </row>
    <row r="360" spans="3:12" x14ac:dyDescent="0.35">
      <c r="C360" s="31">
        <f t="shared" ca="1" si="29"/>
        <v>46017</v>
      </c>
      <c r="D360">
        <f t="shared" ca="1" si="25"/>
        <v>52</v>
      </c>
      <c r="I360">
        <f t="shared" ca="1" si="26"/>
        <v>6</v>
      </c>
      <c r="J360" t="str">
        <f t="shared" ca="1" si="27"/>
        <v>Friday</v>
      </c>
      <c r="L360">
        <f t="shared" ca="1" si="28"/>
        <v>52</v>
      </c>
    </row>
    <row r="361" spans="3:12" x14ac:dyDescent="0.35">
      <c r="C361" s="31">
        <f t="shared" ca="1" si="29"/>
        <v>46018</v>
      </c>
      <c r="D361">
        <f t="shared" ca="1" si="25"/>
        <v>52</v>
      </c>
      <c r="I361">
        <f t="shared" ca="1" si="26"/>
        <v>7</v>
      </c>
      <c r="J361" t="str">
        <f t="shared" ca="1" si="27"/>
        <v>Saturday</v>
      </c>
      <c r="L361">
        <f t="shared" ca="1" si="28"/>
        <v>52</v>
      </c>
    </row>
    <row r="362" spans="3:12" x14ac:dyDescent="0.35">
      <c r="C362" s="31">
        <f t="shared" ca="1" si="29"/>
        <v>46019</v>
      </c>
      <c r="D362">
        <f t="shared" ca="1" si="25"/>
        <v>53</v>
      </c>
      <c r="I362">
        <f t="shared" ca="1" si="26"/>
        <v>1</v>
      </c>
      <c r="J362" t="str">
        <f t="shared" ca="1" si="27"/>
        <v>Sunday</v>
      </c>
      <c r="L362">
        <f t="shared" ca="1" si="28"/>
        <v>53</v>
      </c>
    </row>
    <row r="363" spans="3:12" x14ac:dyDescent="0.35">
      <c r="C363" s="31">
        <f t="shared" ca="1" si="29"/>
        <v>46020</v>
      </c>
      <c r="D363">
        <f t="shared" ca="1" si="25"/>
        <v>53</v>
      </c>
      <c r="I363">
        <f t="shared" ca="1" si="26"/>
        <v>2</v>
      </c>
      <c r="J363" t="str">
        <f t="shared" ca="1" si="27"/>
        <v>Monday</v>
      </c>
      <c r="L363">
        <f t="shared" ca="1" si="28"/>
        <v>53</v>
      </c>
    </row>
    <row r="364" spans="3:12" x14ac:dyDescent="0.35">
      <c r="C364" s="31">
        <f t="shared" ca="1" si="29"/>
        <v>46021</v>
      </c>
      <c r="D364">
        <f t="shared" ca="1" si="25"/>
        <v>53</v>
      </c>
      <c r="I364">
        <f t="shared" ca="1" si="26"/>
        <v>3</v>
      </c>
      <c r="J364" t="str">
        <f t="shared" ca="1" si="27"/>
        <v>Tuesday</v>
      </c>
      <c r="L364">
        <f t="shared" ca="1" si="28"/>
        <v>53</v>
      </c>
    </row>
    <row r="365" spans="3:12" x14ac:dyDescent="0.35">
      <c r="C365" s="31">
        <f t="shared" ca="1" si="29"/>
        <v>46022</v>
      </c>
      <c r="D365">
        <f t="shared" ca="1" si="25"/>
        <v>53</v>
      </c>
      <c r="I365">
        <f t="shared" ca="1" si="26"/>
        <v>4</v>
      </c>
      <c r="J365" t="str">
        <f t="shared" ca="1" si="27"/>
        <v>Wednesday</v>
      </c>
      <c r="L365">
        <f t="shared" ca="1" si="28"/>
        <v>53</v>
      </c>
    </row>
    <row r="366" spans="3:12" x14ac:dyDescent="0.35">
      <c r="C366" s="31">
        <f t="shared" ca="1" si="29"/>
        <v>46023</v>
      </c>
      <c r="D366">
        <f t="shared" ca="1" si="25"/>
        <v>1</v>
      </c>
      <c r="I366">
        <f t="shared" ca="1" si="26"/>
        <v>5</v>
      </c>
      <c r="J366" t="str">
        <f t="shared" ca="1" si="27"/>
        <v>Thursday</v>
      </c>
      <c r="L366">
        <f t="shared" ca="1" si="28"/>
        <v>1</v>
      </c>
    </row>
  </sheetData>
  <conditionalFormatting sqref="C1:C366">
    <cfRule type="timePeriod" dxfId="0" priority="1" timePeriod="today">
      <formula>FLOOR(C1,1)=TODAY()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3E14-0144-4FAF-B862-27B135249E8E}">
  <dimension ref="A1:O19"/>
  <sheetViews>
    <sheetView workbookViewId="0">
      <selection activeCell="D4" sqref="D4"/>
    </sheetView>
  </sheetViews>
  <sheetFormatPr defaultRowHeight="14.5" x14ac:dyDescent="0.35"/>
  <cols>
    <col min="4" max="4" width="10.08984375" bestFit="1" customWidth="1"/>
    <col min="7" max="7" width="15.08984375" bestFit="1" customWidth="1"/>
    <col min="8" max="8" width="10.08984375" bestFit="1" customWidth="1"/>
    <col min="9" max="9" width="15.08984375" bestFit="1" customWidth="1"/>
    <col min="10" max="10" width="15.26953125" bestFit="1" customWidth="1"/>
    <col min="11" max="11" width="10.08984375" bestFit="1" customWidth="1"/>
  </cols>
  <sheetData>
    <row r="1" spans="1:15" x14ac:dyDescent="0.35">
      <c r="D1" t="s">
        <v>77</v>
      </c>
      <c r="F1" t="s">
        <v>82</v>
      </c>
      <c r="G1" t="s">
        <v>83</v>
      </c>
      <c r="H1" t="s">
        <v>84</v>
      </c>
      <c r="I1" t="s">
        <v>9</v>
      </c>
      <c r="J1" t="s">
        <v>85</v>
      </c>
    </row>
    <row r="2" spans="1:15" x14ac:dyDescent="0.35">
      <c r="D2" s="25">
        <f ca="1">D6-D4</f>
        <v>9278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5" x14ac:dyDescent="0.35">
      <c r="F3" s="8">
        <f ca="1">DATEDIF($D$4,TODAY(),F2)</f>
        <v>25</v>
      </c>
      <c r="G3" s="2">
        <f t="shared" ref="G3:J3" ca="1" si="0">DATEDIF($D$4,TODAY(),G2)</f>
        <v>304</v>
      </c>
      <c r="H3" s="2">
        <f ca="1">DATEDIF($D$4,TODAY(),H2)</f>
        <v>9278</v>
      </c>
      <c r="I3" s="8">
        <f t="shared" ca="1" si="0"/>
        <v>4</v>
      </c>
      <c r="J3" s="8">
        <f t="shared" ca="1" si="0"/>
        <v>26</v>
      </c>
      <c r="L3" s="11" t="s">
        <v>4</v>
      </c>
    </row>
    <row r="4" spans="1:15" x14ac:dyDescent="0.35">
      <c r="A4" t="s">
        <v>40</v>
      </c>
      <c r="D4" s="6">
        <v>36526</v>
      </c>
      <c r="F4" t="s">
        <v>81</v>
      </c>
    </row>
    <row r="5" spans="1:15" x14ac:dyDescent="0.35">
      <c r="F5" t="s">
        <v>3</v>
      </c>
      <c r="H5" s="6">
        <v>39937</v>
      </c>
      <c r="J5" s="14">
        <f ca="1">D6-D4</f>
        <v>9278</v>
      </c>
      <c r="L5" s="2">
        <f ca="1">DATEDIF($H$5,TODAY(),"Y")</f>
        <v>16</v>
      </c>
      <c r="N5">
        <f ca="1">DATEDIF(H5,TODAY(),"Y")</f>
        <v>16</v>
      </c>
    </row>
    <row r="6" spans="1:15" x14ac:dyDescent="0.35">
      <c r="A6" s="37" t="s">
        <v>41</v>
      </c>
      <c r="B6" s="37"/>
      <c r="C6" s="37"/>
      <c r="D6" s="38">
        <f ca="1">TODAY()</f>
        <v>45804</v>
      </c>
    </row>
    <row r="7" spans="1:15" x14ac:dyDescent="0.35">
      <c r="D7" t="s">
        <v>57</v>
      </c>
    </row>
    <row r="8" spans="1:15" x14ac:dyDescent="0.35">
      <c r="B8" s="2">
        <f ca="1">DATEDIF($D$4,$D$6,C8)</f>
        <v>25</v>
      </c>
      <c r="C8" t="s">
        <v>10</v>
      </c>
      <c r="D8" s="8">
        <f ca="1">DATEDIF(D4,TODAY(),"Y")</f>
        <v>25</v>
      </c>
      <c r="E8" s="2">
        <f ca="1">DATEDIF($D$4,$D$6,$F8)</f>
        <v>25</v>
      </c>
      <c r="F8" t="s">
        <v>10</v>
      </c>
      <c r="G8" t="s">
        <v>5</v>
      </c>
      <c r="H8" s="2">
        <f ca="1">DATEDIF($H$5,TODAY(),F8)</f>
        <v>16</v>
      </c>
      <c r="I8">
        <f ca="1">DATEDIF($H$5,TODAY(),F8)</f>
        <v>16</v>
      </c>
      <c r="O8" s="2">
        <f ca="1">DATEDIF($H$5,$K$10,F8)</f>
        <v>16</v>
      </c>
    </row>
    <row r="9" spans="1:15" x14ac:dyDescent="0.35">
      <c r="A9">
        <f ca="1">12*D8</f>
        <v>300</v>
      </c>
      <c r="B9">
        <f t="shared" ref="B9:B12" ca="1" si="1">DATEDIF($D$4,$D$6,C9)</f>
        <v>304</v>
      </c>
      <c r="C9" t="s">
        <v>11</v>
      </c>
      <c r="D9" s="2">
        <f ca="1">DATEDIF($D$4,$D$6,"M")</f>
        <v>304</v>
      </c>
      <c r="E9" s="8">
        <f t="shared" ref="E9:E12" ca="1" si="2">DATEDIF($D$4,$D$6,$F9)</f>
        <v>304</v>
      </c>
      <c r="F9" t="s">
        <v>11</v>
      </c>
      <c r="G9" t="s">
        <v>6</v>
      </c>
      <c r="H9" s="7">
        <f t="shared" ref="H9:H12" ca="1" si="3">DATEDIF($H$5,TODAY(),F9)</f>
        <v>192</v>
      </c>
      <c r="I9" s="2">
        <f t="shared" ref="I9:I12" ca="1" si="4">DATEDIF($H$5,TODAY(),F9)</f>
        <v>192</v>
      </c>
      <c r="J9">
        <f ca="1">I8*12</f>
        <v>192</v>
      </c>
      <c r="O9" s="7">
        <f ca="1">DATEDIF($H$5,$K$10,F9)</f>
        <v>192</v>
      </c>
    </row>
    <row r="10" spans="1:15" x14ac:dyDescent="0.35">
      <c r="A10">
        <f ca="1">D6-D4</f>
        <v>9278</v>
      </c>
      <c r="B10">
        <f t="shared" ca="1" si="1"/>
        <v>9278</v>
      </c>
      <c r="C10" t="s">
        <v>12</v>
      </c>
      <c r="D10" s="2">
        <f ca="1">DATEDIF($D$4,$D$6,"D")</f>
        <v>9278</v>
      </c>
      <c r="E10" s="8">
        <f t="shared" ca="1" si="2"/>
        <v>9278</v>
      </c>
      <c r="F10" t="s">
        <v>12</v>
      </c>
      <c r="G10" t="s">
        <v>7</v>
      </c>
      <c r="H10" s="8">
        <f t="shared" ca="1" si="3"/>
        <v>5867</v>
      </c>
      <c r="I10" s="7">
        <f ca="1">DATEDIF($H$5,TODAY(),F10)</f>
        <v>5867</v>
      </c>
      <c r="K10" s="1">
        <f ca="1">TODAY()</f>
        <v>45804</v>
      </c>
      <c r="M10" s="8">
        <f ca="1">K10-H5</f>
        <v>5867</v>
      </c>
      <c r="O10" s="8">
        <f t="shared" ref="O10:O12" ca="1" si="5">DATEDIF($H$5,$K$10,F10)</f>
        <v>5867</v>
      </c>
    </row>
    <row r="11" spans="1:15" x14ac:dyDescent="0.35">
      <c r="B11" s="2">
        <f ca="1">DATEDIF($D$4,$D$6,C11)</f>
        <v>4</v>
      </c>
      <c r="C11" t="s">
        <v>13</v>
      </c>
      <c r="D11" s="8">
        <f ca="1">DATEDIF($D$4,$D$6,"YM")</f>
        <v>4</v>
      </c>
      <c r="E11" s="2">
        <f t="shared" ca="1" si="2"/>
        <v>4</v>
      </c>
      <c r="F11" t="s">
        <v>13</v>
      </c>
      <c r="G11" t="s">
        <v>9</v>
      </c>
      <c r="H11" s="2">
        <f t="shared" ca="1" si="3"/>
        <v>0</v>
      </c>
      <c r="I11">
        <f t="shared" ca="1" si="4"/>
        <v>0</v>
      </c>
      <c r="J11" s="2">
        <f ca="1">J9+I11</f>
        <v>192</v>
      </c>
      <c r="K11" t="s">
        <v>2</v>
      </c>
      <c r="O11" s="2">
        <f t="shared" ca="1" si="5"/>
        <v>0</v>
      </c>
    </row>
    <row r="12" spans="1:15" x14ac:dyDescent="0.35">
      <c r="B12" s="2">
        <f t="shared" ca="1" si="1"/>
        <v>26</v>
      </c>
      <c r="C12" t="s">
        <v>14</v>
      </c>
      <c r="D12" s="8">
        <f ca="1">DATEDIF($D$4,$D$6,"MD")</f>
        <v>26</v>
      </c>
      <c r="E12" s="2">
        <f t="shared" ca="1" si="2"/>
        <v>26</v>
      </c>
      <c r="F12" t="s">
        <v>14</v>
      </c>
      <c r="G12" t="s">
        <v>8</v>
      </c>
      <c r="H12" s="2">
        <f t="shared" ca="1" si="3"/>
        <v>23</v>
      </c>
      <c r="I12">
        <f t="shared" ca="1" si="4"/>
        <v>23</v>
      </c>
      <c r="O12" s="2">
        <f t="shared" ca="1" si="5"/>
        <v>23</v>
      </c>
    </row>
    <row r="15" spans="1:15" x14ac:dyDescent="0.35">
      <c r="H15" s="13" t="s">
        <v>43</v>
      </c>
      <c r="I15" s="13"/>
    </row>
    <row r="16" spans="1:15" x14ac:dyDescent="0.35">
      <c r="B16">
        <f>MOD(299,12)</f>
        <v>11</v>
      </c>
      <c r="C16">
        <f>MOD(19,4)</f>
        <v>3</v>
      </c>
      <c r="D16">
        <f ca="1">D6-D4</f>
        <v>9278</v>
      </c>
      <c r="E16" t="s">
        <v>42</v>
      </c>
      <c r="H16" s="7">
        <f ca="1">TODAY()-H5</f>
        <v>5867</v>
      </c>
    </row>
    <row r="18" spans="4:8" x14ac:dyDescent="0.35">
      <c r="D18">
        <f ca="1">DATEDIF(D4,D6,"Y")</f>
        <v>25</v>
      </c>
      <c r="F18" s="2">
        <f ca="1">DATEDIF(D4,D6,"D")</f>
        <v>9278</v>
      </c>
      <c r="H18" s="2">
        <f ca="1">DATEDIF(D4,D6,"YM")</f>
        <v>4</v>
      </c>
    </row>
    <row r="19" spans="4:8" x14ac:dyDescent="0.35">
      <c r="D19">
        <f ca="1">DATEDIF(D4,D6,"M")</f>
        <v>304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39CD-0FCC-4B7E-B6DF-5FE7A10E1FEF}">
  <dimension ref="A1:W102"/>
  <sheetViews>
    <sheetView workbookViewId="0">
      <selection activeCell="F16" sqref="F16"/>
    </sheetView>
  </sheetViews>
  <sheetFormatPr defaultRowHeight="14.5" x14ac:dyDescent="0.35"/>
  <cols>
    <col min="1" max="1" width="10.08984375" bestFit="1" customWidth="1"/>
    <col min="3" max="3" width="10.08984375" bestFit="1" customWidth="1"/>
    <col min="5" max="7" width="10.08984375" bestFit="1" customWidth="1"/>
    <col min="8" max="8" width="21.453125" bestFit="1" customWidth="1"/>
    <col min="9" max="9" width="10.08984375" bestFit="1" customWidth="1"/>
    <col min="10" max="10" width="15.26953125" style="22" bestFit="1" customWidth="1"/>
    <col min="14" max="14" width="10.08984375" bestFit="1" customWidth="1"/>
    <col min="16" max="16" width="10.08984375" bestFit="1" customWidth="1"/>
    <col min="19" max="19" width="9.54296875" style="5" bestFit="1" customWidth="1"/>
    <col min="23" max="23" width="10.08984375" style="5" bestFit="1" customWidth="1"/>
  </cols>
  <sheetData>
    <row r="1" spans="1:23" x14ac:dyDescent="0.35">
      <c r="E1" s="5">
        <f>EOMONTH(C4,3)</f>
        <v>45869</v>
      </c>
      <c r="J1" s="22">
        <v>1</v>
      </c>
      <c r="L1">
        <v>1</v>
      </c>
      <c r="N1" s="3">
        <v>1</v>
      </c>
      <c r="P1" s="5">
        <v>1</v>
      </c>
      <c r="S1" s="5">
        <v>1</v>
      </c>
      <c r="W1" s="5">
        <v>1</v>
      </c>
    </row>
    <row r="2" spans="1:23" x14ac:dyDescent="0.35">
      <c r="C2" t="s">
        <v>3</v>
      </c>
      <c r="E2" t="s">
        <v>16</v>
      </c>
      <c r="H2" t="s">
        <v>16</v>
      </c>
      <c r="J2" s="22">
        <v>2</v>
      </c>
      <c r="L2">
        <v>2</v>
      </c>
      <c r="N2" s="5">
        <v>2</v>
      </c>
      <c r="P2" s="5">
        <v>2</v>
      </c>
      <c r="R2">
        <v>2</v>
      </c>
      <c r="S2" s="5">
        <v>2</v>
      </c>
      <c r="T2">
        <v>2</v>
      </c>
      <c r="W2" s="5">
        <v>2</v>
      </c>
    </row>
    <row r="3" spans="1:23" x14ac:dyDescent="0.35">
      <c r="J3" s="22">
        <v>3</v>
      </c>
      <c r="L3">
        <v>3</v>
      </c>
      <c r="N3" s="5">
        <v>3</v>
      </c>
      <c r="P3" s="5">
        <v>3</v>
      </c>
      <c r="R3">
        <v>5</v>
      </c>
      <c r="S3" s="5">
        <v>3</v>
      </c>
      <c r="T3">
        <v>6</v>
      </c>
      <c r="W3" s="5">
        <v>3</v>
      </c>
    </row>
    <row r="4" spans="1:23" x14ac:dyDescent="0.35">
      <c r="A4" s="5">
        <f>EOMONTH(C4,3)</f>
        <v>45869</v>
      </c>
      <c r="C4" s="3">
        <v>45765</v>
      </c>
      <c r="E4" s="1">
        <f>EOMONTH(C4,3)</f>
        <v>45869</v>
      </c>
      <c r="H4" s="9">
        <f>EOMONTH(C4,3)</f>
        <v>45869</v>
      </c>
      <c r="J4" s="22">
        <v>4</v>
      </c>
      <c r="L4">
        <v>4</v>
      </c>
      <c r="N4" s="5">
        <v>4</v>
      </c>
      <c r="P4" s="5">
        <v>4</v>
      </c>
      <c r="R4">
        <v>8</v>
      </c>
      <c r="S4" s="5">
        <v>4</v>
      </c>
      <c r="T4">
        <v>18</v>
      </c>
      <c r="W4" s="5">
        <v>4</v>
      </c>
    </row>
    <row r="5" spans="1:23" x14ac:dyDescent="0.35">
      <c r="C5" s="5">
        <f>EOMONTH(C4,-3)</f>
        <v>45688</v>
      </c>
      <c r="E5" t="s">
        <v>46</v>
      </c>
      <c r="J5" s="22">
        <v>5</v>
      </c>
      <c r="L5">
        <v>5</v>
      </c>
      <c r="N5" s="5">
        <v>5</v>
      </c>
      <c r="P5" s="5">
        <v>5</v>
      </c>
      <c r="R5">
        <v>11</v>
      </c>
      <c r="S5" s="5">
        <v>5</v>
      </c>
      <c r="W5" s="5">
        <v>5</v>
      </c>
    </row>
    <row r="6" spans="1:23" x14ac:dyDescent="0.35">
      <c r="J6" s="22">
        <v>6</v>
      </c>
      <c r="L6">
        <v>6</v>
      </c>
      <c r="N6" s="5">
        <v>6</v>
      </c>
      <c r="P6" s="5">
        <v>6</v>
      </c>
      <c r="R6">
        <v>14</v>
      </c>
      <c r="S6" s="5">
        <v>6</v>
      </c>
      <c r="W6" s="5">
        <v>6</v>
      </c>
    </row>
    <row r="7" spans="1:23" x14ac:dyDescent="0.35">
      <c r="C7" s="5">
        <f>EOMONTH(C4,2)</f>
        <v>45838</v>
      </c>
      <c r="E7" s="5">
        <f>EOMONTH(C4,-2)</f>
        <v>45716</v>
      </c>
      <c r="G7" s="5">
        <v>45644</v>
      </c>
      <c r="N7" s="5"/>
      <c r="P7" s="5"/>
    </row>
    <row r="8" spans="1:23" x14ac:dyDescent="0.35">
      <c r="N8" s="5"/>
      <c r="P8" s="5"/>
    </row>
    <row r="9" spans="1:23" x14ac:dyDescent="0.35">
      <c r="A9" s="3">
        <f>EOMONTH(C4,-2)</f>
        <v>45716</v>
      </c>
      <c r="C9" s="11" t="s">
        <v>44</v>
      </c>
      <c r="D9" s="11"/>
      <c r="E9" s="11"/>
      <c r="F9" s="11"/>
      <c r="H9" s="5">
        <v>45567</v>
      </c>
      <c r="J9" s="22">
        <v>7</v>
      </c>
      <c r="L9">
        <v>7</v>
      </c>
      <c r="N9" s="5">
        <v>7</v>
      </c>
      <c r="P9" s="5">
        <v>7</v>
      </c>
      <c r="R9">
        <v>17</v>
      </c>
      <c r="S9" s="5">
        <v>7</v>
      </c>
      <c r="T9">
        <v>2</v>
      </c>
      <c r="W9" s="5">
        <v>7</v>
      </c>
    </row>
    <row r="10" spans="1:23" x14ac:dyDescent="0.35">
      <c r="A10" t="s">
        <v>92</v>
      </c>
      <c r="J10" s="22">
        <v>8</v>
      </c>
      <c r="L10">
        <v>8</v>
      </c>
      <c r="N10" s="5">
        <v>8</v>
      </c>
      <c r="P10" s="5">
        <v>8</v>
      </c>
      <c r="R10">
        <v>20</v>
      </c>
      <c r="S10" s="5">
        <v>8</v>
      </c>
      <c r="T10">
        <v>4</v>
      </c>
      <c r="W10" s="5">
        <v>8</v>
      </c>
    </row>
    <row r="11" spans="1:23" x14ac:dyDescent="0.35">
      <c r="C11" t="s">
        <v>25</v>
      </c>
      <c r="J11" s="22">
        <v>9</v>
      </c>
      <c r="L11">
        <v>9</v>
      </c>
      <c r="N11" s="5">
        <v>9</v>
      </c>
      <c r="P11" s="5">
        <v>9</v>
      </c>
      <c r="R11">
        <v>23</v>
      </c>
      <c r="S11" s="5">
        <v>9</v>
      </c>
      <c r="T11">
        <v>8</v>
      </c>
      <c r="W11" s="5">
        <v>9</v>
      </c>
    </row>
    <row r="12" spans="1:23" x14ac:dyDescent="0.35">
      <c r="A12" s="1">
        <v>45439</v>
      </c>
      <c r="C12" s="5">
        <f>EOMONTH(C4,0)</f>
        <v>45777</v>
      </c>
      <c r="H12" t="s">
        <v>93</v>
      </c>
      <c r="J12" s="22">
        <v>10</v>
      </c>
      <c r="L12">
        <v>10</v>
      </c>
      <c r="N12" s="5">
        <v>10</v>
      </c>
      <c r="P12" s="5">
        <v>10</v>
      </c>
      <c r="R12">
        <v>26</v>
      </c>
      <c r="S12" s="5">
        <v>10</v>
      </c>
      <c r="T12">
        <v>16</v>
      </c>
      <c r="W12" s="5">
        <v>10</v>
      </c>
    </row>
    <row r="13" spans="1:23" x14ac:dyDescent="0.35">
      <c r="J13" s="22">
        <v>11</v>
      </c>
      <c r="L13">
        <v>11</v>
      </c>
      <c r="N13" s="5">
        <v>11</v>
      </c>
      <c r="P13" s="5">
        <v>11</v>
      </c>
      <c r="R13">
        <v>29</v>
      </c>
      <c r="S13" s="5">
        <v>11</v>
      </c>
      <c r="T13">
        <v>32</v>
      </c>
      <c r="W13" s="5">
        <v>11</v>
      </c>
    </row>
    <row r="14" spans="1:23" x14ac:dyDescent="0.35">
      <c r="A14" s="5">
        <f>EOMONTH(A12,3)</f>
        <v>45535</v>
      </c>
      <c r="C14" t="s">
        <v>25</v>
      </c>
      <c r="F14" s="1">
        <f>EOMONTH(C4,0)</f>
        <v>45777</v>
      </c>
      <c r="H14" s="12">
        <v>45567</v>
      </c>
      <c r="J14" s="22">
        <v>12</v>
      </c>
      <c r="L14">
        <v>12</v>
      </c>
      <c r="N14" s="5">
        <v>12</v>
      </c>
      <c r="P14" s="5">
        <v>12</v>
      </c>
      <c r="R14">
        <v>32</v>
      </c>
      <c r="S14" s="5">
        <v>12</v>
      </c>
      <c r="T14">
        <v>64</v>
      </c>
      <c r="W14" s="5">
        <v>12</v>
      </c>
    </row>
    <row r="15" spans="1:23" x14ac:dyDescent="0.35">
      <c r="F15" t="s">
        <v>25</v>
      </c>
      <c r="J15" s="22">
        <v>13</v>
      </c>
      <c r="L15">
        <v>13</v>
      </c>
      <c r="N15" s="5">
        <v>13</v>
      </c>
      <c r="P15" s="5">
        <v>13</v>
      </c>
      <c r="R15">
        <v>35</v>
      </c>
      <c r="S15" s="5">
        <v>13</v>
      </c>
      <c r="W15" s="5">
        <v>13</v>
      </c>
    </row>
    <row r="16" spans="1:23" x14ac:dyDescent="0.35">
      <c r="C16" s="5">
        <f>EOMONTH(C4,-1)</f>
        <v>45747</v>
      </c>
      <c r="J16" s="22">
        <v>14</v>
      </c>
      <c r="L16">
        <v>14</v>
      </c>
      <c r="N16" s="5">
        <v>14</v>
      </c>
      <c r="P16" s="5">
        <v>14</v>
      </c>
      <c r="R16">
        <v>38</v>
      </c>
      <c r="S16" s="5">
        <v>14</v>
      </c>
      <c r="W16" s="5">
        <v>14</v>
      </c>
    </row>
    <row r="17" spans="1:23" x14ac:dyDescent="0.35">
      <c r="A17" s="5">
        <f>EOMONTH(A12,-3)</f>
        <v>45351</v>
      </c>
      <c r="J17" s="22">
        <v>15</v>
      </c>
      <c r="L17">
        <v>15</v>
      </c>
      <c r="N17" s="5">
        <v>15</v>
      </c>
      <c r="P17" s="5">
        <v>15</v>
      </c>
      <c r="R17">
        <v>41</v>
      </c>
      <c r="S17" s="5">
        <v>15</v>
      </c>
      <c r="W17" s="5">
        <v>15</v>
      </c>
    </row>
    <row r="18" spans="1:23" x14ac:dyDescent="0.35">
      <c r="C18" s="5">
        <f>EOMONTH(C4,-3)</f>
        <v>45688</v>
      </c>
      <c r="J18" s="22">
        <v>16</v>
      </c>
      <c r="L18">
        <v>16</v>
      </c>
      <c r="N18" s="5">
        <v>16</v>
      </c>
      <c r="P18" s="5">
        <v>16</v>
      </c>
      <c r="R18">
        <v>44</v>
      </c>
      <c r="S18" s="5">
        <v>16</v>
      </c>
      <c r="W18" s="5">
        <v>16</v>
      </c>
    </row>
    <row r="19" spans="1:23" x14ac:dyDescent="0.35">
      <c r="J19" s="22">
        <v>17</v>
      </c>
      <c r="L19">
        <v>17</v>
      </c>
      <c r="N19" s="5">
        <v>17</v>
      </c>
      <c r="P19" s="5">
        <v>17</v>
      </c>
      <c r="R19">
        <v>47</v>
      </c>
      <c r="S19" s="5">
        <v>17</v>
      </c>
      <c r="W19" s="5">
        <v>17</v>
      </c>
    </row>
    <row r="20" spans="1:23" x14ac:dyDescent="0.35">
      <c r="J20" s="22">
        <v>18</v>
      </c>
      <c r="L20">
        <v>18</v>
      </c>
      <c r="N20" s="5">
        <v>18</v>
      </c>
      <c r="P20" s="5">
        <v>18</v>
      </c>
      <c r="R20">
        <v>50</v>
      </c>
      <c r="S20" s="5">
        <v>18</v>
      </c>
      <c r="W20" s="5">
        <v>18</v>
      </c>
    </row>
    <row r="21" spans="1:23" x14ac:dyDescent="0.35">
      <c r="C21" s="5">
        <f ca="1">EOMONTH(TODAY(),3)</f>
        <v>45900</v>
      </c>
      <c r="G21">
        <v>45291</v>
      </c>
      <c r="J21" s="22">
        <v>19</v>
      </c>
      <c r="L21">
        <v>19</v>
      </c>
      <c r="N21" s="5">
        <v>19</v>
      </c>
      <c r="P21" s="5">
        <v>19</v>
      </c>
      <c r="S21" s="5">
        <v>19</v>
      </c>
      <c r="W21" s="5">
        <v>19</v>
      </c>
    </row>
    <row r="22" spans="1:23" x14ac:dyDescent="0.35">
      <c r="J22" s="22">
        <v>20</v>
      </c>
      <c r="L22">
        <v>20</v>
      </c>
      <c r="N22" s="5">
        <v>20</v>
      </c>
      <c r="P22" s="5">
        <v>20</v>
      </c>
      <c r="S22" s="5">
        <v>20</v>
      </c>
      <c r="W22" s="5">
        <v>20</v>
      </c>
    </row>
    <row r="23" spans="1:23" x14ac:dyDescent="0.35">
      <c r="J23" s="22">
        <v>21</v>
      </c>
      <c r="L23">
        <v>21</v>
      </c>
      <c r="N23" s="5">
        <v>21</v>
      </c>
      <c r="P23" s="5">
        <v>21</v>
      </c>
      <c r="S23" s="5">
        <v>21</v>
      </c>
      <c r="W23" s="5">
        <v>21</v>
      </c>
    </row>
    <row r="24" spans="1:23" x14ac:dyDescent="0.35">
      <c r="J24" s="22">
        <v>22</v>
      </c>
      <c r="L24">
        <v>22</v>
      </c>
      <c r="N24" s="5">
        <v>22</v>
      </c>
      <c r="P24" s="5">
        <v>22</v>
      </c>
      <c r="S24" s="5">
        <v>22</v>
      </c>
      <c r="W24" s="5">
        <v>22</v>
      </c>
    </row>
    <row r="25" spans="1:23" x14ac:dyDescent="0.35">
      <c r="J25" s="22">
        <v>23</v>
      </c>
      <c r="L25">
        <v>23</v>
      </c>
      <c r="N25" s="5">
        <v>23</v>
      </c>
      <c r="P25" s="5">
        <v>23</v>
      </c>
      <c r="S25" s="5">
        <v>23</v>
      </c>
      <c r="W25" s="5">
        <v>23</v>
      </c>
    </row>
    <row r="26" spans="1:23" x14ac:dyDescent="0.35">
      <c r="J26" s="22">
        <v>24</v>
      </c>
      <c r="L26">
        <v>24</v>
      </c>
      <c r="N26" s="5">
        <v>24</v>
      </c>
      <c r="P26" s="5">
        <v>24</v>
      </c>
      <c r="S26" s="5">
        <v>24</v>
      </c>
      <c r="W26" s="5">
        <v>24</v>
      </c>
    </row>
    <row r="27" spans="1:23" x14ac:dyDescent="0.35">
      <c r="J27" s="22">
        <v>25</v>
      </c>
      <c r="L27">
        <v>25</v>
      </c>
      <c r="N27" s="5">
        <v>25</v>
      </c>
      <c r="P27" s="5">
        <v>25</v>
      </c>
      <c r="S27" s="5">
        <v>25</v>
      </c>
      <c r="W27" s="5">
        <v>25</v>
      </c>
    </row>
    <row r="28" spans="1:23" x14ac:dyDescent="0.35">
      <c r="J28" s="22">
        <v>26</v>
      </c>
      <c r="L28">
        <v>26</v>
      </c>
      <c r="N28" s="5">
        <v>26</v>
      </c>
      <c r="P28" s="5">
        <v>26</v>
      </c>
      <c r="S28" s="5">
        <v>26</v>
      </c>
      <c r="W28" s="5">
        <v>26</v>
      </c>
    </row>
    <row r="29" spans="1:23" x14ac:dyDescent="0.35">
      <c r="J29" s="22">
        <v>27</v>
      </c>
      <c r="L29">
        <v>27</v>
      </c>
      <c r="N29" s="5">
        <v>27</v>
      </c>
      <c r="P29" s="5">
        <v>27</v>
      </c>
      <c r="S29" s="5">
        <v>27</v>
      </c>
      <c r="W29" s="5">
        <v>27</v>
      </c>
    </row>
    <row r="30" spans="1:23" x14ac:dyDescent="0.35">
      <c r="J30" s="22">
        <v>28</v>
      </c>
      <c r="L30">
        <v>28</v>
      </c>
      <c r="N30" s="5">
        <v>28</v>
      </c>
      <c r="P30" s="5">
        <v>28</v>
      </c>
      <c r="S30" s="5">
        <v>28</v>
      </c>
      <c r="W30" s="5">
        <v>28</v>
      </c>
    </row>
    <row r="31" spans="1:23" x14ac:dyDescent="0.35">
      <c r="J31" s="22">
        <v>29</v>
      </c>
      <c r="L31">
        <v>29</v>
      </c>
      <c r="N31" s="5">
        <v>29</v>
      </c>
      <c r="P31" s="5">
        <v>29</v>
      </c>
      <c r="S31" s="5">
        <v>29</v>
      </c>
      <c r="W31" s="5">
        <v>29</v>
      </c>
    </row>
    <row r="32" spans="1:23" x14ac:dyDescent="0.35">
      <c r="J32" s="22">
        <v>30</v>
      </c>
      <c r="L32">
        <v>30</v>
      </c>
      <c r="N32" s="5">
        <v>30</v>
      </c>
      <c r="P32" s="5">
        <v>30</v>
      </c>
      <c r="S32" s="5">
        <v>30</v>
      </c>
      <c r="W32" s="5">
        <v>30</v>
      </c>
    </row>
    <row r="33" spans="9:23" x14ac:dyDescent="0.35">
      <c r="J33" s="22">
        <v>31</v>
      </c>
      <c r="L33" s="2">
        <v>31</v>
      </c>
      <c r="N33" s="5">
        <v>31</v>
      </c>
      <c r="P33" s="5">
        <v>31</v>
      </c>
      <c r="S33" s="5">
        <v>31</v>
      </c>
      <c r="W33" s="3">
        <v>31</v>
      </c>
    </row>
    <row r="34" spans="9:23" x14ac:dyDescent="0.35">
      <c r="J34" s="22">
        <v>32</v>
      </c>
      <c r="L34">
        <v>32</v>
      </c>
      <c r="N34" s="5">
        <v>32</v>
      </c>
      <c r="P34" s="5">
        <v>32</v>
      </c>
      <c r="S34" s="5">
        <v>32</v>
      </c>
      <c r="W34" s="5">
        <v>32</v>
      </c>
    </row>
    <row r="35" spans="9:23" x14ac:dyDescent="0.35">
      <c r="J35" s="22">
        <v>33</v>
      </c>
      <c r="L35">
        <v>33</v>
      </c>
      <c r="N35" s="5">
        <v>33</v>
      </c>
      <c r="P35" s="5">
        <v>33</v>
      </c>
      <c r="S35" s="5">
        <v>33</v>
      </c>
      <c r="W35" s="5">
        <v>33</v>
      </c>
    </row>
    <row r="36" spans="9:23" x14ac:dyDescent="0.35">
      <c r="I36">
        <v>45267</v>
      </c>
      <c r="J36" s="22">
        <v>34</v>
      </c>
      <c r="L36">
        <v>34</v>
      </c>
      <c r="N36" s="5">
        <v>34</v>
      </c>
      <c r="P36" s="5">
        <v>34</v>
      </c>
      <c r="S36" s="5">
        <v>34</v>
      </c>
      <c r="W36" s="5">
        <v>34</v>
      </c>
    </row>
    <row r="37" spans="9:23" x14ac:dyDescent="0.35">
      <c r="J37" s="22">
        <v>35</v>
      </c>
      <c r="L37" s="2">
        <v>35</v>
      </c>
      <c r="N37" s="9">
        <v>35</v>
      </c>
      <c r="P37" s="15">
        <v>35</v>
      </c>
      <c r="S37" s="3">
        <v>35</v>
      </c>
      <c r="W37" s="3">
        <v>35</v>
      </c>
    </row>
    <row r="38" spans="9:23" x14ac:dyDescent="0.35">
      <c r="J38" s="22">
        <v>36</v>
      </c>
      <c r="L38">
        <v>36</v>
      </c>
      <c r="N38" s="5">
        <v>36</v>
      </c>
      <c r="P38" s="5">
        <v>36</v>
      </c>
      <c r="S38" s="5">
        <v>36</v>
      </c>
      <c r="W38" s="5">
        <v>36</v>
      </c>
    </row>
    <row r="39" spans="9:23" x14ac:dyDescent="0.35">
      <c r="J39" s="22">
        <v>37</v>
      </c>
      <c r="L39">
        <v>37</v>
      </c>
      <c r="N39" s="5">
        <v>37</v>
      </c>
      <c r="P39" s="5">
        <v>37</v>
      </c>
      <c r="S39" s="5">
        <v>37</v>
      </c>
      <c r="W39" s="5">
        <v>37</v>
      </c>
    </row>
    <row r="40" spans="9:23" x14ac:dyDescent="0.35">
      <c r="J40" s="22">
        <v>38</v>
      </c>
      <c r="L40">
        <v>38</v>
      </c>
      <c r="N40" s="5">
        <v>38</v>
      </c>
      <c r="P40" s="5">
        <v>38</v>
      </c>
      <c r="S40" s="5">
        <v>38</v>
      </c>
      <c r="W40" s="5">
        <v>38</v>
      </c>
    </row>
    <row r="41" spans="9:23" x14ac:dyDescent="0.35">
      <c r="J41" s="22">
        <v>39</v>
      </c>
      <c r="L41">
        <v>39</v>
      </c>
      <c r="N41" s="5">
        <v>39</v>
      </c>
      <c r="P41" s="5">
        <v>39</v>
      </c>
      <c r="S41" s="5">
        <v>39</v>
      </c>
      <c r="W41" s="5">
        <v>39</v>
      </c>
    </row>
    <row r="42" spans="9:23" x14ac:dyDescent="0.35">
      <c r="J42" s="22">
        <v>40</v>
      </c>
      <c r="L42">
        <v>40</v>
      </c>
      <c r="N42" s="5">
        <v>40</v>
      </c>
      <c r="P42" s="5">
        <v>40</v>
      </c>
      <c r="S42" s="5">
        <v>40</v>
      </c>
      <c r="W42" s="5">
        <v>40</v>
      </c>
    </row>
    <row r="43" spans="9:23" x14ac:dyDescent="0.35">
      <c r="J43" s="22">
        <v>41</v>
      </c>
      <c r="L43">
        <v>41</v>
      </c>
      <c r="N43" s="5">
        <v>41</v>
      </c>
      <c r="P43" s="5">
        <v>41</v>
      </c>
      <c r="S43" s="5">
        <v>41</v>
      </c>
      <c r="W43" s="5">
        <v>41</v>
      </c>
    </row>
    <row r="44" spans="9:23" x14ac:dyDescent="0.35">
      <c r="J44" s="22">
        <v>42</v>
      </c>
      <c r="L44">
        <v>42</v>
      </c>
      <c r="N44" s="5">
        <v>42</v>
      </c>
      <c r="P44" s="5">
        <v>42</v>
      </c>
      <c r="S44" s="5">
        <v>42</v>
      </c>
      <c r="W44" s="5">
        <v>42</v>
      </c>
    </row>
    <row r="45" spans="9:23" x14ac:dyDescent="0.35">
      <c r="J45" s="22">
        <v>43</v>
      </c>
      <c r="L45">
        <v>43</v>
      </c>
      <c r="N45" s="5">
        <v>43</v>
      </c>
      <c r="P45" s="5">
        <v>43</v>
      </c>
      <c r="S45" s="5">
        <v>43</v>
      </c>
      <c r="W45" s="5">
        <v>43</v>
      </c>
    </row>
    <row r="46" spans="9:23" x14ac:dyDescent="0.35">
      <c r="J46" s="22">
        <v>44</v>
      </c>
      <c r="L46">
        <v>44</v>
      </c>
      <c r="N46" s="5">
        <v>44</v>
      </c>
      <c r="P46" s="5">
        <v>44</v>
      </c>
      <c r="S46" s="5">
        <v>44</v>
      </c>
      <c r="W46" s="5">
        <v>44</v>
      </c>
    </row>
    <row r="47" spans="9:23" x14ac:dyDescent="0.35">
      <c r="J47" s="22">
        <v>45</v>
      </c>
      <c r="L47">
        <v>45</v>
      </c>
      <c r="N47" s="5">
        <v>45</v>
      </c>
      <c r="P47" s="5">
        <v>45</v>
      </c>
      <c r="S47" s="5">
        <v>45</v>
      </c>
      <c r="W47" s="5">
        <v>45</v>
      </c>
    </row>
    <row r="48" spans="9:23" x14ac:dyDescent="0.35">
      <c r="J48" s="22">
        <v>46</v>
      </c>
      <c r="L48">
        <v>46</v>
      </c>
      <c r="N48" s="5">
        <v>46</v>
      </c>
      <c r="P48" s="5">
        <v>46</v>
      </c>
      <c r="S48" s="5">
        <v>46</v>
      </c>
      <c r="W48" s="5">
        <v>46</v>
      </c>
    </row>
    <row r="49" spans="10:23" x14ac:dyDescent="0.35">
      <c r="J49" s="22">
        <v>47</v>
      </c>
      <c r="L49">
        <v>47</v>
      </c>
      <c r="N49" s="5">
        <v>47</v>
      </c>
      <c r="P49" s="5">
        <v>47</v>
      </c>
      <c r="S49" s="5">
        <v>47</v>
      </c>
      <c r="W49" s="5">
        <v>47</v>
      </c>
    </row>
    <row r="50" spans="10:23" x14ac:dyDescent="0.35">
      <c r="J50" s="22">
        <v>48</v>
      </c>
      <c r="L50">
        <v>48</v>
      </c>
      <c r="N50" s="5">
        <v>48</v>
      </c>
      <c r="P50" s="5">
        <v>48</v>
      </c>
      <c r="S50" s="5">
        <v>48</v>
      </c>
      <c r="W50" s="5">
        <v>48</v>
      </c>
    </row>
    <row r="51" spans="10:23" x14ac:dyDescent="0.35">
      <c r="J51" s="22">
        <v>49</v>
      </c>
      <c r="L51">
        <v>49</v>
      </c>
      <c r="N51" s="5">
        <v>49</v>
      </c>
      <c r="P51" s="5">
        <v>49</v>
      </c>
      <c r="S51" s="5">
        <v>49</v>
      </c>
      <c r="W51" s="5">
        <v>49</v>
      </c>
    </row>
    <row r="52" spans="10:23" x14ac:dyDescent="0.35">
      <c r="J52" s="22">
        <v>50</v>
      </c>
      <c r="L52">
        <v>50</v>
      </c>
      <c r="N52" s="5">
        <v>50</v>
      </c>
      <c r="P52" s="5">
        <v>50</v>
      </c>
      <c r="S52" s="5">
        <v>50</v>
      </c>
      <c r="W52" s="5">
        <v>50</v>
      </c>
    </row>
    <row r="53" spans="10:23" x14ac:dyDescent="0.35">
      <c r="L53">
        <v>51</v>
      </c>
      <c r="S53" s="5">
        <v>51</v>
      </c>
      <c r="W53" s="5">
        <v>51</v>
      </c>
    </row>
    <row r="54" spans="10:23" x14ac:dyDescent="0.35">
      <c r="L54">
        <v>52</v>
      </c>
      <c r="S54" s="5">
        <v>52</v>
      </c>
      <c r="W54" s="5">
        <v>52</v>
      </c>
    </row>
    <row r="55" spans="10:23" x14ac:dyDescent="0.35">
      <c r="L55">
        <v>53</v>
      </c>
      <c r="S55" s="5">
        <v>53</v>
      </c>
      <c r="W55" s="5">
        <v>53</v>
      </c>
    </row>
    <row r="56" spans="10:23" x14ac:dyDescent="0.35">
      <c r="L56">
        <v>54</v>
      </c>
      <c r="S56" s="5">
        <v>54</v>
      </c>
      <c r="W56" s="5">
        <v>54</v>
      </c>
    </row>
    <row r="57" spans="10:23" x14ac:dyDescent="0.35">
      <c r="L57">
        <v>55</v>
      </c>
      <c r="S57" s="5">
        <v>55</v>
      </c>
      <c r="W57" s="5">
        <v>55</v>
      </c>
    </row>
    <row r="58" spans="10:23" x14ac:dyDescent="0.35">
      <c r="L58">
        <v>56</v>
      </c>
      <c r="S58" s="5">
        <v>56</v>
      </c>
      <c r="W58" s="5">
        <v>56</v>
      </c>
    </row>
    <row r="59" spans="10:23" x14ac:dyDescent="0.35">
      <c r="L59">
        <v>57</v>
      </c>
      <c r="S59" s="5">
        <v>57</v>
      </c>
      <c r="W59" s="5">
        <v>57</v>
      </c>
    </row>
    <row r="60" spans="10:23" x14ac:dyDescent="0.35">
      <c r="L60">
        <v>58</v>
      </c>
      <c r="S60" s="5">
        <v>58</v>
      </c>
      <c r="W60" s="5">
        <v>58</v>
      </c>
    </row>
    <row r="61" spans="10:23" x14ac:dyDescent="0.35">
      <c r="L61">
        <v>59</v>
      </c>
      <c r="S61" s="5">
        <v>59</v>
      </c>
      <c r="W61" s="5">
        <v>59</v>
      </c>
    </row>
    <row r="62" spans="10:23" x14ac:dyDescent="0.35">
      <c r="L62">
        <v>60</v>
      </c>
      <c r="S62" s="5">
        <v>60</v>
      </c>
      <c r="W62" s="5">
        <v>60</v>
      </c>
    </row>
    <row r="63" spans="10:23" x14ac:dyDescent="0.35">
      <c r="L63">
        <v>61</v>
      </c>
      <c r="S63" s="5">
        <v>61</v>
      </c>
      <c r="W63" s="5">
        <v>61</v>
      </c>
    </row>
    <row r="64" spans="10:23" x14ac:dyDescent="0.35">
      <c r="L64">
        <v>62</v>
      </c>
      <c r="S64" s="5">
        <v>62</v>
      </c>
      <c r="W64" s="5">
        <v>62</v>
      </c>
    </row>
    <row r="65" spans="12:23" x14ac:dyDescent="0.35">
      <c r="L65">
        <v>63</v>
      </c>
      <c r="S65" s="5">
        <v>63</v>
      </c>
      <c r="W65" s="5">
        <v>63</v>
      </c>
    </row>
    <row r="66" spans="12:23" x14ac:dyDescent="0.35">
      <c r="L66">
        <v>64</v>
      </c>
      <c r="S66" s="5">
        <v>64</v>
      </c>
      <c r="W66" s="5">
        <v>64</v>
      </c>
    </row>
    <row r="67" spans="12:23" x14ac:dyDescent="0.35">
      <c r="L67">
        <v>65</v>
      </c>
      <c r="S67" s="5">
        <v>65</v>
      </c>
      <c r="W67" s="5">
        <v>65</v>
      </c>
    </row>
    <row r="68" spans="12:23" x14ac:dyDescent="0.35">
      <c r="L68">
        <v>66</v>
      </c>
      <c r="S68" s="5">
        <v>66</v>
      </c>
      <c r="W68" s="5">
        <v>66</v>
      </c>
    </row>
    <row r="69" spans="12:23" x14ac:dyDescent="0.35">
      <c r="L69">
        <v>67</v>
      </c>
      <c r="S69" s="5">
        <v>67</v>
      </c>
      <c r="W69" s="5">
        <v>67</v>
      </c>
    </row>
    <row r="70" spans="12:23" x14ac:dyDescent="0.35">
      <c r="L70">
        <v>68</v>
      </c>
      <c r="S70" s="5">
        <v>68</v>
      </c>
      <c r="W70" s="5">
        <v>68</v>
      </c>
    </row>
    <row r="71" spans="12:23" x14ac:dyDescent="0.35">
      <c r="L71">
        <v>69</v>
      </c>
      <c r="S71" s="5">
        <v>69</v>
      </c>
      <c r="W71" s="5">
        <v>69</v>
      </c>
    </row>
    <row r="72" spans="12:23" x14ac:dyDescent="0.35">
      <c r="L72">
        <v>70</v>
      </c>
      <c r="S72" s="5">
        <v>70</v>
      </c>
      <c r="W72" s="5">
        <v>70</v>
      </c>
    </row>
    <row r="73" spans="12:23" x14ac:dyDescent="0.35">
      <c r="L73">
        <v>71</v>
      </c>
      <c r="S73" s="5">
        <v>71</v>
      </c>
      <c r="W73" s="5">
        <v>71</v>
      </c>
    </row>
    <row r="74" spans="12:23" x14ac:dyDescent="0.35">
      <c r="L74">
        <v>72</v>
      </c>
      <c r="S74" s="5">
        <v>72</v>
      </c>
      <c r="W74" s="5">
        <v>72</v>
      </c>
    </row>
    <row r="75" spans="12:23" x14ac:dyDescent="0.35">
      <c r="L75">
        <v>73</v>
      </c>
      <c r="S75" s="5">
        <v>73</v>
      </c>
      <c r="W75" s="5">
        <v>73</v>
      </c>
    </row>
    <row r="76" spans="12:23" x14ac:dyDescent="0.35">
      <c r="L76">
        <v>74</v>
      </c>
      <c r="S76" s="5">
        <v>74</v>
      </c>
      <c r="W76" s="5">
        <v>74</v>
      </c>
    </row>
    <row r="77" spans="12:23" x14ac:dyDescent="0.35">
      <c r="L77">
        <v>75</v>
      </c>
      <c r="S77" s="5">
        <v>75</v>
      </c>
      <c r="W77" s="5">
        <v>75</v>
      </c>
    </row>
    <row r="78" spans="12:23" x14ac:dyDescent="0.35">
      <c r="L78">
        <v>76</v>
      </c>
      <c r="S78" s="5">
        <v>76</v>
      </c>
      <c r="W78" s="5">
        <v>76</v>
      </c>
    </row>
    <row r="79" spans="12:23" x14ac:dyDescent="0.35">
      <c r="L79">
        <v>77</v>
      </c>
      <c r="S79" s="5">
        <v>77</v>
      </c>
      <c r="W79" s="5">
        <v>77</v>
      </c>
    </row>
    <row r="80" spans="12:23" x14ac:dyDescent="0.35">
      <c r="L80">
        <v>78</v>
      </c>
      <c r="S80" s="5">
        <v>78</v>
      </c>
      <c r="W80" s="5">
        <v>78</v>
      </c>
    </row>
    <row r="81" spans="12:23" x14ac:dyDescent="0.35">
      <c r="L81">
        <v>79</v>
      </c>
      <c r="S81" s="5">
        <v>79</v>
      </c>
      <c r="W81" s="5">
        <v>79</v>
      </c>
    </row>
    <row r="82" spans="12:23" x14ac:dyDescent="0.35">
      <c r="L82">
        <v>80</v>
      </c>
      <c r="S82" s="5">
        <v>80</v>
      </c>
      <c r="W82" s="5">
        <v>80</v>
      </c>
    </row>
    <row r="83" spans="12:23" x14ac:dyDescent="0.35">
      <c r="L83">
        <v>81</v>
      </c>
      <c r="S83" s="5">
        <v>81</v>
      </c>
      <c r="W83" s="5">
        <v>81</v>
      </c>
    </row>
    <row r="84" spans="12:23" x14ac:dyDescent="0.35">
      <c r="L84">
        <v>82</v>
      </c>
      <c r="S84" s="5">
        <v>82</v>
      </c>
      <c r="W84" s="5">
        <v>82</v>
      </c>
    </row>
    <row r="85" spans="12:23" x14ac:dyDescent="0.35">
      <c r="L85">
        <v>83</v>
      </c>
      <c r="S85" s="5">
        <v>83</v>
      </c>
      <c r="W85" s="5">
        <v>83</v>
      </c>
    </row>
    <row r="86" spans="12:23" x14ac:dyDescent="0.35">
      <c r="L86">
        <v>84</v>
      </c>
      <c r="S86" s="5">
        <v>84</v>
      </c>
      <c r="W86" s="5">
        <v>84</v>
      </c>
    </row>
    <row r="87" spans="12:23" x14ac:dyDescent="0.35">
      <c r="L87">
        <v>85</v>
      </c>
      <c r="S87" s="5">
        <v>85</v>
      </c>
      <c r="W87" s="5">
        <v>85</v>
      </c>
    </row>
    <row r="88" spans="12:23" x14ac:dyDescent="0.35">
      <c r="L88">
        <v>86</v>
      </c>
      <c r="S88" s="5">
        <v>86</v>
      </c>
      <c r="W88" s="5">
        <v>86</v>
      </c>
    </row>
    <row r="89" spans="12:23" x14ac:dyDescent="0.35">
      <c r="L89">
        <v>87</v>
      </c>
      <c r="S89" s="5">
        <v>87</v>
      </c>
      <c r="W89" s="5">
        <v>87</v>
      </c>
    </row>
    <row r="90" spans="12:23" x14ac:dyDescent="0.35">
      <c r="L90">
        <v>88</v>
      </c>
      <c r="S90" s="5">
        <v>88</v>
      </c>
      <c r="W90" s="5">
        <v>88</v>
      </c>
    </row>
    <row r="91" spans="12:23" x14ac:dyDescent="0.35">
      <c r="L91">
        <v>89</v>
      </c>
      <c r="S91" s="5">
        <v>89</v>
      </c>
      <c r="W91" s="5">
        <v>89</v>
      </c>
    </row>
    <row r="92" spans="12:23" x14ac:dyDescent="0.35">
      <c r="L92">
        <v>90</v>
      </c>
      <c r="S92" s="5">
        <v>90</v>
      </c>
      <c r="W92" s="5">
        <v>90</v>
      </c>
    </row>
    <row r="93" spans="12:23" x14ac:dyDescent="0.35">
      <c r="L93">
        <v>91</v>
      </c>
      <c r="S93" s="5">
        <v>91</v>
      </c>
      <c r="W93" s="5">
        <v>91</v>
      </c>
    </row>
    <row r="94" spans="12:23" x14ac:dyDescent="0.35">
      <c r="L94">
        <v>92</v>
      </c>
      <c r="S94" s="5">
        <v>92</v>
      </c>
      <c r="W94" s="5">
        <v>92</v>
      </c>
    </row>
    <row r="95" spans="12:23" x14ac:dyDescent="0.35">
      <c r="L95">
        <v>93</v>
      </c>
      <c r="S95" s="5">
        <v>93</v>
      </c>
      <c r="W95" s="5">
        <v>93</v>
      </c>
    </row>
    <row r="96" spans="12:23" x14ac:dyDescent="0.35">
      <c r="L96">
        <v>94</v>
      </c>
      <c r="S96" s="5">
        <v>94</v>
      </c>
      <c r="W96" s="5">
        <v>94</v>
      </c>
    </row>
    <row r="97" spans="12:23" x14ac:dyDescent="0.35">
      <c r="L97">
        <v>95</v>
      </c>
      <c r="S97" s="5">
        <v>95</v>
      </c>
      <c r="W97" s="5">
        <v>95</v>
      </c>
    </row>
    <row r="98" spans="12:23" x14ac:dyDescent="0.35">
      <c r="L98">
        <v>96</v>
      </c>
      <c r="S98" s="5">
        <v>96</v>
      </c>
      <c r="W98" s="5">
        <v>96</v>
      </c>
    </row>
    <row r="99" spans="12:23" x14ac:dyDescent="0.35">
      <c r="L99">
        <v>97</v>
      </c>
      <c r="S99" s="5">
        <v>97</v>
      </c>
      <c r="W99" s="5">
        <v>97</v>
      </c>
    </row>
    <row r="100" spans="12:23" x14ac:dyDescent="0.35">
      <c r="L100">
        <v>98</v>
      </c>
      <c r="S100" s="5">
        <v>98</v>
      </c>
      <c r="W100" s="5">
        <v>98</v>
      </c>
    </row>
    <row r="101" spans="12:23" x14ac:dyDescent="0.35">
      <c r="L101">
        <v>99</v>
      </c>
      <c r="S101" s="5">
        <v>99</v>
      </c>
      <c r="W101" s="5">
        <v>99</v>
      </c>
    </row>
    <row r="102" spans="12:23" x14ac:dyDescent="0.35">
      <c r="L102">
        <v>100</v>
      </c>
      <c r="S102" s="5">
        <v>100</v>
      </c>
      <c r="W102" s="5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C4F-C286-41B8-87DF-E5B6DBF8489A}">
  <dimension ref="C2:K19"/>
  <sheetViews>
    <sheetView workbookViewId="0">
      <selection activeCell="E7" sqref="E7"/>
    </sheetView>
  </sheetViews>
  <sheetFormatPr defaultRowHeight="14.5" x14ac:dyDescent="0.35"/>
  <cols>
    <col min="3" max="3" width="30.36328125" customWidth="1"/>
    <col min="5" max="5" width="19.54296875" bestFit="1" customWidth="1"/>
    <col min="7" max="7" width="15.81640625" bestFit="1" customWidth="1"/>
    <col min="9" max="9" width="18.453125" bestFit="1" customWidth="1"/>
    <col min="11" max="11" width="19.36328125" bestFit="1" customWidth="1"/>
  </cols>
  <sheetData>
    <row r="2" spans="3:11" x14ac:dyDescent="0.35">
      <c r="C2" t="s">
        <v>15</v>
      </c>
      <c r="E2" t="s">
        <v>16</v>
      </c>
    </row>
    <row r="4" spans="3:11" x14ac:dyDescent="0.35">
      <c r="C4" s="3">
        <v>45843</v>
      </c>
      <c r="E4" s="3">
        <f>EOMONTH(C4,3)</f>
        <v>45961</v>
      </c>
      <c r="G4" s="5">
        <f>EOMONTH(C4,3)</f>
        <v>45961</v>
      </c>
      <c r="I4" s="12">
        <f>EOMONTH(C4,3)</f>
        <v>45961</v>
      </c>
    </row>
    <row r="7" spans="3:11" x14ac:dyDescent="0.35">
      <c r="C7" t="s">
        <v>1</v>
      </c>
    </row>
    <row r="9" spans="3:11" x14ac:dyDescent="0.35">
      <c r="I9" s="1">
        <f ca="1">TODAY()</f>
        <v>45804</v>
      </c>
      <c r="K9" t="str">
        <f ca="1">TEXT(I9,"DDD DD/MMM/YY")</f>
        <v>Tue 27/May/25</v>
      </c>
    </row>
    <row r="10" spans="3:11" x14ac:dyDescent="0.35">
      <c r="C10" s="39">
        <f ca="1">TODAY()</f>
        <v>45804</v>
      </c>
      <c r="E10" s="12">
        <v>45774</v>
      </c>
      <c r="G10" s="27">
        <v>45439</v>
      </c>
    </row>
    <row r="11" spans="3:11" x14ac:dyDescent="0.35">
      <c r="I11" s="17">
        <f ca="1">NOW()</f>
        <v>45804.880217129627</v>
      </c>
    </row>
    <row r="12" spans="3:11" x14ac:dyDescent="0.35">
      <c r="C12" s="11" t="s">
        <v>0</v>
      </c>
    </row>
    <row r="14" spans="3:11" x14ac:dyDescent="0.35">
      <c r="C14" s="10">
        <v>45249</v>
      </c>
      <c r="E14" s="5">
        <f>EOMONTH(C14,-3)</f>
        <v>45169</v>
      </c>
      <c r="G14" s="30">
        <v>45567</v>
      </c>
      <c r="I14" s="1">
        <v>45567</v>
      </c>
      <c r="K14" t="str">
        <f>TEXT(I14,"DDDD DD-MMM-YY")</f>
        <v>Wednesday 02-Oct-24</v>
      </c>
    </row>
    <row r="16" spans="3:11" x14ac:dyDescent="0.35">
      <c r="C16" s="12">
        <v>45249</v>
      </c>
      <c r="E16" s="12">
        <v>45267</v>
      </c>
      <c r="K16" t="s">
        <v>97</v>
      </c>
    </row>
    <row r="17" spans="3:9" x14ac:dyDescent="0.35">
      <c r="C17" s="11" t="s">
        <v>45</v>
      </c>
    </row>
    <row r="19" spans="3:9" x14ac:dyDescent="0.35">
      <c r="G19" s="33">
        <v>45649</v>
      </c>
      <c r="I19" t="str">
        <f>TEXT(G19,"DDDD DD-MMMM-YY")</f>
        <v>Monday 23-December-24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88D2-A337-4958-A699-13856314EF45}">
  <dimension ref="A2:M20"/>
  <sheetViews>
    <sheetView workbookViewId="0">
      <selection activeCell="H4" sqref="H4"/>
    </sheetView>
  </sheetViews>
  <sheetFormatPr defaultRowHeight="14.5" x14ac:dyDescent="0.35"/>
  <cols>
    <col min="1" max="1" width="9.7265625" bestFit="1" customWidth="1"/>
    <col min="3" max="3" width="14.54296875" bestFit="1" customWidth="1"/>
    <col min="5" max="5" width="16.1796875" bestFit="1" customWidth="1"/>
    <col min="7" max="7" width="9.54296875" bestFit="1" customWidth="1"/>
    <col min="8" max="8" width="10.08984375" bestFit="1" customWidth="1"/>
    <col min="11" max="11" width="13.26953125" bestFit="1" customWidth="1"/>
    <col min="13" max="13" width="9.7265625" bestFit="1" customWidth="1"/>
  </cols>
  <sheetData>
    <row r="2" spans="1:13" x14ac:dyDescent="0.35">
      <c r="C2" t="s">
        <v>15</v>
      </c>
      <c r="E2" t="s">
        <v>16</v>
      </c>
    </row>
    <row r="3" spans="1:13" x14ac:dyDescent="0.35">
      <c r="K3" t="s">
        <v>94</v>
      </c>
    </row>
    <row r="4" spans="1:13" x14ac:dyDescent="0.35">
      <c r="A4" s="5">
        <f ca="1">EDATE(C4,3)</f>
        <v>45896</v>
      </c>
      <c r="C4" s="3">
        <f ca="1">TODAY()</f>
        <v>45804</v>
      </c>
      <c r="E4" s="3">
        <f ca="1">EOMONTH(C4,3)</f>
        <v>45900</v>
      </c>
      <c r="H4" s="9">
        <f ca="1">EDATE(C4,3)</f>
        <v>45896</v>
      </c>
      <c r="K4" s="5">
        <f ca="1">EDATE(C4,-3)</f>
        <v>45715</v>
      </c>
      <c r="M4" s="5">
        <f ca="1">EDATE(C4,3)</f>
        <v>45896</v>
      </c>
    </row>
    <row r="5" spans="1:13" x14ac:dyDescent="0.35">
      <c r="A5" t="s">
        <v>17</v>
      </c>
      <c r="E5" t="s">
        <v>46</v>
      </c>
      <c r="H5" t="s">
        <v>17</v>
      </c>
    </row>
    <row r="7" spans="1:13" x14ac:dyDescent="0.35">
      <c r="C7" t="s">
        <v>1</v>
      </c>
    </row>
    <row r="9" spans="1:13" x14ac:dyDescent="0.35">
      <c r="H9" s="5">
        <v>45267</v>
      </c>
      <c r="K9" s="5">
        <v>45275</v>
      </c>
    </row>
    <row r="10" spans="1:13" x14ac:dyDescent="0.35">
      <c r="A10" s="5">
        <f ca="1">EDATE(C10,-3)</f>
        <v>45715</v>
      </c>
      <c r="C10" s="1">
        <f ca="1">TODAY()</f>
        <v>45804</v>
      </c>
      <c r="E10" s="5">
        <f ca="1">EDATE(C10,3)</f>
        <v>45896</v>
      </c>
    </row>
    <row r="11" spans="1:13" x14ac:dyDescent="0.35">
      <c r="K11" s="5">
        <f>EDATE(K9,3)</f>
        <v>45366</v>
      </c>
    </row>
    <row r="12" spans="1:13" x14ac:dyDescent="0.35">
      <c r="C12" s="11" t="s">
        <v>0</v>
      </c>
      <c r="D12" s="11"/>
      <c r="E12" s="11"/>
      <c r="H12" s="5">
        <f>EDATE(H9,3)</f>
        <v>45358</v>
      </c>
    </row>
    <row r="14" spans="1:13" x14ac:dyDescent="0.35">
      <c r="C14" s="10">
        <v>45206</v>
      </c>
      <c r="E14" s="5">
        <f>EOMONTH(C14,-3)</f>
        <v>45138</v>
      </c>
      <c r="H14" t="s">
        <v>58</v>
      </c>
    </row>
    <row r="17" spans="3:8" x14ac:dyDescent="0.35">
      <c r="C17" s="1">
        <v>45644</v>
      </c>
      <c r="E17" s="5">
        <f>EOMONTH(C17,3)</f>
        <v>45747</v>
      </c>
      <c r="G17" s="5">
        <f>EDATE(C17,3)</f>
        <v>45734</v>
      </c>
    </row>
    <row r="20" spans="3:8" x14ac:dyDescent="0.35">
      <c r="C20" s="1">
        <v>45649</v>
      </c>
      <c r="E20" s="5">
        <f>EDATE(C20,3)</f>
        <v>45739</v>
      </c>
      <c r="H20" s="5">
        <f>EDATE(C20,-2)</f>
        <v>45588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E427-DA92-4364-8144-1BA39FC82BA0}">
  <dimension ref="A2:L18"/>
  <sheetViews>
    <sheetView workbookViewId="0">
      <selection activeCell="C8" sqref="C8"/>
    </sheetView>
  </sheetViews>
  <sheetFormatPr defaultRowHeight="14.5" x14ac:dyDescent="0.35"/>
  <cols>
    <col min="3" max="5" width="10.08984375" bestFit="1" customWidth="1"/>
    <col min="7" max="8" width="10.08984375" bestFit="1" customWidth="1"/>
    <col min="12" max="12" width="10.08984375" bestFit="1" customWidth="1"/>
  </cols>
  <sheetData>
    <row r="2" spans="1:12" x14ac:dyDescent="0.35">
      <c r="C2" s="3">
        <v>45773</v>
      </c>
      <c r="E2" t="s">
        <v>18</v>
      </c>
      <c r="H2" s="1">
        <f ca="1">TODAY()</f>
        <v>45804</v>
      </c>
      <c r="L2" s="5">
        <f ca="1">TODAY()</f>
        <v>45804</v>
      </c>
    </row>
    <row r="4" spans="1:12" x14ac:dyDescent="0.35">
      <c r="A4" t="s">
        <v>7</v>
      </c>
      <c r="B4">
        <f>DAY(C2)</f>
        <v>26</v>
      </c>
      <c r="C4" s="7">
        <f>DAY(C2)</f>
        <v>26</v>
      </c>
      <c r="D4">
        <f>DAY(C2)</f>
        <v>26</v>
      </c>
      <c r="E4" t="s">
        <v>21</v>
      </c>
      <c r="G4" s="2">
        <f>DAY(C2)</f>
        <v>26</v>
      </c>
      <c r="H4">
        <f ca="1">DAY(H2)</f>
        <v>27</v>
      </c>
      <c r="I4" t="s">
        <v>47</v>
      </c>
      <c r="L4">
        <f ca="1">DAY(L2)</f>
        <v>27</v>
      </c>
    </row>
    <row r="5" spans="1:12" x14ac:dyDescent="0.35">
      <c r="G5" s="2"/>
    </row>
    <row r="6" spans="1:12" x14ac:dyDescent="0.35">
      <c r="A6" t="s">
        <v>6</v>
      </c>
      <c r="C6" s="7">
        <f>MONTH(C2)</f>
        <v>4</v>
      </c>
      <c r="D6">
        <f>MONTH(C2)</f>
        <v>4</v>
      </c>
      <c r="E6" t="s">
        <v>87</v>
      </c>
      <c r="G6" s="2">
        <f>MONTH(C2)</f>
        <v>4</v>
      </c>
      <c r="H6">
        <f ca="1">MONTH(H2)</f>
        <v>5</v>
      </c>
      <c r="I6" t="s">
        <v>48</v>
      </c>
      <c r="L6">
        <f ca="1">MONTH(L2)</f>
        <v>5</v>
      </c>
    </row>
    <row r="7" spans="1:12" x14ac:dyDescent="0.35">
      <c r="G7" s="2"/>
    </row>
    <row r="8" spans="1:12" x14ac:dyDescent="0.35">
      <c r="A8" t="s">
        <v>19</v>
      </c>
      <c r="C8" s="7">
        <f>YEAR(C2)</f>
        <v>2025</v>
      </c>
      <c r="D8">
        <f>YEAR(C2)</f>
        <v>2025</v>
      </c>
      <c r="E8" t="s">
        <v>88</v>
      </c>
      <c r="G8" s="2">
        <f>YEAR(C2)</f>
        <v>2025</v>
      </c>
      <c r="H8">
        <f ca="1">YEAR(H2)</f>
        <v>2025</v>
      </c>
      <c r="I8" t="s">
        <v>49</v>
      </c>
      <c r="L8">
        <f ca="1">YEAR(L2)</f>
        <v>2025</v>
      </c>
    </row>
    <row r="10" spans="1:12" x14ac:dyDescent="0.35">
      <c r="D10" s="28">
        <f>DATE(D8,D6,D4)</f>
        <v>45773</v>
      </c>
      <c r="G10" s="6">
        <f>DATE(G8,G6,G4)</f>
        <v>45773</v>
      </c>
    </row>
    <row r="12" spans="1:12" x14ac:dyDescent="0.35">
      <c r="A12" t="s">
        <v>20</v>
      </c>
      <c r="C12" s="3">
        <f>DATE(C8,C6,C4)</f>
        <v>45773</v>
      </c>
      <c r="E12" t="s">
        <v>22</v>
      </c>
      <c r="H12" s="9">
        <f ca="1">DATE(H8,H6,H4)</f>
        <v>45804</v>
      </c>
      <c r="L12" s="5">
        <f ca="1">DATE(L8,L6,L4)</f>
        <v>45804</v>
      </c>
    </row>
    <row r="14" spans="1:12" x14ac:dyDescent="0.35">
      <c r="C14" t="s">
        <v>22</v>
      </c>
    </row>
    <row r="16" spans="1:12" x14ac:dyDescent="0.35">
      <c r="C16" s="15">
        <f>DATE(C8,C6,C4)</f>
        <v>45773</v>
      </c>
      <c r="E16" s="1">
        <f ca="1">DATE(YEAR(TODAY()),MONTH(TODAY()),1)</f>
        <v>45778</v>
      </c>
    </row>
    <row r="18" spans="3:3" x14ac:dyDescent="0.35">
      <c r="C18" s="1">
        <f>DATE(C8,C6,C4)</f>
        <v>45773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5A71-CBF1-4CCF-9876-578387719C36}">
  <dimension ref="A1:M18"/>
  <sheetViews>
    <sheetView workbookViewId="0">
      <selection activeCell="D9" sqref="D9"/>
    </sheetView>
  </sheetViews>
  <sheetFormatPr defaultRowHeight="14.5" x14ac:dyDescent="0.35"/>
  <cols>
    <col min="1" max="1" width="10.08984375" bestFit="1" customWidth="1"/>
    <col min="2" max="2" width="18.54296875" bestFit="1" customWidth="1"/>
    <col min="4" max="4" width="10.08984375" bestFit="1" customWidth="1"/>
    <col min="6" max="8" width="10.08984375" bestFit="1" customWidth="1"/>
    <col min="10" max="10" width="9.36328125" bestFit="1" customWidth="1"/>
    <col min="11" max="13" width="10.08984375" bestFit="1" customWidth="1"/>
  </cols>
  <sheetData>
    <row r="1" spans="1:13" x14ac:dyDescent="0.35">
      <c r="A1" s="1">
        <f ca="1">TODAY()</f>
        <v>45804</v>
      </c>
    </row>
    <row r="2" spans="1:13" x14ac:dyDescent="0.35">
      <c r="D2" s="5">
        <f ca="1">EOMONTH(TODAY(),-1)+1</f>
        <v>45778</v>
      </c>
      <c r="G2" s="1">
        <f ca="1">DATE(YEAR(TODAY()),MONTH(TODAY()),1)</f>
        <v>45778</v>
      </c>
    </row>
    <row r="3" spans="1:13" x14ac:dyDescent="0.35">
      <c r="A3" s="5">
        <f ca="1">EOMONTH(A1,-1)+1</f>
        <v>45778</v>
      </c>
      <c r="B3" s="5">
        <f ca="1">DATE(YEAR(A1),MONTH(A1),1)</f>
        <v>45778</v>
      </c>
    </row>
    <row r="4" spans="1:13" x14ac:dyDescent="0.35">
      <c r="A4" t="s">
        <v>86</v>
      </c>
      <c r="K4" s="1">
        <f ca="1">TODAY()</f>
        <v>45804</v>
      </c>
    </row>
    <row r="5" spans="1:13" x14ac:dyDescent="0.35">
      <c r="D5" s="19">
        <f ca="1">TODAY()</f>
        <v>45804</v>
      </c>
      <c r="G5" s="15">
        <f ca="1">DATE(YEAR(D5),MONTH(D5),1)</f>
        <v>45778</v>
      </c>
    </row>
    <row r="6" spans="1:13" x14ac:dyDescent="0.35">
      <c r="K6" s="5">
        <f ca="1">EOMONTH(K4,-1)</f>
        <v>45777</v>
      </c>
      <c r="M6" s="5">
        <f ca="1">DATE(YEAR(K4),MONTH(K4),1)</f>
        <v>45778</v>
      </c>
    </row>
    <row r="7" spans="1:13" x14ac:dyDescent="0.35">
      <c r="A7" s="5">
        <f ca="1">EOMONTH(A1,0)</f>
        <v>45808</v>
      </c>
      <c r="D7" s="5">
        <f ca="1">EOMONTH(D5,-1)</f>
        <v>45777</v>
      </c>
      <c r="G7" s="1" t="s">
        <v>60</v>
      </c>
    </row>
    <row r="8" spans="1:13" x14ac:dyDescent="0.35">
      <c r="G8" s="1">
        <f ca="1">DATE(YEAR(TODAY()),MONTH(TODAY()),1)</f>
        <v>45778</v>
      </c>
      <c r="K8" s="5">
        <f ca="1">K6+1</f>
        <v>45778</v>
      </c>
    </row>
    <row r="9" spans="1:13" x14ac:dyDescent="0.35">
      <c r="D9" s="15">
        <f ca="1">EOMONTH(D5,-1)+1</f>
        <v>45778</v>
      </c>
      <c r="G9" s="5">
        <f ca="1">DATE(YEAR(TODAY()),MONTH(TODAY()),1)</f>
        <v>45778</v>
      </c>
    </row>
    <row r="10" spans="1:13" x14ac:dyDescent="0.35">
      <c r="A10" s="1">
        <v>45567</v>
      </c>
      <c r="B10" s="1">
        <f>EOMONTH(A10,-1)+1</f>
        <v>45566</v>
      </c>
    </row>
    <row r="11" spans="1:13" x14ac:dyDescent="0.35">
      <c r="D11" t="s">
        <v>59</v>
      </c>
      <c r="H11" s="1">
        <v>45617</v>
      </c>
      <c r="J11" s="5">
        <f>EOMONTH(H11,0)</f>
        <v>45626</v>
      </c>
      <c r="L11" s="5">
        <f ca="1">EOMONTH(TODAY(),-1)+1</f>
        <v>45778</v>
      </c>
    </row>
    <row r="12" spans="1:13" x14ac:dyDescent="0.35">
      <c r="A12" s="5">
        <f>EOMONTH(A10,-1)</f>
        <v>45565</v>
      </c>
    </row>
    <row r="13" spans="1:13" x14ac:dyDescent="0.35">
      <c r="A13" s="5">
        <f>A12+1</f>
        <v>45566</v>
      </c>
      <c r="D13" s="1">
        <f ca="1">TODAY()</f>
        <v>45804</v>
      </c>
      <c r="L13" t="s">
        <v>24</v>
      </c>
    </row>
    <row r="15" spans="1:13" x14ac:dyDescent="0.35">
      <c r="B15" t="s">
        <v>78</v>
      </c>
      <c r="D15" s="5">
        <f ca="1">EOMONTH(D13,-1)</f>
        <v>45777</v>
      </c>
      <c r="F15" s="5">
        <f ca="1">EOMONTH(D13,-1)+1</f>
        <v>45778</v>
      </c>
      <c r="H15" s="5">
        <f ca="1">DATE(YEAR(TODAY()),MONTH(TODAY()),1)</f>
        <v>45778</v>
      </c>
      <c r="L15" s="5">
        <f ca="1">DATE(YEAR(TODAY()),MONTH(TODAY()),1)</f>
        <v>45778</v>
      </c>
    </row>
    <row r="17" spans="2:8" x14ac:dyDescent="0.35">
      <c r="H17" t="s">
        <v>29</v>
      </c>
    </row>
    <row r="18" spans="2:8" x14ac:dyDescent="0.35">
      <c r="B18" s="1">
        <f ca="1">TODAY()</f>
        <v>45804</v>
      </c>
      <c r="D18" s="5">
        <f ca="1">EOMONTH(B18,-1)+1</f>
        <v>45778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81C0-6B23-412B-B425-7458CF56BBC5}">
  <dimension ref="A1:T39"/>
  <sheetViews>
    <sheetView workbookViewId="0">
      <selection activeCell="F4" sqref="F4"/>
    </sheetView>
  </sheetViews>
  <sheetFormatPr defaultRowHeight="14.5" x14ac:dyDescent="0.35"/>
  <cols>
    <col min="4" max="4" width="10.6328125" bestFit="1" customWidth="1"/>
    <col min="6" max="6" width="24" bestFit="1" customWidth="1"/>
    <col min="9" max="9" width="9.36328125" bestFit="1" customWidth="1"/>
    <col min="12" max="12" width="10.08984375" bestFit="1" customWidth="1"/>
    <col min="13" max="13" width="9.7265625" bestFit="1" customWidth="1"/>
    <col min="14" max="14" width="10.08984375" bestFit="1" customWidth="1"/>
    <col min="16" max="16" width="47.36328125" bestFit="1" customWidth="1"/>
    <col min="19" max="19" width="10.08984375" bestFit="1" customWidth="1"/>
  </cols>
  <sheetData>
    <row r="1" spans="1:20" x14ac:dyDescent="0.35">
      <c r="B1" s="11" t="s">
        <v>23</v>
      </c>
      <c r="L1" t="s">
        <v>51</v>
      </c>
    </row>
    <row r="2" spans="1:20" x14ac:dyDescent="0.35">
      <c r="B2" t="s">
        <v>99</v>
      </c>
      <c r="F2" t="s">
        <v>24</v>
      </c>
      <c r="M2" t="s">
        <v>50</v>
      </c>
      <c r="N2" t="s">
        <v>29</v>
      </c>
    </row>
    <row r="3" spans="1:20" x14ac:dyDescent="0.35">
      <c r="A3" t="str">
        <f ca="1">TEXT(F3,"YY")</f>
        <v>25</v>
      </c>
      <c r="B3" s="11" t="str">
        <f ca="1">TEXT(F3,"MMMM")</f>
        <v>May</v>
      </c>
      <c r="C3" s="11"/>
      <c r="D3" s="11" t="str">
        <f ca="1">TEXT(F3,"DDDD")</f>
        <v>Thursday</v>
      </c>
      <c r="F3" s="3">
        <f ca="1">EOMONTH(TODAY(),-1)+1</f>
        <v>45778</v>
      </c>
      <c r="H3" t="s">
        <v>24</v>
      </c>
      <c r="L3" s="5">
        <f ca="1">EOMONTH(TODAY(),-1)</f>
        <v>45777</v>
      </c>
      <c r="M3" s="5">
        <f ca="1">L3+1</f>
        <v>45778</v>
      </c>
      <c r="T3" t="s">
        <v>75</v>
      </c>
    </row>
    <row r="4" spans="1:20" x14ac:dyDescent="0.35">
      <c r="B4" s="11" t="str">
        <f t="shared" ref="B4:B18" ca="1" si="0">TEXT(F4,"MMMM")</f>
        <v>May</v>
      </c>
      <c r="D4" s="11" t="str">
        <f t="shared" ref="D4:D18" ca="1" si="1">TEXT(F4,"DDDD")</f>
        <v>Friday</v>
      </c>
      <c r="F4" s="9">
        <f ca="1">F3+1</f>
        <v>45779</v>
      </c>
      <c r="H4" t="s">
        <v>26</v>
      </c>
      <c r="L4" t="s">
        <v>24</v>
      </c>
      <c r="N4" t="s">
        <v>29</v>
      </c>
      <c r="S4" t="s">
        <v>74</v>
      </c>
    </row>
    <row r="5" spans="1:20" x14ac:dyDescent="0.35">
      <c r="B5" s="11" t="str">
        <f t="shared" ca="1" si="0"/>
        <v>May</v>
      </c>
      <c r="D5" s="11" t="str">
        <f t="shared" ca="1" si="1"/>
        <v>Saturday</v>
      </c>
      <c r="F5" s="9">
        <f t="shared" ref="F5:F32" ca="1" si="2">F4+1</f>
        <v>45780</v>
      </c>
      <c r="I5" s="3">
        <f ca="1">EOMONTH(TODAY(),-1)+1</f>
        <v>45778</v>
      </c>
      <c r="L5" s="9">
        <f ca="1">EOMONTH(TODAY(),-1)+1</f>
        <v>45778</v>
      </c>
      <c r="N5" s="4">
        <f ca="1">DATE(YEAR(TODAY()),MONTH(TODAY()),1)</f>
        <v>45778</v>
      </c>
      <c r="P5" s="2" t="str">
        <f ca="1">TEXT(N5,"DDD")</f>
        <v>Thu</v>
      </c>
      <c r="Q5">
        <v>1</v>
      </c>
      <c r="S5" t="str">
        <f ca="1">TEXT(N5,"DDD")</f>
        <v>Thu</v>
      </c>
      <c r="T5" t="str">
        <f ca="1">TEXT(N5,"MMM")</f>
        <v>May</v>
      </c>
    </row>
    <row r="6" spans="1:20" x14ac:dyDescent="0.35">
      <c r="B6" s="11" t="str">
        <f t="shared" ca="1" si="0"/>
        <v>May</v>
      </c>
      <c r="D6" s="11" t="str">
        <f t="shared" ca="1" si="1"/>
        <v>Sunday</v>
      </c>
      <c r="F6" s="9">
        <f t="shared" ca="1" si="2"/>
        <v>45781</v>
      </c>
      <c r="I6" s="9">
        <f ca="1">I5+1</f>
        <v>45779</v>
      </c>
      <c r="L6" s="3">
        <f ca="1">L5+1</f>
        <v>45779</v>
      </c>
      <c r="N6" s="3">
        <f ca="1">N5+1</f>
        <v>45779</v>
      </c>
      <c r="P6" t="str">
        <f ca="1">TEXT(N6,"DDDD")</f>
        <v>Friday</v>
      </c>
      <c r="Q6">
        <v>2</v>
      </c>
      <c r="S6" t="s">
        <v>95</v>
      </c>
    </row>
    <row r="7" spans="1:20" x14ac:dyDescent="0.35">
      <c r="B7" s="11" t="str">
        <f t="shared" ca="1" si="0"/>
        <v>May</v>
      </c>
      <c r="D7" s="11" t="str">
        <f t="shared" ca="1" si="1"/>
        <v>Monday</v>
      </c>
      <c r="F7" s="9">
        <f t="shared" ca="1" si="2"/>
        <v>45782</v>
      </c>
      <c r="I7" s="9">
        <f t="shared" ref="I7:I35" ca="1" si="3">I6+1</f>
        <v>45780</v>
      </c>
      <c r="L7" s="3">
        <f t="shared" ref="L7:L35" ca="1" si="4">L6+1</f>
        <v>45780</v>
      </c>
      <c r="N7" s="3">
        <f t="shared" ref="N7:N35" ca="1" si="5">N6+1</f>
        <v>45780</v>
      </c>
      <c r="P7" t="str">
        <f t="shared" ref="P7:P35" ca="1" si="6">TEXT(N7,"DDDD")</f>
        <v>Saturday</v>
      </c>
      <c r="Q7">
        <v>3</v>
      </c>
    </row>
    <row r="8" spans="1:20" x14ac:dyDescent="0.35">
      <c r="B8" s="11" t="str">
        <f t="shared" ca="1" si="0"/>
        <v>May</v>
      </c>
      <c r="D8" s="11" t="str">
        <f t="shared" ca="1" si="1"/>
        <v>Tuesday</v>
      </c>
      <c r="F8" s="9">
        <f t="shared" ca="1" si="2"/>
        <v>45783</v>
      </c>
      <c r="I8" s="9">
        <f t="shared" ca="1" si="3"/>
        <v>45781</v>
      </c>
      <c r="L8" s="3">
        <f t="shared" ca="1" si="4"/>
        <v>45781</v>
      </c>
      <c r="N8" s="3">
        <f t="shared" ca="1" si="5"/>
        <v>45781</v>
      </c>
      <c r="P8" t="str">
        <f t="shared" ca="1" si="6"/>
        <v>Sunday</v>
      </c>
    </row>
    <row r="9" spans="1:20" x14ac:dyDescent="0.35">
      <c r="B9" s="11" t="str">
        <f t="shared" ca="1" si="0"/>
        <v>May</v>
      </c>
      <c r="D9" s="11" t="str">
        <f t="shared" ca="1" si="1"/>
        <v>Wednesday</v>
      </c>
      <c r="F9" s="9">
        <f t="shared" ca="1" si="2"/>
        <v>45784</v>
      </c>
      <c r="I9" s="9">
        <f t="shared" ca="1" si="3"/>
        <v>45782</v>
      </c>
      <c r="L9" s="3">
        <f t="shared" ca="1" si="4"/>
        <v>45782</v>
      </c>
      <c r="N9" s="3">
        <f t="shared" ca="1" si="5"/>
        <v>45782</v>
      </c>
      <c r="P9" t="str">
        <f t="shared" ca="1" si="6"/>
        <v>Monday</v>
      </c>
      <c r="S9" s="1">
        <v>45644</v>
      </c>
    </row>
    <row r="10" spans="1:20" x14ac:dyDescent="0.35">
      <c r="B10" s="11" t="str">
        <f t="shared" ca="1" si="0"/>
        <v>May</v>
      </c>
      <c r="D10" s="11" t="str">
        <f t="shared" ca="1" si="1"/>
        <v>Thursday</v>
      </c>
      <c r="F10" s="9">
        <f t="shared" ca="1" si="2"/>
        <v>45785</v>
      </c>
      <c r="I10" s="9">
        <f t="shared" ca="1" si="3"/>
        <v>45783</v>
      </c>
      <c r="L10" s="3">
        <f ca="1">L9+1</f>
        <v>45783</v>
      </c>
      <c r="N10" s="3">
        <f t="shared" ca="1" si="5"/>
        <v>45783</v>
      </c>
      <c r="P10" t="str">
        <f t="shared" ca="1" si="6"/>
        <v>Tuesday</v>
      </c>
      <c r="Q10">
        <v>4</v>
      </c>
    </row>
    <row r="11" spans="1:20" x14ac:dyDescent="0.35">
      <c r="B11" s="11" t="str">
        <f t="shared" ca="1" si="0"/>
        <v>May</v>
      </c>
      <c r="D11" s="11" t="str">
        <f t="shared" ca="1" si="1"/>
        <v>Friday</v>
      </c>
      <c r="F11" s="9">
        <f t="shared" ca="1" si="2"/>
        <v>45786</v>
      </c>
      <c r="I11" s="9">
        <f t="shared" ca="1" si="3"/>
        <v>45784</v>
      </c>
      <c r="L11" s="3">
        <f t="shared" ca="1" si="4"/>
        <v>45784</v>
      </c>
      <c r="N11" s="3">
        <f t="shared" ca="1" si="5"/>
        <v>45784</v>
      </c>
      <c r="P11" t="str">
        <f t="shared" ca="1" si="6"/>
        <v>Wednesday</v>
      </c>
      <c r="Q11">
        <v>5</v>
      </c>
      <c r="S11">
        <f>YEAR(S9)+1</f>
        <v>2025</v>
      </c>
    </row>
    <row r="12" spans="1:20" x14ac:dyDescent="0.35">
      <c r="B12" s="11" t="str">
        <f t="shared" ca="1" si="0"/>
        <v>May</v>
      </c>
      <c r="D12" s="11" t="str">
        <f t="shared" ca="1" si="1"/>
        <v>Saturday</v>
      </c>
      <c r="F12" s="9">
        <f t="shared" ca="1" si="2"/>
        <v>45787</v>
      </c>
      <c r="I12" s="9">
        <f t="shared" ca="1" si="3"/>
        <v>45785</v>
      </c>
      <c r="L12" s="3">
        <f t="shared" ca="1" si="4"/>
        <v>45785</v>
      </c>
      <c r="N12" s="3">
        <f t="shared" ca="1" si="5"/>
        <v>45785</v>
      </c>
      <c r="P12" t="str">
        <f t="shared" ca="1" si="6"/>
        <v>Thursday</v>
      </c>
      <c r="Q12">
        <v>6</v>
      </c>
    </row>
    <row r="13" spans="1:20" x14ac:dyDescent="0.35">
      <c r="B13" s="11" t="str">
        <f t="shared" ca="1" si="0"/>
        <v>May</v>
      </c>
      <c r="D13" s="11" t="str">
        <f t="shared" ca="1" si="1"/>
        <v>Sunday</v>
      </c>
      <c r="F13" s="9">
        <f t="shared" ca="1" si="2"/>
        <v>45788</v>
      </c>
      <c r="I13" s="9">
        <f t="shared" ca="1" si="3"/>
        <v>45786</v>
      </c>
      <c r="L13" s="3">
        <f t="shared" ca="1" si="4"/>
        <v>45786</v>
      </c>
      <c r="N13" s="3">
        <f t="shared" ca="1" si="5"/>
        <v>45786</v>
      </c>
      <c r="P13" t="str">
        <f t="shared" ca="1" si="6"/>
        <v>Friday</v>
      </c>
      <c r="Q13">
        <v>7</v>
      </c>
    </row>
    <row r="14" spans="1:20" x14ac:dyDescent="0.35">
      <c r="B14" s="11" t="str">
        <f t="shared" ca="1" si="0"/>
        <v>May</v>
      </c>
      <c r="D14" s="11" t="str">
        <f t="shared" ca="1" si="1"/>
        <v>Monday</v>
      </c>
      <c r="F14" s="9">
        <f t="shared" ca="1" si="2"/>
        <v>45789</v>
      </c>
      <c r="I14" s="9">
        <f t="shared" ca="1" si="3"/>
        <v>45787</v>
      </c>
      <c r="L14" s="3">
        <f t="shared" ca="1" si="4"/>
        <v>45787</v>
      </c>
      <c r="N14" s="3">
        <f t="shared" ca="1" si="5"/>
        <v>45787</v>
      </c>
      <c r="P14" t="str">
        <f t="shared" ca="1" si="6"/>
        <v>Saturday</v>
      </c>
      <c r="Q14">
        <v>8</v>
      </c>
    </row>
    <row r="15" spans="1:20" x14ac:dyDescent="0.35">
      <c r="B15" s="11" t="str">
        <f t="shared" ca="1" si="0"/>
        <v>May</v>
      </c>
      <c r="D15" s="11" t="str">
        <f t="shared" ca="1" si="1"/>
        <v>Tuesday</v>
      </c>
      <c r="F15" s="9">
        <f t="shared" ca="1" si="2"/>
        <v>45790</v>
      </c>
      <c r="I15" s="9">
        <f t="shared" ca="1" si="3"/>
        <v>45788</v>
      </c>
      <c r="L15" s="3">
        <f t="shared" ca="1" si="4"/>
        <v>45788</v>
      </c>
      <c r="N15" s="3">
        <f t="shared" ca="1" si="5"/>
        <v>45788</v>
      </c>
      <c r="P15" t="str">
        <f t="shared" ca="1" si="6"/>
        <v>Sunday</v>
      </c>
    </row>
    <row r="16" spans="1:20" x14ac:dyDescent="0.35">
      <c r="B16" s="11" t="str">
        <f t="shared" ca="1" si="0"/>
        <v>May</v>
      </c>
      <c r="D16" s="11" t="str">
        <f t="shared" ca="1" si="1"/>
        <v>Wednesday</v>
      </c>
      <c r="F16" s="9">
        <f t="shared" ca="1" si="2"/>
        <v>45791</v>
      </c>
      <c r="I16" s="9">
        <f t="shared" ca="1" si="3"/>
        <v>45789</v>
      </c>
      <c r="L16" s="3">
        <f t="shared" ca="1" si="4"/>
        <v>45789</v>
      </c>
      <c r="N16" s="3">
        <f t="shared" ca="1" si="5"/>
        <v>45789</v>
      </c>
      <c r="P16" t="str">
        <f t="shared" ca="1" si="6"/>
        <v>Monday</v>
      </c>
    </row>
    <row r="17" spans="2:17" x14ac:dyDescent="0.35">
      <c r="B17" s="11" t="str">
        <f t="shared" ca="1" si="0"/>
        <v>May</v>
      </c>
      <c r="D17" s="11" t="str">
        <f t="shared" ca="1" si="1"/>
        <v>Thursday</v>
      </c>
      <c r="F17" s="9">
        <f t="shared" ca="1" si="2"/>
        <v>45792</v>
      </c>
      <c r="I17" s="9">
        <f t="shared" ca="1" si="3"/>
        <v>45790</v>
      </c>
      <c r="L17" s="3">
        <f t="shared" ca="1" si="4"/>
        <v>45790</v>
      </c>
      <c r="N17" s="3">
        <f t="shared" ca="1" si="5"/>
        <v>45790</v>
      </c>
      <c r="P17" t="str">
        <f t="shared" ca="1" si="6"/>
        <v>Tuesday</v>
      </c>
      <c r="Q17">
        <v>9</v>
      </c>
    </row>
    <row r="18" spans="2:17" x14ac:dyDescent="0.35">
      <c r="B18" s="11" t="str">
        <f t="shared" ca="1" si="0"/>
        <v>May</v>
      </c>
      <c r="D18" s="11" t="str">
        <f t="shared" ca="1" si="1"/>
        <v>Friday</v>
      </c>
      <c r="F18" s="9">
        <f t="shared" ca="1" si="2"/>
        <v>45793</v>
      </c>
      <c r="I18" s="9">
        <f t="shared" ca="1" si="3"/>
        <v>45791</v>
      </c>
      <c r="L18" s="3">
        <f t="shared" ca="1" si="4"/>
        <v>45791</v>
      </c>
      <c r="N18" s="3">
        <f t="shared" ca="1" si="5"/>
        <v>45791</v>
      </c>
      <c r="P18" t="str">
        <f t="shared" ca="1" si="6"/>
        <v>Wednesday</v>
      </c>
      <c r="Q18">
        <v>10</v>
      </c>
    </row>
    <row r="19" spans="2:17" x14ac:dyDescent="0.35">
      <c r="F19" s="9">
        <f t="shared" ca="1" si="2"/>
        <v>45794</v>
      </c>
      <c r="I19" s="9">
        <f t="shared" ca="1" si="3"/>
        <v>45792</v>
      </c>
      <c r="L19" s="3">
        <f t="shared" ca="1" si="4"/>
        <v>45792</v>
      </c>
      <c r="N19" s="3">
        <f t="shared" ca="1" si="5"/>
        <v>45792</v>
      </c>
      <c r="P19" t="str">
        <f t="shared" ca="1" si="6"/>
        <v>Thursday</v>
      </c>
      <c r="Q19">
        <v>11</v>
      </c>
    </row>
    <row r="20" spans="2:17" x14ac:dyDescent="0.35">
      <c r="F20" s="9">
        <f t="shared" ca="1" si="2"/>
        <v>45795</v>
      </c>
      <c r="I20" s="9">
        <f t="shared" ca="1" si="3"/>
        <v>45793</v>
      </c>
      <c r="L20" s="3">
        <f t="shared" ca="1" si="4"/>
        <v>45793</v>
      </c>
      <c r="N20" s="3">
        <f t="shared" ca="1" si="5"/>
        <v>45793</v>
      </c>
      <c r="P20" t="str">
        <f t="shared" ca="1" si="6"/>
        <v>Friday</v>
      </c>
      <c r="Q20">
        <v>12</v>
      </c>
    </row>
    <row r="21" spans="2:17" x14ac:dyDescent="0.35">
      <c r="F21" s="9">
        <f t="shared" ca="1" si="2"/>
        <v>45796</v>
      </c>
      <c r="I21" s="9">
        <f t="shared" ca="1" si="3"/>
        <v>45794</v>
      </c>
      <c r="L21" s="3">
        <f t="shared" ca="1" si="4"/>
        <v>45794</v>
      </c>
      <c r="N21" s="3">
        <f t="shared" ca="1" si="5"/>
        <v>45794</v>
      </c>
      <c r="P21" t="str">
        <f t="shared" ca="1" si="6"/>
        <v>Saturday</v>
      </c>
      <c r="Q21">
        <v>13</v>
      </c>
    </row>
    <row r="22" spans="2:17" x14ac:dyDescent="0.35">
      <c r="F22" s="9">
        <f t="shared" ca="1" si="2"/>
        <v>45797</v>
      </c>
      <c r="I22" s="9">
        <f t="shared" ca="1" si="3"/>
        <v>45795</v>
      </c>
      <c r="L22" s="3">
        <f t="shared" ca="1" si="4"/>
        <v>45795</v>
      </c>
      <c r="N22" s="3">
        <f t="shared" ca="1" si="5"/>
        <v>45795</v>
      </c>
      <c r="P22" t="str">
        <f t="shared" ca="1" si="6"/>
        <v>Sunday</v>
      </c>
    </row>
    <row r="23" spans="2:17" x14ac:dyDescent="0.35">
      <c r="F23" s="9">
        <f t="shared" ca="1" si="2"/>
        <v>45798</v>
      </c>
      <c r="I23" s="9">
        <f t="shared" ca="1" si="3"/>
        <v>45796</v>
      </c>
      <c r="L23" s="3">
        <f t="shared" ca="1" si="4"/>
        <v>45796</v>
      </c>
      <c r="N23" s="3">
        <f t="shared" ca="1" si="5"/>
        <v>45796</v>
      </c>
      <c r="P23" t="str">
        <f t="shared" ca="1" si="6"/>
        <v>Monday</v>
      </c>
    </row>
    <row r="24" spans="2:17" x14ac:dyDescent="0.35">
      <c r="F24" s="9">
        <f t="shared" ca="1" si="2"/>
        <v>45799</v>
      </c>
      <c r="I24" s="9">
        <f t="shared" ca="1" si="3"/>
        <v>45797</v>
      </c>
      <c r="L24" s="3">
        <f t="shared" ca="1" si="4"/>
        <v>45797</v>
      </c>
      <c r="N24" s="3">
        <f t="shared" ca="1" si="5"/>
        <v>45797</v>
      </c>
      <c r="P24" t="str">
        <f t="shared" ca="1" si="6"/>
        <v>Tuesday</v>
      </c>
      <c r="Q24">
        <v>14</v>
      </c>
    </row>
    <row r="25" spans="2:17" x14ac:dyDescent="0.35">
      <c r="F25" s="9">
        <f t="shared" ca="1" si="2"/>
        <v>45800</v>
      </c>
      <c r="I25" s="9">
        <f t="shared" ca="1" si="3"/>
        <v>45798</v>
      </c>
      <c r="L25" s="3">
        <f t="shared" ca="1" si="4"/>
        <v>45798</v>
      </c>
      <c r="N25" s="3">
        <f t="shared" ca="1" si="5"/>
        <v>45798</v>
      </c>
      <c r="P25" t="str">
        <f t="shared" ca="1" si="6"/>
        <v>Wednesday</v>
      </c>
      <c r="Q25">
        <v>15</v>
      </c>
    </row>
    <row r="26" spans="2:17" x14ac:dyDescent="0.35">
      <c r="F26" s="9">
        <f t="shared" ca="1" si="2"/>
        <v>45801</v>
      </c>
      <c r="I26" s="9">
        <f t="shared" ca="1" si="3"/>
        <v>45799</v>
      </c>
      <c r="L26" s="3">
        <f t="shared" ca="1" si="4"/>
        <v>45799</v>
      </c>
      <c r="N26" s="3">
        <f t="shared" ca="1" si="5"/>
        <v>45799</v>
      </c>
      <c r="P26" t="str">
        <f t="shared" ca="1" si="6"/>
        <v>Thursday</v>
      </c>
      <c r="Q26">
        <v>16</v>
      </c>
    </row>
    <row r="27" spans="2:17" x14ac:dyDescent="0.35">
      <c r="F27" s="9">
        <f t="shared" ca="1" si="2"/>
        <v>45802</v>
      </c>
      <c r="I27" s="9">
        <f t="shared" ca="1" si="3"/>
        <v>45800</v>
      </c>
      <c r="L27" s="3">
        <f t="shared" ca="1" si="4"/>
        <v>45800</v>
      </c>
      <c r="N27" s="3">
        <f t="shared" ca="1" si="5"/>
        <v>45800</v>
      </c>
      <c r="P27" t="str">
        <f t="shared" ca="1" si="6"/>
        <v>Friday</v>
      </c>
      <c r="Q27">
        <v>17</v>
      </c>
    </row>
    <row r="28" spans="2:17" x14ac:dyDescent="0.35">
      <c r="F28" s="9">
        <f t="shared" ca="1" si="2"/>
        <v>45803</v>
      </c>
      <c r="I28" s="9">
        <f t="shared" ca="1" si="3"/>
        <v>45801</v>
      </c>
      <c r="L28" s="3">
        <f t="shared" ca="1" si="4"/>
        <v>45801</v>
      </c>
      <c r="N28" s="3">
        <f t="shared" ca="1" si="5"/>
        <v>45801</v>
      </c>
      <c r="P28" t="str">
        <f t="shared" ca="1" si="6"/>
        <v>Saturday</v>
      </c>
      <c r="Q28">
        <v>18</v>
      </c>
    </row>
    <row r="29" spans="2:17" x14ac:dyDescent="0.35">
      <c r="F29" s="9">
        <f t="shared" ca="1" si="2"/>
        <v>45804</v>
      </c>
      <c r="I29" s="9">
        <f t="shared" ca="1" si="3"/>
        <v>45802</v>
      </c>
      <c r="L29" s="3">
        <f t="shared" ca="1" si="4"/>
        <v>45802</v>
      </c>
      <c r="N29" s="3">
        <f t="shared" ca="1" si="5"/>
        <v>45802</v>
      </c>
      <c r="P29" t="str">
        <f t="shared" ca="1" si="6"/>
        <v>Sunday</v>
      </c>
    </row>
    <row r="30" spans="2:17" x14ac:dyDescent="0.35">
      <c r="F30" s="9">
        <f t="shared" ca="1" si="2"/>
        <v>45805</v>
      </c>
      <c r="I30" s="9">
        <f t="shared" ca="1" si="3"/>
        <v>45803</v>
      </c>
      <c r="L30" s="3">
        <f t="shared" ca="1" si="4"/>
        <v>45803</v>
      </c>
      <c r="N30" s="3">
        <f t="shared" ca="1" si="5"/>
        <v>45803</v>
      </c>
      <c r="P30" t="str">
        <f t="shared" ca="1" si="6"/>
        <v>Monday</v>
      </c>
    </row>
    <row r="31" spans="2:17" x14ac:dyDescent="0.35">
      <c r="F31" s="9">
        <f t="shared" ca="1" si="2"/>
        <v>45806</v>
      </c>
      <c r="I31" s="9">
        <f t="shared" ca="1" si="3"/>
        <v>45804</v>
      </c>
      <c r="L31" s="3">
        <f t="shared" ca="1" si="4"/>
        <v>45804</v>
      </c>
      <c r="N31" s="3">
        <f t="shared" ca="1" si="5"/>
        <v>45804</v>
      </c>
      <c r="P31" t="str">
        <f t="shared" ca="1" si="6"/>
        <v>Tuesday</v>
      </c>
      <c r="Q31">
        <v>19</v>
      </c>
    </row>
    <row r="32" spans="2:17" x14ac:dyDescent="0.35">
      <c r="F32" s="9">
        <f t="shared" ca="1" si="2"/>
        <v>45807</v>
      </c>
      <c r="I32" s="9">
        <f t="shared" ca="1" si="3"/>
        <v>45805</v>
      </c>
      <c r="L32" s="3">
        <f t="shared" ca="1" si="4"/>
        <v>45805</v>
      </c>
      <c r="N32" s="3">
        <f t="shared" ca="1" si="5"/>
        <v>45805</v>
      </c>
      <c r="P32" t="str">
        <f t="shared" ca="1" si="6"/>
        <v>Wednesday</v>
      </c>
      <c r="Q32">
        <v>20</v>
      </c>
    </row>
    <row r="33" spans="6:17" x14ac:dyDescent="0.35">
      <c r="F33" s="9"/>
      <c r="I33" s="9">
        <f t="shared" ca="1" si="3"/>
        <v>45806</v>
      </c>
      <c r="L33" s="3">
        <f t="shared" ca="1" si="4"/>
        <v>45806</v>
      </c>
      <c r="N33" s="3">
        <f t="shared" ca="1" si="5"/>
        <v>45806</v>
      </c>
      <c r="P33" t="str">
        <f t="shared" ca="1" si="6"/>
        <v>Thursday</v>
      </c>
      <c r="Q33">
        <v>21</v>
      </c>
    </row>
    <row r="34" spans="6:17" x14ac:dyDescent="0.35">
      <c r="I34" s="9">
        <f t="shared" ca="1" si="3"/>
        <v>45807</v>
      </c>
      <c r="L34" s="3">
        <f t="shared" ca="1" si="4"/>
        <v>45807</v>
      </c>
      <c r="N34" s="3">
        <f t="shared" ca="1" si="5"/>
        <v>45807</v>
      </c>
      <c r="P34" t="str">
        <f t="shared" ca="1" si="6"/>
        <v>Friday</v>
      </c>
      <c r="Q34">
        <v>22</v>
      </c>
    </row>
    <row r="35" spans="6:17" x14ac:dyDescent="0.35">
      <c r="I35" s="9">
        <f t="shared" ca="1" si="3"/>
        <v>45808</v>
      </c>
      <c r="L35" s="3">
        <f t="shared" ca="1" si="4"/>
        <v>45808</v>
      </c>
      <c r="N35" s="3">
        <f t="shared" ca="1" si="5"/>
        <v>45808</v>
      </c>
      <c r="P35" t="str">
        <f t="shared" ca="1" si="6"/>
        <v>Saturday</v>
      </c>
      <c r="Q35">
        <v>23</v>
      </c>
    </row>
    <row r="38" spans="6:17" x14ac:dyDescent="0.35">
      <c r="P38">
        <f ca="1">COUNTIFS(P5:P34,"&lt;&gt;Sunday",P5:P34,"&lt;&gt;Saturday")</f>
        <v>22</v>
      </c>
    </row>
    <row r="39" spans="6:17" x14ac:dyDescent="0.35">
      <c r="P39" t="s">
        <v>52</v>
      </c>
    </row>
  </sheetData>
  <conditionalFormatting sqref="D3:D18">
    <cfRule type="cellIs" dxfId="6" priority="1" operator="equal">
      <formula>"Tuesday"</formula>
    </cfRule>
    <cfRule type="cellIs" dxfId="5" priority="2" operator="equal">
      <formula>"Saturday"</formula>
    </cfRule>
    <cfRule type="cellIs" dxfId="4" priority="3" operator="equal">
      <formula>"Sunday"</formula>
    </cfRule>
  </conditionalFormatting>
  <conditionalFormatting sqref="P5:P35">
    <cfRule type="cellIs" dxfId="3" priority="4" operator="equal">
      <formula>"Friday"</formula>
    </cfRule>
    <cfRule type="cellIs" dxfId="2" priority="5" operator="equal">
      <formula>"Saturday"</formula>
    </cfRule>
    <cfRule type="cellIs" dxfId="1" priority="6" operator="equal">
      <formula>"Sunday"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EE83-F98A-4C78-A2D2-9204941C92DF}">
  <dimension ref="A1:Q19"/>
  <sheetViews>
    <sheetView workbookViewId="0">
      <selection activeCell="K5" sqref="K5:K10"/>
    </sheetView>
  </sheetViews>
  <sheetFormatPr defaultRowHeight="14.5" x14ac:dyDescent="0.35"/>
  <cols>
    <col min="1" max="1" width="13.7265625" customWidth="1"/>
    <col min="2" max="2" width="21.36328125" bestFit="1" customWidth="1"/>
    <col min="8" max="8" width="38.1796875" bestFit="1" customWidth="1"/>
    <col min="11" max="11" width="10.08984375" bestFit="1" customWidth="1"/>
    <col min="14" max="14" width="18.7265625" bestFit="1" customWidth="1"/>
    <col min="16" max="16" width="9.36328125" bestFit="1" customWidth="1"/>
    <col min="17" max="17" width="26.6328125" bestFit="1" customWidth="1"/>
  </cols>
  <sheetData>
    <row r="1" spans="1:17" x14ac:dyDescent="0.35">
      <c r="A1" s="16" t="s">
        <v>62</v>
      </c>
    </row>
    <row r="2" spans="1:17" x14ac:dyDescent="0.35">
      <c r="A2" s="11" t="s">
        <v>61</v>
      </c>
      <c r="H2" t="s">
        <v>29</v>
      </c>
    </row>
    <row r="4" spans="1:17" x14ac:dyDescent="0.35">
      <c r="B4" s="3">
        <f ca="1">EOMONTH(TODAY(),-1)+1</f>
        <v>45778</v>
      </c>
      <c r="D4" t="s">
        <v>27</v>
      </c>
      <c r="H4" s="10">
        <f ca="1">DATE(YEAR(TODAY()),MONTH(TODAY()),1)</f>
        <v>45778</v>
      </c>
    </row>
    <row r="5" spans="1:17" x14ac:dyDescent="0.35">
      <c r="K5" t="s">
        <v>30</v>
      </c>
      <c r="N5" s="13" t="s">
        <v>32</v>
      </c>
      <c r="Q5" s="13" t="s">
        <v>63</v>
      </c>
    </row>
    <row r="6" spans="1:17" x14ac:dyDescent="0.35">
      <c r="B6" s="3">
        <f ca="1">EOMONTH(TODAY(),0)</f>
        <v>45808</v>
      </c>
      <c r="D6" t="s">
        <v>28</v>
      </c>
      <c r="H6" s="10">
        <f ca="1">EOMONTH(TODAY(),0)</f>
        <v>45808</v>
      </c>
      <c r="K6" s="6">
        <f ca="1">TODAY()</f>
        <v>45804</v>
      </c>
      <c r="M6" t="str">
        <f ca="1">TEXT(K6,"DDDD")</f>
        <v>Tuesday</v>
      </c>
      <c r="N6" t="str">
        <f ca="1">TEXT(K6,"DDD-dd-MMM-YY")</f>
        <v>Tue-27-May-25</v>
      </c>
      <c r="O6" t="str">
        <f ca="1">TEXT(K6,"MMM")</f>
        <v>May</v>
      </c>
      <c r="P6" t="str">
        <f ca="1">TEXT(K6,"MMMM")</f>
        <v>May</v>
      </c>
      <c r="Q6" s="11" t="str">
        <f ca="1">TEXT(K6,"DDD dd-mmm-YY")</f>
        <v>Tue 27-May-25</v>
      </c>
    </row>
    <row r="7" spans="1:17" x14ac:dyDescent="0.35">
      <c r="K7" s="3">
        <f ca="1">K6+3</f>
        <v>45807</v>
      </c>
      <c r="M7" t="str">
        <f ca="1">TEXT(K7,"DDDD")</f>
        <v>Friday</v>
      </c>
      <c r="N7" t="str">
        <f t="shared" ref="N7:N10" ca="1" si="0">TEXT(K7,"DDD-dd-MMM-YY")</f>
        <v>Fri-30-May-25</v>
      </c>
      <c r="O7" t="str">
        <f t="shared" ref="O7:O10" ca="1" si="1">TEXT(K7,"MMM")</f>
        <v>May</v>
      </c>
      <c r="P7" t="str">
        <f t="shared" ref="P7:P10" ca="1" si="2">TEXT(K7,"MMMM")</f>
        <v>May</v>
      </c>
    </row>
    <row r="8" spans="1:17" x14ac:dyDescent="0.35">
      <c r="B8">
        <f ca="1">B6-B4</f>
        <v>30</v>
      </c>
      <c r="D8">
        <f ca="1">(B6-B4)+1</f>
        <v>31</v>
      </c>
      <c r="E8" t="s">
        <v>107</v>
      </c>
      <c r="K8" s="6">
        <f t="shared" ref="K8" ca="1" si="3">K7-3</f>
        <v>45804</v>
      </c>
      <c r="M8" t="str">
        <f t="shared" ref="M8:M10" ca="1" si="4">TEXT(K8,"DDDD")</f>
        <v>Tuesday</v>
      </c>
      <c r="N8" t="str">
        <f t="shared" ca="1" si="0"/>
        <v>Tue-27-May-25</v>
      </c>
      <c r="O8" t="str">
        <f t="shared" ca="1" si="1"/>
        <v>May</v>
      </c>
      <c r="P8" t="str">
        <f t="shared" ca="1" si="2"/>
        <v>May</v>
      </c>
    </row>
    <row r="9" spans="1:17" x14ac:dyDescent="0.35">
      <c r="D9">
        <f ca="1">NETWORKDAYS(B4,B6)</f>
        <v>22</v>
      </c>
      <c r="E9">
        <f ca="1">NETWORKDAYS(B4,B6)</f>
        <v>22</v>
      </c>
      <c r="K9" s="5">
        <f ca="1">K6+2</f>
        <v>45806</v>
      </c>
      <c r="M9" t="str">
        <f t="shared" ca="1" si="4"/>
        <v>Thursday</v>
      </c>
      <c r="N9" t="str">
        <f t="shared" ca="1" si="0"/>
        <v>Thu-29-May-25</v>
      </c>
      <c r="O9" t="str">
        <f t="shared" ca="1" si="1"/>
        <v>May</v>
      </c>
      <c r="P9" t="str">
        <f t="shared" ca="1" si="2"/>
        <v>May</v>
      </c>
    </row>
    <row r="10" spans="1:17" x14ac:dyDescent="0.35">
      <c r="B10">
        <f ca="1">B6-B4</f>
        <v>30</v>
      </c>
      <c r="H10">
        <f ca="1">H6-H4</f>
        <v>30</v>
      </c>
      <c r="K10" s="9">
        <f ca="1">K6-1</f>
        <v>45803</v>
      </c>
      <c r="M10" t="str">
        <f t="shared" ca="1" si="4"/>
        <v>Monday</v>
      </c>
      <c r="N10" t="str">
        <f t="shared" ca="1" si="0"/>
        <v>Mon-26-May-25</v>
      </c>
      <c r="O10" t="str">
        <f t="shared" ca="1" si="1"/>
        <v>May</v>
      </c>
      <c r="P10" t="str">
        <f t="shared" ca="1" si="2"/>
        <v>May</v>
      </c>
    </row>
    <row r="11" spans="1:17" x14ac:dyDescent="0.35">
      <c r="A11">
        <f ca="1">NETWORKDAYS(B4,B6)</f>
        <v>22</v>
      </c>
      <c r="B11" s="11" t="s">
        <v>98</v>
      </c>
      <c r="D11" s="2">
        <f ca="1">NETWORKDAYS(B4,B6)</f>
        <v>22</v>
      </c>
      <c r="F11" s="23">
        <f ca="1">NETWORKDAYS(B4,B6)</f>
        <v>22</v>
      </c>
    </row>
    <row r="12" spans="1:17" x14ac:dyDescent="0.35">
      <c r="B12">
        <f ca="1">NETWORKDAYS(B4,B6)</f>
        <v>22</v>
      </c>
      <c r="H12">
        <f ca="1">NETWORKDAYS(H4,H6)</f>
        <v>22</v>
      </c>
    </row>
    <row r="13" spans="1:17" x14ac:dyDescent="0.35">
      <c r="A13">
        <f ca="1">NETWORKDAYS(B4,B6,K6:K10)</f>
        <v>18</v>
      </c>
      <c r="B13" t="s">
        <v>53</v>
      </c>
      <c r="D13">
        <f ca="1">NETWORKDAYS(B4,B6,K6:K10)</f>
        <v>18</v>
      </c>
      <c r="F13">
        <f ca="1">NETWORKDAYS(B4,B6,K6:K10)</f>
        <v>18</v>
      </c>
      <c r="G13" t="s">
        <v>96</v>
      </c>
    </row>
    <row r="14" spans="1:17" x14ac:dyDescent="0.35">
      <c r="F14">
        <f ca="1">NETWORKDAYS(B4,B6,K6:K10)</f>
        <v>18</v>
      </c>
    </row>
    <row r="15" spans="1:17" x14ac:dyDescent="0.35">
      <c r="B15">
        <f ca="1">NETWORKDAYS(B4,B6,K6:K10)</f>
        <v>18</v>
      </c>
      <c r="D15">
        <f ca="1">NETWORKDAYS(B4,B6,K6:K10)</f>
        <v>18</v>
      </c>
      <c r="H15">
        <f ca="1">NETWORKDAYS(H4,H6,K6:K10)</f>
        <v>18</v>
      </c>
    </row>
    <row r="17" spans="4:8" x14ac:dyDescent="0.35">
      <c r="D17">
        <f ca="1">NETWORKDAYS(B4,B6)</f>
        <v>22</v>
      </c>
      <c r="H17" s="13" t="s">
        <v>31</v>
      </c>
    </row>
    <row r="19" spans="4:8" x14ac:dyDescent="0.35">
      <c r="D19" s="2">
        <f ca="1">NETWORKDAYS(B4,B6,K6:K10)</f>
        <v>18</v>
      </c>
      <c r="E19">
        <f ca="1">NETWORKDAYS(B4,B6,K6:K10)</f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Today</vt:lpstr>
      <vt:lpstr>Age calculator</vt:lpstr>
      <vt:lpstr>Eomonth</vt:lpstr>
      <vt:lpstr>Eomonth (2)</vt:lpstr>
      <vt:lpstr>Edate</vt:lpstr>
      <vt:lpstr>Date</vt:lpstr>
      <vt:lpstr>Curr month First day</vt:lpstr>
      <vt:lpstr>Curr month all days</vt:lpstr>
      <vt:lpstr>Networkdays</vt:lpstr>
      <vt:lpstr>Networkdays intl</vt:lpstr>
      <vt:lpstr>Workdays</vt:lpstr>
      <vt:lpstr>Workdays intl</vt:lpstr>
      <vt:lpstr>Sheet1</vt:lpstr>
      <vt:lpstr>Sheet2</vt:lpstr>
      <vt:lpstr>Weeknum 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cp:lastPrinted>2024-12-23T03:12:19Z</cp:lastPrinted>
  <dcterms:created xsi:type="dcterms:W3CDTF">2023-10-17T15:08:58Z</dcterms:created>
  <dcterms:modified xsi:type="dcterms:W3CDTF">2025-05-27T15:38:18Z</dcterms:modified>
</cp:coreProperties>
</file>